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G:\Gemensam\03 QA Program\QA periodiska kontroller\03 Daglig kontroll\Daglig kontroll med MatriXX\GTR1\"/>
    </mc:Choice>
  </mc:AlternateContent>
  <xr:revisionPtr revIDLastSave="0" documentId="13_ncr:1_{D3914899-D1D2-4F0F-8FE7-6EDD19C62B90}" xr6:coauthVersionLast="47" xr6:coauthVersionMax="47" xr10:uidLastSave="{00000000-0000-0000-0000-000000000000}"/>
  <bookViews>
    <workbookView xWindow="25800" yWindow="0" windowWidth="25800" windowHeight="21000" tabRatio="665" xr2:uid="{00000000-000D-0000-FFFF-FFFF00000000}"/>
  </bookViews>
  <sheets>
    <sheet name="GTR1_Setup check" sheetId="11" r:id="rId1"/>
    <sheet name="GTR1_150MeV" sheetId="8" r:id="rId2"/>
    <sheet name="Plot GTR1_150 MeV" sheetId="15" r:id="rId3"/>
    <sheet name="GTR1_Cubes" sheetId="13" r:id="rId4"/>
    <sheet name="Plot_GTR1_Cubes" sheetId="16" r:id="rId5"/>
    <sheet name="Safety and lasers" sheetId="10" r:id="rId6"/>
    <sheet name="Signatures" sheetId="17" r:id="rId7"/>
    <sheet name="Updates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52" i="13" l="1"/>
  <c r="BD52" i="13"/>
  <c r="BE52" i="13"/>
  <c r="BF52" i="13"/>
  <c r="BC53" i="13"/>
  <c r="BD53" i="13"/>
  <c r="BE53" i="13"/>
  <c r="BF53" i="13"/>
  <c r="BC54" i="13"/>
  <c r="BD54" i="13"/>
  <c r="BE54" i="13"/>
  <c r="BF54" i="13"/>
  <c r="AU50" i="13"/>
  <c r="AU51" i="13"/>
  <c r="AU52" i="13"/>
  <c r="AU53" i="13"/>
  <c r="AU54" i="13"/>
  <c r="AV53" i="13"/>
  <c r="AW53" i="13" s="1"/>
  <c r="AX53" i="13"/>
  <c r="AY53" i="13"/>
  <c r="AZ53" i="13" s="1"/>
  <c r="AV54" i="13"/>
  <c r="AX54" i="13" s="1"/>
  <c r="AW54" i="13"/>
  <c r="AY54" i="13"/>
  <c r="AZ54" i="13"/>
  <c r="BA54" i="13"/>
  <c r="X41" i="8"/>
  <c r="Y41" i="8"/>
  <c r="Z41" i="8"/>
  <c r="AA41" i="8"/>
  <c r="D41" i="8"/>
  <c r="E41" i="8"/>
  <c r="F43" i="11"/>
  <c r="BA53" i="13" l="1"/>
  <c r="AY52" i="13"/>
  <c r="AV52" i="13"/>
  <c r="I52" i="13"/>
  <c r="G52" i="13"/>
  <c r="H52" i="13"/>
  <c r="D52" i="13"/>
  <c r="E52" i="13"/>
  <c r="AY51" i="13" l="1"/>
  <c r="AY50" i="13"/>
  <c r="AV50" i="13"/>
  <c r="L28" i="13"/>
  <c r="Y36" i="8"/>
  <c r="AY56" i="13"/>
  <c r="AY55" i="13"/>
  <c r="AY57" i="13"/>
  <c r="AY58" i="13"/>
  <c r="AY59" i="13"/>
  <c r="AY60" i="13"/>
  <c r="AY61" i="13"/>
  <c r="AY62" i="13"/>
  <c r="AY63" i="13"/>
  <c r="AY64" i="13"/>
  <c r="AY65" i="13"/>
  <c r="AY66" i="13"/>
  <c r="AY67" i="13"/>
  <c r="AY68" i="13"/>
  <c r="AY69" i="13"/>
  <c r="AY70" i="13"/>
  <c r="AY71" i="13"/>
  <c r="AY72" i="13"/>
  <c r="AY73" i="13"/>
  <c r="AY74" i="13"/>
  <c r="AY75" i="13"/>
  <c r="AY76" i="13"/>
  <c r="AY77" i="13"/>
  <c r="AY78" i="13"/>
  <c r="AY79" i="13"/>
  <c r="AY80" i="13"/>
  <c r="AY81" i="13"/>
  <c r="AY82" i="13"/>
  <c r="AY83" i="13"/>
  <c r="AY84" i="13"/>
  <c r="AY85" i="13"/>
  <c r="AY86" i="13"/>
  <c r="AY87" i="13"/>
  <c r="AY88" i="13"/>
  <c r="AY89" i="13"/>
  <c r="AY90" i="13"/>
  <c r="AY91" i="13"/>
  <c r="AY92" i="13"/>
  <c r="AY93" i="13"/>
  <c r="AY94" i="13"/>
  <c r="AY95" i="13"/>
  <c r="AY96" i="13"/>
  <c r="AY97" i="13"/>
  <c r="AY98" i="13"/>
  <c r="AY99" i="13"/>
  <c r="AY100" i="13"/>
  <c r="AY101" i="13"/>
  <c r="AY102" i="13"/>
  <c r="AY103" i="13"/>
  <c r="AY104" i="13"/>
  <c r="AY105" i="13"/>
  <c r="AY106" i="13"/>
  <c r="AY107" i="13"/>
  <c r="AY108" i="13"/>
  <c r="AY109" i="13"/>
  <c r="AY110" i="13"/>
  <c r="AY111" i="13"/>
  <c r="AY112" i="13"/>
  <c r="AY113" i="13"/>
  <c r="AY114" i="13"/>
  <c r="AV51" i="13"/>
  <c r="L29" i="13"/>
  <c r="M39" i="11"/>
  <c r="L39" i="11"/>
  <c r="L41" i="11"/>
  <c r="M41" i="11"/>
  <c r="L42" i="11"/>
  <c r="M42" i="11"/>
  <c r="L43" i="11"/>
  <c r="M43" i="11"/>
  <c r="L44" i="11"/>
  <c r="M44" i="11"/>
  <c r="L45" i="11"/>
  <c r="M45" i="11"/>
  <c r="L46" i="11"/>
  <c r="M46" i="11"/>
  <c r="L47" i="11"/>
  <c r="M47" i="11"/>
  <c r="L48" i="11"/>
  <c r="M48" i="11"/>
  <c r="L49" i="11"/>
  <c r="M49" i="11"/>
  <c r="L50" i="11"/>
  <c r="M50" i="11"/>
  <c r="L51" i="11"/>
  <c r="M51" i="11"/>
  <c r="L52" i="11"/>
  <c r="M52" i="11"/>
  <c r="L53" i="11"/>
  <c r="M53" i="11"/>
  <c r="L54" i="11"/>
  <c r="M54" i="11"/>
  <c r="L55" i="11"/>
  <c r="M55" i="11"/>
  <c r="L56" i="11"/>
  <c r="M56" i="11"/>
  <c r="L57" i="11"/>
  <c r="M57" i="11"/>
  <c r="L58" i="11"/>
  <c r="M58" i="11"/>
  <c r="L59" i="11"/>
  <c r="M59" i="11"/>
  <c r="L60" i="11"/>
  <c r="M60" i="11"/>
  <c r="L61" i="11"/>
  <c r="M61" i="11"/>
  <c r="L62" i="11"/>
  <c r="M62" i="11"/>
  <c r="L63" i="11"/>
  <c r="M63" i="11"/>
  <c r="L64" i="11"/>
  <c r="M64" i="11"/>
  <c r="L65" i="11"/>
  <c r="M65" i="11"/>
  <c r="L66" i="11"/>
  <c r="M66" i="11"/>
  <c r="L67" i="11"/>
  <c r="M67" i="11"/>
  <c r="L68" i="11"/>
  <c r="M68" i="11"/>
  <c r="L69" i="11"/>
  <c r="M69" i="11"/>
  <c r="L70" i="11"/>
  <c r="M70" i="11"/>
  <c r="L71" i="11"/>
  <c r="M71" i="11"/>
  <c r="L72" i="11"/>
  <c r="M72" i="11"/>
  <c r="L73" i="11"/>
  <c r="M73" i="11"/>
  <c r="L74" i="11"/>
  <c r="M74" i="11"/>
  <c r="L75" i="11"/>
  <c r="M75" i="11"/>
  <c r="L76" i="11"/>
  <c r="M76" i="11"/>
  <c r="L77" i="11"/>
  <c r="M77" i="11"/>
  <c r="L78" i="11"/>
  <c r="M78" i="11"/>
  <c r="L79" i="11"/>
  <c r="M79" i="11"/>
  <c r="L80" i="11"/>
  <c r="M80" i="11"/>
  <c r="L81" i="11"/>
  <c r="M81" i="11"/>
  <c r="L82" i="11"/>
  <c r="M82" i="11"/>
  <c r="L83" i="11"/>
  <c r="M83" i="11"/>
  <c r="L84" i="11"/>
  <c r="M84" i="11"/>
  <c r="L85" i="11"/>
  <c r="M85" i="11"/>
  <c r="L86" i="11"/>
  <c r="M86" i="11"/>
  <c r="L87" i="11"/>
  <c r="M87" i="11"/>
  <c r="L88" i="11"/>
  <c r="M88" i="11"/>
  <c r="L89" i="11"/>
  <c r="M89" i="11"/>
  <c r="L90" i="11"/>
  <c r="M90" i="11"/>
  <c r="L91" i="11"/>
  <c r="M91" i="11"/>
  <c r="L92" i="11"/>
  <c r="M92" i="11"/>
  <c r="L93" i="11"/>
  <c r="M93" i="11"/>
  <c r="L94" i="11"/>
  <c r="M94" i="11"/>
  <c r="L95" i="11"/>
  <c r="M95" i="11"/>
  <c r="L96" i="11"/>
  <c r="M96" i="11"/>
  <c r="L97" i="11"/>
  <c r="M97" i="11"/>
  <c r="L98" i="11"/>
  <c r="M98" i="11"/>
  <c r="L99" i="11"/>
  <c r="M99" i="11"/>
  <c r="L100" i="11"/>
  <c r="M100" i="11"/>
  <c r="L101" i="11"/>
  <c r="M101" i="11"/>
  <c r="L102" i="11"/>
  <c r="M102" i="11"/>
  <c r="L103" i="11"/>
  <c r="M103" i="11"/>
  <c r="L104" i="11"/>
  <c r="M104" i="11"/>
  <c r="L105" i="11"/>
  <c r="M105" i="11"/>
  <c r="L106" i="11"/>
  <c r="M106" i="11"/>
  <c r="L107" i="11"/>
  <c r="M107" i="11"/>
  <c r="L108" i="11"/>
  <c r="M108" i="11"/>
  <c r="L109" i="11"/>
  <c r="M109" i="11"/>
  <c r="L110" i="11"/>
  <c r="M110" i="11"/>
  <c r="L111" i="11"/>
  <c r="M111" i="11"/>
  <c r="L112" i="11"/>
  <c r="M112" i="11"/>
  <c r="M40" i="11"/>
  <c r="L40" i="11"/>
  <c r="G51" i="13"/>
  <c r="H51" i="13"/>
  <c r="G55" i="13"/>
  <c r="H55" i="13"/>
  <c r="G56" i="13"/>
  <c r="H56" i="13"/>
  <c r="G57" i="13"/>
  <c r="H57" i="13"/>
  <c r="G58" i="13"/>
  <c r="H58" i="13"/>
  <c r="G59" i="13"/>
  <c r="H59" i="13"/>
  <c r="G60" i="13"/>
  <c r="H60" i="13"/>
  <c r="G61" i="13"/>
  <c r="H61" i="13"/>
  <c r="G62" i="13"/>
  <c r="H62" i="13"/>
  <c r="G63" i="13"/>
  <c r="H63" i="13"/>
  <c r="G64" i="13"/>
  <c r="H64" i="13"/>
  <c r="G65" i="13"/>
  <c r="H65" i="13"/>
  <c r="G66" i="13"/>
  <c r="H66" i="13"/>
  <c r="G67" i="13"/>
  <c r="H67" i="13"/>
  <c r="G68" i="13"/>
  <c r="H68" i="13"/>
  <c r="G69" i="13"/>
  <c r="H69" i="13"/>
  <c r="G70" i="13"/>
  <c r="H70" i="13"/>
  <c r="G71" i="13"/>
  <c r="H71" i="13"/>
  <c r="G72" i="13"/>
  <c r="H72" i="13"/>
  <c r="G73" i="13"/>
  <c r="H73" i="13"/>
  <c r="G74" i="13"/>
  <c r="H74" i="13"/>
  <c r="G75" i="13"/>
  <c r="H75" i="13"/>
  <c r="G76" i="13"/>
  <c r="H76" i="13"/>
  <c r="G77" i="13"/>
  <c r="H77" i="13"/>
  <c r="G78" i="13"/>
  <c r="H78" i="13"/>
  <c r="G79" i="13"/>
  <c r="H79" i="13"/>
  <c r="G80" i="13"/>
  <c r="H80" i="13"/>
  <c r="G81" i="13"/>
  <c r="H81" i="13"/>
  <c r="G82" i="13"/>
  <c r="H82" i="13"/>
  <c r="G83" i="13"/>
  <c r="H83" i="13"/>
  <c r="G84" i="13"/>
  <c r="H84" i="13"/>
  <c r="G85" i="13"/>
  <c r="H85" i="13"/>
  <c r="G86" i="13"/>
  <c r="H86" i="13"/>
  <c r="G87" i="13"/>
  <c r="H87" i="13"/>
  <c r="G88" i="13"/>
  <c r="H88" i="13"/>
  <c r="G89" i="13"/>
  <c r="H89" i="13"/>
  <c r="G90" i="13"/>
  <c r="H90" i="13"/>
  <c r="G91" i="13"/>
  <c r="H91" i="13"/>
  <c r="G92" i="13"/>
  <c r="H92" i="13"/>
  <c r="G93" i="13"/>
  <c r="H93" i="13"/>
  <c r="G94" i="13"/>
  <c r="H94" i="13"/>
  <c r="G95" i="13"/>
  <c r="H95" i="13"/>
  <c r="G96" i="13"/>
  <c r="H96" i="13"/>
  <c r="G97" i="13"/>
  <c r="H97" i="13"/>
  <c r="G98" i="13"/>
  <c r="H98" i="13"/>
  <c r="G99" i="13"/>
  <c r="H99" i="13"/>
  <c r="G100" i="13"/>
  <c r="H100" i="13"/>
  <c r="G101" i="13"/>
  <c r="H101" i="13"/>
  <c r="G102" i="13"/>
  <c r="H102" i="13"/>
  <c r="G103" i="13"/>
  <c r="H103" i="13"/>
  <c r="G104" i="13"/>
  <c r="H104" i="13"/>
  <c r="G105" i="13"/>
  <c r="H105" i="13"/>
  <c r="G106" i="13"/>
  <c r="H106" i="13"/>
  <c r="G107" i="13"/>
  <c r="H107" i="13"/>
  <c r="G108" i="13"/>
  <c r="H108" i="13"/>
  <c r="G109" i="13"/>
  <c r="H109" i="13"/>
  <c r="G110" i="13"/>
  <c r="H110" i="13"/>
  <c r="G111" i="13"/>
  <c r="H111" i="13"/>
  <c r="G112" i="13"/>
  <c r="H112" i="13"/>
  <c r="G113" i="13"/>
  <c r="H113" i="13"/>
  <c r="G114" i="13"/>
  <c r="H114" i="13"/>
  <c r="D50" i="13"/>
  <c r="E50" i="13"/>
  <c r="E51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D51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Y37" i="8"/>
  <c r="Y38" i="8"/>
  <c r="Y39" i="8"/>
  <c r="Y40" i="8"/>
  <c r="Y42" i="8"/>
  <c r="Y43" i="8"/>
  <c r="Y44" i="8"/>
  <c r="Y45" i="8"/>
  <c r="Y46" i="8"/>
  <c r="Y47" i="8"/>
  <c r="Z47" i="8" s="1"/>
  <c r="AA47" i="8" s="1"/>
  <c r="Y48" i="8"/>
  <c r="Z48" i="8" s="1"/>
  <c r="AA48" i="8" s="1"/>
  <c r="Y49" i="8"/>
  <c r="Z49" i="8" s="1"/>
  <c r="AA49" i="8" s="1"/>
  <c r="Y50" i="8"/>
  <c r="Z50" i="8" s="1"/>
  <c r="AA50" i="8" s="1"/>
  <c r="Y51" i="8"/>
  <c r="Z51" i="8" s="1"/>
  <c r="AA51" i="8" s="1"/>
  <c r="Y52" i="8"/>
  <c r="Z52" i="8" s="1"/>
  <c r="AA52" i="8" s="1"/>
  <c r="Y53" i="8"/>
  <c r="Z53" i="8" s="1"/>
  <c r="AA53" i="8" s="1"/>
  <c r="Y54" i="8"/>
  <c r="Z54" i="8" s="1"/>
  <c r="AA54" i="8" s="1"/>
  <c r="Y55" i="8"/>
  <c r="Z55" i="8" s="1"/>
  <c r="AA55" i="8" s="1"/>
  <c r="Y56" i="8"/>
  <c r="Z56" i="8" s="1"/>
  <c r="AA56" i="8" s="1"/>
  <c r="Y57" i="8"/>
  <c r="Z57" i="8" s="1"/>
  <c r="AA57" i="8" s="1"/>
  <c r="Y58" i="8"/>
  <c r="Z58" i="8" s="1"/>
  <c r="AA58" i="8" s="1"/>
  <c r="Y59" i="8"/>
  <c r="Z59" i="8" s="1"/>
  <c r="AA59" i="8" s="1"/>
  <c r="Y60" i="8"/>
  <c r="Z60" i="8" s="1"/>
  <c r="AA60" i="8" s="1"/>
  <c r="Y61" i="8"/>
  <c r="Z61" i="8" s="1"/>
  <c r="AA61" i="8" s="1"/>
  <c r="Y62" i="8"/>
  <c r="Z62" i="8" s="1"/>
  <c r="AA62" i="8" s="1"/>
  <c r="Y63" i="8"/>
  <c r="Z63" i="8" s="1"/>
  <c r="AA63" i="8" s="1"/>
  <c r="Y64" i="8"/>
  <c r="Z64" i="8" s="1"/>
  <c r="AA64" i="8" s="1"/>
  <c r="Y65" i="8"/>
  <c r="Z65" i="8" s="1"/>
  <c r="AA65" i="8" s="1"/>
  <c r="Y66" i="8"/>
  <c r="Z66" i="8" s="1"/>
  <c r="AA66" i="8" s="1"/>
  <c r="Y67" i="8"/>
  <c r="Z67" i="8" s="1"/>
  <c r="AA67" i="8" s="1"/>
  <c r="Y68" i="8"/>
  <c r="Z68" i="8" s="1"/>
  <c r="AA68" i="8" s="1"/>
  <c r="Y69" i="8"/>
  <c r="Z69" i="8" s="1"/>
  <c r="AA69" i="8" s="1"/>
  <c r="Y70" i="8"/>
  <c r="Z70" i="8" s="1"/>
  <c r="AA70" i="8" s="1"/>
  <c r="Y71" i="8"/>
  <c r="Z71" i="8" s="1"/>
  <c r="AA71" i="8" s="1"/>
  <c r="Y72" i="8"/>
  <c r="Z72" i="8" s="1"/>
  <c r="AA72" i="8" s="1"/>
  <c r="Y73" i="8"/>
  <c r="Z73" i="8" s="1"/>
  <c r="AA73" i="8" s="1"/>
  <c r="Y74" i="8"/>
  <c r="Z74" i="8" s="1"/>
  <c r="AA74" i="8" s="1"/>
  <c r="Y75" i="8"/>
  <c r="Z75" i="8" s="1"/>
  <c r="AA75" i="8" s="1"/>
  <c r="Y76" i="8"/>
  <c r="Z76" i="8" s="1"/>
  <c r="AA76" i="8" s="1"/>
  <c r="Y77" i="8"/>
  <c r="Z77" i="8" s="1"/>
  <c r="AA77" i="8" s="1"/>
  <c r="Y78" i="8"/>
  <c r="Z78" i="8" s="1"/>
  <c r="AA78" i="8" s="1"/>
  <c r="Y79" i="8"/>
  <c r="Z79" i="8" s="1"/>
  <c r="AA79" i="8" s="1"/>
  <c r="Y80" i="8"/>
  <c r="Z80" i="8" s="1"/>
  <c r="AA80" i="8" s="1"/>
  <c r="Y81" i="8"/>
  <c r="Z81" i="8" s="1"/>
  <c r="AA81" i="8" s="1"/>
  <c r="Y82" i="8"/>
  <c r="Z82" i="8" s="1"/>
  <c r="AA82" i="8" s="1"/>
  <c r="Y83" i="8"/>
  <c r="Z83" i="8" s="1"/>
  <c r="AA83" i="8" s="1"/>
  <c r="Y84" i="8"/>
  <c r="Z84" i="8" s="1"/>
  <c r="AA84" i="8" s="1"/>
  <c r="Y85" i="8"/>
  <c r="Z85" i="8" s="1"/>
  <c r="AA85" i="8" s="1"/>
  <c r="Y86" i="8"/>
  <c r="Z86" i="8" s="1"/>
  <c r="AA86" i="8" s="1"/>
  <c r="Y87" i="8"/>
  <c r="Z87" i="8" s="1"/>
  <c r="AA87" i="8" s="1"/>
  <c r="Y88" i="8"/>
  <c r="Z88" i="8" s="1"/>
  <c r="AA88" i="8" s="1"/>
  <c r="Y89" i="8"/>
  <c r="Z89" i="8" s="1"/>
  <c r="AA89" i="8" s="1"/>
  <c r="Y90" i="8"/>
  <c r="Z90" i="8" s="1"/>
  <c r="AA90" i="8" s="1"/>
  <c r="Y91" i="8"/>
  <c r="Z91" i="8" s="1"/>
  <c r="AA91" i="8" s="1"/>
  <c r="Y92" i="8"/>
  <c r="Z92" i="8" s="1"/>
  <c r="AA92" i="8" s="1"/>
  <c r="Y93" i="8"/>
  <c r="Z93" i="8" s="1"/>
  <c r="AA93" i="8" s="1"/>
  <c r="Y94" i="8"/>
  <c r="Z94" i="8" s="1"/>
  <c r="AA94" i="8" s="1"/>
  <c r="Y95" i="8"/>
  <c r="Z95" i="8" s="1"/>
  <c r="AA95" i="8" s="1"/>
  <c r="Y96" i="8"/>
  <c r="Z96" i="8" s="1"/>
  <c r="AA96" i="8" s="1"/>
  <c r="Y97" i="8"/>
  <c r="Z97" i="8" s="1"/>
  <c r="AA97" i="8" s="1"/>
  <c r="Y98" i="8"/>
  <c r="Z98" i="8" s="1"/>
  <c r="AA98" i="8" s="1"/>
  <c r="Y99" i="8"/>
  <c r="Z99" i="8" s="1"/>
  <c r="AA99" i="8" s="1"/>
  <c r="E36" i="8"/>
  <c r="D36" i="8"/>
  <c r="E38" i="8"/>
  <c r="E39" i="8"/>
  <c r="E40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D38" i="8"/>
  <c r="D39" i="8"/>
  <c r="D40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X40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X78" i="8"/>
  <c r="X79" i="8"/>
  <c r="X80" i="8"/>
  <c r="X81" i="8"/>
  <c r="X82" i="8"/>
  <c r="X83" i="8"/>
  <c r="X84" i="8"/>
  <c r="X85" i="8"/>
  <c r="X86" i="8"/>
  <c r="X87" i="8"/>
  <c r="X88" i="8"/>
  <c r="X89" i="8"/>
  <c r="X90" i="8"/>
  <c r="X91" i="8"/>
  <c r="X92" i="8"/>
  <c r="X93" i="8"/>
  <c r="X94" i="8"/>
  <c r="X95" i="8"/>
  <c r="X96" i="8"/>
  <c r="X97" i="8"/>
  <c r="X98" i="8"/>
  <c r="X99" i="8"/>
  <c r="B31" i="11"/>
  <c r="C35" i="11"/>
  <c r="C34" i="11"/>
  <c r="B35" i="11"/>
  <c r="B34" i="11"/>
  <c r="C32" i="11"/>
  <c r="B32" i="11"/>
  <c r="C31" i="11"/>
  <c r="C29" i="11"/>
  <c r="C28" i="11"/>
  <c r="B29" i="11"/>
  <c r="B28" i="11"/>
  <c r="BC51" i="13"/>
  <c r="BD51" i="13"/>
  <c r="BE51" i="13"/>
  <c r="BF51" i="13"/>
  <c r="BC55" i="13"/>
  <c r="BD55" i="13"/>
  <c r="BE55" i="13"/>
  <c r="BF55" i="13"/>
  <c r="BC56" i="13"/>
  <c r="BD56" i="13"/>
  <c r="BE56" i="13"/>
  <c r="BF56" i="13"/>
  <c r="BC57" i="13"/>
  <c r="BD57" i="13"/>
  <c r="BE57" i="13"/>
  <c r="BF57" i="13"/>
  <c r="BC58" i="13"/>
  <c r="BD58" i="13"/>
  <c r="BE58" i="13"/>
  <c r="BF58" i="13"/>
  <c r="BC59" i="13"/>
  <c r="BD59" i="13"/>
  <c r="BE59" i="13"/>
  <c r="BF59" i="13"/>
  <c r="BC60" i="13"/>
  <c r="BD60" i="13"/>
  <c r="BE60" i="13"/>
  <c r="BF60" i="13"/>
  <c r="BC61" i="13"/>
  <c r="BD61" i="13"/>
  <c r="BE61" i="13"/>
  <c r="BF61" i="13"/>
  <c r="BC62" i="13"/>
  <c r="BD62" i="13"/>
  <c r="BE62" i="13"/>
  <c r="BF62" i="13"/>
  <c r="BC63" i="13"/>
  <c r="BD63" i="13"/>
  <c r="BE63" i="13"/>
  <c r="BF63" i="13"/>
  <c r="BC64" i="13"/>
  <c r="BD64" i="13"/>
  <c r="BE64" i="13"/>
  <c r="BF64" i="13"/>
  <c r="BC65" i="13"/>
  <c r="BD65" i="13"/>
  <c r="BE65" i="13"/>
  <c r="BF65" i="13"/>
  <c r="BC66" i="13"/>
  <c r="BD66" i="13"/>
  <c r="BE66" i="13"/>
  <c r="BF66" i="13"/>
  <c r="BC67" i="13"/>
  <c r="BD67" i="13"/>
  <c r="BE67" i="13"/>
  <c r="BF67" i="13"/>
  <c r="BC68" i="13"/>
  <c r="BD68" i="13"/>
  <c r="BE68" i="13"/>
  <c r="BF68" i="13"/>
  <c r="BC69" i="13"/>
  <c r="BD69" i="13"/>
  <c r="BE69" i="13"/>
  <c r="BF69" i="13"/>
  <c r="BC70" i="13"/>
  <c r="BD70" i="13"/>
  <c r="BE70" i="13"/>
  <c r="BF70" i="13"/>
  <c r="BC71" i="13"/>
  <c r="BD71" i="13"/>
  <c r="BE71" i="13"/>
  <c r="BF71" i="13"/>
  <c r="BC72" i="13"/>
  <c r="BD72" i="13"/>
  <c r="BE72" i="13"/>
  <c r="BF72" i="13"/>
  <c r="BC73" i="13"/>
  <c r="BD73" i="13"/>
  <c r="BE73" i="13"/>
  <c r="BF73" i="13"/>
  <c r="BC74" i="13"/>
  <c r="BD74" i="13"/>
  <c r="BE74" i="13"/>
  <c r="BF74" i="13"/>
  <c r="BC75" i="13"/>
  <c r="BD75" i="13"/>
  <c r="BE75" i="13"/>
  <c r="BF75" i="13"/>
  <c r="BC76" i="13"/>
  <c r="BD76" i="13"/>
  <c r="BE76" i="13"/>
  <c r="BF76" i="13"/>
  <c r="BC77" i="13"/>
  <c r="BD77" i="13"/>
  <c r="BE77" i="13"/>
  <c r="BF77" i="13"/>
  <c r="BC78" i="13"/>
  <c r="BD78" i="13"/>
  <c r="BE78" i="13"/>
  <c r="BF78" i="13"/>
  <c r="BC79" i="13"/>
  <c r="BD79" i="13"/>
  <c r="BE79" i="13"/>
  <c r="BF79" i="13"/>
  <c r="BC80" i="13"/>
  <c r="BD80" i="13"/>
  <c r="BE80" i="13"/>
  <c r="BF80" i="13"/>
  <c r="BC81" i="13"/>
  <c r="BD81" i="13"/>
  <c r="BE81" i="13"/>
  <c r="BF81" i="13"/>
  <c r="BC82" i="13"/>
  <c r="BD82" i="13"/>
  <c r="BE82" i="13"/>
  <c r="BF82" i="13"/>
  <c r="BC83" i="13"/>
  <c r="BD83" i="13"/>
  <c r="BE83" i="13"/>
  <c r="BF83" i="13"/>
  <c r="BC84" i="13"/>
  <c r="BD84" i="13"/>
  <c r="BE84" i="13"/>
  <c r="BF84" i="13"/>
  <c r="BC85" i="13"/>
  <c r="BD85" i="13"/>
  <c r="BE85" i="13"/>
  <c r="BF85" i="13"/>
  <c r="BC86" i="13"/>
  <c r="BD86" i="13"/>
  <c r="BE86" i="13"/>
  <c r="BF86" i="13"/>
  <c r="BC87" i="13"/>
  <c r="BD87" i="13"/>
  <c r="BE87" i="13"/>
  <c r="BF87" i="13"/>
  <c r="BC88" i="13"/>
  <c r="BD88" i="13"/>
  <c r="BE88" i="13"/>
  <c r="BF88" i="13"/>
  <c r="BC89" i="13"/>
  <c r="BD89" i="13"/>
  <c r="BE89" i="13"/>
  <c r="BF89" i="13"/>
  <c r="BC90" i="13"/>
  <c r="BD90" i="13"/>
  <c r="BE90" i="13"/>
  <c r="BF90" i="13"/>
  <c r="BC91" i="13"/>
  <c r="BD91" i="13"/>
  <c r="BE91" i="13"/>
  <c r="BF91" i="13"/>
  <c r="BC92" i="13"/>
  <c r="BD92" i="13"/>
  <c r="BE92" i="13"/>
  <c r="BF92" i="13"/>
  <c r="BC93" i="13"/>
  <c r="BD93" i="13"/>
  <c r="BE93" i="13"/>
  <c r="BF93" i="13"/>
  <c r="BC94" i="13"/>
  <c r="BD94" i="13"/>
  <c r="BE94" i="13"/>
  <c r="BF94" i="13"/>
  <c r="BC95" i="13"/>
  <c r="BD95" i="13"/>
  <c r="BE95" i="13"/>
  <c r="BF95" i="13"/>
  <c r="BC96" i="13"/>
  <c r="BD96" i="13"/>
  <c r="BE96" i="13"/>
  <c r="BF96" i="13"/>
  <c r="BC97" i="13"/>
  <c r="BD97" i="13"/>
  <c r="BE97" i="13"/>
  <c r="BF97" i="13"/>
  <c r="BC98" i="13"/>
  <c r="BD98" i="13"/>
  <c r="BE98" i="13"/>
  <c r="BF98" i="13"/>
  <c r="BC99" i="13"/>
  <c r="BD99" i="13"/>
  <c r="BE99" i="13"/>
  <c r="BF99" i="13"/>
  <c r="BC100" i="13"/>
  <c r="BD100" i="13"/>
  <c r="BE100" i="13"/>
  <c r="BF100" i="13"/>
  <c r="BC101" i="13"/>
  <c r="BD101" i="13"/>
  <c r="BE101" i="13"/>
  <c r="BF101" i="13"/>
  <c r="BC102" i="13"/>
  <c r="BD102" i="13"/>
  <c r="BE102" i="13"/>
  <c r="BF102" i="13"/>
  <c r="BC103" i="13"/>
  <c r="BD103" i="13"/>
  <c r="BE103" i="13"/>
  <c r="BF103" i="13"/>
  <c r="BC104" i="13"/>
  <c r="BD104" i="13"/>
  <c r="BE104" i="13"/>
  <c r="BF104" i="13"/>
  <c r="BC105" i="13"/>
  <c r="BD105" i="13"/>
  <c r="BE105" i="13"/>
  <c r="BF105" i="13"/>
  <c r="BC106" i="13"/>
  <c r="BD106" i="13"/>
  <c r="BE106" i="13"/>
  <c r="BF106" i="13"/>
  <c r="BC107" i="13"/>
  <c r="BD107" i="13"/>
  <c r="BE107" i="13"/>
  <c r="BF107" i="13"/>
  <c r="BC108" i="13"/>
  <c r="BD108" i="13"/>
  <c r="BE108" i="13"/>
  <c r="BF108" i="13"/>
  <c r="BC109" i="13"/>
  <c r="BD109" i="13"/>
  <c r="BE109" i="13"/>
  <c r="BF109" i="13"/>
  <c r="BC110" i="13"/>
  <c r="BD110" i="13"/>
  <c r="BE110" i="13"/>
  <c r="BF110" i="13"/>
  <c r="BC111" i="13"/>
  <c r="BD111" i="13"/>
  <c r="BE111" i="13"/>
  <c r="BF111" i="13"/>
  <c r="BC112" i="13"/>
  <c r="BD112" i="13"/>
  <c r="BE112" i="13"/>
  <c r="BF112" i="13"/>
  <c r="BC113" i="13"/>
  <c r="BD113" i="13"/>
  <c r="BE113" i="13"/>
  <c r="BF113" i="13"/>
  <c r="BC114" i="13"/>
  <c r="BD114" i="13"/>
  <c r="BE114" i="13"/>
  <c r="BF114" i="13"/>
  <c r="BF50" i="13"/>
  <c r="BE50" i="13"/>
  <c r="BD50" i="13"/>
  <c r="BC50" i="13"/>
  <c r="BA52" i="13" l="1"/>
  <c r="AZ52" i="13"/>
  <c r="Z43" i="8"/>
  <c r="AA43" i="8" s="1"/>
  <c r="Z46" i="8"/>
  <c r="AA46" i="8" s="1"/>
  <c r="Z45" i="8"/>
  <c r="AA45" i="8" s="1"/>
  <c r="Z44" i="8"/>
  <c r="AA44" i="8" s="1"/>
  <c r="Z42" i="8"/>
  <c r="AA42" i="8" s="1"/>
  <c r="Z36" i="8"/>
  <c r="AA36" i="8" s="1"/>
  <c r="Z40" i="8"/>
  <c r="AA40" i="8" s="1"/>
  <c r="Z39" i="8"/>
  <c r="AA39" i="8" s="1"/>
  <c r="Z38" i="8"/>
  <c r="AA38" i="8" s="1"/>
  <c r="Z37" i="8"/>
  <c r="AA37" i="8" s="1"/>
  <c r="J31" i="13"/>
  <c r="J30" i="13"/>
  <c r="J29" i="13"/>
  <c r="J28" i="13"/>
  <c r="I31" i="13"/>
  <c r="I30" i="13"/>
  <c r="I29" i="13"/>
  <c r="I28" i="13"/>
  <c r="H31" i="13"/>
  <c r="H30" i="13"/>
  <c r="H29" i="13"/>
  <c r="H28" i="13"/>
  <c r="G31" i="13"/>
  <c r="G30" i="13"/>
  <c r="G28" i="13"/>
  <c r="G29" i="13"/>
  <c r="F31" i="13"/>
  <c r="F30" i="13"/>
  <c r="E31" i="13"/>
  <c r="E30" i="13"/>
  <c r="F29" i="13"/>
  <c r="E29" i="13"/>
  <c r="F28" i="13"/>
  <c r="E28" i="13"/>
  <c r="I22" i="8"/>
  <c r="I21" i="8"/>
  <c r="H21" i="8"/>
  <c r="H22" i="8"/>
  <c r="G22" i="8"/>
  <c r="F22" i="8"/>
  <c r="G21" i="8"/>
  <c r="F21" i="8"/>
  <c r="E22" i="8"/>
  <c r="D22" i="8"/>
  <c r="E21" i="8"/>
  <c r="D21" i="8"/>
  <c r="D34" i="13"/>
  <c r="D37" i="8"/>
  <c r="E37" i="8"/>
  <c r="I51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D38" i="13"/>
  <c r="H50" i="13"/>
  <c r="G50" i="13"/>
  <c r="AD39" i="11"/>
  <c r="AU55" i="13" l="1"/>
  <c r="AV55" i="13"/>
  <c r="AZ55" i="13"/>
  <c r="AU56" i="13"/>
  <c r="AV56" i="13"/>
  <c r="AW56" i="13" s="1"/>
  <c r="BA56" i="13"/>
  <c r="AU57" i="13"/>
  <c r="AV57" i="13"/>
  <c r="AW57" i="13" s="1"/>
  <c r="AZ57" i="13"/>
  <c r="AU58" i="13"/>
  <c r="AV58" i="13"/>
  <c r="AW58" i="13" s="1"/>
  <c r="AZ58" i="13"/>
  <c r="AU59" i="13"/>
  <c r="AV59" i="13"/>
  <c r="AW59" i="13" s="1"/>
  <c r="AZ59" i="13"/>
  <c r="AU60" i="13"/>
  <c r="AV60" i="13"/>
  <c r="AW60" i="13" s="1"/>
  <c r="AZ60" i="13"/>
  <c r="AU61" i="13"/>
  <c r="AV61" i="13"/>
  <c r="AX61" i="13" s="1"/>
  <c r="BA61" i="13"/>
  <c r="AU62" i="13"/>
  <c r="AV62" i="13"/>
  <c r="AW62" i="13" s="1"/>
  <c r="BA62" i="13"/>
  <c r="AU63" i="13"/>
  <c r="AV63" i="13"/>
  <c r="AX63" i="13" s="1"/>
  <c r="AZ63" i="13"/>
  <c r="AU64" i="13"/>
  <c r="AV64" i="13"/>
  <c r="AW64" i="13" s="1"/>
  <c r="BA64" i="13"/>
  <c r="AU65" i="13"/>
  <c r="AV65" i="13"/>
  <c r="AW65" i="13" s="1"/>
  <c r="AZ65" i="13"/>
  <c r="AU66" i="13"/>
  <c r="AV66" i="13"/>
  <c r="AW66" i="13" s="1"/>
  <c r="BA66" i="13"/>
  <c r="AU67" i="13"/>
  <c r="AV67" i="13"/>
  <c r="AX67" i="13" s="1"/>
  <c r="BA67" i="13"/>
  <c r="AU68" i="13"/>
  <c r="AV68" i="13"/>
  <c r="AW68" i="13" s="1"/>
  <c r="AZ68" i="13"/>
  <c r="AU69" i="13"/>
  <c r="AV69" i="13"/>
  <c r="AX69" i="13" s="1"/>
  <c r="AZ69" i="13"/>
  <c r="AU70" i="13"/>
  <c r="AV70" i="13"/>
  <c r="AW70" i="13" s="1"/>
  <c r="BA70" i="13"/>
  <c r="AU71" i="13"/>
  <c r="AV71" i="13"/>
  <c r="AX71" i="13" s="1"/>
  <c r="AZ71" i="13"/>
  <c r="AU72" i="13"/>
  <c r="AV72" i="13"/>
  <c r="AX72" i="13" s="1"/>
  <c r="BA72" i="13"/>
  <c r="AU73" i="13"/>
  <c r="AV73" i="13"/>
  <c r="AW73" i="13" s="1"/>
  <c r="AZ73" i="13"/>
  <c r="AU74" i="13"/>
  <c r="AV74" i="13"/>
  <c r="AW74" i="13" s="1"/>
  <c r="BA74" i="13"/>
  <c r="AU75" i="13"/>
  <c r="AV75" i="13"/>
  <c r="AW75" i="13" s="1"/>
  <c r="AZ75" i="13"/>
  <c r="AU76" i="13"/>
  <c r="AV76" i="13"/>
  <c r="AW76" i="13" s="1"/>
  <c r="AZ76" i="13"/>
  <c r="AU77" i="13"/>
  <c r="AV77" i="13"/>
  <c r="AX77" i="13" s="1"/>
  <c r="AZ77" i="13"/>
  <c r="AU78" i="13"/>
  <c r="AV78" i="13"/>
  <c r="AW78" i="13" s="1"/>
  <c r="AZ78" i="13"/>
  <c r="AU79" i="13"/>
  <c r="AV79" i="13"/>
  <c r="AX79" i="13" s="1"/>
  <c r="AZ79" i="13"/>
  <c r="AU80" i="13"/>
  <c r="AV80" i="13"/>
  <c r="AX80" i="13" s="1"/>
  <c r="BA80" i="13"/>
  <c r="AU81" i="13"/>
  <c r="AV81" i="13"/>
  <c r="AW81" i="13" s="1"/>
  <c r="AZ81" i="13"/>
  <c r="AU82" i="13"/>
  <c r="AV82" i="13"/>
  <c r="AW82" i="13" s="1"/>
  <c r="BA82" i="13"/>
  <c r="AU83" i="13"/>
  <c r="AV83" i="13"/>
  <c r="AX83" i="13" s="1"/>
  <c r="BA83" i="13"/>
  <c r="AU84" i="13"/>
  <c r="AV84" i="13"/>
  <c r="AW84" i="13" s="1"/>
  <c r="AZ84" i="13"/>
  <c r="AU85" i="13"/>
  <c r="AV85" i="13"/>
  <c r="AX85" i="13" s="1"/>
  <c r="BA85" i="13"/>
  <c r="AU86" i="13"/>
  <c r="AV86" i="13"/>
  <c r="AW86" i="13" s="1"/>
  <c r="AZ86" i="13"/>
  <c r="AU87" i="13"/>
  <c r="AV87" i="13"/>
  <c r="AX87" i="13" s="1"/>
  <c r="AZ87" i="13"/>
  <c r="AU88" i="13"/>
  <c r="AV88" i="13"/>
  <c r="AX88" i="13" s="1"/>
  <c r="BA88" i="13"/>
  <c r="AU89" i="13"/>
  <c r="AV89" i="13"/>
  <c r="AW89" i="13" s="1"/>
  <c r="AZ89" i="13"/>
  <c r="AU90" i="13"/>
  <c r="AV90" i="13"/>
  <c r="AW90" i="13" s="1"/>
  <c r="BA90" i="13"/>
  <c r="AU91" i="13"/>
  <c r="AV91" i="13"/>
  <c r="AW91" i="13" s="1"/>
  <c r="AZ91" i="13"/>
  <c r="AU92" i="13"/>
  <c r="AV92" i="13"/>
  <c r="AW92" i="13" s="1"/>
  <c r="AZ92" i="13"/>
  <c r="AU93" i="13"/>
  <c r="AV93" i="13"/>
  <c r="AX93" i="13" s="1"/>
  <c r="BA93" i="13"/>
  <c r="AU94" i="13"/>
  <c r="AV94" i="13"/>
  <c r="AW94" i="13" s="1"/>
  <c r="AZ94" i="13"/>
  <c r="AU95" i="13"/>
  <c r="AV95" i="13"/>
  <c r="AX95" i="13" s="1"/>
  <c r="AZ95" i="13"/>
  <c r="AU96" i="13"/>
  <c r="AV96" i="13"/>
  <c r="AW96" i="13" s="1"/>
  <c r="AZ96" i="13"/>
  <c r="AU97" i="13"/>
  <c r="AV97" i="13"/>
  <c r="AW97" i="13" s="1"/>
  <c r="AZ97" i="13"/>
  <c r="AU98" i="13"/>
  <c r="AV98" i="13"/>
  <c r="AW98" i="13" s="1"/>
  <c r="BA98" i="13"/>
  <c r="AU99" i="13"/>
  <c r="AV99" i="13"/>
  <c r="AX99" i="13" s="1"/>
  <c r="AZ99" i="13"/>
  <c r="AU100" i="13"/>
  <c r="AV100" i="13"/>
  <c r="AW100" i="13" s="1"/>
  <c r="AZ100" i="13"/>
  <c r="AU101" i="13"/>
  <c r="AV101" i="13"/>
  <c r="AW101" i="13" s="1"/>
  <c r="AZ101" i="13"/>
  <c r="AU102" i="13"/>
  <c r="AV102" i="13"/>
  <c r="AW102" i="13" s="1"/>
  <c r="AZ102" i="13"/>
  <c r="AU103" i="13"/>
  <c r="AV103" i="13"/>
  <c r="AX103" i="13" s="1"/>
  <c r="AZ103" i="13"/>
  <c r="AU104" i="13"/>
  <c r="AV104" i="13"/>
  <c r="AX104" i="13" s="1"/>
  <c r="BA104" i="13"/>
  <c r="AU105" i="13"/>
  <c r="AV105" i="13"/>
  <c r="AX105" i="13" s="1"/>
  <c r="AZ105" i="13"/>
  <c r="AU106" i="13"/>
  <c r="AV106" i="13"/>
  <c r="AW106" i="13" s="1"/>
  <c r="BA106" i="13"/>
  <c r="AU107" i="13"/>
  <c r="AV107" i="13"/>
  <c r="AW107" i="13" s="1"/>
  <c r="AZ107" i="13"/>
  <c r="AU108" i="13"/>
  <c r="AV108" i="13"/>
  <c r="AW108" i="13" s="1"/>
  <c r="AZ108" i="13"/>
  <c r="AU109" i="13"/>
  <c r="AV109" i="13"/>
  <c r="AW109" i="13" s="1"/>
  <c r="AZ109" i="13"/>
  <c r="AU110" i="13"/>
  <c r="AV110" i="13"/>
  <c r="AW110" i="13" s="1"/>
  <c r="AZ110" i="13"/>
  <c r="AU111" i="13"/>
  <c r="AV111" i="13"/>
  <c r="AX111" i="13" s="1"/>
  <c r="AZ111" i="13"/>
  <c r="AU112" i="13"/>
  <c r="AV112" i="13"/>
  <c r="AW112" i="13" s="1"/>
  <c r="AZ112" i="13"/>
  <c r="AU113" i="13"/>
  <c r="AV113" i="13"/>
  <c r="AW113" i="13" s="1"/>
  <c r="AZ113" i="13"/>
  <c r="AU114" i="13"/>
  <c r="AV114" i="13"/>
  <c r="AW114" i="13" s="1"/>
  <c r="BA114" i="13"/>
  <c r="X38" i="8"/>
  <c r="X39" i="8"/>
  <c r="X37" i="8"/>
  <c r="X36" i="8"/>
  <c r="AW52" i="13" l="1"/>
  <c r="AX52" i="13"/>
  <c r="AW50" i="13"/>
  <c r="AW55" i="13"/>
  <c r="AW105" i="13"/>
  <c r="AW104" i="13"/>
  <c r="AX97" i="13"/>
  <c r="BA92" i="13"/>
  <c r="AW85" i="13"/>
  <c r="AW72" i="13"/>
  <c r="BA51" i="13"/>
  <c r="AX101" i="13"/>
  <c r="AX89" i="13"/>
  <c r="AW51" i="13"/>
  <c r="AZ93" i="13"/>
  <c r="AZ106" i="13"/>
  <c r="AZ104" i="13"/>
  <c r="AZ85" i="13"/>
  <c r="AW95" i="13"/>
  <c r="AZ83" i="13"/>
  <c r="AW79" i="13"/>
  <c r="AW99" i="13"/>
  <c r="AZ61" i="13"/>
  <c r="BA94" i="13"/>
  <c r="AX73" i="13"/>
  <c r="AW71" i="13"/>
  <c r="AZ114" i="13"/>
  <c r="AZ90" i="13"/>
  <c r="AZ88" i="13"/>
  <c r="BA84" i="13"/>
  <c r="AZ82" i="13"/>
  <c r="AW80" i="13"/>
  <c r="AX100" i="13"/>
  <c r="AW88" i="13"/>
  <c r="AZ62" i="13"/>
  <c r="BA60" i="13"/>
  <c r="BA86" i="13"/>
  <c r="BA77" i="13"/>
  <c r="AX56" i="13"/>
  <c r="AX109" i="13"/>
  <c r="AW111" i="13"/>
  <c r="BA95" i="13"/>
  <c r="AW83" i="13"/>
  <c r="AX81" i="13"/>
  <c r="BA75" i="13"/>
  <c r="AZ67" i="13"/>
  <c r="BA108" i="13"/>
  <c r="BA68" i="13"/>
  <c r="AX112" i="13"/>
  <c r="BA100" i="13"/>
  <c r="BA76" i="13"/>
  <c r="AZ74" i="13"/>
  <c r="AZ70" i="13"/>
  <c r="AZ66" i="13"/>
  <c r="AX55" i="13"/>
  <c r="BA112" i="13"/>
  <c r="BA107" i="13"/>
  <c r="AW103" i="13"/>
  <c r="BA99" i="13"/>
  <c r="AX96" i="13"/>
  <c r="BA91" i="13"/>
  <c r="AX64" i="13"/>
  <c r="BA59" i="13"/>
  <c r="AX58" i="13"/>
  <c r="AX113" i="13"/>
  <c r="AW87" i="13"/>
  <c r="AW67" i="13"/>
  <c r="AX65" i="13"/>
  <c r="BA63" i="13"/>
  <c r="AZ51" i="13"/>
  <c r="BA103" i="13"/>
  <c r="BA71" i="13"/>
  <c r="AX68" i="13"/>
  <c r="BA58" i="13"/>
  <c r="AX57" i="13"/>
  <c r="AZ98" i="13"/>
  <c r="BA96" i="13"/>
  <c r="BA78" i="13"/>
  <c r="AW63" i="13"/>
  <c r="AZ50" i="13"/>
  <c r="BA113" i="13"/>
  <c r="AX110" i="13"/>
  <c r="BA105" i="13"/>
  <c r="AX102" i="13"/>
  <c r="BA97" i="13"/>
  <c r="AX94" i="13"/>
  <c r="AW93" i="13"/>
  <c r="BA89" i="13"/>
  <c r="AX86" i="13"/>
  <c r="BA81" i="13"/>
  <c r="AZ80" i="13"/>
  <c r="AX78" i="13"/>
  <c r="AW77" i="13"/>
  <c r="BA73" i="13"/>
  <c r="AZ72" i="13"/>
  <c r="AX70" i="13"/>
  <c r="AW69" i="13"/>
  <c r="BA65" i="13"/>
  <c r="AZ64" i="13"/>
  <c r="AX62" i="13"/>
  <c r="AW61" i="13"/>
  <c r="BA57" i="13"/>
  <c r="AZ56" i="13"/>
  <c r="BA50" i="13"/>
  <c r="AX114" i="13"/>
  <c r="BA109" i="13"/>
  <c r="AX106" i="13"/>
  <c r="BA101" i="13"/>
  <c r="AX98" i="13"/>
  <c r="AX90" i="13"/>
  <c r="AX82" i="13"/>
  <c r="AX74" i="13"/>
  <c r="BA69" i="13"/>
  <c r="AX66" i="13"/>
  <c r="AX51" i="13"/>
  <c r="AX50" i="13"/>
  <c r="BA110" i="13"/>
  <c r="AX107" i="13"/>
  <c r="BA102" i="13"/>
  <c r="AX91" i="13"/>
  <c r="AX75" i="13"/>
  <c r="AX59" i="13"/>
  <c r="BA111" i="13"/>
  <c r="AX108" i="13"/>
  <c r="AX92" i="13"/>
  <c r="BA87" i="13"/>
  <c r="AX84" i="13"/>
  <c r="BA79" i="13"/>
  <c r="AX76" i="13"/>
  <c r="AX60" i="13"/>
  <c r="BA55" i="13"/>
  <c r="Y100" i="8"/>
  <c r="Z100" i="8" s="1"/>
  <c r="AA100" i="8" s="1"/>
  <c r="Y101" i="8"/>
  <c r="Z101" i="8" s="1"/>
  <c r="AA101" i="8" s="1"/>
  <c r="Y102" i="8"/>
  <c r="Z102" i="8" s="1"/>
  <c r="AA102" i="8" s="1"/>
  <c r="Y103" i="8"/>
  <c r="Z103" i="8" s="1"/>
  <c r="AA103" i="8" s="1"/>
  <c r="Y104" i="8"/>
  <c r="Z104" i="8" s="1"/>
  <c r="AA104" i="8" s="1"/>
  <c r="Y105" i="8"/>
  <c r="Z105" i="8" s="1"/>
  <c r="AA105" i="8" s="1"/>
  <c r="Y106" i="8"/>
  <c r="Z106" i="8" s="1"/>
  <c r="AA106" i="8" s="1"/>
  <c r="Y107" i="8"/>
  <c r="Z107" i="8" s="1"/>
  <c r="AA107" i="8" s="1"/>
  <c r="Y108" i="8"/>
  <c r="Z108" i="8" s="1"/>
  <c r="AA108" i="8" s="1"/>
  <c r="Y109" i="8"/>
  <c r="Z109" i="8" s="1"/>
  <c r="AA109" i="8" s="1"/>
  <c r="Y110" i="8"/>
  <c r="Z110" i="8" s="1"/>
  <c r="AA110" i="8" s="1"/>
  <c r="Y111" i="8"/>
  <c r="Z111" i="8" s="1"/>
  <c r="AA111" i="8" s="1"/>
  <c r="Y112" i="8"/>
  <c r="Z112" i="8" s="1"/>
  <c r="AA112" i="8" s="1"/>
  <c r="Y113" i="8"/>
  <c r="Z113" i="8" s="1"/>
  <c r="AA113" i="8" s="1"/>
  <c r="Y114" i="8"/>
  <c r="Z114" i="8" s="1"/>
  <c r="AA114" i="8" s="1"/>
  <c r="Y115" i="8"/>
  <c r="Z115" i="8" s="1"/>
  <c r="AA115" i="8" s="1"/>
  <c r="Y116" i="8"/>
  <c r="Z116" i="8" s="1"/>
  <c r="AA116" i="8" s="1"/>
  <c r="Y117" i="8"/>
  <c r="Z117" i="8" s="1"/>
  <c r="AA117" i="8" s="1"/>
  <c r="Y118" i="8"/>
  <c r="Z118" i="8" s="1"/>
  <c r="AA118" i="8" s="1"/>
  <c r="Y119" i="8"/>
  <c r="Z119" i="8" s="1"/>
  <c r="AA119" i="8" s="1"/>
  <c r="Y120" i="8"/>
  <c r="Z120" i="8" s="1"/>
  <c r="AA120" i="8" s="1"/>
  <c r="Y121" i="8"/>
  <c r="Z121" i="8" s="1"/>
  <c r="AA121" i="8" s="1"/>
  <c r="Y122" i="8"/>
  <c r="Z122" i="8" s="1"/>
  <c r="AA122" i="8" s="1"/>
  <c r="Y123" i="8"/>
  <c r="Z123" i="8" s="1"/>
  <c r="AA123" i="8" s="1"/>
  <c r="Y124" i="8"/>
  <c r="Z124" i="8" s="1"/>
  <c r="AA124" i="8" s="1"/>
  <c r="Y125" i="8"/>
  <c r="Z125" i="8" s="1"/>
  <c r="AA125" i="8" s="1"/>
  <c r="Y126" i="8"/>
  <c r="Z126" i="8" s="1"/>
  <c r="AA126" i="8" s="1"/>
  <c r="Y127" i="8"/>
  <c r="Z127" i="8" s="1"/>
  <c r="AA127" i="8" s="1"/>
  <c r="Y128" i="8"/>
  <c r="Z128" i="8" s="1"/>
  <c r="AA128" i="8" s="1"/>
  <c r="Y129" i="8"/>
  <c r="Z129" i="8" s="1"/>
  <c r="AA129" i="8" s="1"/>
  <c r="Y130" i="8"/>
  <c r="Z130" i="8" s="1"/>
  <c r="AA130" i="8" s="1"/>
  <c r="Y131" i="8"/>
  <c r="Z131" i="8" s="1"/>
  <c r="AA131" i="8" s="1"/>
  <c r="Y132" i="8"/>
  <c r="Z132" i="8" s="1"/>
  <c r="AA132" i="8" s="1"/>
  <c r="Y133" i="8"/>
  <c r="Z133" i="8" s="1"/>
  <c r="AA133" i="8" s="1"/>
  <c r="Y134" i="8"/>
  <c r="Z134" i="8" s="1"/>
  <c r="AA134" i="8" s="1"/>
  <c r="Y135" i="8"/>
  <c r="Z135" i="8" s="1"/>
  <c r="AA135" i="8" s="1"/>
  <c r="Y136" i="8"/>
  <c r="Z136" i="8" s="1"/>
  <c r="AA136" i="8" s="1"/>
  <c r="Y137" i="8"/>
  <c r="Z137" i="8" s="1"/>
  <c r="AA137" i="8" s="1"/>
  <c r="Y138" i="8"/>
  <c r="Z138" i="8" s="1"/>
  <c r="AA138" i="8" s="1"/>
  <c r="Y139" i="8"/>
  <c r="Z139" i="8" s="1"/>
  <c r="AA139" i="8" s="1"/>
  <c r="Y140" i="8"/>
  <c r="Z140" i="8" s="1"/>
  <c r="AA140" i="8" s="1"/>
  <c r="Y141" i="8"/>
  <c r="Z141" i="8" s="1"/>
  <c r="AA141" i="8" s="1"/>
  <c r="Y142" i="8"/>
  <c r="Z142" i="8" s="1"/>
  <c r="AA142" i="8" s="1"/>
  <c r="Y143" i="8"/>
  <c r="Z143" i="8" s="1"/>
  <c r="AA143" i="8" s="1"/>
  <c r="Y144" i="8"/>
  <c r="Z144" i="8" s="1"/>
  <c r="AA144" i="8" s="1"/>
  <c r="Y145" i="8"/>
  <c r="Z145" i="8" s="1"/>
  <c r="AA145" i="8" s="1"/>
  <c r="Y146" i="8"/>
  <c r="Z146" i="8" s="1"/>
  <c r="AA146" i="8" s="1"/>
  <c r="Y147" i="8"/>
  <c r="Z147" i="8" s="1"/>
  <c r="AA147" i="8" s="1"/>
  <c r="Y148" i="8"/>
  <c r="Z148" i="8" s="1"/>
  <c r="AA148" i="8" s="1"/>
  <c r="Y149" i="8"/>
  <c r="Z149" i="8" s="1"/>
  <c r="AA149" i="8" s="1"/>
  <c r="Y150" i="8"/>
  <c r="Z150" i="8" s="1"/>
  <c r="AA150" i="8" s="1"/>
  <c r="Y151" i="8"/>
  <c r="Z151" i="8" s="1"/>
  <c r="AA151" i="8" s="1"/>
  <c r="Y152" i="8"/>
  <c r="Z152" i="8" s="1"/>
  <c r="AA152" i="8" s="1"/>
  <c r="Y153" i="8"/>
  <c r="Z153" i="8" s="1"/>
  <c r="AA153" i="8" s="1"/>
  <c r="Y154" i="8"/>
  <c r="Z154" i="8" s="1"/>
  <c r="AA154" i="8" s="1"/>
  <c r="Y155" i="8"/>
  <c r="Z155" i="8" s="1"/>
  <c r="AA155" i="8" s="1"/>
  <c r="Y156" i="8"/>
  <c r="Z156" i="8" s="1"/>
  <c r="AA156" i="8" s="1"/>
  <c r="Y157" i="8"/>
  <c r="Z157" i="8" s="1"/>
  <c r="AA157" i="8" s="1"/>
  <c r="Y158" i="8"/>
  <c r="Z158" i="8" s="1"/>
  <c r="AA158" i="8" s="1"/>
  <c r="Y159" i="8"/>
  <c r="Z159" i="8" s="1"/>
  <c r="AA159" i="8" s="1"/>
  <c r="Y160" i="8"/>
  <c r="Z160" i="8" s="1"/>
  <c r="AA160" i="8" s="1"/>
  <c r="Y161" i="8"/>
  <c r="Z161" i="8" s="1"/>
  <c r="AA161" i="8" s="1"/>
  <c r="Y162" i="8"/>
  <c r="Z162" i="8" s="1"/>
  <c r="AA162" i="8" s="1"/>
  <c r="Y163" i="8"/>
  <c r="Z163" i="8" s="1"/>
  <c r="AA163" i="8" s="1"/>
  <c r="Y164" i="8"/>
  <c r="Z164" i="8" s="1"/>
  <c r="AA164" i="8" s="1"/>
  <c r="Y165" i="8"/>
  <c r="Z165" i="8" s="1"/>
  <c r="AA165" i="8" s="1"/>
  <c r="Y166" i="8"/>
  <c r="Z166" i="8" s="1"/>
  <c r="AA166" i="8" s="1"/>
  <c r="Y167" i="8"/>
  <c r="Z167" i="8" s="1"/>
  <c r="AA167" i="8" s="1"/>
  <c r="Y168" i="8"/>
  <c r="Z168" i="8" s="1"/>
  <c r="AA168" i="8" s="1"/>
  <c r="Y169" i="8"/>
  <c r="Z169" i="8" s="1"/>
  <c r="AA169" i="8" s="1"/>
  <c r="Y170" i="8"/>
  <c r="Z170" i="8" s="1"/>
  <c r="AA170" i="8" s="1"/>
  <c r="Y171" i="8"/>
  <c r="Z171" i="8" s="1"/>
  <c r="AA171" i="8" s="1"/>
  <c r="Y172" i="8"/>
  <c r="Z172" i="8" s="1"/>
  <c r="AA172" i="8" s="1"/>
  <c r="Y173" i="8"/>
  <c r="Z173" i="8" s="1"/>
  <c r="AA173" i="8" s="1"/>
  <c r="Y174" i="8"/>
  <c r="Z174" i="8" s="1"/>
  <c r="AA174" i="8" s="1"/>
  <c r="Y175" i="8"/>
  <c r="Z175" i="8" s="1"/>
  <c r="AA175" i="8" s="1"/>
  <c r="Y176" i="8"/>
  <c r="Z176" i="8" s="1"/>
  <c r="AA176" i="8" s="1"/>
  <c r="Y177" i="8"/>
  <c r="Z177" i="8" s="1"/>
  <c r="AA177" i="8" s="1"/>
  <c r="Y178" i="8"/>
  <c r="Z178" i="8" s="1"/>
  <c r="AA178" i="8" s="1"/>
  <c r="Y179" i="8"/>
  <c r="Z179" i="8" s="1"/>
  <c r="AA179" i="8" s="1"/>
  <c r="Y180" i="8"/>
  <c r="Z180" i="8" s="1"/>
  <c r="AA180" i="8" s="1"/>
  <c r="Y181" i="8"/>
  <c r="Z181" i="8" s="1"/>
  <c r="AA181" i="8" s="1"/>
  <c r="Y182" i="8"/>
  <c r="Z182" i="8" s="1"/>
  <c r="AA182" i="8" s="1"/>
  <c r="Y183" i="8"/>
  <c r="Z183" i="8" s="1"/>
  <c r="AA183" i="8" s="1"/>
  <c r="Y184" i="8"/>
  <c r="Z184" i="8" s="1"/>
  <c r="AA184" i="8" s="1"/>
  <c r="Y185" i="8"/>
  <c r="Z185" i="8" s="1"/>
  <c r="AA185" i="8" s="1"/>
  <c r="Y186" i="8"/>
  <c r="Z186" i="8" s="1"/>
  <c r="AA186" i="8" s="1"/>
  <c r="Y187" i="8"/>
  <c r="Z187" i="8" s="1"/>
  <c r="AA187" i="8" s="1"/>
  <c r="Y188" i="8"/>
  <c r="Z188" i="8" s="1"/>
  <c r="AA188" i="8" s="1"/>
  <c r="Y189" i="8"/>
  <c r="Z189" i="8" s="1"/>
  <c r="AA189" i="8" s="1"/>
  <c r="Y190" i="8"/>
  <c r="Z190" i="8" s="1"/>
  <c r="AA190" i="8" s="1"/>
  <c r="Y191" i="8"/>
  <c r="Z191" i="8" s="1"/>
  <c r="AA191" i="8" s="1"/>
  <c r="Y192" i="8"/>
  <c r="Z192" i="8" s="1"/>
  <c r="AA192" i="8" s="1"/>
  <c r="Y193" i="8"/>
  <c r="Z193" i="8" s="1"/>
  <c r="AA193" i="8" s="1"/>
  <c r="Y194" i="8"/>
  <c r="Z194" i="8" s="1"/>
  <c r="AA194" i="8" s="1"/>
  <c r="Y195" i="8"/>
  <c r="Z195" i="8" s="1"/>
  <c r="AA195" i="8" s="1"/>
  <c r="Y196" i="8"/>
  <c r="Z196" i="8" s="1"/>
  <c r="AA196" i="8" s="1"/>
  <c r="Y197" i="8"/>
  <c r="Z197" i="8" s="1"/>
  <c r="AA197" i="8" s="1"/>
  <c r="Y198" i="8"/>
  <c r="Z198" i="8" s="1"/>
  <c r="AA198" i="8" s="1"/>
  <c r="Y199" i="8"/>
  <c r="Z199" i="8" s="1"/>
  <c r="AA199" i="8" s="1"/>
  <c r="Y200" i="8"/>
  <c r="Z200" i="8" s="1"/>
  <c r="AA200" i="8" s="1"/>
  <c r="Y201" i="8"/>
  <c r="Z201" i="8" s="1"/>
  <c r="AA201" i="8" s="1"/>
  <c r="Y202" i="8"/>
  <c r="Z202" i="8" s="1"/>
  <c r="AA202" i="8" s="1"/>
  <c r="Y203" i="8"/>
  <c r="Z203" i="8" s="1"/>
  <c r="AA203" i="8" s="1"/>
  <c r="Y204" i="8"/>
  <c r="Z204" i="8" s="1"/>
  <c r="AA204" i="8" s="1"/>
  <c r="Y205" i="8"/>
  <c r="Z205" i="8" s="1"/>
  <c r="AA205" i="8" s="1"/>
  <c r="Y206" i="8"/>
  <c r="Z206" i="8" s="1"/>
  <c r="AA206" i="8" s="1"/>
  <c r="Y207" i="8"/>
  <c r="Z207" i="8" s="1"/>
  <c r="AA207" i="8" s="1"/>
  <c r="Y208" i="8"/>
  <c r="Z208" i="8" s="1"/>
  <c r="AA208" i="8" s="1"/>
  <c r="Y209" i="8"/>
  <c r="Z209" i="8" s="1"/>
  <c r="AA209" i="8" s="1"/>
  <c r="Y210" i="8"/>
  <c r="Z210" i="8" s="1"/>
  <c r="AA210" i="8" s="1"/>
  <c r="Y211" i="8"/>
  <c r="Z211" i="8" s="1"/>
  <c r="AA211" i="8" s="1"/>
  <c r="Y212" i="8"/>
  <c r="Z212" i="8" s="1"/>
  <c r="AA212" i="8" s="1"/>
  <c r="Y213" i="8"/>
  <c r="Z213" i="8" s="1"/>
  <c r="AA213" i="8" s="1"/>
  <c r="Y214" i="8"/>
  <c r="Z214" i="8" s="1"/>
  <c r="AA214" i="8" s="1"/>
  <c r="Y215" i="8"/>
  <c r="Z215" i="8" s="1"/>
  <c r="AA215" i="8" s="1"/>
  <c r="Y216" i="8"/>
  <c r="Z216" i="8" s="1"/>
  <c r="AA216" i="8" s="1"/>
  <c r="Y217" i="8"/>
  <c r="Z217" i="8" s="1"/>
  <c r="AA217" i="8" s="1"/>
  <c r="Y218" i="8"/>
  <c r="Z218" i="8" s="1"/>
  <c r="AA218" i="8" s="1"/>
  <c r="Y219" i="8"/>
  <c r="Z219" i="8" s="1"/>
  <c r="AA219" i="8" s="1"/>
  <c r="Y220" i="8"/>
  <c r="Z220" i="8" s="1"/>
  <c r="AA220" i="8" s="1"/>
  <c r="Y221" i="8"/>
  <c r="Z221" i="8" s="1"/>
  <c r="AA221" i="8" s="1"/>
  <c r="Y222" i="8"/>
  <c r="Z222" i="8" s="1"/>
  <c r="AA222" i="8" s="1"/>
  <c r="Y223" i="8"/>
  <c r="Z223" i="8" s="1"/>
  <c r="AA223" i="8" s="1"/>
  <c r="Y224" i="8"/>
  <c r="Z224" i="8" s="1"/>
  <c r="AA224" i="8" s="1"/>
  <c r="Y225" i="8"/>
  <c r="Z225" i="8" s="1"/>
  <c r="AA225" i="8" s="1"/>
  <c r="Y226" i="8"/>
  <c r="Z226" i="8" s="1"/>
  <c r="AA226" i="8" s="1"/>
  <c r="Y227" i="8"/>
  <c r="Z227" i="8" s="1"/>
  <c r="AA227" i="8" s="1"/>
  <c r="Y228" i="8"/>
  <c r="Z228" i="8" s="1"/>
  <c r="AA228" i="8" s="1"/>
  <c r="Y229" i="8"/>
  <c r="Z229" i="8" s="1"/>
  <c r="AA229" i="8" s="1"/>
  <c r="Y230" i="8"/>
  <c r="Z230" i="8" s="1"/>
  <c r="AA230" i="8" s="1"/>
  <c r="Y231" i="8"/>
  <c r="Z231" i="8" s="1"/>
  <c r="AA231" i="8" s="1"/>
  <c r="Y232" i="8"/>
  <c r="Z232" i="8" s="1"/>
  <c r="AA232" i="8" s="1"/>
  <c r="Y233" i="8"/>
  <c r="Z233" i="8" s="1"/>
  <c r="AA233" i="8" s="1"/>
  <c r="Y234" i="8"/>
  <c r="Z234" i="8" s="1"/>
  <c r="AA234" i="8" s="1"/>
  <c r="Y235" i="8"/>
  <c r="Z235" i="8" s="1"/>
  <c r="AA235" i="8" s="1"/>
  <c r="Y236" i="8"/>
  <c r="Z236" i="8" s="1"/>
  <c r="AA236" i="8" s="1"/>
  <c r="Y237" i="8"/>
  <c r="Z237" i="8" s="1"/>
  <c r="AA237" i="8" s="1"/>
  <c r="Y238" i="8"/>
  <c r="Z238" i="8" s="1"/>
  <c r="AA238" i="8" s="1"/>
  <c r="Y239" i="8"/>
  <c r="Z239" i="8" s="1"/>
  <c r="AA239" i="8" s="1"/>
  <c r="Y240" i="8"/>
  <c r="Z240" i="8" s="1"/>
  <c r="AA240" i="8" s="1"/>
  <c r="Y241" i="8"/>
  <c r="Z241" i="8" s="1"/>
  <c r="AA241" i="8" s="1"/>
  <c r="Y242" i="8"/>
  <c r="Z242" i="8" s="1"/>
  <c r="AA242" i="8" s="1"/>
  <c r="Y243" i="8"/>
  <c r="Z243" i="8" s="1"/>
  <c r="AA243" i="8" s="1"/>
  <c r="Y244" i="8"/>
  <c r="Z244" i="8" s="1"/>
  <c r="AA244" i="8" s="1"/>
  <c r="Y245" i="8"/>
  <c r="Z245" i="8" s="1"/>
  <c r="AA245" i="8" s="1"/>
  <c r="Y246" i="8"/>
  <c r="Z246" i="8" s="1"/>
  <c r="AA246" i="8" s="1"/>
  <c r="Y247" i="8"/>
  <c r="Z247" i="8" s="1"/>
  <c r="AA247" i="8" s="1"/>
  <c r="Y248" i="8"/>
  <c r="Z248" i="8" s="1"/>
  <c r="AA248" i="8" s="1"/>
  <c r="Y249" i="8"/>
  <c r="Z249" i="8" s="1"/>
  <c r="AA249" i="8" s="1"/>
  <c r="Y250" i="8"/>
  <c r="Z250" i="8" s="1"/>
  <c r="AA250" i="8" s="1"/>
  <c r="Y251" i="8"/>
  <c r="Z251" i="8" s="1"/>
  <c r="AA251" i="8" s="1"/>
  <c r="Y252" i="8"/>
  <c r="Z252" i="8" s="1"/>
  <c r="AA252" i="8" s="1"/>
  <c r="Y253" i="8"/>
  <c r="Z253" i="8" s="1"/>
  <c r="AA253" i="8" s="1"/>
  <c r="Y254" i="8"/>
  <c r="Z254" i="8" s="1"/>
  <c r="AA254" i="8" s="1"/>
  <c r="Y255" i="8"/>
  <c r="Z255" i="8" s="1"/>
  <c r="AA255" i="8" s="1"/>
  <c r="Y256" i="8"/>
  <c r="Z256" i="8" s="1"/>
  <c r="AA256" i="8" s="1"/>
  <c r="Y257" i="8"/>
  <c r="Z257" i="8" s="1"/>
  <c r="AA257" i="8" s="1"/>
  <c r="Y258" i="8"/>
  <c r="Z258" i="8" s="1"/>
  <c r="AA258" i="8" s="1"/>
  <c r="Y259" i="8"/>
  <c r="Z259" i="8" s="1"/>
  <c r="AA259" i="8" s="1"/>
  <c r="Y260" i="8"/>
  <c r="Z260" i="8" s="1"/>
  <c r="AA260" i="8" s="1"/>
  <c r="Y261" i="8"/>
  <c r="Z261" i="8" s="1"/>
  <c r="AA261" i="8" s="1"/>
  <c r="Y262" i="8"/>
  <c r="Z262" i="8" s="1"/>
  <c r="AA262" i="8" s="1"/>
  <c r="Y263" i="8"/>
  <c r="Z263" i="8" s="1"/>
  <c r="AA263" i="8" s="1"/>
  <c r="Y264" i="8"/>
  <c r="Z264" i="8" s="1"/>
  <c r="AA264" i="8" s="1"/>
  <c r="Y265" i="8"/>
  <c r="Z265" i="8" s="1"/>
  <c r="AA265" i="8" s="1"/>
  <c r="Y266" i="8"/>
  <c r="Z266" i="8" s="1"/>
  <c r="AA266" i="8" s="1"/>
  <c r="Y267" i="8"/>
  <c r="Z267" i="8" s="1"/>
  <c r="AA267" i="8" s="1"/>
  <c r="Y268" i="8"/>
  <c r="Z268" i="8" s="1"/>
  <c r="AA268" i="8" s="1"/>
  <c r="Y269" i="8"/>
  <c r="Z269" i="8" s="1"/>
  <c r="AA269" i="8" s="1"/>
  <c r="Y270" i="8"/>
  <c r="Z270" i="8" s="1"/>
  <c r="AA270" i="8" s="1"/>
  <c r="Y271" i="8"/>
  <c r="Z271" i="8" s="1"/>
  <c r="AA271" i="8" s="1"/>
  <c r="Y272" i="8"/>
  <c r="Z272" i="8" s="1"/>
  <c r="AA272" i="8" s="1"/>
  <c r="Y273" i="8"/>
  <c r="Z273" i="8" s="1"/>
  <c r="AA273" i="8" s="1"/>
  <c r="Y274" i="8"/>
  <c r="Z274" i="8" s="1"/>
  <c r="AA274" i="8" s="1"/>
  <c r="Y275" i="8"/>
  <c r="Z275" i="8" s="1"/>
  <c r="AA275" i="8" s="1"/>
  <c r="Y276" i="8"/>
  <c r="Z276" i="8" s="1"/>
  <c r="AA276" i="8" s="1"/>
  <c r="Y277" i="8"/>
  <c r="Z277" i="8" s="1"/>
  <c r="AA277" i="8" s="1"/>
  <c r="Y278" i="8"/>
  <c r="Z278" i="8" s="1"/>
  <c r="AA278" i="8" s="1"/>
  <c r="Y279" i="8"/>
  <c r="Z279" i="8" s="1"/>
  <c r="AA279" i="8" s="1"/>
  <c r="Y280" i="8"/>
  <c r="Z280" i="8" s="1"/>
  <c r="AA280" i="8" s="1"/>
  <c r="Y281" i="8"/>
  <c r="Z281" i="8" s="1"/>
  <c r="AA281" i="8" s="1"/>
  <c r="Y282" i="8"/>
  <c r="Z282" i="8" s="1"/>
  <c r="AA282" i="8" s="1"/>
  <c r="Y283" i="8"/>
  <c r="Z283" i="8" s="1"/>
  <c r="AA283" i="8" s="1"/>
  <c r="Y284" i="8"/>
  <c r="Z284" i="8" s="1"/>
  <c r="AA284" i="8" s="1"/>
  <c r="Y285" i="8"/>
  <c r="Z285" i="8" s="1"/>
  <c r="AA285" i="8" s="1"/>
  <c r="Y286" i="8"/>
  <c r="Z286" i="8" s="1"/>
  <c r="AA286" i="8" s="1"/>
  <c r="Y287" i="8"/>
  <c r="Z287" i="8" s="1"/>
  <c r="AA287" i="8" s="1"/>
  <c r="Y288" i="8"/>
  <c r="Z288" i="8" s="1"/>
  <c r="AA288" i="8" s="1"/>
  <c r="Y289" i="8"/>
  <c r="Z289" i="8" s="1"/>
  <c r="AA289" i="8" s="1"/>
  <c r="Y290" i="8"/>
  <c r="Z290" i="8" s="1"/>
  <c r="AA290" i="8" s="1"/>
  <c r="Y291" i="8"/>
  <c r="Z291" i="8" s="1"/>
  <c r="AA291" i="8" s="1"/>
  <c r="Y292" i="8"/>
  <c r="Z292" i="8" s="1"/>
  <c r="AA292" i="8" s="1"/>
  <c r="Y293" i="8"/>
  <c r="Z293" i="8" s="1"/>
  <c r="AA293" i="8" s="1"/>
  <c r="Y294" i="8"/>
  <c r="Z294" i="8" s="1"/>
  <c r="AA294" i="8" s="1"/>
  <c r="Y295" i="8"/>
  <c r="Z295" i="8" s="1"/>
  <c r="AA295" i="8" s="1"/>
  <c r="Y296" i="8"/>
  <c r="Z296" i="8" s="1"/>
  <c r="AA296" i="8" s="1"/>
  <c r="Y297" i="8"/>
  <c r="Z297" i="8" s="1"/>
  <c r="AA297" i="8" s="1"/>
  <c r="Y298" i="8"/>
  <c r="Z298" i="8" s="1"/>
  <c r="AA298" i="8" s="1"/>
  <c r="Y299" i="8"/>
  <c r="Z299" i="8" s="1"/>
  <c r="AA299" i="8" s="1"/>
  <c r="Y300" i="8"/>
  <c r="Z300" i="8" s="1"/>
  <c r="AA300" i="8" s="1"/>
  <c r="Y301" i="8"/>
  <c r="Z301" i="8" s="1"/>
  <c r="AA301" i="8" s="1"/>
  <c r="Y302" i="8"/>
  <c r="Z302" i="8" s="1"/>
  <c r="AA302" i="8" s="1"/>
  <c r="Y303" i="8"/>
  <c r="Z303" i="8" s="1"/>
  <c r="AA303" i="8" s="1"/>
  <c r="Y304" i="8"/>
  <c r="Z304" i="8" s="1"/>
  <c r="AA304" i="8" s="1"/>
  <c r="Y305" i="8"/>
  <c r="Z305" i="8" s="1"/>
  <c r="AA305" i="8" s="1"/>
  <c r="Y306" i="8"/>
  <c r="Z306" i="8" s="1"/>
  <c r="AA306" i="8" s="1"/>
  <c r="Y307" i="8"/>
  <c r="Z307" i="8" s="1"/>
  <c r="AA307" i="8" s="1"/>
  <c r="Y308" i="8"/>
  <c r="Z308" i="8" s="1"/>
  <c r="AA308" i="8" s="1"/>
  <c r="Y309" i="8"/>
  <c r="Z309" i="8" s="1"/>
  <c r="AA309" i="8" s="1"/>
  <c r="Y310" i="8"/>
  <c r="Z310" i="8" s="1"/>
  <c r="AA310" i="8" s="1"/>
  <c r="Y311" i="8"/>
  <c r="Z311" i="8" s="1"/>
  <c r="AA311" i="8" s="1"/>
  <c r="Y312" i="8"/>
  <c r="Z312" i="8" s="1"/>
  <c r="AA312" i="8" s="1"/>
  <c r="Y313" i="8"/>
  <c r="Z313" i="8" s="1"/>
  <c r="AA313" i="8" s="1"/>
  <c r="Y314" i="8"/>
  <c r="Z314" i="8" s="1"/>
  <c r="AA314" i="8" s="1"/>
  <c r="Y315" i="8"/>
  <c r="Z315" i="8" s="1"/>
  <c r="AA315" i="8" s="1"/>
  <c r="Y316" i="8"/>
  <c r="Z316" i="8" s="1"/>
  <c r="AA316" i="8" s="1"/>
  <c r="Y317" i="8"/>
  <c r="Z317" i="8" s="1"/>
  <c r="AA317" i="8" s="1"/>
  <c r="Y318" i="8"/>
  <c r="Z318" i="8" s="1"/>
  <c r="AA318" i="8" s="1"/>
  <c r="Y319" i="8"/>
  <c r="Z319" i="8" s="1"/>
  <c r="AA319" i="8" s="1"/>
  <c r="Y320" i="8"/>
  <c r="Z320" i="8" s="1"/>
  <c r="AA320" i="8" s="1"/>
  <c r="Y321" i="8"/>
  <c r="Z321" i="8" s="1"/>
  <c r="AA321" i="8" s="1"/>
  <c r="Y322" i="8"/>
  <c r="Z322" i="8" s="1"/>
  <c r="AA322" i="8" s="1"/>
  <c r="Y323" i="8"/>
  <c r="Z323" i="8" s="1"/>
  <c r="AA323" i="8" s="1"/>
  <c r="Y324" i="8"/>
  <c r="Z324" i="8" s="1"/>
  <c r="AA324" i="8" s="1"/>
  <c r="Y325" i="8"/>
  <c r="Z325" i="8" s="1"/>
  <c r="AA325" i="8" s="1"/>
  <c r="Y326" i="8"/>
  <c r="Z326" i="8" s="1"/>
  <c r="AA326" i="8" s="1"/>
  <c r="Y327" i="8"/>
  <c r="Z327" i="8" s="1"/>
  <c r="AA327" i="8" s="1"/>
  <c r="Y328" i="8"/>
  <c r="Z328" i="8" s="1"/>
  <c r="AA328" i="8" s="1"/>
  <c r="Y329" i="8"/>
  <c r="Z329" i="8" s="1"/>
  <c r="AA329" i="8" s="1"/>
  <c r="Y330" i="8"/>
  <c r="Z330" i="8" s="1"/>
  <c r="AA330" i="8" s="1"/>
  <c r="Y331" i="8"/>
  <c r="Z331" i="8" s="1"/>
  <c r="AA331" i="8" s="1"/>
  <c r="Y332" i="8"/>
  <c r="Z332" i="8" s="1"/>
  <c r="AA332" i="8" s="1"/>
  <c r="Y333" i="8"/>
  <c r="Z333" i="8" s="1"/>
  <c r="AA333" i="8" s="1"/>
  <c r="Y334" i="8"/>
  <c r="Z334" i="8" s="1"/>
  <c r="AA334" i="8" s="1"/>
  <c r="Y335" i="8"/>
  <c r="Z335" i="8" s="1"/>
  <c r="AA335" i="8" s="1"/>
  <c r="Y336" i="8"/>
  <c r="Z336" i="8" s="1"/>
  <c r="AA336" i="8" s="1"/>
  <c r="Y337" i="8"/>
  <c r="Z337" i="8" s="1"/>
  <c r="AA337" i="8" s="1"/>
  <c r="Y338" i="8"/>
  <c r="Z338" i="8" s="1"/>
  <c r="AA338" i="8" s="1"/>
  <c r="Y339" i="8"/>
  <c r="Z339" i="8" s="1"/>
  <c r="AA339" i="8" s="1"/>
  <c r="Y340" i="8"/>
  <c r="Z340" i="8" s="1"/>
  <c r="AA340" i="8" s="1"/>
  <c r="Y341" i="8"/>
  <c r="Z341" i="8" s="1"/>
  <c r="AA341" i="8" s="1"/>
  <c r="Y342" i="8"/>
  <c r="Z342" i="8" s="1"/>
  <c r="AA342" i="8" s="1"/>
  <c r="Y343" i="8"/>
  <c r="Z343" i="8" s="1"/>
  <c r="AA343" i="8" s="1"/>
  <c r="Y344" i="8"/>
  <c r="Z344" i="8" s="1"/>
  <c r="AA344" i="8" s="1"/>
  <c r="Y345" i="8"/>
  <c r="Z345" i="8" s="1"/>
  <c r="AA345" i="8" s="1"/>
  <c r="Y346" i="8"/>
  <c r="Z346" i="8" s="1"/>
  <c r="AA346" i="8" s="1"/>
  <c r="Y347" i="8"/>
  <c r="Z347" i="8" s="1"/>
  <c r="AA347" i="8" s="1"/>
  <c r="Y348" i="8"/>
  <c r="Z348" i="8" s="1"/>
  <c r="AA348" i="8" s="1"/>
  <c r="Y349" i="8"/>
  <c r="Z349" i="8" s="1"/>
  <c r="AA349" i="8" s="1"/>
  <c r="Y350" i="8"/>
  <c r="Z350" i="8" s="1"/>
  <c r="AA350" i="8" s="1"/>
  <c r="Y351" i="8"/>
  <c r="Z351" i="8" s="1"/>
  <c r="AA351" i="8" s="1"/>
  <c r="Y352" i="8"/>
  <c r="Z352" i="8" s="1"/>
  <c r="AA352" i="8" s="1"/>
  <c r="Y353" i="8"/>
  <c r="Z353" i="8" s="1"/>
  <c r="AA353" i="8" s="1"/>
  <c r="Y354" i="8"/>
  <c r="Z354" i="8" s="1"/>
  <c r="AA354" i="8" s="1"/>
  <c r="Y355" i="8"/>
  <c r="Z355" i="8" s="1"/>
  <c r="AA355" i="8" s="1"/>
  <c r="Y356" i="8"/>
  <c r="Z356" i="8" s="1"/>
  <c r="AA356" i="8" s="1"/>
  <c r="Y357" i="8"/>
  <c r="Z357" i="8" s="1"/>
  <c r="AA357" i="8" s="1"/>
  <c r="Y358" i="8"/>
  <c r="Z358" i="8" s="1"/>
  <c r="AA358" i="8" s="1"/>
  <c r="Y359" i="8"/>
  <c r="Z359" i="8" s="1"/>
  <c r="AA359" i="8" s="1"/>
  <c r="Y360" i="8"/>
  <c r="Z360" i="8" s="1"/>
  <c r="AA360" i="8" s="1"/>
  <c r="Y361" i="8"/>
  <c r="Z361" i="8" s="1"/>
  <c r="AA361" i="8" s="1"/>
  <c r="Y362" i="8"/>
  <c r="Z362" i="8" s="1"/>
  <c r="AA362" i="8" s="1"/>
  <c r="Y363" i="8"/>
  <c r="Z363" i="8" s="1"/>
  <c r="AA363" i="8" s="1"/>
  <c r="Y364" i="8"/>
  <c r="Z364" i="8" s="1"/>
  <c r="AA364" i="8" s="1"/>
  <c r="Y365" i="8"/>
  <c r="Z365" i="8" s="1"/>
  <c r="AA365" i="8" s="1"/>
  <c r="Y366" i="8"/>
  <c r="Z366" i="8" s="1"/>
  <c r="AA366" i="8" s="1"/>
  <c r="Y367" i="8"/>
  <c r="Z367" i="8" s="1"/>
  <c r="AA367" i="8" s="1"/>
  <c r="Y368" i="8"/>
  <c r="Z368" i="8" s="1"/>
  <c r="AA368" i="8" s="1"/>
  <c r="Y369" i="8"/>
  <c r="Z369" i="8" s="1"/>
  <c r="AA369" i="8" s="1"/>
  <c r="Y370" i="8"/>
  <c r="Z370" i="8" s="1"/>
  <c r="AA370" i="8" s="1"/>
  <c r="Y371" i="8"/>
  <c r="Z371" i="8" s="1"/>
  <c r="AA371" i="8" s="1"/>
  <c r="Y372" i="8"/>
  <c r="Z372" i="8" s="1"/>
  <c r="AA372" i="8" s="1"/>
  <c r="Y373" i="8"/>
  <c r="Z373" i="8" s="1"/>
  <c r="AA373" i="8" s="1"/>
  <c r="Y374" i="8"/>
  <c r="Z374" i="8" s="1"/>
  <c r="AA374" i="8" s="1"/>
  <c r="Y375" i="8"/>
  <c r="Z375" i="8" s="1"/>
  <c r="AA375" i="8" s="1"/>
  <c r="Y376" i="8"/>
  <c r="Z376" i="8" s="1"/>
  <c r="AA376" i="8" s="1"/>
  <c r="Y377" i="8"/>
  <c r="Z377" i="8" s="1"/>
  <c r="AA377" i="8" s="1"/>
  <c r="Y378" i="8"/>
  <c r="Z378" i="8" s="1"/>
  <c r="AA378" i="8" s="1"/>
  <c r="Y379" i="8"/>
  <c r="Z379" i="8" s="1"/>
  <c r="AA379" i="8" s="1"/>
  <c r="Y380" i="8"/>
  <c r="Z380" i="8" s="1"/>
  <c r="AA380" i="8" s="1"/>
  <c r="Y381" i="8"/>
  <c r="Z381" i="8" s="1"/>
  <c r="AA381" i="8" s="1"/>
  <c r="Y382" i="8"/>
  <c r="Z382" i="8" s="1"/>
  <c r="AA382" i="8" s="1"/>
  <c r="Y383" i="8"/>
  <c r="Z383" i="8" s="1"/>
  <c r="AA383" i="8" s="1"/>
  <c r="Y384" i="8"/>
  <c r="Z384" i="8" s="1"/>
  <c r="AA384" i="8" s="1"/>
  <c r="Y385" i="8"/>
  <c r="Z385" i="8" s="1"/>
  <c r="AA385" i="8" s="1"/>
  <c r="Y386" i="8"/>
  <c r="Z386" i="8" s="1"/>
  <c r="AA386" i="8" s="1"/>
  <c r="Y387" i="8"/>
  <c r="Z387" i="8" s="1"/>
  <c r="AA387" i="8" s="1"/>
  <c r="Y388" i="8"/>
  <c r="Z388" i="8" s="1"/>
  <c r="AA388" i="8" s="1"/>
  <c r="Y389" i="8"/>
  <c r="Z389" i="8" s="1"/>
  <c r="AA389" i="8" s="1"/>
  <c r="Y390" i="8"/>
  <c r="Z390" i="8" s="1"/>
  <c r="AA390" i="8" s="1"/>
  <c r="Y391" i="8"/>
  <c r="Z391" i="8" s="1"/>
  <c r="AA391" i="8" s="1"/>
  <c r="Y392" i="8"/>
  <c r="Z392" i="8" s="1"/>
  <c r="AA392" i="8" s="1"/>
  <c r="Y393" i="8"/>
  <c r="Z393" i="8" s="1"/>
  <c r="AA393" i="8" s="1"/>
  <c r="Y394" i="8"/>
  <c r="Z394" i="8" s="1"/>
  <c r="AA394" i="8" s="1"/>
  <c r="Y395" i="8"/>
  <c r="Z395" i="8" s="1"/>
  <c r="AA395" i="8" s="1"/>
  <c r="Y396" i="8"/>
  <c r="Z396" i="8" s="1"/>
  <c r="AA396" i="8" s="1"/>
  <c r="Y397" i="8"/>
  <c r="Z397" i="8" s="1"/>
  <c r="AA397" i="8" s="1"/>
  <c r="Y398" i="8"/>
  <c r="Z398" i="8" s="1"/>
  <c r="AA398" i="8" s="1"/>
  <c r="Y399" i="8"/>
  <c r="Z399" i="8" s="1"/>
  <c r="AA399" i="8" s="1"/>
  <c r="Y400" i="8"/>
  <c r="Z400" i="8" s="1"/>
  <c r="AA400" i="8" s="1"/>
  <c r="Y401" i="8"/>
  <c r="Z401" i="8" s="1"/>
  <c r="AA401" i="8" s="1"/>
  <c r="Y402" i="8"/>
  <c r="Z402" i="8" s="1"/>
  <c r="AA402" i="8" s="1"/>
  <c r="Y403" i="8"/>
  <c r="Z403" i="8" s="1"/>
  <c r="AA403" i="8" s="1"/>
  <c r="Y404" i="8"/>
  <c r="Z404" i="8" s="1"/>
  <c r="AA404" i="8" s="1"/>
  <c r="Y405" i="8"/>
  <c r="Z405" i="8" s="1"/>
  <c r="AA405" i="8" s="1"/>
  <c r="Y406" i="8"/>
  <c r="Z406" i="8" s="1"/>
  <c r="AA406" i="8" s="1"/>
  <c r="Y407" i="8"/>
  <c r="Z407" i="8" s="1"/>
  <c r="AA407" i="8" s="1"/>
  <c r="Y408" i="8"/>
  <c r="Z408" i="8" s="1"/>
  <c r="AA408" i="8" s="1"/>
  <c r="Y409" i="8"/>
  <c r="Z409" i="8" s="1"/>
  <c r="AA409" i="8" s="1"/>
  <c r="Y410" i="8"/>
  <c r="Z410" i="8" s="1"/>
  <c r="AA410" i="8" s="1"/>
  <c r="Y411" i="8"/>
  <c r="Z411" i="8" s="1"/>
  <c r="AA411" i="8" s="1"/>
  <c r="Y412" i="8"/>
  <c r="Z412" i="8" s="1"/>
  <c r="AA412" i="8" s="1"/>
  <c r="Y413" i="8"/>
  <c r="Z413" i="8" s="1"/>
  <c r="AA413" i="8" s="1"/>
  <c r="Y414" i="8"/>
  <c r="Z414" i="8" s="1"/>
  <c r="AA414" i="8" s="1"/>
  <c r="Y415" i="8"/>
  <c r="Z415" i="8" s="1"/>
  <c r="AA415" i="8" s="1"/>
  <c r="Y416" i="8"/>
  <c r="Z416" i="8" s="1"/>
  <c r="AA416" i="8" s="1"/>
  <c r="Y417" i="8"/>
  <c r="Z417" i="8" s="1"/>
  <c r="AA417" i="8" s="1"/>
  <c r="Y418" i="8"/>
  <c r="Z418" i="8" s="1"/>
  <c r="AA418" i="8" s="1"/>
  <c r="Y419" i="8"/>
  <c r="Z419" i="8" s="1"/>
  <c r="AA419" i="8" s="1"/>
  <c r="Y420" i="8"/>
  <c r="Z420" i="8" s="1"/>
  <c r="AA420" i="8" s="1"/>
  <c r="Y421" i="8"/>
  <c r="Z421" i="8" s="1"/>
  <c r="AA421" i="8" s="1"/>
  <c r="Y422" i="8"/>
  <c r="Z422" i="8" s="1"/>
  <c r="AA422" i="8" s="1"/>
  <c r="Y423" i="8"/>
  <c r="Z423" i="8" s="1"/>
  <c r="AA423" i="8" s="1"/>
  <c r="Y424" i="8"/>
  <c r="Z424" i="8" s="1"/>
  <c r="AA424" i="8" s="1"/>
  <c r="Y425" i="8"/>
  <c r="Z425" i="8" s="1"/>
  <c r="AA425" i="8" s="1"/>
  <c r="Y426" i="8"/>
  <c r="Z426" i="8" s="1"/>
  <c r="AA426" i="8" s="1"/>
  <c r="Y427" i="8"/>
  <c r="Z427" i="8" s="1"/>
  <c r="AA427" i="8" s="1"/>
  <c r="Y428" i="8"/>
  <c r="Z428" i="8" s="1"/>
  <c r="AA428" i="8" s="1"/>
  <c r="Y429" i="8"/>
  <c r="Z429" i="8" s="1"/>
  <c r="AA429" i="8" s="1"/>
  <c r="Y430" i="8"/>
  <c r="Z430" i="8" s="1"/>
  <c r="AA430" i="8" s="1"/>
  <c r="Y431" i="8"/>
  <c r="Z431" i="8" s="1"/>
  <c r="AA431" i="8" s="1"/>
  <c r="Y432" i="8"/>
  <c r="Z432" i="8" s="1"/>
  <c r="AA432" i="8" s="1"/>
  <c r="Y433" i="8"/>
  <c r="Z433" i="8" s="1"/>
  <c r="AA433" i="8" s="1"/>
  <c r="Y434" i="8"/>
  <c r="Z434" i="8" s="1"/>
  <c r="AA434" i="8" s="1"/>
  <c r="Y435" i="8"/>
  <c r="Z435" i="8" s="1"/>
  <c r="AA435" i="8" s="1"/>
  <c r="Y436" i="8"/>
  <c r="Z436" i="8" s="1"/>
  <c r="AA436" i="8" s="1"/>
  <c r="Y437" i="8"/>
  <c r="Z437" i="8" s="1"/>
  <c r="AA437" i="8" s="1"/>
  <c r="Y438" i="8"/>
  <c r="Z438" i="8" s="1"/>
  <c r="AA438" i="8" s="1"/>
  <c r="Y439" i="8"/>
  <c r="Z439" i="8" s="1"/>
  <c r="AA439" i="8" s="1"/>
  <c r="Y440" i="8"/>
  <c r="Z440" i="8" s="1"/>
  <c r="AA440" i="8" s="1"/>
  <c r="Y441" i="8"/>
  <c r="Z441" i="8" s="1"/>
  <c r="AA441" i="8" s="1"/>
  <c r="Y442" i="8"/>
  <c r="Z442" i="8" s="1"/>
  <c r="AA442" i="8" s="1"/>
  <c r="Y443" i="8"/>
  <c r="Z443" i="8" s="1"/>
  <c r="AA443" i="8" s="1"/>
  <c r="Y444" i="8"/>
  <c r="Z444" i="8" s="1"/>
  <c r="AA444" i="8" s="1"/>
  <c r="Y445" i="8"/>
  <c r="Z445" i="8" s="1"/>
  <c r="AA445" i="8" s="1"/>
  <c r="Y446" i="8"/>
  <c r="Z446" i="8" s="1"/>
  <c r="AA446" i="8" s="1"/>
  <c r="Y447" i="8"/>
  <c r="Z447" i="8" s="1"/>
  <c r="AA447" i="8" s="1"/>
  <c r="Y448" i="8"/>
  <c r="Z448" i="8" s="1"/>
  <c r="AA448" i="8" s="1"/>
  <c r="Y449" i="8"/>
  <c r="Z449" i="8" s="1"/>
  <c r="AA449" i="8" s="1"/>
  <c r="Y450" i="8"/>
  <c r="Z450" i="8" s="1"/>
  <c r="AA450" i="8" s="1"/>
  <c r="Y451" i="8"/>
  <c r="Z451" i="8" s="1"/>
  <c r="AA451" i="8" s="1"/>
  <c r="Y452" i="8"/>
  <c r="Z452" i="8" s="1"/>
  <c r="AA452" i="8" s="1"/>
  <c r="Y453" i="8"/>
  <c r="Z453" i="8" s="1"/>
  <c r="AA453" i="8" s="1"/>
  <c r="Y454" i="8"/>
  <c r="Z454" i="8" s="1"/>
  <c r="AA454" i="8" s="1"/>
  <c r="Y455" i="8"/>
  <c r="Z455" i="8" s="1"/>
  <c r="AA455" i="8" s="1"/>
  <c r="Y456" i="8"/>
  <c r="Z456" i="8" s="1"/>
  <c r="AA456" i="8" s="1"/>
  <c r="Y457" i="8"/>
  <c r="Z457" i="8" s="1"/>
  <c r="AA457" i="8" s="1"/>
  <c r="Y458" i="8"/>
  <c r="Z458" i="8" s="1"/>
  <c r="AA458" i="8" s="1"/>
  <c r="Y459" i="8"/>
  <c r="Z459" i="8" s="1"/>
  <c r="AA459" i="8" s="1"/>
  <c r="Y460" i="8"/>
  <c r="Z460" i="8" s="1"/>
  <c r="AA460" i="8" s="1"/>
  <c r="Y461" i="8"/>
  <c r="Z461" i="8" s="1"/>
  <c r="AA461" i="8" s="1"/>
  <c r="Y462" i="8"/>
  <c r="Z462" i="8" s="1"/>
  <c r="AA462" i="8" s="1"/>
  <c r="Y463" i="8"/>
  <c r="Z463" i="8" s="1"/>
  <c r="AA463" i="8" s="1"/>
  <c r="Y464" i="8"/>
  <c r="Z464" i="8" s="1"/>
  <c r="AA464" i="8" s="1"/>
  <c r="Y465" i="8"/>
  <c r="Z465" i="8" s="1"/>
  <c r="AA465" i="8" s="1"/>
  <c r="Y466" i="8"/>
  <c r="Z466" i="8" s="1"/>
  <c r="AA466" i="8" s="1"/>
  <c r="Y467" i="8"/>
  <c r="Z467" i="8" s="1"/>
  <c r="AA467" i="8" s="1"/>
  <c r="Y468" i="8"/>
  <c r="Z468" i="8" s="1"/>
  <c r="AA468" i="8" s="1"/>
  <c r="Y469" i="8"/>
  <c r="Z469" i="8" s="1"/>
  <c r="AA469" i="8" s="1"/>
  <c r="Y470" i="8"/>
  <c r="Z470" i="8" s="1"/>
  <c r="AA470" i="8" s="1"/>
  <c r="Y471" i="8"/>
  <c r="Z471" i="8" s="1"/>
  <c r="AA471" i="8" s="1"/>
  <c r="Y472" i="8"/>
  <c r="Z472" i="8" s="1"/>
  <c r="AA472" i="8" s="1"/>
  <c r="Y473" i="8"/>
  <c r="Z473" i="8" s="1"/>
  <c r="AA473" i="8" s="1"/>
  <c r="Y474" i="8"/>
  <c r="Z474" i="8" s="1"/>
  <c r="AA474" i="8" s="1"/>
  <c r="Y475" i="8"/>
  <c r="Z475" i="8" s="1"/>
  <c r="AA475" i="8" s="1"/>
  <c r="Y476" i="8"/>
  <c r="Z476" i="8" s="1"/>
  <c r="AA476" i="8" s="1"/>
  <c r="Y477" i="8"/>
  <c r="Z477" i="8" s="1"/>
  <c r="AA477" i="8" s="1"/>
  <c r="Y478" i="8"/>
  <c r="Z478" i="8" s="1"/>
  <c r="AA478" i="8" s="1"/>
  <c r="Y479" i="8"/>
  <c r="Z479" i="8" s="1"/>
  <c r="AA479" i="8" s="1"/>
  <c r="Y480" i="8"/>
  <c r="Z480" i="8" s="1"/>
  <c r="AA480" i="8" s="1"/>
  <c r="Y481" i="8"/>
  <c r="Z481" i="8" s="1"/>
  <c r="AA481" i="8" s="1"/>
  <c r="Y482" i="8"/>
  <c r="Z482" i="8" s="1"/>
  <c r="AA482" i="8" s="1"/>
  <c r="Y483" i="8"/>
  <c r="Z483" i="8" s="1"/>
  <c r="AA483" i="8" s="1"/>
  <c r="Y484" i="8"/>
  <c r="Z484" i="8" s="1"/>
  <c r="AA484" i="8" s="1"/>
  <c r="Y485" i="8"/>
  <c r="Z485" i="8" s="1"/>
  <c r="AA485" i="8" s="1"/>
  <c r="Y486" i="8"/>
  <c r="Z486" i="8" s="1"/>
  <c r="AA486" i="8" s="1"/>
  <c r="Y487" i="8"/>
  <c r="Z487" i="8" s="1"/>
  <c r="AA487" i="8" s="1"/>
  <c r="Y488" i="8"/>
  <c r="Z488" i="8" s="1"/>
  <c r="AA488" i="8" s="1"/>
  <c r="Y489" i="8"/>
  <c r="Z489" i="8" s="1"/>
  <c r="AA489" i="8" s="1"/>
  <c r="Y490" i="8"/>
  <c r="Z490" i="8" s="1"/>
  <c r="AA490" i="8" s="1"/>
  <c r="Y491" i="8"/>
  <c r="Z491" i="8" s="1"/>
  <c r="AA491" i="8" s="1"/>
  <c r="Y492" i="8"/>
  <c r="Z492" i="8" s="1"/>
  <c r="AA492" i="8" s="1"/>
  <c r="Y493" i="8"/>
  <c r="Z493" i="8" s="1"/>
  <c r="AA493" i="8" s="1"/>
  <c r="Y494" i="8"/>
  <c r="Z494" i="8" s="1"/>
  <c r="AA494" i="8" s="1"/>
  <c r="Y495" i="8"/>
  <c r="Z495" i="8" s="1"/>
  <c r="AA495" i="8" s="1"/>
  <c r="Y496" i="8"/>
  <c r="Z496" i="8" s="1"/>
  <c r="AA496" i="8" s="1"/>
  <c r="Y497" i="8"/>
  <c r="Z497" i="8" s="1"/>
  <c r="AA497" i="8" s="1"/>
  <c r="Y498" i="8"/>
  <c r="Z498" i="8" s="1"/>
  <c r="AA498" i="8" s="1"/>
  <c r="Y499" i="8"/>
  <c r="Z499" i="8" s="1"/>
  <c r="AA499" i="8" s="1"/>
  <c r="Y500" i="8"/>
  <c r="Z500" i="8" s="1"/>
  <c r="AA500" i="8" s="1"/>
  <c r="Y501" i="8"/>
  <c r="Z501" i="8" s="1"/>
  <c r="AA501" i="8" s="1"/>
  <c r="Y502" i="8"/>
  <c r="Z502" i="8" s="1"/>
  <c r="AA502" i="8" s="1"/>
  <c r="Y503" i="8"/>
  <c r="Z503" i="8" s="1"/>
  <c r="AA503" i="8" s="1"/>
  <c r="Y504" i="8"/>
  <c r="Z504" i="8" s="1"/>
  <c r="AA504" i="8" s="1"/>
  <c r="Y505" i="8"/>
  <c r="Z505" i="8" s="1"/>
  <c r="AA505" i="8" s="1"/>
  <c r="Y506" i="8"/>
  <c r="Z506" i="8" s="1"/>
  <c r="AA506" i="8" s="1"/>
  <c r="Y507" i="8"/>
  <c r="Z507" i="8" s="1"/>
  <c r="AA507" i="8" s="1"/>
  <c r="Y508" i="8"/>
  <c r="Z508" i="8" s="1"/>
  <c r="AA508" i="8" s="1"/>
  <c r="Y509" i="8"/>
  <c r="Z509" i="8" s="1"/>
  <c r="AA509" i="8" s="1"/>
  <c r="Y510" i="8"/>
  <c r="Z510" i="8" s="1"/>
  <c r="AA510" i="8" s="1"/>
  <c r="Y511" i="8"/>
  <c r="Z511" i="8" s="1"/>
  <c r="AA511" i="8" s="1"/>
  <c r="Y512" i="8"/>
  <c r="Z512" i="8" s="1"/>
  <c r="AA512" i="8" s="1"/>
  <c r="Y513" i="8"/>
  <c r="Z513" i="8" s="1"/>
  <c r="AA513" i="8" s="1"/>
  <c r="Y514" i="8"/>
  <c r="Z514" i="8" s="1"/>
  <c r="AA514" i="8" s="1"/>
  <c r="Y515" i="8"/>
  <c r="Z515" i="8" s="1"/>
  <c r="AA515" i="8" s="1"/>
  <c r="Y516" i="8"/>
  <c r="Z516" i="8" s="1"/>
  <c r="AA516" i="8" s="1"/>
  <c r="Y517" i="8"/>
  <c r="Z517" i="8" s="1"/>
  <c r="AA517" i="8" s="1"/>
  <c r="Y518" i="8"/>
  <c r="Z518" i="8" s="1"/>
  <c r="AA518" i="8" s="1"/>
  <c r="Y519" i="8"/>
  <c r="Z519" i="8" s="1"/>
  <c r="AA519" i="8" s="1"/>
  <c r="Y520" i="8"/>
  <c r="Z520" i="8" s="1"/>
  <c r="AA520" i="8" s="1"/>
  <c r="Y521" i="8"/>
  <c r="Z521" i="8" s="1"/>
  <c r="AA521" i="8" s="1"/>
  <c r="Y522" i="8"/>
  <c r="Z522" i="8" s="1"/>
  <c r="AA522" i="8" s="1"/>
  <c r="Y523" i="8"/>
  <c r="Z523" i="8" s="1"/>
  <c r="AA523" i="8" s="1"/>
  <c r="Y524" i="8"/>
  <c r="Z524" i="8" s="1"/>
  <c r="AA524" i="8" s="1"/>
  <c r="Y525" i="8"/>
  <c r="Z525" i="8" s="1"/>
  <c r="AA525" i="8" s="1"/>
  <c r="Y526" i="8"/>
  <c r="Z526" i="8" s="1"/>
  <c r="AA526" i="8" s="1"/>
  <c r="Y527" i="8"/>
  <c r="Z527" i="8" s="1"/>
  <c r="AA527" i="8" s="1"/>
  <c r="Y528" i="8"/>
  <c r="Z528" i="8" s="1"/>
  <c r="AA528" i="8" s="1"/>
  <c r="Y529" i="8"/>
  <c r="Z529" i="8" s="1"/>
  <c r="AA529" i="8" s="1"/>
  <c r="Y530" i="8"/>
  <c r="Z530" i="8" s="1"/>
  <c r="AA530" i="8" s="1"/>
  <c r="Y531" i="8"/>
  <c r="Z531" i="8" s="1"/>
  <c r="AA531" i="8" s="1"/>
  <c r="Y532" i="8"/>
  <c r="Z532" i="8" s="1"/>
  <c r="AA532" i="8" s="1"/>
  <c r="Y533" i="8"/>
  <c r="Z533" i="8" s="1"/>
  <c r="AA533" i="8" s="1"/>
  <c r="Y534" i="8"/>
  <c r="Z534" i="8" s="1"/>
  <c r="AA534" i="8" s="1"/>
  <c r="Y535" i="8"/>
  <c r="Z535" i="8" s="1"/>
  <c r="AA535" i="8" s="1"/>
  <c r="Y536" i="8"/>
  <c r="Z536" i="8" s="1"/>
  <c r="AA536" i="8" s="1"/>
  <c r="Y537" i="8"/>
  <c r="Z537" i="8" s="1"/>
  <c r="AA537" i="8" s="1"/>
  <c r="Y538" i="8"/>
  <c r="Z538" i="8" s="1"/>
  <c r="AA538" i="8" s="1"/>
  <c r="Y539" i="8"/>
  <c r="Z539" i="8" s="1"/>
  <c r="AA539" i="8" s="1"/>
  <c r="Y540" i="8"/>
  <c r="Z540" i="8" s="1"/>
  <c r="AA540" i="8" s="1"/>
  <c r="Y541" i="8"/>
  <c r="Z541" i="8" s="1"/>
  <c r="AA541" i="8" s="1"/>
  <c r="Y542" i="8"/>
  <c r="Z542" i="8" s="1"/>
  <c r="AA542" i="8" s="1"/>
  <c r="Y543" i="8"/>
  <c r="Z543" i="8" s="1"/>
  <c r="AA543" i="8" s="1"/>
  <c r="Y544" i="8"/>
  <c r="Z544" i="8" s="1"/>
  <c r="AA544" i="8" s="1"/>
  <c r="Y545" i="8"/>
  <c r="Z545" i="8" s="1"/>
  <c r="AA545" i="8" s="1"/>
  <c r="Y546" i="8"/>
  <c r="Z546" i="8" s="1"/>
  <c r="AA546" i="8" s="1"/>
  <c r="Y547" i="8"/>
  <c r="Z547" i="8" s="1"/>
  <c r="AA547" i="8" s="1"/>
  <c r="Y548" i="8"/>
  <c r="Z548" i="8" s="1"/>
  <c r="AA548" i="8" s="1"/>
  <c r="Y549" i="8"/>
  <c r="Z549" i="8" s="1"/>
  <c r="AA549" i="8" s="1"/>
  <c r="Y550" i="8"/>
  <c r="Z550" i="8" s="1"/>
  <c r="AA550" i="8" s="1"/>
  <c r="Y551" i="8"/>
  <c r="Z551" i="8" s="1"/>
  <c r="AA551" i="8" s="1"/>
  <c r="Y552" i="8"/>
  <c r="Z552" i="8" s="1"/>
  <c r="AA552" i="8" s="1"/>
  <c r="Y553" i="8"/>
  <c r="Z553" i="8" s="1"/>
  <c r="AA553" i="8" s="1"/>
  <c r="Y554" i="8"/>
  <c r="Z554" i="8" s="1"/>
  <c r="AA554" i="8" s="1"/>
  <c r="Y555" i="8"/>
  <c r="Z555" i="8" s="1"/>
  <c r="AA555" i="8" s="1"/>
  <c r="Y556" i="8"/>
  <c r="Z556" i="8" s="1"/>
  <c r="AA556" i="8" s="1"/>
  <c r="Y557" i="8"/>
  <c r="Z557" i="8" s="1"/>
  <c r="AA557" i="8" s="1"/>
  <c r="Y558" i="8"/>
  <c r="Z558" i="8" s="1"/>
  <c r="AA558" i="8" s="1"/>
  <c r="Y559" i="8"/>
  <c r="Z559" i="8" s="1"/>
  <c r="AA559" i="8" s="1"/>
  <c r="Y560" i="8"/>
  <c r="Z560" i="8" s="1"/>
  <c r="AA560" i="8" s="1"/>
  <c r="Y561" i="8"/>
  <c r="Z561" i="8" s="1"/>
  <c r="AA561" i="8" s="1"/>
  <c r="Y562" i="8"/>
  <c r="Z562" i="8" s="1"/>
  <c r="AA562" i="8" s="1"/>
  <c r="Y563" i="8"/>
  <c r="Z563" i="8" s="1"/>
  <c r="AA563" i="8" s="1"/>
  <c r="Y564" i="8"/>
  <c r="Z564" i="8" s="1"/>
  <c r="AA564" i="8" s="1"/>
  <c r="Y565" i="8"/>
  <c r="Z565" i="8" s="1"/>
  <c r="AA565" i="8" s="1"/>
  <c r="Y566" i="8"/>
  <c r="Z566" i="8" s="1"/>
  <c r="AA566" i="8" s="1"/>
  <c r="Y567" i="8"/>
  <c r="Z567" i="8" s="1"/>
  <c r="AA567" i="8" s="1"/>
  <c r="Y568" i="8"/>
  <c r="Z568" i="8" s="1"/>
  <c r="AA568" i="8" s="1"/>
  <c r="Y569" i="8"/>
  <c r="Z569" i="8" s="1"/>
  <c r="AA569" i="8" s="1"/>
  <c r="Y570" i="8"/>
  <c r="Z570" i="8" s="1"/>
  <c r="AA570" i="8" s="1"/>
  <c r="Y571" i="8"/>
  <c r="Z571" i="8" s="1"/>
  <c r="AA571" i="8" s="1"/>
  <c r="Y572" i="8"/>
  <c r="Z572" i="8" s="1"/>
  <c r="AA572" i="8" s="1"/>
  <c r="Y573" i="8"/>
  <c r="Z573" i="8" s="1"/>
  <c r="AA573" i="8" s="1"/>
  <c r="Y574" i="8"/>
  <c r="Z574" i="8" s="1"/>
  <c r="AA574" i="8" s="1"/>
  <c r="Y575" i="8"/>
  <c r="Z575" i="8" s="1"/>
  <c r="AA575" i="8" s="1"/>
  <c r="Y576" i="8"/>
  <c r="Z576" i="8" s="1"/>
  <c r="AA576" i="8" s="1"/>
  <c r="Y577" i="8"/>
  <c r="Z577" i="8" s="1"/>
  <c r="AA577" i="8" s="1"/>
  <c r="Y578" i="8"/>
  <c r="Z578" i="8" s="1"/>
  <c r="AA578" i="8" s="1"/>
  <c r="Y579" i="8"/>
  <c r="Z579" i="8" s="1"/>
  <c r="AA579" i="8" s="1"/>
  <c r="Y580" i="8"/>
  <c r="Z580" i="8" s="1"/>
  <c r="AA580" i="8" s="1"/>
  <c r="Y581" i="8"/>
  <c r="Z581" i="8" s="1"/>
  <c r="AA581" i="8" s="1"/>
  <c r="Y582" i="8"/>
  <c r="Z582" i="8" s="1"/>
  <c r="AA582" i="8" s="1"/>
  <c r="Y583" i="8"/>
  <c r="Z583" i="8" s="1"/>
  <c r="AA583" i="8" s="1"/>
  <c r="Y584" i="8"/>
  <c r="Z584" i="8" s="1"/>
  <c r="AA584" i="8" s="1"/>
  <c r="Y585" i="8"/>
  <c r="Z585" i="8" s="1"/>
  <c r="AA585" i="8" s="1"/>
  <c r="Y586" i="8"/>
  <c r="Z586" i="8" s="1"/>
  <c r="AA586" i="8" s="1"/>
  <c r="Y587" i="8"/>
  <c r="Z587" i="8" s="1"/>
  <c r="AA587" i="8" s="1"/>
  <c r="Y588" i="8"/>
  <c r="Z588" i="8" s="1"/>
  <c r="AA588" i="8" s="1"/>
  <c r="Y589" i="8"/>
  <c r="Z589" i="8" s="1"/>
  <c r="AA589" i="8" s="1"/>
  <c r="Y590" i="8"/>
  <c r="Z590" i="8" s="1"/>
  <c r="AA590" i="8" s="1"/>
  <c r="Y591" i="8"/>
  <c r="Z591" i="8" s="1"/>
  <c r="AA591" i="8" s="1"/>
  <c r="Y592" i="8"/>
  <c r="Z592" i="8" s="1"/>
  <c r="AA592" i="8" s="1"/>
  <c r="Y593" i="8"/>
  <c r="Z593" i="8" s="1"/>
  <c r="AA593" i="8" s="1"/>
  <c r="Y594" i="8"/>
  <c r="Z594" i="8" s="1"/>
  <c r="AA594" i="8" s="1"/>
  <c r="Y595" i="8"/>
  <c r="Z595" i="8" s="1"/>
  <c r="AA595" i="8" s="1"/>
  <c r="Y596" i="8"/>
  <c r="Z596" i="8" s="1"/>
  <c r="AA596" i="8" s="1"/>
  <c r="Y597" i="8"/>
  <c r="Z597" i="8" s="1"/>
  <c r="AA597" i="8" s="1"/>
  <c r="Y598" i="8"/>
  <c r="Z598" i="8" s="1"/>
  <c r="AA598" i="8" s="1"/>
  <c r="Y599" i="8"/>
  <c r="Z599" i="8" s="1"/>
  <c r="AA599" i="8" s="1"/>
  <c r="Y600" i="8"/>
  <c r="Z600" i="8" s="1"/>
  <c r="AA600" i="8" s="1"/>
  <c r="Y601" i="8"/>
  <c r="Z601" i="8" s="1"/>
  <c r="AA601" i="8" s="1"/>
  <c r="Y602" i="8"/>
  <c r="Z602" i="8" s="1"/>
  <c r="AA602" i="8" s="1"/>
  <c r="Y603" i="8"/>
  <c r="Z603" i="8" s="1"/>
  <c r="AA603" i="8" s="1"/>
  <c r="Y604" i="8"/>
  <c r="Z604" i="8" s="1"/>
  <c r="AA604" i="8" s="1"/>
  <c r="Y605" i="8"/>
  <c r="Z605" i="8" s="1"/>
  <c r="AA605" i="8" s="1"/>
  <c r="Y606" i="8"/>
  <c r="Z606" i="8" s="1"/>
  <c r="AA606" i="8" s="1"/>
  <c r="Y607" i="8"/>
  <c r="Z607" i="8" s="1"/>
  <c r="AA607" i="8" s="1"/>
  <c r="Y608" i="8"/>
  <c r="Z608" i="8" s="1"/>
  <c r="AA608" i="8" s="1"/>
  <c r="Y609" i="8"/>
  <c r="Z609" i="8" s="1"/>
  <c r="AA609" i="8" s="1"/>
  <c r="Y610" i="8"/>
  <c r="Z610" i="8" s="1"/>
  <c r="AA610" i="8" s="1"/>
  <c r="Y611" i="8"/>
  <c r="Z611" i="8" s="1"/>
  <c r="AA611" i="8" s="1"/>
  <c r="Y612" i="8"/>
  <c r="Z612" i="8" s="1"/>
  <c r="AA612" i="8" s="1"/>
  <c r="Y613" i="8"/>
  <c r="Z613" i="8" s="1"/>
  <c r="AA613" i="8" s="1"/>
  <c r="Y614" i="8"/>
  <c r="Z614" i="8" s="1"/>
  <c r="AA614" i="8" s="1"/>
  <c r="Y615" i="8"/>
  <c r="Z615" i="8" s="1"/>
  <c r="AA615" i="8" s="1"/>
  <c r="Y616" i="8"/>
  <c r="Z616" i="8" s="1"/>
  <c r="AA616" i="8" s="1"/>
  <c r="Y617" i="8"/>
  <c r="Z617" i="8" s="1"/>
  <c r="AA617" i="8" s="1"/>
  <c r="Y618" i="8"/>
  <c r="Z618" i="8" s="1"/>
  <c r="AA618" i="8" s="1"/>
  <c r="Y619" i="8"/>
  <c r="Z619" i="8" s="1"/>
  <c r="AA619" i="8" s="1"/>
  <c r="Y620" i="8"/>
  <c r="Z620" i="8" s="1"/>
  <c r="AA620" i="8" s="1"/>
  <c r="Y621" i="8"/>
  <c r="Z621" i="8" s="1"/>
  <c r="AA621" i="8" s="1"/>
  <c r="Y622" i="8"/>
  <c r="Z622" i="8" s="1"/>
  <c r="AA622" i="8" s="1"/>
  <c r="Y623" i="8"/>
  <c r="Z623" i="8" s="1"/>
  <c r="AA623" i="8" s="1"/>
  <c r="Y624" i="8"/>
  <c r="Z624" i="8" s="1"/>
  <c r="AA624" i="8" s="1"/>
  <c r="Y625" i="8"/>
  <c r="Z625" i="8" s="1"/>
  <c r="AA625" i="8" s="1"/>
  <c r="Y626" i="8"/>
  <c r="Z626" i="8" s="1"/>
  <c r="AA626" i="8" s="1"/>
  <c r="Y627" i="8"/>
  <c r="Z627" i="8" s="1"/>
  <c r="AA627" i="8" s="1"/>
  <c r="Y628" i="8"/>
  <c r="Z628" i="8" s="1"/>
  <c r="AA628" i="8" s="1"/>
  <c r="Y629" i="8"/>
  <c r="Z629" i="8" s="1"/>
  <c r="AA629" i="8" s="1"/>
  <c r="Y630" i="8"/>
  <c r="Z630" i="8" s="1"/>
  <c r="AA630" i="8" s="1"/>
  <c r="Y631" i="8"/>
  <c r="Z631" i="8" s="1"/>
  <c r="AA631" i="8" s="1"/>
  <c r="Y632" i="8"/>
  <c r="Z632" i="8" s="1"/>
  <c r="AA632" i="8" s="1"/>
  <c r="Y633" i="8"/>
  <c r="Z633" i="8" s="1"/>
  <c r="AA633" i="8" s="1"/>
  <c r="Y634" i="8"/>
  <c r="Z634" i="8" s="1"/>
  <c r="AA634" i="8" s="1"/>
  <c r="Y635" i="8"/>
  <c r="Z635" i="8" s="1"/>
  <c r="AA635" i="8" s="1"/>
  <c r="Y636" i="8"/>
  <c r="Z636" i="8" s="1"/>
  <c r="AA636" i="8" s="1"/>
  <c r="Y637" i="8"/>
  <c r="Z637" i="8" s="1"/>
  <c r="AA637" i="8" s="1"/>
  <c r="Y638" i="8"/>
  <c r="Z638" i="8" s="1"/>
  <c r="AA638" i="8" s="1"/>
  <c r="Y639" i="8"/>
  <c r="Z639" i="8" s="1"/>
  <c r="AA639" i="8" s="1"/>
  <c r="Y640" i="8"/>
  <c r="Z640" i="8" s="1"/>
  <c r="AA640" i="8" s="1"/>
  <c r="Y641" i="8"/>
  <c r="Z641" i="8" s="1"/>
  <c r="AA641" i="8" s="1"/>
  <c r="Y642" i="8"/>
  <c r="Z642" i="8" s="1"/>
  <c r="AA642" i="8" s="1"/>
  <c r="Y643" i="8"/>
  <c r="Z643" i="8" s="1"/>
  <c r="AA643" i="8" s="1"/>
  <c r="Y644" i="8"/>
  <c r="Z644" i="8" s="1"/>
  <c r="AA644" i="8" s="1"/>
  <c r="Y645" i="8"/>
  <c r="Z645" i="8" s="1"/>
  <c r="AA645" i="8" s="1"/>
  <c r="Y646" i="8"/>
  <c r="Z646" i="8" s="1"/>
  <c r="AA646" i="8" s="1"/>
  <c r="Y647" i="8"/>
  <c r="Z647" i="8" s="1"/>
  <c r="AA647" i="8" s="1"/>
  <c r="Y648" i="8"/>
  <c r="Z648" i="8" s="1"/>
  <c r="AA648" i="8" s="1"/>
  <c r="Y649" i="8"/>
  <c r="Z649" i="8" s="1"/>
  <c r="AA649" i="8" s="1"/>
  <c r="Y650" i="8"/>
  <c r="Z650" i="8" s="1"/>
  <c r="AA650" i="8" s="1"/>
  <c r="Y651" i="8"/>
  <c r="Z651" i="8" s="1"/>
  <c r="AA651" i="8" s="1"/>
  <c r="Y652" i="8"/>
  <c r="Z652" i="8" s="1"/>
  <c r="AA652" i="8" s="1"/>
  <c r="Y653" i="8"/>
  <c r="Z653" i="8" s="1"/>
  <c r="AA653" i="8" s="1"/>
  <c r="Y654" i="8"/>
  <c r="Z654" i="8" s="1"/>
  <c r="AA654" i="8" s="1"/>
  <c r="Y655" i="8"/>
  <c r="Z655" i="8" s="1"/>
  <c r="AA655" i="8" s="1"/>
  <c r="Y656" i="8"/>
  <c r="Z656" i="8" s="1"/>
  <c r="AA656" i="8" s="1"/>
  <c r="Y657" i="8"/>
  <c r="Z657" i="8" s="1"/>
  <c r="AA657" i="8" s="1"/>
  <c r="Y658" i="8"/>
  <c r="Z658" i="8" s="1"/>
  <c r="AA658" i="8" s="1"/>
  <c r="Y659" i="8"/>
  <c r="Z659" i="8" s="1"/>
  <c r="AA659" i="8" s="1"/>
  <c r="Y660" i="8"/>
  <c r="Z660" i="8" s="1"/>
  <c r="AA660" i="8" s="1"/>
  <c r="Y661" i="8"/>
  <c r="Z661" i="8" s="1"/>
  <c r="AA661" i="8" s="1"/>
  <c r="Y662" i="8"/>
  <c r="Z662" i="8" s="1"/>
  <c r="AA662" i="8" s="1"/>
  <c r="Y663" i="8"/>
  <c r="Z663" i="8" s="1"/>
  <c r="AA663" i="8" s="1"/>
  <c r="Y664" i="8"/>
  <c r="Z664" i="8" s="1"/>
  <c r="AA664" i="8" s="1"/>
  <c r="Y665" i="8"/>
  <c r="Z665" i="8" s="1"/>
  <c r="AA665" i="8" s="1"/>
  <c r="Y666" i="8"/>
  <c r="Z666" i="8" s="1"/>
  <c r="AA666" i="8" s="1"/>
  <c r="Y667" i="8"/>
  <c r="Z667" i="8" s="1"/>
  <c r="AA667" i="8" s="1"/>
  <c r="Y668" i="8"/>
  <c r="Z668" i="8" s="1"/>
  <c r="AA668" i="8" s="1"/>
  <c r="Y669" i="8"/>
  <c r="Z669" i="8" s="1"/>
  <c r="AA669" i="8" s="1"/>
  <c r="Y670" i="8"/>
  <c r="Z670" i="8" s="1"/>
  <c r="AA670" i="8" s="1"/>
  <c r="Y671" i="8"/>
  <c r="Z671" i="8" s="1"/>
  <c r="AA671" i="8" s="1"/>
  <c r="Y672" i="8"/>
  <c r="Z672" i="8" s="1"/>
  <c r="AA672" i="8" s="1"/>
  <c r="Y673" i="8"/>
  <c r="Z673" i="8" s="1"/>
  <c r="AA673" i="8" s="1"/>
  <c r="Y674" i="8"/>
  <c r="Z674" i="8" s="1"/>
  <c r="AA674" i="8" s="1"/>
  <c r="Y675" i="8"/>
  <c r="Z675" i="8" s="1"/>
  <c r="AA675" i="8" s="1"/>
  <c r="Y676" i="8"/>
  <c r="Z676" i="8" s="1"/>
  <c r="AA676" i="8" s="1"/>
  <c r="Y677" i="8"/>
  <c r="Z677" i="8" s="1"/>
  <c r="AA677" i="8" s="1"/>
  <c r="Y678" i="8"/>
  <c r="Z678" i="8" s="1"/>
  <c r="AA678" i="8" s="1"/>
  <c r="Y679" i="8"/>
  <c r="Z679" i="8" s="1"/>
  <c r="AA679" i="8" s="1"/>
  <c r="Y680" i="8"/>
  <c r="Z680" i="8" s="1"/>
  <c r="AA680" i="8" s="1"/>
  <c r="Y681" i="8"/>
  <c r="Z681" i="8" s="1"/>
  <c r="AA681" i="8" s="1"/>
  <c r="Y682" i="8"/>
  <c r="Z682" i="8" s="1"/>
  <c r="AA682" i="8" s="1"/>
  <c r="Y683" i="8"/>
  <c r="Z683" i="8" s="1"/>
  <c r="AA683" i="8" s="1"/>
  <c r="Y684" i="8"/>
  <c r="Z684" i="8" s="1"/>
  <c r="AA684" i="8" s="1"/>
  <c r="Y685" i="8"/>
  <c r="Z685" i="8" s="1"/>
  <c r="AA685" i="8" s="1"/>
  <c r="Y686" i="8"/>
  <c r="Z686" i="8" s="1"/>
  <c r="AA686" i="8" s="1"/>
  <c r="Y687" i="8"/>
  <c r="Z687" i="8" s="1"/>
  <c r="AA687" i="8" s="1"/>
  <c r="Y688" i="8"/>
  <c r="Z688" i="8" s="1"/>
  <c r="AA688" i="8" s="1"/>
  <c r="Y689" i="8"/>
  <c r="Z689" i="8" s="1"/>
  <c r="AA689" i="8" s="1"/>
  <c r="Y690" i="8"/>
  <c r="Z690" i="8" s="1"/>
  <c r="AA690" i="8" s="1"/>
  <c r="Y691" i="8"/>
  <c r="Z691" i="8" s="1"/>
  <c r="AA691" i="8" s="1"/>
  <c r="Y692" i="8"/>
  <c r="Z692" i="8" s="1"/>
  <c r="AA692" i="8" s="1"/>
  <c r="Y693" i="8"/>
  <c r="Z693" i="8" s="1"/>
  <c r="AA693" i="8" s="1"/>
  <c r="Y694" i="8"/>
  <c r="Z694" i="8" s="1"/>
  <c r="AA694" i="8" s="1"/>
  <c r="Y695" i="8"/>
  <c r="Z695" i="8" s="1"/>
  <c r="AA695" i="8" s="1"/>
  <c r="Y696" i="8"/>
  <c r="Z696" i="8" s="1"/>
  <c r="AA696" i="8" s="1"/>
  <c r="Y697" i="8"/>
  <c r="Z697" i="8" s="1"/>
  <c r="AA697" i="8" s="1"/>
  <c r="Y698" i="8"/>
  <c r="Z698" i="8" s="1"/>
  <c r="AA698" i="8" s="1"/>
  <c r="Y699" i="8"/>
  <c r="Z699" i="8" s="1"/>
  <c r="AA699" i="8" s="1"/>
  <c r="Y700" i="8"/>
  <c r="Z700" i="8" s="1"/>
  <c r="AA700" i="8" s="1"/>
  <c r="Y701" i="8"/>
  <c r="Z701" i="8" s="1"/>
  <c r="AA701" i="8" s="1"/>
  <c r="Y702" i="8"/>
  <c r="Z702" i="8" s="1"/>
  <c r="AA702" i="8" s="1"/>
  <c r="Y703" i="8"/>
  <c r="Z703" i="8" s="1"/>
  <c r="AA703" i="8" s="1"/>
  <c r="Y704" i="8"/>
  <c r="Z704" i="8" s="1"/>
  <c r="AA704" i="8" s="1"/>
  <c r="Y705" i="8"/>
  <c r="Z705" i="8" s="1"/>
  <c r="AA705" i="8" s="1"/>
  <c r="Y706" i="8"/>
  <c r="Z706" i="8" s="1"/>
  <c r="AA706" i="8" s="1"/>
  <c r="Y707" i="8"/>
  <c r="Z707" i="8" s="1"/>
  <c r="AA707" i="8" s="1"/>
  <c r="Y708" i="8"/>
  <c r="Z708" i="8" s="1"/>
  <c r="AA708" i="8" s="1"/>
  <c r="Y709" i="8"/>
  <c r="Z709" i="8" s="1"/>
  <c r="AA709" i="8" s="1"/>
  <c r="Y710" i="8"/>
  <c r="Z710" i="8" s="1"/>
  <c r="AA710" i="8" s="1"/>
  <c r="Y711" i="8"/>
  <c r="Z711" i="8" s="1"/>
  <c r="AA711" i="8" s="1"/>
  <c r="Y712" i="8"/>
  <c r="Z712" i="8" s="1"/>
  <c r="AA712" i="8" s="1"/>
  <c r="Y713" i="8"/>
  <c r="Z713" i="8" s="1"/>
  <c r="AA713" i="8" s="1"/>
  <c r="Y714" i="8"/>
  <c r="Z714" i="8" s="1"/>
  <c r="AA714" i="8" s="1"/>
  <c r="Y715" i="8"/>
  <c r="Z715" i="8" s="1"/>
  <c r="AA715" i="8" s="1"/>
  <c r="Y716" i="8"/>
  <c r="Z716" i="8" s="1"/>
  <c r="AA716" i="8" s="1"/>
  <c r="Y717" i="8"/>
  <c r="Z717" i="8" s="1"/>
  <c r="AA717" i="8" s="1"/>
  <c r="Y718" i="8"/>
  <c r="Z718" i="8" s="1"/>
  <c r="AA718" i="8" s="1"/>
  <c r="Y719" i="8"/>
  <c r="Z719" i="8" s="1"/>
  <c r="AA719" i="8" s="1"/>
  <c r="Y720" i="8"/>
  <c r="Z720" i="8" s="1"/>
  <c r="AA720" i="8" s="1"/>
  <c r="Y721" i="8"/>
  <c r="Z721" i="8" s="1"/>
  <c r="AA721" i="8" s="1"/>
  <c r="Y722" i="8"/>
  <c r="Z722" i="8" s="1"/>
  <c r="AA722" i="8" s="1"/>
  <c r="Y723" i="8"/>
  <c r="Z723" i="8" s="1"/>
  <c r="AA723" i="8" s="1"/>
  <c r="Y724" i="8"/>
  <c r="Z724" i="8" s="1"/>
  <c r="AA724" i="8" s="1"/>
  <c r="Y725" i="8"/>
  <c r="Z725" i="8" s="1"/>
  <c r="AA725" i="8" s="1"/>
  <c r="Y726" i="8"/>
  <c r="Z726" i="8" s="1"/>
  <c r="AA726" i="8" s="1"/>
  <c r="Y727" i="8"/>
  <c r="Z727" i="8" s="1"/>
  <c r="AA727" i="8" s="1"/>
  <c r="Y728" i="8"/>
  <c r="Z728" i="8" s="1"/>
  <c r="AA728" i="8" s="1"/>
  <c r="Y729" i="8"/>
  <c r="Z729" i="8" s="1"/>
  <c r="AA729" i="8" s="1"/>
  <c r="Y730" i="8"/>
  <c r="Z730" i="8" s="1"/>
  <c r="AA730" i="8" s="1"/>
  <c r="Y731" i="8"/>
  <c r="Z731" i="8" s="1"/>
  <c r="AA731" i="8" s="1"/>
  <c r="Y732" i="8"/>
  <c r="Z732" i="8" s="1"/>
  <c r="AA732" i="8" s="1"/>
  <c r="Y733" i="8"/>
  <c r="Z733" i="8" s="1"/>
  <c r="AA733" i="8" s="1"/>
  <c r="Y734" i="8"/>
  <c r="Z734" i="8" s="1"/>
  <c r="AA734" i="8" s="1"/>
  <c r="Y735" i="8"/>
  <c r="Z735" i="8" s="1"/>
  <c r="AA735" i="8" s="1"/>
  <c r="Y736" i="8"/>
  <c r="Z736" i="8" s="1"/>
  <c r="AA736" i="8" s="1"/>
  <c r="Y737" i="8"/>
  <c r="Z737" i="8" s="1"/>
  <c r="AA737" i="8" s="1"/>
  <c r="Y738" i="8"/>
  <c r="Z738" i="8" s="1"/>
  <c r="AA738" i="8" s="1"/>
  <c r="Y739" i="8"/>
  <c r="Z739" i="8" s="1"/>
  <c r="AA739" i="8" s="1"/>
  <c r="Y740" i="8"/>
  <c r="Z740" i="8" s="1"/>
  <c r="AA740" i="8" s="1"/>
  <c r="Y741" i="8"/>
  <c r="Z741" i="8" s="1"/>
  <c r="AA741" i="8" s="1"/>
  <c r="Y742" i="8"/>
  <c r="Z742" i="8" s="1"/>
  <c r="AA742" i="8" s="1"/>
  <c r="Y743" i="8"/>
  <c r="Z743" i="8" s="1"/>
  <c r="AA743" i="8" s="1"/>
  <c r="Y744" i="8"/>
  <c r="Z744" i="8" s="1"/>
  <c r="AA744" i="8" s="1"/>
  <c r="Y745" i="8"/>
  <c r="Z745" i="8" s="1"/>
  <c r="AA745" i="8" s="1"/>
  <c r="Y746" i="8"/>
  <c r="Z746" i="8" s="1"/>
  <c r="AA746" i="8" s="1"/>
  <c r="Y747" i="8"/>
  <c r="Z747" i="8" s="1"/>
  <c r="AA747" i="8" s="1"/>
  <c r="Y748" i="8"/>
  <c r="Z748" i="8" s="1"/>
  <c r="AA748" i="8" s="1"/>
  <c r="Y749" i="8"/>
  <c r="Z749" i="8" s="1"/>
  <c r="AA749" i="8" s="1"/>
  <c r="Y750" i="8"/>
  <c r="Z750" i="8" s="1"/>
  <c r="AA750" i="8" s="1"/>
  <c r="Y751" i="8"/>
  <c r="Z751" i="8" s="1"/>
  <c r="AA751" i="8" s="1"/>
  <c r="Y752" i="8"/>
  <c r="Z752" i="8" s="1"/>
  <c r="AA752" i="8" s="1"/>
  <c r="Y753" i="8"/>
  <c r="Z753" i="8" s="1"/>
  <c r="AA753" i="8" s="1"/>
  <c r="Y754" i="8"/>
  <c r="Z754" i="8" s="1"/>
  <c r="AA754" i="8" s="1"/>
  <c r="Y755" i="8"/>
  <c r="Z755" i="8" s="1"/>
  <c r="AA755" i="8" s="1"/>
  <c r="Y756" i="8"/>
  <c r="Z756" i="8" s="1"/>
  <c r="AA756" i="8" s="1"/>
  <c r="Y757" i="8"/>
  <c r="Z757" i="8" s="1"/>
  <c r="AA757" i="8" s="1"/>
  <c r="Y758" i="8"/>
  <c r="Z758" i="8" s="1"/>
  <c r="AA758" i="8" s="1"/>
  <c r="Y759" i="8"/>
  <c r="Z759" i="8" s="1"/>
  <c r="AA759" i="8" s="1"/>
  <c r="Y760" i="8"/>
  <c r="Z760" i="8" s="1"/>
  <c r="AA760" i="8" s="1"/>
  <c r="Y761" i="8"/>
  <c r="Z761" i="8" s="1"/>
  <c r="AA761" i="8" s="1"/>
  <c r="Y762" i="8"/>
  <c r="Z762" i="8" s="1"/>
  <c r="AA762" i="8" s="1"/>
  <c r="Y763" i="8"/>
  <c r="Z763" i="8" s="1"/>
  <c r="AA763" i="8" s="1"/>
  <c r="Y764" i="8"/>
  <c r="Z764" i="8" s="1"/>
  <c r="AA764" i="8" s="1"/>
  <c r="Y765" i="8"/>
  <c r="Z765" i="8" s="1"/>
  <c r="AA765" i="8" s="1"/>
  <c r="Y766" i="8"/>
  <c r="Z766" i="8" s="1"/>
  <c r="AA766" i="8" s="1"/>
  <c r="Y767" i="8"/>
  <c r="Z767" i="8" s="1"/>
  <c r="AA767" i="8" s="1"/>
  <c r="Y768" i="8"/>
  <c r="Z768" i="8" s="1"/>
  <c r="AA768" i="8" s="1"/>
  <c r="Y769" i="8"/>
  <c r="Z769" i="8" s="1"/>
  <c r="AA769" i="8" s="1"/>
  <c r="Y770" i="8"/>
  <c r="Z770" i="8" s="1"/>
  <c r="AA770" i="8" s="1"/>
  <c r="Y771" i="8"/>
  <c r="Z771" i="8" s="1"/>
  <c r="AA771" i="8" s="1"/>
  <c r="Y772" i="8"/>
  <c r="Z772" i="8" s="1"/>
  <c r="AA772" i="8" s="1"/>
  <c r="Y773" i="8"/>
  <c r="Z773" i="8" s="1"/>
  <c r="AA773" i="8" s="1"/>
  <c r="Y774" i="8"/>
  <c r="Z774" i="8" s="1"/>
  <c r="AA774" i="8" s="1"/>
  <c r="Y775" i="8"/>
  <c r="Z775" i="8" s="1"/>
  <c r="AA775" i="8" s="1"/>
  <c r="Y776" i="8"/>
  <c r="Z776" i="8" s="1"/>
  <c r="AA776" i="8" s="1"/>
  <c r="Y777" i="8"/>
  <c r="Z777" i="8" s="1"/>
  <c r="AA777" i="8" s="1"/>
  <c r="Y778" i="8"/>
  <c r="Z778" i="8" s="1"/>
  <c r="AA778" i="8" s="1"/>
  <c r="Y779" i="8"/>
  <c r="Z779" i="8" s="1"/>
  <c r="AA779" i="8" s="1"/>
  <c r="Y780" i="8"/>
  <c r="Z780" i="8" s="1"/>
  <c r="AA780" i="8" s="1"/>
  <c r="Y781" i="8"/>
  <c r="Z781" i="8" s="1"/>
  <c r="AA781" i="8" s="1"/>
  <c r="Y782" i="8"/>
  <c r="Z782" i="8" s="1"/>
  <c r="AA782" i="8" s="1"/>
  <c r="Y783" i="8"/>
  <c r="Z783" i="8" s="1"/>
  <c r="AA783" i="8" s="1"/>
  <c r="Y784" i="8"/>
  <c r="Z784" i="8" s="1"/>
  <c r="AA784" i="8" s="1"/>
  <c r="Y785" i="8"/>
  <c r="Z785" i="8" s="1"/>
  <c r="AA785" i="8" s="1"/>
  <c r="Y786" i="8"/>
  <c r="Z786" i="8" s="1"/>
  <c r="AA786" i="8" s="1"/>
  <c r="Y787" i="8"/>
  <c r="Z787" i="8" s="1"/>
  <c r="AA787" i="8" s="1"/>
  <c r="Y788" i="8"/>
  <c r="Z788" i="8" s="1"/>
  <c r="AA788" i="8" s="1"/>
  <c r="Y789" i="8"/>
  <c r="Z789" i="8" s="1"/>
  <c r="AA789" i="8" s="1"/>
  <c r="Y790" i="8"/>
  <c r="Z790" i="8" s="1"/>
  <c r="AA790" i="8" s="1"/>
  <c r="Y791" i="8"/>
  <c r="Z791" i="8" s="1"/>
  <c r="AA791" i="8" s="1"/>
  <c r="Y792" i="8"/>
  <c r="Z792" i="8" s="1"/>
  <c r="AA792" i="8" s="1"/>
  <c r="Y793" i="8"/>
  <c r="Z793" i="8" s="1"/>
  <c r="AA793" i="8" s="1"/>
  <c r="Y794" i="8"/>
  <c r="Z794" i="8" s="1"/>
  <c r="AA794" i="8" s="1"/>
  <c r="Y795" i="8"/>
  <c r="Z795" i="8" s="1"/>
  <c r="AA795" i="8" s="1"/>
  <c r="Y796" i="8"/>
  <c r="Z796" i="8" s="1"/>
  <c r="AA796" i="8" s="1"/>
  <c r="Y797" i="8"/>
  <c r="Z797" i="8" s="1"/>
  <c r="AA797" i="8" s="1"/>
  <c r="Y798" i="8"/>
  <c r="Z798" i="8" s="1"/>
  <c r="AA798" i="8" s="1"/>
  <c r="Y799" i="8"/>
  <c r="Z799" i="8" s="1"/>
  <c r="AA799" i="8" s="1"/>
  <c r="Y800" i="8"/>
  <c r="Z800" i="8" s="1"/>
  <c r="AA800" i="8" s="1"/>
  <c r="Y801" i="8"/>
  <c r="Z801" i="8" s="1"/>
  <c r="AA801" i="8" s="1"/>
  <c r="Y802" i="8"/>
  <c r="Z802" i="8" s="1"/>
  <c r="AA802" i="8" s="1"/>
  <c r="Y803" i="8"/>
  <c r="Z803" i="8" s="1"/>
  <c r="AA803" i="8" s="1"/>
  <c r="Y804" i="8"/>
  <c r="Z804" i="8" s="1"/>
  <c r="AA804" i="8" s="1"/>
  <c r="Y805" i="8"/>
  <c r="Z805" i="8" s="1"/>
  <c r="AA805" i="8" s="1"/>
  <c r="Y806" i="8"/>
  <c r="Z806" i="8" s="1"/>
  <c r="AA806" i="8" s="1"/>
  <c r="Y807" i="8"/>
  <c r="Z807" i="8" s="1"/>
  <c r="AA807" i="8" s="1"/>
  <c r="Y808" i="8"/>
  <c r="Z808" i="8" s="1"/>
  <c r="AA808" i="8" s="1"/>
  <c r="Y809" i="8"/>
  <c r="Z809" i="8" s="1"/>
  <c r="AA809" i="8" s="1"/>
  <c r="Y810" i="8"/>
  <c r="Z810" i="8" s="1"/>
  <c r="AA810" i="8" s="1"/>
  <c r="Y811" i="8"/>
  <c r="Z811" i="8" s="1"/>
  <c r="AA811" i="8" s="1"/>
  <c r="Y812" i="8"/>
  <c r="Z812" i="8" s="1"/>
  <c r="AA812" i="8" s="1"/>
  <c r="Y813" i="8"/>
  <c r="Z813" i="8" s="1"/>
  <c r="AA813" i="8" s="1"/>
  <c r="Y814" i="8"/>
  <c r="Z814" i="8" s="1"/>
  <c r="AA814" i="8" s="1"/>
  <c r="Y815" i="8"/>
  <c r="Z815" i="8" s="1"/>
  <c r="AA815" i="8" s="1"/>
  <c r="Y816" i="8"/>
  <c r="Z816" i="8" s="1"/>
  <c r="AA816" i="8" s="1"/>
  <c r="Y817" i="8"/>
  <c r="Z817" i="8" s="1"/>
  <c r="AA817" i="8" s="1"/>
  <c r="Y818" i="8"/>
  <c r="Z818" i="8" s="1"/>
  <c r="AA818" i="8" s="1"/>
  <c r="Y819" i="8"/>
  <c r="Z819" i="8" s="1"/>
  <c r="AA819" i="8" s="1"/>
  <c r="Y820" i="8"/>
  <c r="Z820" i="8" s="1"/>
  <c r="AA820" i="8" s="1"/>
  <c r="Y821" i="8"/>
  <c r="Z821" i="8" s="1"/>
  <c r="AA821" i="8" s="1"/>
  <c r="Y822" i="8"/>
  <c r="Z822" i="8" s="1"/>
  <c r="AA822" i="8" s="1"/>
  <c r="Y823" i="8"/>
  <c r="Z823" i="8" s="1"/>
  <c r="AA823" i="8" s="1"/>
  <c r="Y824" i="8"/>
  <c r="Z824" i="8" s="1"/>
  <c r="AA824" i="8" s="1"/>
  <c r="Y825" i="8"/>
  <c r="Z825" i="8" s="1"/>
  <c r="AA825" i="8" s="1"/>
  <c r="Y826" i="8"/>
  <c r="Z826" i="8" s="1"/>
  <c r="AA826" i="8" s="1"/>
  <c r="Y827" i="8"/>
  <c r="Z827" i="8" s="1"/>
  <c r="AA827" i="8" s="1"/>
  <c r="Y828" i="8"/>
  <c r="Z828" i="8" s="1"/>
  <c r="AA828" i="8" s="1"/>
  <c r="Y829" i="8"/>
  <c r="Z829" i="8" s="1"/>
  <c r="AA829" i="8" s="1"/>
  <c r="Y830" i="8"/>
  <c r="Z830" i="8" s="1"/>
  <c r="AA830" i="8" s="1"/>
  <c r="Y831" i="8"/>
  <c r="Z831" i="8" s="1"/>
  <c r="AA831" i="8" s="1"/>
  <c r="Y832" i="8"/>
  <c r="Z832" i="8" s="1"/>
  <c r="AA832" i="8" s="1"/>
  <c r="Y833" i="8"/>
  <c r="Z833" i="8" s="1"/>
  <c r="AA833" i="8" s="1"/>
  <c r="Y834" i="8"/>
  <c r="Z834" i="8" s="1"/>
  <c r="AA834" i="8" s="1"/>
  <c r="Y835" i="8"/>
  <c r="Z835" i="8" s="1"/>
  <c r="AA835" i="8" s="1"/>
  <c r="Y836" i="8"/>
  <c r="Z836" i="8" s="1"/>
  <c r="AA836" i="8" s="1"/>
  <c r="Y837" i="8"/>
  <c r="Z837" i="8" s="1"/>
  <c r="AA837" i="8" s="1"/>
  <c r="Y838" i="8"/>
  <c r="Z838" i="8" s="1"/>
  <c r="AA838" i="8" s="1"/>
  <c r="Y839" i="8"/>
  <c r="Z839" i="8" s="1"/>
  <c r="AA839" i="8" s="1"/>
  <c r="Y840" i="8"/>
  <c r="Z840" i="8" s="1"/>
  <c r="AA840" i="8" s="1"/>
  <c r="Y841" i="8"/>
  <c r="Z841" i="8" s="1"/>
  <c r="AA841" i="8" s="1"/>
  <c r="Y842" i="8"/>
  <c r="Z842" i="8" s="1"/>
  <c r="AA842" i="8" s="1"/>
  <c r="Y843" i="8"/>
  <c r="Z843" i="8" s="1"/>
  <c r="AA843" i="8" s="1"/>
  <c r="Y844" i="8"/>
  <c r="Z844" i="8" s="1"/>
  <c r="AA844" i="8" s="1"/>
  <c r="Y845" i="8"/>
  <c r="Z845" i="8" s="1"/>
  <c r="AA845" i="8" s="1"/>
  <c r="Y846" i="8"/>
  <c r="Z846" i="8" s="1"/>
  <c r="AA846" i="8" s="1"/>
  <c r="Y847" i="8"/>
  <c r="Z847" i="8" s="1"/>
  <c r="AA847" i="8" s="1"/>
  <c r="Y848" i="8"/>
  <c r="Z848" i="8" s="1"/>
  <c r="AA848" i="8" s="1"/>
  <c r="Y849" i="8"/>
  <c r="Z849" i="8" s="1"/>
  <c r="AA849" i="8" s="1"/>
  <c r="Y850" i="8"/>
  <c r="Z850" i="8" s="1"/>
  <c r="AA850" i="8" s="1"/>
  <c r="Y851" i="8"/>
  <c r="Z851" i="8" s="1"/>
  <c r="AA851" i="8" s="1"/>
  <c r="Y852" i="8"/>
  <c r="Z852" i="8" s="1"/>
  <c r="AA852" i="8" s="1"/>
  <c r="Y853" i="8"/>
  <c r="Z853" i="8" s="1"/>
  <c r="AA853" i="8" s="1"/>
  <c r="Y854" i="8"/>
  <c r="Z854" i="8" s="1"/>
  <c r="AA854" i="8" s="1"/>
  <c r="Y855" i="8"/>
  <c r="Z855" i="8" s="1"/>
  <c r="AA855" i="8" s="1"/>
  <c r="Y856" i="8"/>
  <c r="Z856" i="8" s="1"/>
  <c r="AA856" i="8" s="1"/>
  <c r="Y857" i="8"/>
  <c r="Z857" i="8" s="1"/>
  <c r="AA857" i="8" s="1"/>
  <c r="Y858" i="8"/>
  <c r="Z858" i="8" s="1"/>
  <c r="AA858" i="8" s="1"/>
  <c r="Y859" i="8"/>
  <c r="Z859" i="8" s="1"/>
  <c r="AA859" i="8" s="1"/>
  <c r="Y860" i="8"/>
  <c r="Z860" i="8" s="1"/>
  <c r="AA860" i="8" s="1"/>
  <c r="Y861" i="8"/>
  <c r="Z861" i="8" s="1"/>
  <c r="AA861" i="8" s="1"/>
  <c r="Y862" i="8"/>
  <c r="Z862" i="8" s="1"/>
  <c r="AA862" i="8" s="1"/>
  <c r="Y863" i="8"/>
  <c r="Z863" i="8" s="1"/>
  <c r="AA863" i="8" s="1"/>
  <c r="Y864" i="8"/>
  <c r="Z864" i="8" s="1"/>
  <c r="AA864" i="8" s="1"/>
  <c r="Y865" i="8"/>
  <c r="Z865" i="8" s="1"/>
  <c r="AA865" i="8" s="1"/>
  <c r="Y866" i="8"/>
  <c r="Z866" i="8" s="1"/>
  <c r="AA866" i="8" s="1"/>
  <c r="Y867" i="8"/>
  <c r="Z867" i="8" s="1"/>
  <c r="AA867" i="8" s="1"/>
  <c r="Y868" i="8"/>
  <c r="Z868" i="8" s="1"/>
  <c r="AA868" i="8" s="1"/>
  <c r="Y869" i="8"/>
  <c r="Z869" i="8" s="1"/>
  <c r="AA869" i="8" s="1"/>
  <c r="Y870" i="8"/>
  <c r="Z870" i="8" s="1"/>
  <c r="AA870" i="8" s="1"/>
  <c r="Y871" i="8"/>
  <c r="Z871" i="8" s="1"/>
  <c r="AA871" i="8" s="1"/>
  <c r="Y872" i="8"/>
  <c r="Z872" i="8" s="1"/>
  <c r="AA872" i="8" s="1"/>
  <c r="Y873" i="8"/>
  <c r="Z873" i="8" s="1"/>
  <c r="AA873" i="8" s="1"/>
  <c r="Y874" i="8"/>
  <c r="Z874" i="8" s="1"/>
  <c r="AA874" i="8" s="1"/>
  <c r="Y875" i="8"/>
  <c r="Z875" i="8" s="1"/>
  <c r="AA875" i="8" s="1"/>
  <c r="Y876" i="8"/>
  <c r="Z876" i="8" s="1"/>
  <c r="AA876" i="8" s="1"/>
  <c r="Y877" i="8"/>
  <c r="Z877" i="8" s="1"/>
  <c r="AA877" i="8" s="1"/>
  <c r="Y878" i="8"/>
  <c r="Z878" i="8" s="1"/>
  <c r="AA878" i="8" s="1"/>
  <c r="Y879" i="8"/>
  <c r="Z879" i="8" s="1"/>
  <c r="AA879" i="8" s="1"/>
  <c r="Y880" i="8"/>
  <c r="Z880" i="8" s="1"/>
  <c r="AA880" i="8" s="1"/>
  <c r="Y881" i="8"/>
  <c r="Z881" i="8" s="1"/>
  <c r="AA881" i="8" s="1"/>
  <c r="Y882" i="8"/>
  <c r="Z882" i="8" s="1"/>
  <c r="AA882" i="8" s="1"/>
  <c r="Y883" i="8"/>
  <c r="Z883" i="8" s="1"/>
  <c r="AA883" i="8" s="1"/>
  <c r="Y884" i="8"/>
  <c r="Z884" i="8" s="1"/>
  <c r="AA884" i="8" s="1"/>
  <c r="Y885" i="8"/>
  <c r="Z885" i="8" s="1"/>
  <c r="AA885" i="8" s="1"/>
  <c r="Y886" i="8"/>
  <c r="Z886" i="8" s="1"/>
  <c r="AA886" i="8" s="1"/>
  <c r="Y887" i="8"/>
  <c r="Z887" i="8" s="1"/>
  <c r="AA887" i="8" s="1"/>
  <c r="Y888" i="8"/>
  <c r="Z888" i="8" s="1"/>
  <c r="AA888" i="8" s="1"/>
  <c r="Y889" i="8"/>
  <c r="Z889" i="8" s="1"/>
  <c r="AA889" i="8" s="1"/>
  <c r="Y890" i="8"/>
  <c r="Z890" i="8" s="1"/>
  <c r="AA890" i="8" s="1"/>
  <c r="Y891" i="8"/>
  <c r="Z891" i="8" s="1"/>
  <c r="AA891" i="8" s="1"/>
  <c r="Y892" i="8"/>
  <c r="Z892" i="8" s="1"/>
  <c r="AA892" i="8" s="1"/>
  <c r="Y893" i="8"/>
  <c r="Z893" i="8" s="1"/>
  <c r="AA893" i="8" s="1"/>
  <c r="Y894" i="8"/>
  <c r="Z894" i="8" s="1"/>
  <c r="AA894" i="8" s="1"/>
  <c r="Y895" i="8"/>
  <c r="Z895" i="8" s="1"/>
  <c r="AA895" i="8" s="1"/>
  <c r="Y896" i="8"/>
  <c r="Z896" i="8" s="1"/>
  <c r="AA896" i="8" s="1"/>
  <c r="Y897" i="8"/>
  <c r="Z897" i="8" s="1"/>
  <c r="AA897" i="8" s="1"/>
  <c r="Y898" i="8"/>
  <c r="Z898" i="8" s="1"/>
  <c r="AA898" i="8" s="1"/>
  <c r="Y899" i="8"/>
  <c r="Z899" i="8" s="1"/>
  <c r="AA899" i="8" s="1"/>
  <c r="Y900" i="8"/>
  <c r="Z900" i="8" s="1"/>
  <c r="AA900" i="8" s="1"/>
  <c r="Y901" i="8"/>
  <c r="Z901" i="8" s="1"/>
  <c r="AA901" i="8" s="1"/>
  <c r="Y902" i="8"/>
  <c r="Z902" i="8" s="1"/>
  <c r="AA902" i="8" s="1"/>
  <c r="Y903" i="8"/>
  <c r="Z903" i="8" s="1"/>
  <c r="AA903" i="8" s="1"/>
  <c r="Y904" i="8"/>
  <c r="Z904" i="8" s="1"/>
  <c r="AA904" i="8" s="1"/>
  <c r="Y905" i="8"/>
  <c r="Z905" i="8" s="1"/>
  <c r="AA905" i="8" s="1"/>
  <c r="Y906" i="8"/>
  <c r="Z906" i="8" s="1"/>
  <c r="AA906" i="8" s="1"/>
  <c r="Y907" i="8"/>
  <c r="Z907" i="8" s="1"/>
  <c r="AA907" i="8" s="1"/>
  <c r="Y908" i="8"/>
  <c r="Z908" i="8" s="1"/>
  <c r="AA908" i="8" s="1"/>
  <c r="Y909" i="8"/>
  <c r="Z909" i="8" s="1"/>
  <c r="AA909" i="8" s="1"/>
  <c r="Y910" i="8"/>
  <c r="Z910" i="8" s="1"/>
  <c r="AA910" i="8" s="1"/>
  <c r="Y911" i="8"/>
  <c r="Z911" i="8" s="1"/>
  <c r="AA911" i="8" s="1"/>
  <c r="Y912" i="8"/>
  <c r="Z912" i="8" s="1"/>
  <c r="AA912" i="8" s="1"/>
  <c r="Y913" i="8"/>
  <c r="Z913" i="8" s="1"/>
  <c r="AA913" i="8" s="1"/>
  <c r="Y914" i="8"/>
  <c r="Z914" i="8" s="1"/>
  <c r="AA914" i="8" s="1"/>
  <c r="Y915" i="8"/>
  <c r="Z915" i="8" s="1"/>
  <c r="AA915" i="8" s="1"/>
  <c r="Y916" i="8"/>
  <c r="Z916" i="8" s="1"/>
  <c r="AA916" i="8" s="1"/>
  <c r="Y917" i="8"/>
  <c r="Z917" i="8" s="1"/>
  <c r="AA917" i="8" s="1"/>
  <c r="Y918" i="8"/>
  <c r="Z918" i="8" s="1"/>
  <c r="AA918" i="8" s="1"/>
  <c r="Y919" i="8"/>
  <c r="Z919" i="8" s="1"/>
  <c r="AA919" i="8" s="1"/>
  <c r="Y920" i="8"/>
  <c r="Z920" i="8" s="1"/>
  <c r="AA920" i="8" s="1"/>
  <c r="Y921" i="8"/>
  <c r="Z921" i="8" s="1"/>
  <c r="AA921" i="8" s="1"/>
  <c r="Y922" i="8"/>
  <c r="Z922" i="8" s="1"/>
  <c r="AA922" i="8" s="1"/>
  <c r="Y923" i="8"/>
  <c r="Z923" i="8" s="1"/>
  <c r="AA923" i="8" s="1"/>
  <c r="Y924" i="8"/>
  <c r="Z924" i="8" s="1"/>
  <c r="AA924" i="8" s="1"/>
  <c r="Y925" i="8"/>
  <c r="Z925" i="8" s="1"/>
  <c r="AA925" i="8" s="1"/>
  <c r="Y926" i="8"/>
  <c r="Z926" i="8" s="1"/>
  <c r="AA926" i="8" s="1"/>
  <c r="Y927" i="8"/>
  <c r="Z927" i="8" s="1"/>
  <c r="AA927" i="8" s="1"/>
  <c r="Y928" i="8"/>
  <c r="Z928" i="8" s="1"/>
  <c r="AA928" i="8" s="1"/>
  <c r="Y929" i="8"/>
  <c r="Z929" i="8" s="1"/>
  <c r="AA929" i="8" s="1"/>
  <c r="Y930" i="8"/>
  <c r="Z930" i="8" s="1"/>
  <c r="AA930" i="8" s="1"/>
  <c r="Y931" i="8"/>
  <c r="Z931" i="8" s="1"/>
  <c r="AA931" i="8" s="1"/>
  <c r="Y932" i="8"/>
  <c r="Z932" i="8" s="1"/>
  <c r="AA932" i="8" s="1"/>
  <c r="Y933" i="8"/>
  <c r="Z933" i="8" s="1"/>
  <c r="AA933" i="8" s="1"/>
  <c r="Y934" i="8"/>
  <c r="Z934" i="8" s="1"/>
  <c r="AA934" i="8" s="1"/>
  <c r="Y935" i="8"/>
  <c r="Z935" i="8" s="1"/>
  <c r="AA935" i="8" s="1"/>
  <c r="Y936" i="8"/>
  <c r="Z936" i="8" s="1"/>
  <c r="AA936" i="8" s="1"/>
  <c r="Y937" i="8"/>
  <c r="Z937" i="8" s="1"/>
  <c r="AA937" i="8" s="1"/>
  <c r="Y938" i="8"/>
  <c r="Z938" i="8" s="1"/>
  <c r="AA938" i="8" s="1"/>
  <c r="Y939" i="8"/>
  <c r="Z939" i="8" s="1"/>
  <c r="AA939" i="8" s="1"/>
  <c r="Y940" i="8"/>
  <c r="Z940" i="8" s="1"/>
  <c r="AA940" i="8" s="1"/>
  <c r="Y941" i="8"/>
  <c r="Z941" i="8" s="1"/>
  <c r="AA941" i="8" s="1"/>
  <c r="Y942" i="8"/>
  <c r="Z942" i="8" s="1"/>
  <c r="AA942" i="8" s="1"/>
  <c r="Y943" i="8"/>
  <c r="Z943" i="8" s="1"/>
  <c r="AA943" i="8" s="1"/>
  <c r="Y944" i="8"/>
  <c r="Z944" i="8" s="1"/>
  <c r="AA944" i="8" s="1"/>
  <c r="Y945" i="8"/>
  <c r="Z945" i="8" s="1"/>
  <c r="AA945" i="8" s="1"/>
  <c r="Y946" i="8"/>
  <c r="Z946" i="8" s="1"/>
  <c r="AA946" i="8" s="1"/>
  <c r="Y947" i="8"/>
  <c r="Z947" i="8" s="1"/>
  <c r="AA947" i="8" s="1"/>
  <c r="Y948" i="8"/>
  <c r="Z948" i="8" s="1"/>
  <c r="AA948" i="8" s="1"/>
  <c r="Y949" i="8"/>
  <c r="Z949" i="8" s="1"/>
  <c r="AA949" i="8" s="1"/>
  <c r="Y950" i="8"/>
  <c r="Z950" i="8" s="1"/>
  <c r="AA950" i="8" s="1"/>
  <c r="Y951" i="8"/>
  <c r="Z951" i="8" s="1"/>
  <c r="AA951" i="8" s="1"/>
  <c r="Y952" i="8"/>
  <c r="Z952" i="8" s="1"/>
  <c r="AA952" i="8" s="1"/>
  <c r="Y953" i="8"/>
  <c r="Z953" i="8" s="1"/>
  <c r="AA953" i="8" s="1"/>
  <c r="Y954" i="8"/>
  <c r="Z954" i="8" s="1"/>
  <c r="AA954" i="8" s="1"/>
  <c r="Y955" i="8"/>
  <c r="Z955" i="8" s="1"/>
  <c r="AA955" i="8" s="1"/>
  <c r="Y956" i="8"/>
  <c r="Z956" i="8" s="1"/>
  <c r="AA956" i="8" s="1"/>
  <c r="Y957" i="8"/>
  <c r="Z957" i="8" s="1"/>
  <c r="AA957" i="8" s="1"/>
  <c r="Y958" i="8"/>
  <c r="Z958" i="8" s="1"/>
  <c r="AA958" i="8" s="1"/>
  <c r="Y959" i="8"/>
  <c r="Z959" i="8" s="1"/>
  <c r="AA959" i="8" s="1"/>
  <c r="Y960" i="8"/>
  <c r="Z960" i="8" s="1"/>
  <c r="AA960" i="8" s="1"/>
  <c r="Y961" i="8"/>
  <c r="Z961" i="8" s="1"/>
  <c r="AA961" i="8" s="1"/>
  <c r="Y962" i="8"/>
  <c r="Z962" i="8" s="1"/>
  <c r="AA962" i="8" s="1"/>
  <c r="Y963" i="8"/>
  <c r="Z963" i="8" s="1"/>
  <c r="AA963" i="8" s="1"/>
  <c r="Y964" i="8"/>
  <c r="Z964" i="8" s="1"/>
  <c r="AA964" i="8" s="1"/>
  <c r="Y965" i="8"/>
  <c r="Z965" i="8" s="1"/>
  <c r="AA965" i="8" s="1"/>
  <c r="Y966" i="8"/>
  <c r="Z966" i="8" s="1"/>
  <c r="AA966" i="8" s="1"/>
  <c r="Y967" i="8"/>
  <c r="Z967" i="8" s="1"/>
  <c r="AA967" i="8" s="1"/>
  <c r="Y968" i="8"/>
  <c r="Z968" i="8" s="1"/>
  <c r="AA968" i="8" s="1"/>
  <c r="Y969" i="8"/>
  <c r="Z969" i="8" s="1"/>
  <c r="AA969" i="8" s="1"/>
  <c r="Y970" i="8"/>
  <c r="Z970" i="8" s="1"/>
  <c r="AA970" i="8" s="1"/>
  <c r="Y971" i="8"/>
  <c r="Z971" i="8" s="1"/>
  <c r="AA971" i="8" s="1"/>
  <c r="Y972" i="8"/>
  <c r="Z972" i="8" s="1"/>
  <c r="AA972" i="8" s="1"/>
  <c r="Y973" i="8"/>
  <c r="Z973" i="8" s="1"/>
  <c r="AA973" i="8" s="1"/>
  <c r="Y974" i="8"/>
  <c r="Z974" i="8" s="1"/>
  <c r="AA974" i="8" s="1"/>
  <c r="Y975" i="8"/>
  <c r="Z975" i="8" s="1"/>
  <c r="AA975" i="8" s="1"/>
  <c r="Y976" i="8"/>
  <c r="Z976" i="8" s="1"/>
  <c r="AA976" i="8" s="1"/>
  <c r="Y977" i="8"/>
  <c r="Z977" i="8" s="1"/>
  <c r="AA977" i="8" s="1"/>
  <c r="Y978" i="8"/>
  <c r="Z978" i="8" s="1"/>
  <c r="AA978" i="8" s="1"/>
  <c r="Y979" i="8"/>
  <c r="Z979" i="8" s="1"/>
  <c r="AA979" i="8" s="1"/>
  <c r="Y980" i="8"/>
  <c r="Z980" i="8" s="1"/>
  <c r="AA980" i="8" s="1"/>
  <c r="Y981" i="8"/>
  <c r="Z981" i="8" s="1"/>
  <c r="AA981" i="8" s="1"/>
  <c r="Y982" i="8"/>
  <c r="Z982" i="8" s="1"/>
  <c r="AA982" i="8" s="1"/>
  <c r="Y983" i="8"/>
  <c r="Z983" i="8" s="1"/>
  <c r="AA983" i="8" s="1"/>
  <c r="Y984" i="8"/>
  <c r="Z984" i="8" s="1"/>
  <c r="AA984" i="8" s="1"/>
  <c r="Y985" i="8"/>
  <c r="Z985" i="8" s="1"/>
  <c r="AA985" i="8" s="1"/>
  <c r="Y986" i="8"/>
  <c r="Z986" i="8" s="1"/>
  <c r="AA986" i="8" s="1"/>
  <c r="Y987" i="8"/>
  <c r="Z987" i="8" s="1"/>
  <c r="AA987" i="8" s="1"/>
  <c r="Y988" i="8"/>
  <c r="Z988" i="8" s="1"/>
  <c r="AA988" i="8" s="1"/>
  <c r="Y989" i="8"/>
  <c r="Z989" i="8" s="1"/>
  <c r="AA989" i="8" s="1"/>
  <c r="Y990" i="8"/>
  <c r="Z990" i="8" s="1"/>
  <c r="AA990" i="8" s="1"/>
  <c r="Y991" i="8"/>
  <c r="Z991" i="8" s="1"/>
  <c r="AA991" i="8" s="1"/>
  <c r="Y992" i="8"/>
  <c r="Z992" i="8" s="1"/>
  <c r="AA992" i="8" s="1"/>
  <c r="Y993" i="8"/>
  <c r="Z993" i="8" s="1"/>
  <c r="AA993" i="8" s="1"/>
  <c r="Y994" i="8"/>
  <c r="Z994" i="8" s="1"/>
  <c r="AA994" i="8" s="1"/>
  <c r="Y995" i="8"/>
  <c r="Z995" i="8" s="1"/>
  <c r="AA995" i="8" s="1"/>
  <c r="Y996" i="8"/>
  <c r="Z996" i="8" s="1"/>
  <c r="AA996" i="8" s="1"/>
  <c r="Y997" i="8"/>
  <c r="Z997" i="8" s="1"/>
  <c r="AA997" i="8" s="1"/>
  <c r="Y998" i="8"/>
  <c r="Z998" i="8" s="1"/>
  <c r="AA998" i="8" s="1"/>
  <c r="Y999" i="8"/>
  <c r="Z999" i="8" s="1"/>
  <c r="AA999" i="8" s="1"/>
  <c r="Y1000" i="8"/>
  <c r="Z1000" i="8" s="1"/>
  <c r="AA1000" i="8" s="1"/>
  <c r="Y1001" i="8"/>
  <c r="Z1001" i="8" s="1"/>
  <c r="AA1001" i="8" s="1"/>
  <c r="Y1002" i="8"/>
  <c r="Z1002" i="8" s="1"/>
  <c r="AA1002" i="8" s="1"/>
  <c r="Y1003" i="8"/>
  <c r="Z1003" i="8" s="1"/>
  <c r="AA1003" i="8" s="1"/>
  <c r="Y1004" i="8"/>
  <c r="Z1004" i="8" s="1"/>
  <c r="AA1004" i="8" s="1"/>
  <c r="Y1005" i="8"/>
  <c r="Z1005" i="8" s="1"/>
  <c r="AA1005" i="8" s="1"/>
  <c r="Y1006" i="8"/>
  <c r="Z1006" i="8" s="1"/>
  <c r="AA1006" i="8" s="1"/>
  <c r="Y1007" i="8"/>
  <c r="Z1007" i="8" s="1"/>
  <c r="AA1007" i="8" s="1"/>
  <c r="Y1008" i="8"/>
  <c r="Z1008" i="8" s="1"/>
  <c r="AA1008" i="8" s="1"/>
  <c r="Y1009" i="8"/>
  <c r="Z1009" i="8" s="1"/>
  <c r="AA1009" i="8" s="1"/>
  <c r="Y1010" i="8"/>
  <c r="Z1010" i="8" s="1"/>
  <c r="AA1010" i="8" s="1"/>
  <c r="Y1011" i="8"/>
  <c r="Z1011" i="8" s="1"/>
  <c r="AA1011" i="8" s="1"/>
  <c r="Y1012" i="8"/>
  <c r="Z1012" i="8" s="1"/>
  <c r="AA1012" i="8" s="1"/>
  <c r="Y1013" i="8"/>
  <c r="Z1013" i="8" s="1"/>
  <c r="AA1013" i="8" s="1"/>
  <c r="Y1014" i="8"/>
  <c r="Z1014" i="8" s="1"/>
  <c r="AA1014" i="8" s="1"/>
  <c r="Y1015" i="8"/>
  <c r="Z1015" i="8" s="1"/>
  <c r="AA1015" i="8" s="1"/>
  <c r="Y1016" i="8"/>
  <c r="Z1016" i="8" s="1"/>
  <c r="AA1016" i="8" s="1"/>
  <c r="Y1017" i="8"/>
  <c r="Z1017" i="8" s="1"/>
  <c r="AA1017" i="8" s="1"/>
  <c r="Y1018" i="8"/>
  <c r="Z1018" i="8" s="1"/>
  <c r="AA1018" i="8" s="1"/>
  <c r="Y1019" i="8"/>
  <c r="Z1019" i="8" s="1"/>
  <c r="AA1019" i="8" s="1"/>
  <c r="Y1020" i="8"/>
  <c r="Z1020" i="8" s="1"/>
  <c r="AA1020" i="8" s="1"/>
  <c r="Y1021" i="8"/>
  <c r="Z1021" i="8" s="1"/>
  <c r="AA1021" i="8" s="1"/>
  <c r="Y1022" i="8"/>
  <c r="Z1022" i="8" s="1"/>
  <c r="AA1022" i="8" s="1"/>
  <c r="Y1023" i="8"/>
  <c r="Z1023" i="8" s="1"/>
  <c r="AA1023" i="8" s="1"/>
  <c r="Y1024" i="8"/>
  <c r="Z1024" i="8" s="1"/>
  <c r="AA1024" i="8" s="1"/>
  <c r="Y1025" i="8"/>
  <c r="Z1025" i="8" s="1"/>
  <c r="AA1025" i="8" s="1"/>
  <c r="Y1026" i="8"/>
  <c r="Z1026" i="8" s="1"/>
  <c r="AA1026" i="8" s="1"/>
  <c r="Y1027" i="8"/>
  <c r="Z1027" i="8" s="1"/>
  <c r="AA1027" i="8" s="1"/>
  <c r="Y1028" i="8"/>
  <c r="Z1028" i="8" s="1"/>
  <c r="AA1028" i="8" s="1"/>
  <c r="Y1029" i="8"/>
  <c r="Z1029" i="8" s="1"/>
  <c r="AA1029" i="8" s="1"/>
  <c r="Y1030" i="8"/>
  <c r="Z1030" i="8" s="1"/>
  <c r="AA1030" i="8" s="1"/>
  <c r="Y1031" i="8"/>
  <c r="Z1031" i="8" s="1"/>
  <c r="AA1031" i="8" s="1"/>
  <c r="Y1032" i="8"/>
  <c r="Z1032" i="8" s="1"/>
  <c r="AA1032" i="8" s="1"/>
  <c r="Y1033" i="8"/>
  <c r="Z1033" i="8" s="1"/>
  <c r="AA1033" i="8" s="1"/>
  <c r="Y1034" i="8"/>
  <c r="Z1034" i="8" s="1"/>
  <c r="AA1034" i="8" s="1"/>
  <c r="Y1035" i="8"/>
  <c r="Z1035" i="8" s="1"/>
  <c r="AA1035" i="8" s="1"/>
  <c r="Y1036" i="8"/>
  <c r="Z1036" i="8" s="1"/>
  <c r="AA1036" i="8" s="1"/>
  <c r="Y1037" i="8"/>
  <c r="Z1037" i="8" s="1"/>
  <c r="AA1037" i="8" s="1"/>
  <c r="Y1038" i="8"/>
  <c r="Z1038" i="8" s="1"/>
  <c r="AA1038" i="8" s="1"/>
  <c r="Y1039" i="8"/>
  <c r="Z1039" i="8" s="1"/>
  <c r="AA1039" i="8" s="1"/>
  <c r="Y1040" i="8"/>
  <c r="Z1040" i="8" s="1"/>
  <c r="AA1040" i="8" s="1"/>
  <c r="Y1041" i="8"/>
  <c r="Z1041" i="8" s="1"/>
  <c r="AA1041" i="8" s="1"/>
  <c r="Y1042" i="8"/>
  <c r="Z1042" i="8" s="1"/>
  <c r="AA1042" i="8" s="1"/>
  <c r="Y1043" i="8"/>
  <c r="Z1043" i="8" s="1"/>
  <c r="AA1043" i="8" s="1"/>
  <c r="Y1044" i="8"/>
  <c r="Z1044" i="8" s="1"/>
  <c r="AA1044" i="8" s="1"/>
  <c r="Y1045" i="8"/>
  <c r="Z1045" i="8" s="1"/>
  <c r="AA1045" i="8" s="1"/>
  <c r="Y1046" i="8"/>
  <c r="Z1046" i="8" s="1"/>
  <c r="AA1046" i="8" s="1"/>
  <c r="Y1047" i="8"/>
  <c r="Z1047" i="8" s="1"/>
  <c r="AA1047" i="8" s="1"/>
  <c r="Y1048" i="8"/>
  <c r="Z1048" i="8" s="1"/>
  <c r="AA1048" i="8" s="1"/>
  <c r="Y1049" i="8"/>
  <c r="Z1049" i="8" s="1"/>
  <c r="AA1049" i="8" s="1"/>
  <c r="Y1050" i="8"/>
  <c r="Z1050" i="8" s="1"/>
  <c r="AA1050" i="8" s="1"/>
  <c r="Y1051" i="8"/>
  <c r="Z1051" i="8" s="1"/>
  <c r="AA1051" i="8" s="1"/>
  <c r="Y1052" i="8"/>
  <c r="Z1052" i="8" s="1"/>
  <c r="AA1052" i="8" s="1"/>
  <c r="Y1053" i="8"/>
  <c r="Z1053" i="8" s="1"/>
  <c r="AA1053" i="8" s="1"/>
  <c r="I50" i="13" l="1"/>
  <c r="D39" i="13" l="1"/>
  <c r="J39" i="13" s="1"/>
  <c r="D35" i="13"/>
  <c r="G35" i="13" s="1"/>
  <c r="F34" i="13"/>
  <c r="K114" i="13"/>
  <c r="K113" i="13"/>
  <c r="K112" i="13"/>
  <c r="K111" i="13"/>
  <c r="K110" i="13"/>
  <c r="K109" i="13"/>
  <c r="K108" i="13"/>
  <c r="K107" i="13"/>
  <c r="K106" i="13"/>
  <c r="K105" i="13"/>
  <c r="K104" i="13"/>
  <c r="K103" i="13"/>
  <c r="K102" i="13"/>
  <c r="K101" i="13"/>
  <c r="K100" i="13"/>
  <c r="K99" i="13"/>
  <c r="K98" i="13"/>
  <c r="K97" i="13"/>
  <c r="K96" i="13"/>
  <c r="K95" i="13"/>
  <c r="K94" i="13"/>
  <c r="K93" i="13"/>
  <c r="K92" i="13"/>
  <c r="K91" i="13"/>
  <c r="K90" i="13"/>
  <c r="K89" i="13"/>
  <c r="K88" i="13"/>
  <c r="G38" i="13"/>
  <c r="C26" i="8"/>
  <c r="G26" i="8" s="1"/>
  <c r="C25" i="8"/>
  <c r="E25" i="8" s="1"/>
  <c r="H35" i="13" l="1"/>
  <c r="I35" i="13"/>
  <c r="J35" i="13"/>
  <c r="E39" i="13"/>
  <c r="F39" i="13"/>
  <c r="E35" i="13"/>
  <c r="G39" i="13"/>
  <c r="F35" i="13"/>
  <c r="H39" i="13"/>
  <c r="I39" i="13"/>
  <c r="H38" i="13"/>
  <c r="G34" i="13"/>
  <c r="H34" i="13"/>
  <c r="I38" i="13"/>
  <c r="I34" i="13"/>
  <c r="J38" i="13"/>
  <c r="J34" i="13"/>
  <c r="E38" i="13"/>
  <c r="E34" i="13"/>
  <c r="F38" i="13"/>
  <c r="E26" i="8"/>
  <c r="D26" i="8"/>
  <c r="H26" i="8"/>
  <c r="F26" i="8"/>
  <c r="I26" i="8"/>
  <c r="G25" i="8"/>
  <c r="H25" i="8"/>
  <c r="I25" i="8"/>
  <c r="D25" i="8"/>
  <c r="F25" i="8"/>
  <c r="AE39" i="11" l="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AD40" i="11" l="1"/>
  <c r="AE40" i="11" l="1"/>
  <c r="AE41" i="11"/>
  <c r="AE42" i="11"/>
  <c r="AE50" i="11"/>
  <c r="AE51" i="11"/>
  <c r="AE52" i="11"/>
  <c r="AE53" i="11"/>
  <c r="AE54" i="11"/>
  <c r="AE55" i="11"/>
  <c r="AE56" i="11"/>
  <c r="AE57" i="11"/>
  <c r="AE58" i="11"/>
  <c r="AD41" i="11"/>
  <c r="AD42" i="11"/>
  <c r="AD50" i="11"/>
  <c r="AD51" i="11"/>
  <c r="AD52" i="11"/>
  <c r="AD53" i="11"/>
  <c r="AD54" i="11"/>
  <c r="AD55" i="11"/>
  <c r="AD56" i="11"/>
  <c r="AD57" i="11"/>
  <c r="AD58" i="11"/>
  <c r="AA39" i="11"/>
  <c r="AA41" i="11"/>
  <c r="AA40" i="11" l="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F40" i="11"/>
  <c r="F41" i="11"/>
  <c r="F42" i="11"/>
  <c r="F50" i="11"/>
  <c r="F51" i="11"/>
  <c r="F52" i="11"/>
  <c r="F53" i="11"/>
  <c r="F54" i="11"/>
  <c r="F55" i="11"/>
  <c r="F56" i="11"/>
  <c r="F57" i="11"/>
  <c r="F58" i="11"/>
  <c r="F39" i="11" l="1"/>
  <c r="G1053" i="8" l="1"/>
  <c r="H1053" i="8" s="1"/>
  <c r="G1052" i="8"/>
  <c r="H1052" i="8" s="1"/>
  <c r="H1051" i="8"/>
  <c r="G1051" i="8"/>
  <c r="H1050" i="8"/>
  <c r="G1050" i="8"/>
  <c r="G1049" i="8"/>
  <c r="H1049" i="8" s="1"/>
  <c r="H1048" i="8"/>
  <c r="G1048" i="8"/>
  <c r="G1047" i="8"/>
  <c r="H1047" i="8" s="1"/>
  <c r="H1046" i="8"/>
  <c r="G1046" i="8"/>
  <c r="H1045" i="8"/>
  <c r="G1045" i="8"/>
  <c r="G1044" i="8"/>
  <c r="H1044" i="8" s="1"/>
  <c r="H1043" i="8"/>
  <c r="G1043" i="8"/>
  <c r="H1042" i="8"/>
  <c r="G1042" i="8"/>
  <c r="G1041" i="8"/>
  <c r="H1041" i="8" s="1"/>
  <c r="H1040" i="8"/>
  <c r="G1040" i="8"/>
  <c r="G1039" i="8"/>
  <c r="H1039" i="8" s="1"/>
  <c r="H1038" i="8"/>
  <c r="G1038" i="8"/>
  <c r="H1037" i="8"/>
  <c r="G1037" i="8"/>
  <c r="G1036" i="8"/>
  <c r="G1035" i="8"/>
  <c r="H1035" i="8" s="1"/>
  <c r="H1034" i="8"/>
  <c r="G1034" i="8"/>
  <c r="G1033" i="8"/>
  <c r="H1033" i="8" s="1"/>
  <c r="H1032" i="8"/>
  <c r="G1032" i="8"/>
  <c r="G1031" i="8"/>
  <c r="H1031" i="8" s="1"/>
  <c r="H1030" i="8"/>
  <c r="G1030" i="8"/>
  <c r="H1029" i="8"/>
  <c r="G1029" i="8"/>
  <c r="G1028" i="8"/>
  <c r="H1028" i="8" s="1"/>
  <c r="G1027" i="8"/>
  <c r="H1027" i="8" s="1"/>
  <c r="H1026" i="8"/>
  <c r="G1026" i="8"/>
  <c r="G1025" i="8"/>
  <c r="H1025" i="8" s="1"/>
  <c r="H1024" i="8"/>
  <c r="G1024" i="8"/>
  <c r="G1023" i="8"/>
  <c r="H1023" i="8" s="1"/>
  <c r="G1022" i="8"/>
  <c r="H1022" i="8" s="1"/>
  <c r="H1021" i="8"/>
  <c r="G1021" i="8"/>
  <c r="G1020" i="8"/>
  <c r="H1020" i="8" s="1"/>
  <c r="G1019" i="8"/>
  <c r="H1019" i="8" s="1"/>
  <c r="G1018" i="8"/>
  <c r="H1018" i="8" s="1"/>
  <c r="G1017" i="8"/>
  <c r="H1017" i="8" s="1"/>
  <c r="H1016" i="8"/>
  <c r="G1016" i="8"/>
  <c r="G1015" i="8"/>
  <c r="H1015" i="8" s="1"/>
  <c r="G1014" i="8"/>
  <c r="H1014" i="8" s="1"/>
  <c r="H1013" i="8"/>
  <c r="G1013" i="8"/>
  <c r="G1012" i="8"/>
  <c r="H1012" i="8" s="1"/>
  <c r="G1011" i="8"/>
  <c r="H1011" i="8" s="1"/>
  <c r="G1010" i="8"/>
  <c r="H1010" i="8" s="1"/>
  <c r="G1009" i="8"/>
  <c r="H1009" i="8" s="1"/>
  <c r="H1008" i="8"/>
  <c r="G1008" i="8"/>
  <c r="G1007" i="8"/>
  <c r="H1007" i="8" s="1"/>
  <c r="G1006" i="8"/>
  <c r="H1006" i="8" s="1"/>
  <c r="H1005" i="8"/>
  <c r="G1005" i="8"/>
  <c r="G1004" i="8"/>
  <c r="H1004" i="8" s="1"/>
  <c r="G1003" i="8"/>
  <c r="H1003" i="8" s="1"/>
  <c r="H1002" i="8"/>
  <c r="G1002" i="8"/>
  <c r="G1001" i="8"/>
  <c r="H1001" i="8" s="1"/>
  <c r="H1000" i="8"/>
  <c r="G1000" i="8"/>
  <c r="G999" i="8"/>
  <c r="H999" i="8" s="1"/>
  <c r="G998" i="8"/>
  <c r="H998" i="8" s="1"/>
  <c r="H997" i="8"/>
  <c r="G997" i="8"/>
  <c r="G996" i="8"/>
  <c r="H996" i="8" s="1"/>
  <c r="G995" i="8"/>
  <c r="H995" i="8" s="1"/>
  <c r="G994" i="8"/>
  <c r="H994" i="8" s="1"/>
  <c r="G993" i="8"/>
  <c r="H993" i="8" s="1"/>
  <c r="H992" i="8"/>
  <c r="G992" i="8"/>
  <c r="G991" i="8"/>
  <c r="H991" i="8" s="1"/>
  <c r="G990" i="8"/>
  <c r="H990" i="8" s="1"/>
  <c r="H989" i="8"/>
  <c r="G989" i="8"/>
  <c r="G988" i="8"/>
  <c r="H988" i="8" s="1"/>
  <c r="G987" i="8"/>
  <c r="H987" i="8" s="1"/>
  <c r="H986" i="8"/>
  <c r="G986" i="8"/>
  <c r="G985" i="8"/>
  <c r="H985" i="8" s="1"/>
  <c r="H984" i="8"/>
  <c r="G984" i="8"/>
  <c r="G983" i="8"/>
  <c r="H983" i="8" s="1"/>
  <c r="G982" i="8"/>
  <c r="H982" i="8" s="1"/>
  <c r="H981" i="8"/>
  <c r="G981" i="8"/>
  <c r="G980" i="8"/>
  <c r="H980" i="8" s="1"/>
  <c r="G979" i="8"/>
  <c r="H979" i="8" s="1"/>
  <c r="H978" i="8"/>
  <c r="G978" i="8"/>
  <c r="G977" i="8"/>
  <c r="H977" i="8" s="1"/>
  <c r="H976" i="8"/>
  <c r="G976" i="8"/>
  <c r="G975" i="8"/>
  <c r="H975" i="8" s="1"/>
  <c r="G974" i="8"/>
  <c r="H974" i="8" s="1"/>
  <c r="H973" i="8"/>
  <c r="G973" i="8"/>
  <c r="G972" i="8"/>
  <c r="H972" i="8" s="1"/>
  <c r="G971" i="8"/>
  <c r="H971" i="8" s="1"/>
  <c r="G970" i="8"/>
  <c r="H970" i="8" s="1"/>
  <c r="G969" i="8"/>
  <c r="H969" i="8" s="1"/>
  <c r="H968" i="8"/>
  <c r="G968" i="8"/>
  <c r="G967" i="8"/>
  <c r="H967" i="8" s="1"/>
  <c r="G966" i="8"/>
  <c r="H966" i="8" s="1"/>
  <c r="H965" i="8"/>
  <c r="G965" i="8"/>
  <c r="G964" i="8"/>
  <c r="H964" i="8" s="1"/>
  <c r="G963" i="8"/>
  <c r="H963" i="8" s="1"/>
  <c r="G962" i="8"/>
  <c r="H962" i="8" s="1"/>
  <c r="G961" i="8"/>
  <c r="H961" i="8" s="1"/>
  <c r="H960" i="8"/>
  <c r="G960" i="8"/>
  <c r="G959" i="8"/>
  <c r="H959" i="8" s="1"/>
  <c r="G958" i="8"/>
  <c r="H958" i="8" s="1"/>
  <c r="H957" i="8"/>
  <c r="G957" i="8"/>
  <c r="G956" i="8"/>
  <c r="H956" i="8" s="1"/>
  <c r="G955" i="8"/>
  <c r="H955" i="8" s="1"/>
  <c r="G954" i="8"/>
  <c r="H954" i="8" s="1"/>
  <c r="G953" i="8"/>
  <c r="H953" i="8" s="1"/>
  <c r="H952" i="8"/>
  <c r="G952" i="8"/>
  <c r="G951" i="8"/>
  <c r="H951" i="8" s="1"/>
  <c r="G950" i="8"/>
  <c r="H950" i="8" s="1"/>
  <c r="H949" i="8"/>
  <c r="G949" i="8"/>
  <c r="G948" i="8"/>
  <c r="H948" i="8" s="1"/>
  <c r="G947" i="8"/>
  <c r="H947" i="8" s="1"/>
  <c r="G946" i="8"/>
  <c r="H946" i="8" s="1"/>
  <c r="G945" i="8"/>
  <c r="H945" i="8" s="1"/>
  <c r="H944" i="8"/>
  <c r="G944" i="8"/>
  <c r="G943" i="8"/>
  <c r="H943" i="8" s="1"/>
  <c r="G942" i="8"/>
  <c r="H942" i="8" s="1"/>
  <c r="H941" i="8"/>
  <c r="G941" i="8"/>
  <c r="G940" i="8"/>
  <c r="H940" i="8" s="1"/>
  <c r="G939" i="8"/>
  <c r="H939" i="8" s="1"/>
  <c r="G938" i="8"/>
  <c r="H938" i="8" s="1"/>
  <c r="H937" i="8"/>
  <c r="G937" i="8"/>
  <c r="H936" i="8"/>
  <c r="G936" i="8"/>
  <c r="G935" i="8"/>
  <c r="H935" i="8" s="1"/>
  <c r="G934" i="8"/>
  <c r="H934" i="8" s="1"/>
  <c r="H933" i="8"/>
  <c r="G933" i="8"/>
  <c r="G932" i="8"/>
  <c r="H932" i="8" s="1"/>
  <c r="G931" i="8"/>
  <c r="H931" i="8" s="1"/>
  <c r="G930" i="8"/>
  <c r="H930" i="8" s="1"/>
  <c r="G929" i="8"/>
  <c r="H929" i="8" s="1"/>
  <c r="H928" i="8"/>
  <c r="G928" i="8"/>
  <c r="G927" i="8"/>
  <c r="H927" i="8" s="1"/>
  <c r="G926" i="8"/>
  <c r="H926" i="8" s="1"/>
  <c r="H925" i="8"/>
  <c r="G925" i="8"/>
  <c r="G924" i="8"/>
  <c r="H924" i="8" s="1"/>
  <c r="G923" i="8"/>
  <c r="H923" i="8" s="1"/>
  <c r="G922" i="8"/>
  <c r="H922" i="8" s="1"/>
  <c r="G921" i="8"/>
  <c r="H921" i="8" s="1"/>
  <c r="H920" i="8"/>
  <c r="G920" i="8"/>
  <c r="G919" i="8"/>
  <c r="H919" i="8" s="1"/>
  <c r="G918" i="8"/>
  <c r="H918" i="8" s="1"/>
  <c r="H917" i="8"/>
  <c r="G917" i="8"/>
  <c r="G916" i="8"/>
  <c r="H916" i="8" s="1"/>
  <c r="G915" i="8"/>
  <c r="H915" i="8" s="1"/>
  <c r="G914" i="8"/>
  <c r="H914" i="8" s="1"/>
  <c r="G913" i="8"/>
  <c r="H913" i="8" s="1"/>
  <c r="H912" i="8"/>
  <c r="G912" i="8"/>
  <c r="G911" i="8"/>
  <c r="H911" i="8" s="1"/>
  <c r="G910" i="8"/>
  <c r="H910" i="8" s="1"/>
  <c r="H909" i="8"/>
  <c r="G909" i="8"/>
  <c r="G908" i="8"/>
  <c r="H908" i="8" s="1"/>
  <c r="G907" i="8"/>
  <c r="H907" i="8" s="1"/>
  <c r="G906" i="8"/>
  <c r="H906" i="8" s="1"/>
  <c r="H905" i="8"/>
  <c r="G905" i="8"/>
  <c r="H904" i="8"/>
  <c r="G904" i="8"/>
  <c r="G903" i="8"/>
  <c r="H903" i="8" s="1"/>
  <c r="G902" i="8"/>
  <c r="H902" i="8" s="1"/>
  <c r="H901" i="8"/>
  <c r="G901" i="8"/>
  <c r="G900" i="8"/>
  <c r="H900" i="8" s="1"/>
  <c r="G899" i="8"/>
  <c r="H899" i="8" s="1"/>
  <c r="G898" i="8"/>
  <c r="H898" i="8" s="1"/>
  <c r="G897" i="8"/>
  <c r="H897" i="8" s="1"/>
  <c r="H896" i="8"/>
  <c r="G896" i="8"/>
  <c r="G895" i="8"/>
  <c r="H895" i="8" s="1"/>
  <c r="G894" i="8"/>
  <c r="H894" i="8" s="1"/>
  <c r="H893" i="8"/>
  <c r="G893" i="8"/>
  <c r="G892" i="8"/>
  <c r="H892" i="8" s="1"/>
  <c r="G891" i="8"/>
  <c r="H891" i="8" s="1"/>
  <c r="H890" i="8"/>
  <c r="G890" i="8"/>
  <c r="H889" i="8"/>
  <c r="G889" i="8"/>
  <c r="H888" i="8"/>
  <c r="G888" i="8"/>
  <c r="G887" i="8"/>
  <c r="H887" i="8" s="1"/>
  <c r="H886" i="8"/>
  <c r="G886" i="8"/>
  <c r="H885" i="8"/>
  <c r="G885" i="8"/>
  <c r="G884" i="8"/>
  <c r="H884" i="8" s="1"/>
  <c r="G883" i="8"/>
  <c r="H883" i="8" s="1"/>
  <c r="G882" i="8"/>
  <c r="H882" i="8" s="1"/>
  <c r="G881" i="8"/>
  <c r="H881" i="8" s="1"/>
  <c r="H880" i="8"/>
  <c r="G880" i="8"/>
  <c r="G879" i="8"/>
  <c r="H879" i="8" s="1"/>
  <c r="H878" i="8"/>
  <c r="G878" i="8"/>
  <c r="H877" i="8"/>
  <c r="G877" i="8"/>
  <c r="G876" i="8"/>
  <c r="H876" i="8" s="1"/>
  <c r="G875" i="8"/>
  <c r="H875" i="8" s="1"/>
  <c r="G874" i="8"/>
  <c r="H874" i="8" s="1"/>
  <c r="G873" i="8"/>
  <c r="H873" i="8" s="1"/>
  <c r="H872" i="8"/>
  <c r="G872" i="8"/>
  <c r="G871" i="8"/>
  <c r="H871" i="8" s="1"/>
  <c r="G870" i="8"/>
  <c r="H870" i="8" s="1"/>
  <c r="H869" i="8"/>
  <c r="G869" i="8"/>
  <c r="G868" i="8"/>
  <c r="H868" i="8" s="1"/>
  <c r="G867" i="8"/>
  <c r="H867" i="8" s="1"/>
  <c r="G866" i="8"/>
  <c r="H866" i="8" s="1"/>
  <c r="G865" i="8"/>
  <c r="H865" i="8" s="1"/>
  <c r="H864" i="8"/>
  <c r="G864" i="8"/>
  <c r="G863" i="8"/>
  <c r="H863" i="8" s="1"/>
  <c r="G862" i="8"/>
  <c r="H862" i="8" s="1"/>
  <c r="H861" i="8"/>
  <c r="G861" i="8"/>
  <c r="G860" i="8"/>
  <c r="H860" i="8" s="1"/>
  <c r="G859" i="8"/>
  <c r="H859" i="8" s="1"/>
  <c r="G858" i="8"/>
  <c r="H858" i="8" s="1"/>
  <c r="G857" i="8"/>
  <c r="H857" i="8" s="1"/>
  <c r="H856" i="8"/>
  <c r="G856" i="8"/>
  <c r="G855" i="8"/>
  <c r="H855" i="8" s="1"/>
  <c r="G854" i="8"/>
  <c r="H854" i="8" s="1"/>
  <c r="G853" i="8"/>
  <c r="H853" i="8" s="1"/>
  <c r="G852" i="8"/>
  <c r="H852" i="8" s="1"/>
  <c r="G851" i="8"/>
  <c r="H851" i="8" s="1"/>
  <c r="G850" i="8"/>
  <c r="H850" i="8" s="1"/>
  <c r="G849" i="8"/>
  <c r="H849" i="8" s="1"/>
  <c r="H848" i="8"/>
  <c r="G848" i="8"/>
  <c r="G847" i="8"/>
  <c r="H847" i="8" s="1"/>
  <c r="G846" i="8"/>
  <c r="H846" i="8" s="1"/>
  <c r="G845" i="8"/>
  <c r="H845" i="8" s="1"/>
  <c r="G844" i="8"/>
  <c r="H844" i="8" s="1"/>
  <c r="G843" i="8"/>
  <c r="H843" i="8" s="1"/>
  <c r="G842" i="8"/>
  <c r="H842" i="8" s="1"/>
  <c r="G841" i="8"/>
  <c r="H841" i="8" s="1"/>
  <c r="H840" i="8"/>
  <c r="G840" i="8"/>
  <c r="G839" i="8"/>
  <c r="H839" i="8" s="1"/>
  <c r="G838" i="8"/>
  <c r="H838" i="8" s="1"/>
  <c r="G837" i="8"/>
  <c r="H837" i="8" s="1"/>
  <c r="G836" i="8"/>
  <c r="H836" i="8" s="1"/>
  <c r="G835" i="8"/>
  <c r="H835" i="8" s="1"/>
  <c r="G834" i="8"/>
  <c r="H834" i="8" s="1"/>
  <c r="G833" i="8"/>
  <c r="H833" i="8" s="1"/>
  <c r="H832" i="8"/>
  <c r="G832" i="8"/>
  <c r="G831" i="8"/>
  <c r="H831" i="8" s="1"/>
  <c r="G830" i="8"/>
  <c r="H830" i="8" s="1"/>
  <c r="G829" i="8"/>
  <c r="H829" i="8" s="1"/>
  <c r="G828" i="8"/>
  <c r="H828" i="8" s="1"/>
  <c r="G827" i="8"/>
  <c r="H827" i="8" s="1"/>
  <c r="G826" i="8"/>
  <c r="H826" i="8" s="1"/>
  <c r="H825" i="8"/>
  <c r="G825" i="8"/>
  <c r="H824" i="8"/>
  <c r="G824" i="8"/>
  <c r="G823" i="8"/>
  <c r="H823" i="8" s="1"/>
  <c r="H822" i="8"/>
  <c r="G822" i="8"/>
  <c r="G821" i="8"/>
  <c r="H821" i="8" s="1"/>
  <c r="G820" i="8"/>
  <c r="H820" i="8" s="1"/>
  <c r="G819" i="8"/>
  <c r="H819" i="8" s="1"/>
  <c r="G818" i="8"/>
  <c r="H818" i="8" s="1"/>
  <c r="G817" i="8"/>
  <c r="H817" i="8" s="1"/>
  <c r="H816" i="8"/>
  <c r="G816" i="8"/>
  <c r="G815" i="8"/>
  <c r="H815" i="8" s="1"/>
  <c r="G814" i="8"/>
  <c r="H814" i="8" s="1"/>
  <c r="G813" i="8"/>
  <c r="H813" i="8" s="1"/>
  <c r="G812" i="8"/>
  <c r="H812" i="8" s="1"/>
  <c r="G811" i="8"/>
  <c r="H811" i="8" s="1"/>
  <c r="H810" i="8"/>
  <c r="G810" i="8"/>
  <c r="G809" i="8"/>
  <c r="H809" i="8" s="1"/>
  <c r="H808" i="8"/>
  <c r="G808" i="8"/>
  <c r="G807" i="8"/>
  <c r="H807" i="8" s="1"/>
  <c r="G806" i="8"/>
  <c r="H806" i="8" s="1"/>
  <c r="G805" i="8"/>
  <c r="H805" i="8" s="1"/>
  <c r="G804" i="8"/>
  <c r="H804" i="8" s="1"/>
  <c r="G803" i="8"/>
  <c r="H803" i="8" s="1"/>
  <c r="G802" i="8"/>
  <c r="H802" i="8" s="1"/>
  <c r="G801" i="8"/>
  <c r="H801" i="8" s="1"/>
  <c r="H800" i="8"/>
  <c r="G800" i="8"/>
  <c r="G799" i="8"/>
  <c r="H799" i="8" s="1"/>
  <c r="G798" i="8"/>
  <c r="H798" i="8" s="1"/>
  <c r="H797" i="8"/>
  <c r="G797" i="8"/>
  <c r="G796" i="8"/>
  <c r="H796" i="8" s="1"/>
  <c r="G795" i="8"/>
  <c r="H795" i="8" s="1"/>
  <c r="G794" i="8"/>
  <c r="H794" i="8" s="1"/>
  <c r="G793" i="8"/>
  <c r="H793" i="8" s="1"/>
  <c r="H792" i="8"/>
  <c r="G792" i="8"/>
  <c r="G791" i="8"/>
  <c r="H791" i="8" s="1"/>
  <c r="G790" i="8"/>
  <c r="H790" i="8" s="1"/>
  <c r="G789" i="8"/>
  <c r="H789" i="8" s="1"/>
  <c r="G788" i="8"/>
  <c r="H788" i="8" s="1"/>
  <c r="G787" i="8"/>
  <c r="H787" i="8" s="1"/>
  <c r="H786" i="8"/>
  <c r="G786" i="8"/>
  <c r="G785" i="8"/>
  <c r="H785" i="8" s="1"/>
  <c r="H784" i="8"/>
  <c r="G784" i="8"/>
  <c r="G783" i="8"/>
  <c r="H783" i="8" s="1"/>
  <c r="G782" i="8"/>
  <c r="H782" i="8" s="1"/>
  <c r="G781" i="8"/>
  <c r="H781" i="8" s="1"/>
  <c r="G780" i="8"/>
  <c r="H780" i="8" s="1"/>
  <c r="G779" i="8"/>
  <c r="H779" i="8" s="1"/>
  <c r="G778" i="8"/>
  <c r="H778" i="8" s="1"/>
  <c r="G777" i="8"/>
  <c r="H777" i="8" s="1"/>
  <c r="H776" i="8"/>
  <c r="G776" i="8"/>
  <c r="G775" i="8"/>
  <c r="H775" i="8" s="1"/>
  <c r="G774" i="8"/>
  <c r="H774" i="8" s="1"/>
  <c r="G773" i="8"/>
  <c r="H773" i="8" s="1"/>
  <c r="G772" i="8"/>
  <c r="H772" i="8" s="1"/>
  <c r="G771" i="8"/>
  <c r="H771" i="8" s="1"/>
  <c r="G770" i="8"/>
  <c r="H770" i="8" s="1"/>
  <c r="G769" i="8"/>
  <c r="H769" i="8" s="1"/>
  <c r="H768" i="8"/>
  <c r="G768" i="8"/>
  <c r="G767" i="8"/>
  <c r="H767" i="8" s="1"/>
  <c r="G766" i="8"/>
  <c r="H766" i="8" s="1"/>
  <c r="G765" i="8"/>
  <c r="H765" i="8" s="1"/>
  <c r="G764" i="8"/>
  <c r="H764" i="8" s="1"/>
  <c r="G763" i="8"/>
  <c r="H763" i="8" s="1"/>
  <c r="G762" i="8"/>
  <c r="H762" i="8" s="1"/>
  <c r="G761" i="8"/>
  <c r="H761" i="8" s="1"/>
  <c r="H760" i="8"/>
  <c r="G760" i="8"/>
  <c r="G759" i="8"/>
  <c r="H759" i="8" s="1"/>
  <c r="G758" i="8"/>
  <c r="H758" i="8" s="1"/>
  <c r="G757" i="8"/>
  <c r="H757" i="8" s="1"/>
  <c r="G756" i="8"/>
  <c r="H756" i="8" s="1"/>
  <c r="G755" i="8"/>
  <c r="H755" i="8" s="1"/>
  <c r="G754" i="8"/>
  <c r="H754" i="8" s="1"/>
  <c r="G753" i="8"/>
  <c r="H753" i="8" s="1"/>
  <c r="H752" i="8"/>
  <c r="G752" i="8"/>
  <c r="G751" i="8"/>
  <c r="H751" i="8" s="1"/>
  <c r="H750" i="8"/>
  <c r="G750" i="8"/>
  <c r="H749" i="8"/>
  <c r="G749" i="8"/>
  <c r="G748" i="8"/>
  <c r="H748" i="8" s="1"/>
  <c r="G747" i="8"/>
  <c r="H747" i="8" s="1"/>
  <c r="G746" i="8"/>
  <c r="H746" i="8" s="1"/>
  <c r="G745" i="8"/>
  <c r="H745" i="8" s="1"/>
  <c r="H744" i="8"/>
  <c r="G744" i="8"/>
  <c r="G743" i="8"/>
  <c r="H743" i="8" s="1"/>
  <c r="G742" i="8"/>
  <c r="H742" i="8" s="1"/>
  <c r="G741" i="8"/>
  <c r="H741" i="8" s="1"/>
  <c r="G740" i="8"/>
  <c r="H740" i="8" s="1"/>
  <c r="G739" i="8"/>
  <c r="H739" i="8" s="1"/>
  <c r="G738" i="8"/>
  <c r="H738" i="8" s="1"/>
  <c r="G737" i="8"/>
  <c r="H737" i="8" s="1"/>
  <c r="H736" i="8"/>
  <c r="G736" i="8"/>
  <c r="G735" i="8"/>
  <c r="H735" i="8" s="1"/>
  <c r="G734" i="8"/>
  <c r="H734" i="8" s="1"/>
  <c r="G733" i="8"/>
  <c r="H733" i="8" s="1"/>
  <c r="G732" i="8"/>
  <c r="H732" i="8" s="1"/>
  <c r="G731" i="8"/>
  <c r="H731" i="8" s="1"/>
  <c r="G730" i="8"/>
  <c r="H730" i="8" s="1"/>
  <c r="G729" i="8"/>
  <c r="H729" i="8" s="1"/>
  <c r="H728" i="8"/>
  <c r="G728" i="8"/>
  <c r="G727" i="8"/>
  <c r="H727" i="8" s="1"/>
  <c r="G726" i="8"/>
  <c r="H726" i="8" s="1"/>
  <c r="G725" i="8"/>
  <c r="H725" i="8" s="1"/>
  <c r="G724" i="8"/>
  <c r="H724" i="8" s="1"/>
  <c r="G723" i="8"/>
  <c r="H723" i="8" s="1"/>
  <c r="H722" i="8"/>
  <c r="G722" i="8"/>
  <c r="G721" i="8"/>
  <c r="H721" i="8" s="1"/>
  <c r="H720" i="8"/>
  <c r="G720" i="8"/>
  <c r="G719" i="8"/>
  <c r="H719" i="8" s="1"/>
  <c r="G718" i="8"/>
  <c r="H718" i="8" s="1"/>
  <c r="G717" i="8"/>
  <c r="H717" i="8" s="1"/>
  <c r="G716" i="8"/>
  <c r="H716" i="8" s="1"/>
  <c r="G715" i="8"/>
  <c r="H715" i="8" s="1"/>
  <c r="G714" i="8"/>
  <c r="H714" i="8" s="1"/>
  <c r="H713" i="8"/>
  <c r="G713" i="8"/>
  <c r="H712" i="8"/>
  <c r="G712" i="8"/>
  <c r="G711" i="8"/>
  <c r="H711" i="8" s="1"/>
  <c r="G710" i="8"/>
  <c r="H710" i="8" s="1"/>
  <c r="G709" i="8"/>
  <c r="H709" i="8" s="1"/>
  <c r="G708" i="8"/>
  <c r="H708" i="8" s="1"/>
  <c r="G707" i="8"/>
  <c r="H707" i="8" s="1"/>
  <c r="G706" i="8"/>
  <c r="H706" i="8" s="1"/>
  <c r="G705" i="8"/>
  <c r="H705" i="8" s="1"/>
  <c r="H704" i="8"/>
  <c r="G704" i="8"/>
  <c r="G703" i="8"/>
  <c r="H703" i="8" s="1"/>
  <c r="G702" i="8"/>
  <c r="H702" i="8" s="1"/>
  <c r="G701" i="8"/>
  <c r="H701" i="8" s="1"/>
  <c r="G700" i="8"/>
  <c r="H700" i="8" s="1"/>
  <c r="G699" i="8"/>
  <c r="H699" i="8" s="1"/>
  <c r="G698" i="8"/>
  <c r="H698" i="8" s="1"/>
  <c r="G697" i="8"/>
  <c r="H697" i="8" s="1"/>
  <c r="H696" i="8"/>
  <c r="G696" i="8"/>
  <c r="G695" i="8"/>
  <c r="H695" i="8" s="1"/>
  <c r="G694" i="8"/>
  <c r="H694" i="8" s="1"/>
  <c r="G693" i="8"/>
  <c r="H693" i="8" s="1"/>
  <c r="G692" i="8"/>
  <c r="H692" i="8" s="1"/>
  <c r="G691" i="8"/>
  <c r="H691" i="8" s="1"/>
  <c r="G690" i="8"/>
  <c r="H690" i="8" s="1"/>
  <c r="G689" i="8"/>
  <c r="H689" i="8" s="1"/>
  <c r="H688" i="8"/>
  <c r="G688" i="8"/>
  <c r="G687" i="8"/>
  <c r="H687" i="8" s="1"/>
  <c r="G686" i="8"/>
  <c r="H686" i="8" s="1"/>
  <c r="H685" i="8"/>
  <c r="G685" i="8"/>
  <c r="G684" i="8"/>
  <c r="H684" i="8" s="1"/>
  <c r="G683" i="8"/>
  <c r="H683" i="8" s="1"/>
  <c r="H682" i="8"/>
  <c r="G682" i="8"/>
  <c r="G681" i="8"/>
  <c r="H681" i="8" s="1"/>
  <c r="H680" i="8"/>
  <c r="G680" i="8"/>
  <c r="G679" i="8"/>
  <c r="H679" i="8" s="1"/>
  <c r="G678" i="8"/>
  <c r="H678" i="8" s="1"/>
  <c r="H677" i="8"/>
  <c r="G677" i="8"/>
  <c r="G676" i="8"/>
  <c r="H676" i="8" s="1"/>
  <c r="G675" i="8"/>
  <c r="H675" i="8" s="1"/>
  <c r="G674" i="8"/>
  <c r="H674" i="8" s="1"/>
  <c r="G673" i="8"/>
  <c r="H673" i="8" s="1"/>
  <c r="H672" i="8"/>
  <c r="G672" i="8"/>
  <c r="G671" i="8"/>
  <c r="H671" i="8" s="1"/>
  <c r="G670" i="8"/>
  <c r="H670" i="8" s="1"/>
  <c r="G669" i="8"/>
  <c r="H669" i="8" s="1"/>
  <c r="G668" i="8"/>
  <c r="H668" i="8" s="1"/>
  <c r="G667" i="8"/>
  <c r="H667" i="8" s="1"/>
  <c r="G666" i="8"/>
  <c r="H666" i="8" s="1"/>
  <c r="H665" i="8"/>
  <c r="G665" i="8"/>
  <c r="H664" i="8"/>
  <c r="G664" i="8"/>
  <c r="G663" i="8"/>
  <c r="H663" i="8" s="1"/>
  <c r="H662" i="8"/>
  <c r="G662" i="8"/>
  <c r="H661" i="8"/>
  <c r="G661" i="8"/>
  <c r="G660" i="8"/>
  <c r="H660" i="8" s="1"/>
  <c r="G659" i="8"/>
  <c r="H659" i="8" s="1"/>
  <c r="G658" i="8"/>
  <c r="H658" i="8" s="1"/>
  <c r="G657" i="8"/>
  <c r="H657" i="8" s="1"/>
  <c r="H656" i="8"/>
  <c r="G656" i="8"/>
  <c r="G655" i="8"/>
  <c r="H655" i="8" s="1"/>
  <c r="G654" i="8"/>
  <c r="H654" i="8" s="1"/>
  <c r="G653" i="8"/>
  <c r="H653" i="8" s="1"/>
  <c r="G652" i="8"/>
  <c r="H652" i="8" s="1"/>
  <c r="G651" i="8"/>
  <c r="H651" i="8" s="1"/>
  <c r="G650" i="8"/>
  <c r="H650" i="8" s="1"/>
  <c r="G649" i="8"/>
  <c r="H649" i="8" s="1"/>
  <c r="H648" i="8"/>
  <c r="G648" i="8"/>
  <c r="G647" i="8"/>
  <c r="H647" i="8" s="1"/>
  <c r="G646" i="8"/>
  <c r="H646" i="8" s="1"/>
  <c r="G645" i="8"/>
  <c r="H645" i="8" s="1"/>
  <c r="H644" i="8"/>
  <c r="G644" i="8"/>
  <c r="H643" i="8"/>
  <c r="G643" i="8"/>
  <c r="G642" i="8"/>
  <c r="H642" i="8" s="1"/>
  <c r="G641" i="8"/>
  <c r="H641" i="8" s="1"/>
  <c r="H640" i="8"/>
  <c r="G640" i="8"/>
  <c r="G639" i="8"/>
  <c r="H639" i="8" s="1"/>
  <c r="G638" i="8"/>
  <c r="H638" i="8" s="1"/>
  <c r="G637" i="8"/>
  <c r="H637" i="8" s="1"/>
  <c r="G636" i="8"/>
  <c r="H636" i="8" s="1"/>
  <c r="H635" i="8"/>
  <c r="G635" i="8"/>
  <c r="G634" i="8"/>
  <c r="H634" i="8" s="1"/>
  <c r="G633" i="8"/>
  <c r="H633" i="8" s="1"/>
  <c r="H632" i="8"/>
  <c r="G632" i="8"/>
  <c r="G631" i="8"/>
  <c r="H631" i="8" s="1"/>
  <c r="G630" i="8"/>
  <c r="H630" i="8" s="1"/>
  <c r="G629" i="8"/>
  <c r="H629" i="8" s="1"/>
  <c r="G628" i="8"/>
  <c r="H628" i="8" s="1"/>
  <c r="G627" i="8"/>
  <c r="H627" i="8" s="1"/>
  <c r="G626" i="8"/>
  <c r="H626" i="8" s="1"/>
  <c r="H625" i="8"/>
  <c r="G625" i="8"/>
  <c r="H624" i="8"/>
  <c r="G624" i="8"/>
  <c r="G623" i="8"/>
  <c r="H623" i="8" s="1"/>
  <c r="G622" i="8"/>
  <c r="H622" i="8" s="1"/>
  <c r="G621" i="8"/>
  <c r="H621" i="8" s="1"/>
  <c r="G620" i="8"/>
  <c r="H620" i="8" s="1"/>
  <c r="G619" i="8"/>
  <c r="H619" i="8" s="1"/>
  <c r="G618" i="8"/>
  <c r="H618" i="8" s="1"/>
  <c r="G617" i="8"/>
  <c r="H617" i="8" s="1"/>
  <c r="H616" i="8"/>
  <c r="G616" i="8"/>
  <c r="G615" i="8"/>
  <c r="H615" i="8" s="1"/>
  <c r="G614" i="8"/>
  <c r="H614" i="8" s="1"/>
  <c r="G613" i="8"/>
  <c r="H613" i="8" s="1"/>
  <c r="G612" i="8"/>
  <c r="H612" i="8" s="1"/>
  <c r="G611" i="8"/>
  <c r="H611" i="8" s="1"/>
  <c r="G610" i="8"/>
  <c r="H610" i="8" s="1"/>
  <c r="G609" i="8"/>
  <c r="H609" i="8" s="1"/>
  <c r="H608" i="8"/>
  <c r="G608" i="8"/>
  <c r="G607" i="8"/>
  <c r="H607" i="8" s="1"/>
  <c r="G606" i="8"/>
  <c r="H606" i="8" s="1"/>
  <c r="G605" i="8"/>
  <c r="H605" i="8" s="1"/>
  <c r="G604" i="8"/>
  <c r="H604" i="8" s="1"/>
  <c r="G603" i="8"/>
  <c r="H603" i="8" s="1"/>
  <c r="G602" i="8"/>
  <c r="H602" i="8" s="1"/>
  <c r="G601" i="8"/>
  <c r="H601" i="8" s="1"/>
  <c r="H600" i="8"/>
  <c r="G600" i="8"/>
  <c r="G599" i="8"/>
  <c r="H599" i="8" s="1"/>
  <c r="G598" i="8"/>
  <c r="H598" i="8" s="1"/>
  <c r="G597" i="8"/>
  <c r="H597" i="8" s="1"/>
  <c r="G596" i="8"/>
  <c r="H596" i="8" s="1"/>
  <c r="G595" i="8"/>
  <c r="H595" i="8" s="1"/>
  <c r="G594" i="8"/>
  <c r="H594" i="8" s="1"/>
  <c r="G593" i="8"/>
  <c r="H593" i="8" s="1"/>
  <c r="H592" i="8"/>
  <c r="G592" i="8"/>
  <c r="G591" i="8"/>
  <c r="H591" i="8" s="1"/>
  <c r="G590" i="8"/>
  <c r="H590" i="8" s="1"/>
  <c r="G589" i="8"/>
  <c r="H589" i="8" s="1"/>
  <c r="G588" i="8"/>
  <c r="H588" i="8" s="1"/>
  <c r="G587" i="8"/>
  <c r="H587" i="8" s="1"/>
  <c r="G586" i="8"/>
  <c r="H586" i="8" s="1"/>
  <c r="G585" i="8"/>
  <c r="H585" i="8" s="1"/>
  <c r="H584" i="8"/>
  <c r="G584" i="8"/>
  <c r="G583" i="8"/>
  <c r="H583" i="8" s="1"/>
  <c r="G582" i="8"/>
  <c r="H582" i="8" s="1"/>
  <c r="G581" i="8"/>
  <c r="H581" i="8" s="1"/>
  <c r="G580" i="8"/>
  <c r="H580" i="8" s="1"/>
  <c r="H579" i="8"/>
  <c r="G579" i="8"/>
  <c r="H578" i="8"/>
  <c r="G578" i="8"/>
  <c r="H577" i="8"/>
  <c r="G577" i="8"/>
  <c r="H576" i="8"/>
  <c r="G576" i="8"/>
  <c r="G575" i="8"/>
  <c r="H575" i="8" s="1"/>
  <c r="G574" i="8"/>
  <c r="H574" i="8" s="1"/>
  <c r="H573" i="8"/>
  <c r="G573" i="8"/>
  <c r="G572" i="8"/>
  <c r="H572" i="8" s="1"/>
  <c r="G571" i="8"/>
  <c r="H571" i="8" s="1"/>
  <c r="G570" i="8"/>
  <c r="H570" i="8" s="1"/>
  <c r="G569" i="8"/>
  <c r="H569" i="8" s="1"/>
  <c r="H568" i="8"/>
  <c r="G568" i="8"/>
  <c r="G567" i="8"/>
  <c r="H567" i="8" s="1"/>
  <c r="G566" i="8"/>
  <c r="H566" i="8" s="1"/>
  <c r="G565" i="8"/>
  <c r="H565" i="8" s="1"/>
  <c r="G564" i="8"/>
  <c r="H564" i="8" s="1"/>
  <c r="G563" i="8"/>
  <c r="H563" i="8" s="1"/>
  <c r="G562" i="8"/>
  <c r="H562" i="8" s="1"/>
  <c r="G561" i="8"/>
  <c r="H561" i="8" s="1"/>
  <c r="H560" i="8"/>
  <c r="G560" i="8"/>
  <c r="G559" i="8"/>
  <c r="H559" i="8" s="1"/>
  <c r="G558" i="8"/>
  <c r="H558" i="8" s="1"/>
  <c r="G557" i="8"/>
  <c r="H557" i="8" s="1"/>
  <c r="G556" i="8"/>
  <c r="H556" i="8" s="1"/>
  <c r="G555" i="8"/>
  <c r="H555" i="8" s="1"/>
  <c r="G554" i="8"/>
  <c r="H554" i="8" s="1"/>
  <c r="G553" i="8"/>
  <c r="H553" i="8" s="1"/>
  <c r="H552" i="8"/>
  <c r="G552" i="8"/>
  <c r="G551" i="8"/>
  <c r="H551" i="8" s="1"/>
  <c r="G550" i="8"/>
  <c r="H550" i="8" s="1"/>
  <c r="G549" i="8"/>
  <c r="H549" i="8" s="1"/>
  <c r="G548" i="8"/>
  <c r="H548" i="8" s="1"/>
  <c r="G547" i="8"/>
  <c r="H547" i="8" s="1"/>
  <c r="G546" i="8"/>
  <c r="H546" i="8" s="1"/>
  <c r="G545" i="8"/>
  <c r="H545" i="8" s="1"/>
  <c r="H544" i="8"/>
  <c r="G544" i="8"/>
  <c r="G543" i="8"/>
  <c r="H543" i="8" s="1"/>
  <c r="G542" i="8"/>
  <c r="H542" i="8" s="1"/>
  <c r="G541" i="8"/>
  <c r="H541" i="8" s="1"/>
  <c r="G540" i="8"/>
  <c r="H540" i="8" s="1"/>
  <c r="G539" i="8"/>
  <c r="H539" i="8" s="1"/>
  <c r="G538" i="8"/>
  <c r="H538" i="8" s="1"/>
  <c r="G537" i="8"/>
  <c r="H537" i="8" s="1"/>
  <c r="H536" i="8"/>
  <c r="G536" i="8"/>
  <c r="G535" i="8"/>
  <c r="H535" i="8" s="1"/>
  <c r="G534" i="8"/>
  <c r="H534" i="8" s="1"/>
  <c r="G533" i="8"/>
  <c r="H533" i="8" s="1"/>
  <c r="G532" i="8"/>
  <c r="H532" i="8" s="1"/>
  <c r="G531" i="8"/>
  <c r="H531" i="8" s="1"/>
  <c r="G530" i="8"/>
  <c r="H530" i="8" s="1"/>
  <c r="G529" i="8"/>
  <c r="H529" i="8" s="1"/>
  <c r="H528" i="8"/>
  <c r="G528" i="8"/>
  <c r="G527" i="8"/>
  <c r="H527" i="8" s="1"/>
  <c r="G526" i="8"/>
  <c r="H526" i="8" s="1"/>
  <c r="G525" i="8"/>
  <c r="H525" i="8" s="1"/>
  <c r="G524" i="8"/>
  <c r="H524" i="8" s="1"/>
  <c r="G523" i="8"/>
  <c r="H523" i="8" s="1"/>
  <c r="G522" i="8"/>
  <c r="H522" i="8" s="1"/>
  <c r="G521" i="8"/>
  <c r="H521" i="8" s="1"/>
  <c r="H520" i="8"/>
  <c r="G520" i="8"/>
  <c r="G519" i="8"/>
  <c r="H519" i="8" s="1"/>
  <c r="G518" i="8"/>
  <c r="H518" i="8" s="1"/>
  <c r="G517" i="8"/>
  <c r="H517" i="8" s="1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H1036" i="8" l="1"/>
</calcChain>
</file>

<file path=xl/sharedStrings.xml><?xml version="1.0" encoding="utf-8"?>
<sst xmlns="http://schemas.openxmlformats.org/spreadsheetml/2006/main" count="593" uniqueCount="308">
  <si>
    <t xml:space="preserve">Fx (%) </t>
  </si>
  <si>
    <t xml:space="preserve">Fy (%) </t>
  </si>
  <si>
    <t xml:space="preserve">Sx (%) </t>
  </si>
  <si>
    <t xml:space="preserve">Sy (%) </t>
  </si>
  <si>
    <t xml:space="preserve">2D F (%) </t>
  </si>
  <si>
    <t>Date</t>
  </si>
  <si>
    <t>Notes</t>
  </si>
  <si>
    <t xml:space="preserve">DCen (Gy) </t>
  </si>
  <si>
    <t>R15_SOBP10_2Gy, 10 cm WET, 9.2 SW</t>
  </si>
  <si>
    <t>R31_SOBP10_2Gy , 26 cm WET, 24.8 SW</t>
  </si>
  <si>
    <t>PLx  (mm)</t>
  </si>
  <si>
    <t>PRx  (mm)</t>
  </si>
  <si>
    <t>PRy  (mm)</t>
  </si>
  <si>
    <t>PLy  (mm)</t>
  </si>
  <si>
    <t>FWHM x (mm)</t>
  </si>
  <si>
    <t>FWHM y (mm)</t>
  </si>
  <si>
    <t>Daily cubes parameters</t>
  </si>
  <si>
    <t>Responsible</t>
  </si>
  <si>
    <t>Change Description</t>
  </si>
  <si>
    <t>No</t>
  </si>
  <si>
    <t xml:space="preserve">2D S L/R  (%) </t>
  </si>
  <si>
    <t xml:space="preserve">2D S U/D (%) </t>
  </si>
  <si>
    <t>Detector</t>
  </si>
  <si>
    <t>Phantom</t>
  </si>
  <si>
    <t>SW</t>
  </si>
  <si>
    <t>Output Calibration (150 MeV 10x10 cm2, 1MU per spot)</t>
  </si>
  <si>
    <t>Reference dose [Gy]</t>
  </si>
  <si>
    <t>p [hPa]</t>
  </si>
  <si>
    <t>Sign</t>
  </si>
  <si>
    <t>Checked</t>
  </si>
  <si>
    <t>Ljusgardin:</t>
  </si>
  <si>
    <t>Mån, ons och fredag</t>
  </si>
  <si>
    <t>Lasers:</t>
  </si>
  <si>
    <t>distance in mm between the middle of the laser line and the marker on the wall (0.5 mm precision)</t>
  </si>
  <si>
    <t>Dörrinterlock:</t>
  </si>
  <si>
    <t>Tis och torsdag</t>
  </si>
  <si>
    <t>Avsyningsprocedur:</t>
  </si>
  <si>
    <t>Dagligen</t>
  </si>
  <si>
    <t>Nödstopp:</t>
  </si>
  <si>
    <t>Första fredagen i månaden</t>
  </si>
  <si>
    <t>Datum</t>
  </si>
  <si>
    <t>G1</t>
  </si>
  <si>
    <t>Safety</t>
  </si>
  <si>
    <t>Lasers [mm]</t>
  </si>
  <si>
    <t>Dosimetry Manager</t>
  </si>
  <si>
    <t>All</t>
  </si>
  <si>
    <t>Avsyning</t>
  </si>
  <si>
    <t>varningslampor</t>
  </si>
  <si>
    <t>ljusgardin</t>
  </si>
  <si>
    <t>dörrfunktion</t>
  </si>
  <si>
    <t>RS</t>
  </si>
  <si>
    <t>Red1</t>
  </si>
  <si>
    <t>Green1</t>
  </si>
  <si>
    <t>Red2</t>
  </si>
  <si>
    <t>Green2</t>
  </si>
  <si>
    <t>T [K]</t>
  </si>
  <si>
    <t>Kommentar</t>
  </si>
  <si>
    <t>R31M10</t>
  </si>
  <si>
    <t>R15M10</t>
  </si>
  <si>
    <t>R31M10 
vs. R15M10</t>
  </si>
  <si>
    <t>GI (2%, 2 mm)</t>
  </si>
  <si>
    <t>GI (1%, 1 mm)</t>
  </si>
  <si>
    <t>IBA laser off CV (mm)</t>
  </si>
  <si>
    <t>CV (mm)</t>
  </si>
  <si>
    <r>
      <t>T</t>
    </r>
    <r>
      <rPr>
        <b/>
        <vertAlign val="subscript"/>
        <sz val="10"/>
        <rFont val="Calibri"/>
        <family val="2"/>
        <scheme val="minor"/>
      </rPr>
      <t>room</t>
    </r>
    <r>
      <rPr>
        <b/>
        <sz val="10"/>
        <rFont val="Calibri"/>
        <family val="2"/>
        <scheme val="minor"/>
      </rPr>
      <t xml:space="preserve"> [</t>
    </r>
    <r>
      <rPr>
        <b/>
        <vertAlign val="superscript"/>
        <sz val="10"/>
        <rFont val="Calibri"/>
        <family val="2"/>
        <scheme val="minor"/>
      </rPr>
      <t>0</t>
    </r>
    <r>
      <rPr>
        <b/>
        <sz val="10"/>
        <rFont val="Calibri"/>
        <family val="2"/>
        <scheme val="minor"/>
      </rPr>
      <t>C]</t>
    </r>
  </si>
  <si>
    <r>
      <t>T</t>
    </r>
    <r>
      <rPr>
        <b/>
        <vertAlign val="subscript"/>
        <sz val="10"/>
        <rFont val="Calibri"/>
        <family val="2"/>
        <scheme val="minor"/>
      </rPr>
      <t>room</t>
    </r>
    <r>
      <rPr>
        <b/>
        <sz val="10"/>
        <rFont val="Calibri"/>
        <family val="2"/>
        <scheme val="minor"/>
      </rPr>
      <t xml:space="preserve"> [K]</t>
    </r>
  </si>
  <si>
    <r>
      <t>p</t>
    </r>
    <r>
      <rPr>
        <b/>
        <vertAlign val="subscript"/>
        <sz val="10"/>
        <rFont val="Calibri"/>
        <family val="2"/>
        <scheme val="minor"/>
      </rPr>
      <t>MatriXX</t>
    </r>
    <r>
      <rPr>
        <b/>
        <sz val="10"/>
        <rFont val="Calibri"/>
        <family val="2"/>
        <scheme val="minor"/>
      </rPr>
      <t xml:space="preserve"> [hPa]</t>
    </r>
  </si>
  <si>
    <r>
      <t>T</t>
    </r>
    <r>
      <rPr>
        <b/>
        <vertAlign val="subscript"/>
        <sz val="10"/>
        <rFont val="Calibri"/>
        <family val="2"/>
        <scheme val="minor"/>
      </rPr>
      <t>Matrixx</t>
    </r>
    <r>
      <rPr>
        <b/>
        <sz val="10"/>
        <rFont val="Calibri"/>
        <family val="2"/>
        <scheme val="minor"/>
      </rPr>
      <t xml:space="preserve"> [</t>
    </r>
    <r>
      <rPr>
        <b/>
        <vertAlign val="superscript"/>
        <sz val="10"/>
        <rFont val="Calibri"/>
        <family val="2"/>
        <scheme val="minor"/>
      </rPr>
      <t>0</t>
    </r>
    <r>
      <rPr>
        <b/>
        <sz val="10"/>
        <rFont val="Calibri"/>
        <family val="2"/>
        <scheme val="minor"/>
      </rPr>
      <t>C]</t>
    </r>
  </si>
  <si>
    <t>Difference from reference (%)</t>
  </si>
  <si>
    <t xml:space="preserve">Set-up: </t>
  </si>
  <si>
    <t>Detector condition</t>
  </si>
  <si>
    <t>Symmetry</t>
  </si>
  <si>
    <t>Flatness</t>
  </si>
  <si>
    <t>Ref. dose</t>
  </si>
  <si>
    <t>Good: within 0.5%</t>
  </si>
  <si>
    <r>
      <t>Rot (</t>
    </r>
    <r>
      <rPr>
        <b/>
        <vertAlign val="superscript"/>
        <sz val="10"/>
        <rFont val="Calibri"/>
        <family val="2"/>
        <scheme val="minor"/>
      </rPr>
      <t>o</t>
    </r>
    <r>
      <rPr>
        <b/>
        <sz val="10"/>
        <rFont val="Calibri"/>
        <family val="2"/>
        <scheme val="minor"/>
      </rPr>
      <t>)</t>
    </r>
  </si>
  <si>
    <r>
      <t>Pitcht (</t>
    </r>
    <r>
      <rPr>
        <b/>
        <vertAlign val="superscript"/>
        <sz val="10"/>
        <rFont val="Calibri"/>
        <family val="2"/>
        <scheme val="minor"/>
      </rPr>
      <t>o</t>
    </r>
    <r>
      <rPr>
        <b/>
        <sz val="10"/>
        <rFont val="Calibri"/>
        <family val="2"/>
        <scheme val="minor"/>
      </rPr>
      <t>)</t>
    </r>
  </si>
  <si>
    <r>
      <t>Roll (</t>
    </r>
    <r>
      <rPr>
        <b/>
        <vertAlign val="superscript"/>
        <sz val="10"/>
        <rFont val="Calibri"/>
        <family val="2"/>
        <scheme val="minor"/>
      </rPr>
      <t>o</t>
    </r>
    <r>
      <rPr>
        <b/>
        <sz val="10"/>
        <rFont val="Calibri"/>
        <family val="2"/>
        <scheme val="minor"/>
      </rPr>
      <t>)</t>
    </r>
  </si>
  <si>
    <t>Difference from TPS (%)</t>
  </si>
  <si>
    <t>Dose from TPS[Gy]</t>
  </si>
  <si>
    <t>Calibration Factor</t>
  </si>
  <si>
    <r>
      <t>D</t>
    </r>
    <r>
      <rPr>
        <b/>
        <vertAlign val="subscript"/>
        <sz val="10"/>
        <rFont val="Calibri"/>
        <family val="2"/>
        <scheme val="minor"/>
      </rPr>
      <t>central</t>
    </r>
    <r>
      <rPr>
        <b/>
        <sz val="10"/>
        <rFont val="Calibri"/>
        <family val="2"/>
        <scheme val="minor"/>
      </rPr>
      <t xml:space="preserve"> 
</t>
    </r>
    <r>
      <rPr>
        <sz val="10"/>
        <rFont val="Calibri"/>
        <family val="2"/>
        <scheme val="minor"/>
      </rPr>
      <t>ROI [1 cm x 1 cm]</t>
    </r>
  </si>
  <si>
    <t>Dose from TPS</t>
  </si>
  <si>
    <t>Action level: over 1%</t>
  </si>
  <si>
    <t>Good</t>
  </si>
  <si>
    <t>+/- 1.001 mm</t>
  </si>
  <si>
    <t>+/- 2.001 mm</t>
  </si>
  <si>
    <t>x</t>
  </si>
  <si>
    <t>Action level: over 3%</t>
  </si>
  <si>
    <t>Good: within +/-0.5%</t>
  </si>
  <si>
    <t>Warning: within +/-1%</t>
  </si>
  <si>
    <t>Good: within +/-1%</t>
  </si>
  <si>
    <t>Warning: within +/-2%</t>
  </si>
  <si>
    <r>
      <t>D</t>
    </r>
    <r>
      <rPr>
        <b/>
        <vertAlign val="subscript"/>
        <sz val="10"/>
        <rFont val="Calibri"/>
        <family val="2"/>
        <scheme val="minor"/>
      </rPr>
      <t>central</t>
    </r>
    <r>
      <rPr>
        <b/>
        <sz val="10"/>
        <rFont val="Calibri"/>
        <family val="2"/>
        <scheme val="minor"/>
      </rPr>
      <t xml:space="preserve"> 
ROI [1 cm x 1 cm]</t>
    </r>
  </si>
  <si>
    <t>Penumbra (average)</t>
  </si>
  <si>
    <t>FWHM (average)</t>
  </si>
  <si>
    <t>Parameters and its criterias</t>
  </si>
  <si>
    <t>Value (mm)</t>
  </si>
  <si>
    <t>Value (Gy)</t>
  </si>
  <si>
    <t>Plan ID</t>
  </si>
  <si>
    <t>Parameter</t>
  </si>
  <si>
    <t xml:space="preserve">MyQA Project: </t>
  </si>
  <si>
    <t>Difference from reference (a.u.)</t>
  </si>
  <si>
    <t xml:space="preserve">Medelvärde +/- 20 dygn </t>
  </si>
  <si>
    <t>Medelvärde +/- 10 dygn</t>
  </si>
  <si>
    <t>Plot</t>
  </si>
  <si>
    <t>Ref</t>
  </si>
  <si>
    <t>Difference from reference (a.u.) R15M10</t>
  </si>
  <si>
    <t>Medelvärde +/- 10 dygn R15M10</t>
  </si>
  <si>
    <t>Medelvärde +/- 20 dygn R15M10</t>
  </si>
  <si>
    <t>Difference from reference (a.u.) R31M10</t>
  </si>
  <si>
    <t>Medelvärde +/- 10 dygn R31M10</t>
  </si>
  <si>
    <t>Medelvärde +/- 20 dygn R31M10</t>
  </si>
  <si>
    <t>MyQA Project:</t>
  </si>
  <si>
    <t>Patient in AdaptDelivery</t>
  </si>
  <si>
    <t>Plan ID:</t>
  </si>
  <si>
    <t>Detector Calib. Factor:</t>
  </si>
  <si>
    <t>Titel:</t>
  </si>
  <si>
    <t>Godkänt av:</t>
  </si>
  <si>
    <t xml:space="preserve">Kategori: </t>
  </si>
  <si>
    <t>Skapat av:</t>
  </si>
  <si>
    <t>Reviderat av:</t>
  </si>
  <si>
    <t>ID.nr:</t>
  </si>
  <si>
    <t>Dokumenttyp:</t>
  </si>
  <si>
    <t>Strålskyddsinstruktion</t>
  </si>
  <si>
    <t>Godkänt den:</t>
  </si>
  <si>
    <t>Skapat den:</t>
  </si>
  <si>
    <t>Reviderat den:</t>
  </si>
  <si>
    <t>Protocol for Daily QA: Setup preparation fast check</t>
  </si>
  <si>
    <t>Strålskydd</t>
  </si>
  <si>
    <t>GTR1</t>
  </si>
  <si>
    <t>Detector:</t>
  </si>
  <si>
    <t>Phantom:</t>
  </si>
  <si>
    <t>Patient in AdaptDelivery:</t>
  </si>
  <si>
    <t>Protocol for Daily QA: Consistency check of single layer and cubic plans dosimetric parameters</t>
  </si>
  <si>
    <t>Daily single layer parameters</t>
  </si>
  <si>
    <t>Good: within 2%</t>
  </si>
  <si>
    <t>Warning: over 2%</t>
  </si>
  <si>
    <t xml:space="preserve">Action level: over 3% </t>
  </si>
  <si>
    <t>Action level: over 2%</t>
  </si>
  <si>
    <t>Good: within 1%</t>
  </si>
  <si>
    <t>Warning: within 2%</t>
  </si>
  <si>
    <t>R15_SOBP10_2Gy</t>
  </si>
  <si>
    <t>R31_SOBP10_2Gy</t>
  </si>
  <si>
    <t>File name</t>
  </si>
  <si>
    <t>2.3 cm SW + MatrixPT  position adjusted using X-rays (chambers at iso)</t>
  </si>
  <si>
    <t>Setup check: GTR1 MatriXX PT_3</t>
  </si>
  <si>
    <t>MatriXX PT_3</t>
  </si>
  <si>
    <t>(Calibration dose)</t>
  </si>
  <si>
    <r>
      <t>GTR1_Reference Calib. 2022-11-04</t>
    </r>
    <r>
      <rPr>
        <sz val="10"/>
        <color rgb="FFFF0000"/>
        <rFont val="Calibri"/>
        <family val="2"/>
        <scheme val="minor"/>
      </rPr>
      <t xml:space="preserve"> </t>
    </r>
  </si>
  <si>
    <t>* reference measurements, Roos IC #2519, 04.11.2022</t>
  </si>
  <si>
    <t>IBA MatrixPT_3</t>
  </si>
  <si>
    <t>MatriXX (MatrixPT_3 - position adjusted using X-rays (chambers at iso))</t>
  </si>
  <si>
    <t>ML</t>
  </si>
  <si>
    <t>GTR1_20221104_OF_05</t>
  </si>
  <si>
    <t>GTR1_20221111_OF_01</t>
  </si>
  <si>
    <t>GTR1_20221111_OF_02</t>
  </si>
  <si>
    <t>GTR1_20221111_OF_03</t>
  </si>
  <si>
    <t>GTR1_20221111_R15M10_01, GTR1_20221111_R31M10_01</t>
  </si>
  <si>
    <t>GTR1_20221111_R15M10_02, GTR1_20221111_R31M10_02</t>
  </si>
  <si>
    <r>
      <t>MyQA 
T</t>
    </r>
    <r>
      <rPr>
        <b/>
        <vertAlign val="subscript"/>
        <sz val="10"/>
        <rFont val="Calibri"/>
        <family val="2"/>
        <scheme val="minor"/>
      </rPr>
      <t>Matrixx</t>
    </r>
    <r>
      <rPr>
        <b/>
        <sz val="10"/>
        <rFont val="Calibri"/>
        <family val="2"/>
        <scheme val="minor"/>
      </rPr>
      <t xml:space="preserve"> [</t>
    </r>
    <r>
      <rPr>
        <b/>
        <vertAlign val="superscript"/>
        <sz val="10"/>
        <rFont val="Calibri"/>
        <family val="2"/>
        <scheme val="minor"/>
      </rPr>
      <t>0</t>
    </r>
    <r>
      <rPr>
        <b/>
        <sz val="10"/>
        <rFont val="Calibri"/>
        <family val="2"/>
        <scheme val="minor"/>
      </rPr>
      <t>C]</t>
    </r>
  </si>
  <si>
    <r>
      <t>MyQA
p</t>
    </r>
    <r>
      <rPr>
        <b/>
        <vertAlign val="subscript"/>
        <sz val="10"/>
        <rFont val="Calibri"/>
        <family val="2"/>
        <scheme val="minor"/>
      </rPr>
      <t>MatriXX</t>
    </r>
    <r>
      <rPr>
        <b/>
        <sz val="10"/>
        <rFont val="Calibri"/>
        <family val="2"/>
        <scheme val="minor"/>
      </rPr>
      <t xml:space="preserve"> [hPa]</t>
    </r>
  </si>
  <si>
    <r>
      <t>MyQA Offset
T</t>
    </r>
    <r>
      <rPr>
        <b/>
        <vertAlign val="subscript"/>
        <sz val="10"/>
        <rFont val="Calibri"/>
        <family val="2"/>
        <scheme val="minor"/>
      </rPr>
      <t>Matrixx</t>
    </r>
    <r>
      <rPr>
        <b/>
        <sz val="10"/>
        <rFont val="Calibri"/>
        <family val="2"/>
        <scheme val="minor"/>
      </rPr>
      <t xml:space="preserve"> [</t>
    </r>
    <r>
      <rPr>
        <b/>
        <vertAlign val="superscript"/>
        <sz val="10"/>
        <rFont val="Calibri"/>
        <family val="2"/>
        <scheme val="minor"/>
      </rPr>
      <t>0</t>
    </r>
    <r>
      <rPr>
        <b/>
        <sz val="10"/>
        <rFont val="Calibri"/>
        <family val="2"/>
        <scheme val="minor"/>
      </rPr>
      <t>C]</t>
    </r>
  </si>
  <si>
    <r>
      <t>MyQA Offset
p</t>
    </r>
    <r>
      <rPr>
        <b/>
        <vertAlign val="subscript"/>
        <sz val="10"/>
        <rFont val="Calibri"/>
        <family val="2"/>
        <scheme val="minor"/>
      </rPr>
      <t>MatriXX</t>
    </r>
    <r>
      <rPr>
        <b/>
        <sz val="10"/>
        <rFont val="Calibri"/>
        <family val="2"/>
        <scheme val="minor"/>
      </rPr>
      <t xml:space="preserve"> [hPa]</t>
    </r>
  </si>
  <si>
    <t>GTR1_DailyQA_Matrixx</t>
  </si>
  <si>
    <t>G1_Daily_MatriXX Skandion</t>
  </si>
  <si>
    <t>Single layer_E150MeV_F10x10</t>
  </si>
  <si>
    <t>Cube_R15_SOBP10; Cube_R31_SOBP10</t>
  </si>
  <si>
    <t>ML, AC</t>
  </si>
  <si>
    <t>REFERENCE image for GTR1</t>
  </si>
  <si>
    <r>
      <t xml:space="preserve">GTR1_20221111_OF_04
</t>
    </r>
    <r>
      <rPr>
        <b/>
        <sz val="11"/>
        <color rgb="FFFF0000"/>
        <rFont val="Calibri"/>
        <family val="2"/>
        <scheme val="minor"/>
      </rPr>
      <t>REFERENCE image</t>
    </r>
  </si>
  <si>
    <t>Ref. dose (Roos IC)*</t>
  </si>
  <si>
    <t>REFERENCE IMAGES</t>
  </si>
  <si>
    <t>Δx (cm)</t>
  </si>
  <si>
    <t>Δy (cm)</t>
  </si>
  <si>
    <t>Δz (cm)</t>
  </si>
  <si>
    <t>CV (cm)</t>
  </si>
  <si>
    <t>Table position saved in Physic QA</t>
  </si>
  <si>
    <t>X (cm)</t>
  </si>
  <si>
    <t>Y (cm)</t>
  </si>
  <si>
    <t>Z (cm)</t>
  </si>
  <si>
    <t>Signature</t>
  </si>
  <si>
    <t>First name</t>
  </si>
  <si>
    <t>Last name</t>
  </si>
  <si>
    <t>Profession</t>
  </si>
  <si>
    <t>Note</t>
  </si>
  <si>
    <t>AA</t>
  </si>
  <si>
    <t>Ali</t>
  </si>
  <si>
    <t>Alkhiat</t>
  </si>
  <si>
    <t>Medical Physicist</t>
  </si>
  <si>
    <t>AC</t>
  </si>
  <si>
    <t>Athanasia</t>
  </si>
  <si>
    <t>Christou</t>
  </si>
  <si>
    <t>Summer physicist</t>
  </si>
  <si>
    <t>AD</t>
  </si>
  <si>
    <t>Alexandru</t>
  </si>
  <si>
    <t>Dasu</t>
  </si>
  <si>
    <t>Medical physicist</t>
  </si>
  <si>
    <t>AHL</t>
  </si>
  <si>
    <t>Annika</t>
  </si>
  <si>
    <t>Hall</t>
  </si>
  <si>
    <t>AJ</t>
  </si>
  <si>
    <t>Anton</t>
  </si>
  <si>
    <t>Jansson</t>
  </si>
  <si>
    <t>Uppstuk physicist</t>
  </si>
  <si>
    <t>AR</t>
  </si>
  <si>
    <t>CVD</t>
  </si>
  <si>
    <t xml:space="preserve">Christina </t>
  </si>
  <si>
    <t>Vallhagen Dahlgren</t>
  </si>
  <si>
    <t>DJ</t>
  </si>
  <si>
    <t>Dan</t>
  </si>
  <si>
    <t>Josefsson</t>
  </si>
  <si>
    <t>EL</t>
  </si>
  <si>
    <t xml:space="preserve">Elias </t>
  </si>
  <si>
    <t>Lindbäck</t>
  </si>
  <si>
    <t>EPe</t>
  </si>
  <si>
    <t>Erik</t>
  </si>
  <si>
    <t>Pettersson</t>
  </si>
  <si>
    <t>GB</t>
  </si>
  <si>
    <t xml:space="preserve">Gloria </t>
  </si>
  <si>
    <t>Bäckström</t>
  </si>
  <si>
    <t>JM</t>
  </si>
  <si>
    <t>Joakim</t>
  </si>
  <si>
    <t>Medin</t>
  </si>
  <si>
    <t>KW</t>
  </si>
  <si>
    <t>Kenneth</t>
  </si>
  <si>
    <t>Wikström</t>
  </si>
  <si>
    <t>LL</t>
  </si>
  <si>
    <t>Linnea</t>
  </si>
  <si>
    <t>Lund</t>
  </si>
  <si>
    <t>MB</t>
  </si>
  <si>
    <t>Mikael</t>
  </si>
  <si>
    <t>Blomqvist</t>
  </si>
  <si>
    <t>ME</t>
  </si>
  <si>
    <t>Marika</t>
  </si>
  <si>
    <t>Enmark</t>
  </si>
  <si>
    <t>MF</t>
  </si>
  <si>
    <t xml:space="preserve">Marcus </t>
  </si>
  <si>
    <t>Fager</t>
  </si>
  <si>
    <t>MJ</t>
  </si>
  <si>
    <t>Johansson</t>
  </si>
  <si>
    <t>MK</t>
  </si>
  <si>
    <t>Marcus</t>
  </si>
  <si>
    <t>Krantz</t>
  </si>
  <si>
    <t>Ml</t>
  </si>
  <si>
    <t>Malgorzata</t>
  </si>
  <si>
    <t>Liszka</t>
  </si>
  <si>
    <t>PL</t>
  </si>
  <si>
    <t>Peter</t>
  </si>
  <si>
    <t>Larsson</t>
  </si>
  <si>
    <t>TH</t>
  </si>
  <si>
    <t>Thomas</t>
  </si>
  <si>
    <t>Henry</t>
  </si>
  <si>
    <t>UG</t>
  </si>
  <si>
    <t>Ulf</t>
  </si>
  <si>
    <t>Granlund</t>
  </si>
  <si>
    <t>The document released for users</t>
  </si>
  <si>
    <t>Conditions in room</t>
  </si>
  <si>
    <t>Z (cm) 
after applying
Offset -3 cm</t>
  </si>
  <si>
    <t>AE</t>
  </si>
  <si>
    <t>Albin</t>
  </si>
  <si>
    <t xml:space="preserve">Adam </t>
  </si>
  <si>
    <t>Röjvall</t>
  </si>
  <si>
    <t>GF</t>
  </si>
  <si>
    <t>Gustav</t>
  </si>
  <si>
    <t>Furubjelke</t>
  </si>
  <si>
    <t>JR</t>
  </si>
  <si>
    <t>Johan</t>
  </si>
  <si>
    <t>Rensfeldt</t>
  </si>
  <si>
    <t>Kaur</t>
  </si>
  <si>
    <t>Gurpreet</t>
  </si>
  <si>
    <t>OJ</t>
  </si>
  <si>
    <t>Jardfelt</t>
  </si>
  <si>
    <t>SF</t>
  </si>
  <si>
    <t>Stina</t>
  </si>
  <si>
    <t>Fredriksson</t>
  </si>
  <si>
    <t>SM</t>
  </si>
  <si>
    <t>Sebastian</t>
  </si>
  <si>
    <t>Mikkelsen</t>
  </si>
  <si>
    <t>Måndag</t>
  </si>
  <si>
    <t>Tisdag</t>
  </si>
  <si>
    <t>Onsdag</t>
  </si>
  <si>
    <t>Torsdag</t>
  </si>
  <si>
    <t>Fredag</t>
  </si>
  <si>
    <t>GB, YM</t>
  </si>
  <si>
    <t>GTR1_20230525_OF_01</t>
  </si>
  <si>
    <t>GTR1_20230525_R15M10_01, GTR1_20230525_R31M10_01</t>
  </si>
  <si>
    <t>Upprepat pga av problem med Matrixx2 under körning av R31M10</t>
  </si>
  <si>
    <t>ok</t>
  </si>
  <si>
    <t>Eriksson</t>
  </si>
  <si>
    <t>EF</t>
  </si>
  <si>
    <t>Emil</t>
  </si>
  <si>
    <t>Forsberg</t>
  </si>
  <si>
    <t>EN</t>
  </si>
  <si>
    <t>Näslund</t>
  </si>
  <si>
    <t>GK</t>
  </si>
  <si>
    <t>Olof</t>
  </si>
  <si>
    <t>ON</t>
  </si>
  <si>
    <t>Olivier</t>
  </si>
  <si>
    <t>YM</t>
  </si>
  <si>
    <t>Younes</t>
  </si>
  <si>
    <t>Majeddam</t>
  </si>
  <si>
    <t>EA</t>
  </si>
  <si>
    <t xml:space="preserve">Erik </t>
  </si>
  <si>
    <t>Almhagen</t>
  </si>
  <si>
    <t>NIC</t>
  </si>
  <si>
    <t>Carl Magnus</t>
  </si>
  <si>
    <t>Nilsson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</si>
</sst>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 tint="0.34998626667073579"/>
      <name val="Calibri Light"/>
      <family val="2"/>
      <scheme val="maj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sz val="10"/>
      <color theme="2"/>
      <name val="Calibri"/>
      <family val="2"/>
      <scheme val="minor"/>
    </font>
    <font>
      <sz val="10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57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name val="MS Sans Serif"/>
    </font>
    <font>
      <sz val="9"/>
      <name val="Verdana"/>
      <family val="2"/>
    </font>
    <font>
      <sz val="8"/>
      <name val="Verdana"/>
      <family val="2"/>
    </font>
    <font>
      <sz val="12"/>
      <name val="Verdana"/>
      <family val="2"/>
    </font>
    <font>
      <b/>
      <sz val="9"/>
      <name val="Verdana"/>
      <family val="2"/>
    </font>
    <font>
      <b/>
      <sz val="11"/>
      <color theme="9" tint="-0.499984740745262"/>
      <name val="Calibri"/>
      <family val="2"/>
      <scheme val="minor"/>
    </font>
    <font>
      <b/>
      <sz val="14"/>
      <name val="Verdana"/>
      <family val="2"/>
    </font>
    <font>
      <b/>
      <sz val="14"/>
      <color theme="1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0"/>
      <color rgb="FF00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rgb="FFFF0000"/>
        <bgColor indexed="64"/>
      </patternFill>
    </fill>
    <fill>
      <patternFill patternType="solid">
        <fgColor theme="8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</patternFill>
    </fill>
    <fill>
      <patternFill patternType="solid">
        <fgColor theme="9" tint="-0.249977111117893"/>
        <bgColor theme="9"/>
      </patternFill>
    </fill>
    <fill>
      <patternFill patternType="solid">
        <fgColor rgb="FFFFC000"/>
        <bgColor theme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0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medium">
        <color indexed="64"/>
      </right>
      <top style="thin">
        <color theme="9"/>
      </top>
      <bottom/>
      <diagonal/>
    </border>
    <border>
      <left style="medium">
        <color indexed="64"/>
      </left>
      <right/>
      <top style="thin">
        <color theme="9"/>
      </top>
      <bottom style="thin">
        <color indexed="64"/>
      </bottom>
      <diagonal/>
    </border>
    <border>
      <left/>
      <right/>
      <top style="thin">
        <color theme="9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theme="9" tint="-0.24994659260841701"/>
      </right>
      <top style="thin">
        <color theme="9"/>
      </top>
      <bottom style="thin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/>
      </top>
      <bottom style="thin">
        <color theme="9" tint="-0.24994659260841701"/>
      </bottom>
      <diagonal/>
    </border>
    <border>
      <left style="thin">
        <color theme="9" tint="-0.24994659260841701"/>
      </left>
      <right style="medium">
        <color indexed="64"/>
      </right>
      <top style="thin">
        <color theme="9"/>
      </top>
      <bottom style="thin">
        <color theme="9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theme="9" tint="-0.24994659260841701"/>
      </right>
      <top style="thin">
        <color theme="9"/>
      </top>
      <bottom/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/>
      </top>
      <bottom/>
      <diagonal/>
    </border>
    <border>
      <left style="thin">
        <color theme="9" tint="-0.24994659260841701"/>
      </left>
      <right style="medium">
        <color indexed="64"/>
      </right>
      <top style="thin">
        <color theme="9"/>
      </top>
      <bottom/>
      <diagonal/>
    </border>
    <border>
      <left style="medium">
        <color indexed="64"/>
      </left>
      <right style="medium">
        <color indexed="64"/>
      </right>
      <top style="thin">
        <color theme="9"/>
      </top>
      <bottom/>
      <diagonal/>
    </border>
    <border>
      <left/>
      <right style="thin">
        <color theme="9" tint="-0.24994659260841701"/>
      </right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medium">
        <color indexed="64"/>
      </right>
      <top style="thin">
        <color theme="9"/>
      </top>
      <bottom style="thin">
        <color theme="9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 style="thin">
        <color theme="9"/>
      </top>
      <bottom/>
      <diagonal/>
    </border>
    <border>
      <left style="medium">
        <color theme="1"/>
      </left>
      <right style="medium">
        <color theme="1"/>
      </right>
      <top style="thin">
        <color theme="9"/>
      </top>
      <bottom style="thin">
        <color theme="9"/>
      </bottom>
      <diagonal/>
    </border>
  </borders>
  <cellStyleXfs count="13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5" borderId="0" applyNumberFormat="0" applyBorder="0" applyAlignment="0" applyProtection="0"/>
    <xf numFmtId="10" fontId="1" fillId="0" borderId="0" applyFont="0" applyFill="0" applyBorder="0" applyAlignment="0" applyProtection="0"/>
    <xf numFmtId="0" fontId="9" fillId="6" borderId="0" applyNumberFormat="0" applyBorder="0" applyAlignment="0" applyProtection="0"/>
    <xf numFmtId="0" fontId="1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4" fillId="0" borderId="0" applyNumberFormat="0" applyFill="0" applyBorder="0" applyAlignment="0" applyProtection="0"/>
    <xf numFmtId="0" fontId="23" fillId="18" borderId="0" applyNumberFormat="0" applyBorder="0" applyAlignment="0" applyProtection="0"/>
    <xf numFmtId="0" fontId="24" fillId="19" borderId="0" applyNumberFormat="0" applyBorder="0" applyAlignment="0" applyProtection="0"/>
    <xf numFmtId="0" fontId="28" fillId="0" borderId="0"/>
  </cellStyleXfs>
  <cellXfs count="535">
    <xf numFmtId="0" fontId="0" fillId="0" borderId="0" xfId="0"/>
    <xf numFmtId="0" fontId="2" fillId="0" borderId="0" xfId="0" applyFont="1"/>
    <xf numFmtId="0" fontId="3" fillId="5" borderId="0" xfId="3"/>
    <xf numFmtId="14" fontId="0" fillId="0" borderId="0" xfId="0" applyNumberFormat="1"/>
    <xf numFmtId="9" fontId="0" fillId="0" borderId="0" xfId="0" applyNumberFormat="1"/>
    <xf numFmtId="0" fontId="0" fillId="0" borderId="0" xfId="0" applyAlignment="1">
      <alignment wrapText="1"/>
    </xf>
    <xf numFmtId="0" fontId="8" fillId="0" borderId="0" xfId="0" applyFont="1"/>
    <xf numFmtId="1" fontId="0" fillId="0" borderId="0" xfId="0" applyNumberFormat="1"/>
    <xf numFmtId="1" fontId="6" fillId="0" borderId="0" xfId="0" applyNumberFormat="1" applyFont="1" applyAlignment="1">
      <alignment horizontal="left"/>
    </xf>
    <xf numFmtId="1" fontId="7" fillId="0" borderId="0" xfId="0" applyNumberFormat="1" applyFont="1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9" fontId="0" fillId="0" borderId="0" xfId="0" applyNumberFormat="1" applyProtection="1">
      <protection locked="0"/>
    </xf>
    <xf numFmtId="0" fontId="0" fillId="0" borderId="4" xfId="0" applyBorder="1" applyProtection="1">
      <protection locked="0"/>
    </xf>
    <xf numFmtId="0" fontId="9" fillId="6" borderId="0" xfId="5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9" fillId="6" borderId="0" xfId="5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2" fillId="12" borderId="7" xfId="8" applyFont="1" applyFill="1" applyBorder="1" applyAlignment="1" applyProtection="1">
      <alignment horizontal="center" vertical="center"/>
      <protection locked="0"/>
    </xf>
    <xf numFmtId="0" fontId="2" fillId="14" borderId="1" xfId="8" applyNumberFormat="1" applyFont="1" applyFill="1" applyBorder="1" applyAlignment="1" applyProtection="1">
      <alignment horizontal="center" vertical="center" wrapText="1"/>
      <protection locked="0"/>
    </xf>
    <xf numFmtId="0" fontId="10" fillId="14" borderId="10" xfId="2" applyNumberFormat="1" applyFont="1" applyFill="1" applyBorder="1" applyAlignment="1" applyProtection="1">
      <alignment horizontal="center" vertical="center" wrapText="1"/>
      <protection locked="0"/>
    </xf>
    <xf numFmtId="0" fontId="10" fillId="15" borderId="12" xfId="0" applyFont="1" applyFill="1" applyBorder="1" applyAlignment="1" applyProtection="1">
      <alignment horizontal="center" vertical="center"/>
      <protection locked="0"/>
    </xf>
    <xf numFmtId="0" fontId="10" fillId="15" borderId="13" xfId="0" applyFont="1" applyFill="1" applyBorder="1" applyAlignment="1" applyProtection="1">
      <alignment horizontal="center" vertical="center"/>
      <protection locked="0"/>
    </xf>
    <xf numFmtId="0" fontId="10" fillId="15" borderId="11" xfId="0" applyFont="1" applyFill="1" applyBorder="1" applyAlignment="1" applyProtection="1">
      <alignment horizontal="center" vertical="center"/>
      <protection locked="0"/>
    </xf>
    <xf numFmtId="0" fontId="10" fillId="15" borderId="6" xfId="0" applyFont="1" applyFill="1" applyBorder="1" applyAlignment="1" applyProtection="1">
      <alignment horizontal="center" vertical="center"/>
      <protection locked="0"/>
    </xf>
    <xf numFmtId="0" fontId="10" fillId="15" borderId="7" xfId="0" applyFont="1" applyFill="1" applyBorder="1" applyAlignment="1" applyProtection="1">
      <alignment horizontal="center" vertical="center"/>
      <protection locked="0"/>
    </xf>
    <xf numFmtId="0" fontId="10" fillId="15" borderId="8" xfId="0" applyFont="1" applyFill="1" applyBorder="1" applyAlignment="1" applyProtection="1">
      <alignment horizontal="center" vertical="center"/>
      <protection locked="0"/>
    </xf>
    <xf numFmtId="0" fontId="10" fillId="16" borderId="14" xfId="0" applyFont="1" applyFill="1" applyBorder="1" applyAlignment="1" applyProtection="1">
      <alignment horizontal="center" vertical="center" wrapText="1"/>
      <protection locked="0"/>
    </xf>
    <xf numFmtId="0" fontId="0" fillId="17" borderId="0" xfId="0" applyFill="1" applyAlignment="1" applyProtection="1">
      <alignment horizontal="center"/>
      <protection locked="0"/>
    </xf>
    <xf numFmtId="0" fontId="0" fillId="0" borderId="9" xfId="0" applyBorder="1" applyProtection="1">
      <protection locked="0"/>
    </xf>
    <xf numFmtId="0" fontId="0" fillId="0" borderId="5" xfId="0" applyBorder="1" applyAlignment="1" applyProtection="1">
      <alignment wrapText="1"/>
      <protection locked="0"/>
    </xf>
    <xf numFmtId="14" fontId="0" fillId="0" borderId="19" xfId="0" applyNumberFormat="1" applyBorder="1" applyAlignment="1" applyProtection="1">
      <alignment horizontal="center"/>
      <protection locked="0"/>
    </xf>
    <xf numFmtId="0" fontId="0" fillId="17" borderId="20" xfId="0" applyFill="1" applyBorder="1" applyAlignment="1" applyProtection="1">
      <alignment horizontal="center"/>
      <protection locked="0"/>
    </xf>
    <xf numFmtId="0" fontId="0" fillId="17" borderId="21" xfId="0" applyFill="1" applyBorder="1" applyAlignment="1" applyProtection="1">
      <alignment horizontal="center"/>
      <protection locked="0"/>
    </xf>
    <xf numFmtId="0" fontId="0" fillId="17" borderId="22" xfId="0" applyFill="1" applyBorder="1" applyAlignment="1" applyProtection="1">
      <alignment horizontal="center"/>
      <protection locked="0"/>
    </xf>
    <xf numFmtId="0" fontId="0" fillId="0" borderId="16" xfId="0" applyBorder="1" applyProtection="1">
      <protection locked="0"/>
    </xf>
    <xf numFmtId="0" fontId="0" fillId="17" borderId="23" xfId="0" applyFill="1" applyBorder="1" applyAlignment="1" applyProtection="1">
      <alignment horizontal="center"/>
      <protection locked="0"/>
    </xf>
    <xf numFmtId="0" fontId="0" fillId="17" borderId="24" xfId="0" applyFill="1" applyBorder="1" applyAlignment="1" applyProtection="1">
      <alignment horizontal="center"/>
      <protection locked="0"/>
    </xf>
    <xf numFmtId="0" fontId="0" fillId="0" borderId="25" xfId="0" applyBorder="1" applyProtection="1">
      <protection locked="0"/>
    </xf>
    <xf numFmtId="0" fontId="0" fillId="17" borderId="26" xfId="0" applyFill="1" applyBorder="1" applyAlignment="1" applyProtection="1">
      <alignment horizontal="center"/>
      <protection locked="0"/>
    </xf>
    <xf numFmtId="0" fontId="0" fillId="17" borderId="27" xfId="0" applyFill="1" applyBorder="1" applyAlignment="1" applyProtection="1">
      <alignment horizontal="center"/>
      <protection locked="0"/>
    </xf>
    <xf numFmtId="0" fontId="0" fillId="17" borderId="28" xfId="0" applyFill="1" applyBorder="1" applyAlignment="1" applyProtection="1">
      <alignment horizontal="center"/>
      <protection locked="0"/>
    </xf>
    <xf numFmtId="14" fontId="0" fillId="0" borderId="29" xfId="0" applyNumberFormat="1" applyBorder="1" applyAlignment="1" applyProtection="1">
      <alignment horizontal="center"/>
      <protection locked="0"/>
    </xf>
    <xf numFmtId="0" fontId="0" fillId="17" borderId="30" xfId="0" applyFill="1" applyBorder="1" applyAlignment="1" applyProtection="1">
      <alignment horizontal="center"/>
      <protection locked="0"/>
    </xf>
    <xf numFmtId="0" fontId="0" fillId="17" borderId="31" xfId="0" applyFill="1" applyBorder="1" applyAlignment="1" applyProtection="1">
      <alignment horizontal="center"/>
      <protection locked="0"/>
    </xf>
    <xf numFmtId="0" fontId="0" fillId="17" borderId="32" xfId="0" applyFill="1" applyBorder="1" applyAlignment="1" applyProtection="1">
      <alignment horizontal="center"/>
      <protection locked="0"/>
    </xf>
    <xf numFmtId="0" fontId="0" fillId="17" borderId="3" xfId="0" applyFill="1" applyBorder="1" applyAlignment="1" applyProtection="1">
      <alignment horizontal="center"/>
      <protection locked="0"/>
    </xf>
    <xf numFmtId="0" fontId="0" fillId="17" borderId="5" xfId="0" applyFill="1" applyBorder="1" applyProtection="1">
      <protection locked="0"/>
    </xf>
    <xf numFmtId="0" fontId="0" fillId="17" borderId="33" xfId="0" applyFill="1" applyBorder="1" applyAlignment="1" applyProtection="1">
      <alignment horizontal="center"/>
      <protection locked="0"/>
    </xf>
    <xf numFmtId="0" fontId="0" fillId="17" borderId="34" xfId="0" applyFill="1" applyBorder="1" applyAlignment="1" applyProtection="1">
      <alignment horizontal="center"/>
      <protection locked="0"/>
    </xf>
    <xf numFmtId="0" fontId="0" fillId="4" borderId="31" xfId="0" applyFill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0" fillId="0" borderId="4" xfId="0" applyBorder="1"/>
    <xf numFmtId="0" fontId="2" fillId="0" borderId="4" xfId="0" applyFont="1" applyBorder="1"/>
    <xf numFmtId="0" fontId="0" fillId="0" borderId="13" xfId="0" applyBorder="1"/>
    <xf numFmtId="0" fontId="2" fillId="0" borderId="13" xfId="0" applyFont="1" applyBorder="1"/>
    <xf numFmtId="0" fontId="13" fillId="0" borderId="0" xfId="0" applyFont="1"/>
    <xf numFmtId="0" fontId="4" fillId="0" borderId="0" xfId="0" applyFont="1"/>
    <xf numFmtId="2" fontId="2" fillId="0" borderId="0" xfId="0" applyNumberFormat="1" applyFont="1"/>
    <xf numFmtId="2" fontId="4" fillId="0" borderId="0" xfId="0" applyNumberFormat="1" applyFont="1"/>
    <xf numFmtId="2" fontId="0" fillId="0" borderId="0" xfId="0" applyNumberFormat="1"/>
    <xf numFmtId="1" fontId="6" fillId="0" borderId="0" xfId="0" applyNumberFormat="1" applyFont="1" applyAlignment="1" applyProtection="1">
      <alignment horizontal="left"/>
      <protection locked="0"/>
    </xf>
    <xf numFmtId="1" fontId="0" fillId="0" borderId="0" xfId="0" applyNumberFormat="1" applyProtection="1">
      <protection locked="0"/>
    </xf>
    <xf numFmtId="0" fontId="5" fillId="0" borderId="0" xfId="0" applyFont="1" applyProtection="1">
      <protection locked="0"/>
    </xf>
    <xf numFmtId="0" fontId="2" fillId="11" borderId="0" xfId="4" applyNumberFormat="1" applyFont="1" applyFill="1" applyBorder="1"/>
    <xf numFmtId="164" fontId="2" fillId="11" borderId="0" xfId="4" applyNumberFormat="1" applyFont="1" applyFill="1" applyBorder="1"/>
    <xf numFmtId="10" fontId="2" fillId="11" borderId="0" xfId="4" applyFont="1" applyFill="1" applyBorder="1"/>
    <xf numFmtId="2" fontId="2" fillId="11" borderId="0" xfId="4" applyNumberFormat="1" applyFont="1" applyFill="1" applyBorder="1"/>
    <xf numFmtId="164" fontId="0" fillId="0" borderId="0" xfId="0" applyNumberFormat="1"/>
    <xf numFmtId="1" fontId="1" fillId="0" borderId="0" xfId="6" applyNumberFormat="1" applyFill="1" applyBorder="1" applyProtection="1">
      <protection locked="0"/>
    </xf>
    <xf numFmtId="0" fontId="1" fillId="0" borderId="0" xfId="6" applyFill="1" applyBorder="1" applyProtection="1">
      <protection locked="0"/>
    </xf>
    <xf numFmtId="0" fontId="2" fillId="0" borderId="0" xfId="4" applyNumberFormat="1" applyFont="1" applyFill="1" applyBorder="1"/>
    <xf numFmtId="0" fontId="17" fillId="0" borderId="0" xfId="0" applyFont="1"/>
    <xf numFmtId="1" fontId="5" fillId="0" borderId="0" xfId="0" applyNumberFormat="1" applyFont="1" applyProtection="1">
      <protection locked="0"/>
    </xf>
    <xf numFmtId="1" fontId="17" fillId="0" borderId="0" xfId="0" applyNumberFormat="1" applyFont="1" applyProtection="1">
      <protection locked="0"/>
    </xf>
    <xf numFmtId="0" fontId="16" fillId="0" borderId="0" xfId="0" applyFont="1"/>
    <xf numFmtId="49" fontId="17" fillId="0" borderId="0" xfId="0" applyNumberFormat="1" applyFont="1" applyAlignment="1" applyProtection="1">
      <alignment horizontal="right"/>
      <protection locked="0"/>
    </xf>
    <xf numFmtId="9" fontId="17" fillId="0" borderId="0" xfId="0" applyNumberFormat="1" applyFont="1" applyProtection="1">
      <protection locked="0"/>
    </xf>
    <xf numFmtId="9" fontId="17" fillId="0" borderId="0" xfId="0" applyNumberFormat="1" applyFont="1"/>
    <xf numFmtId="0" fontId="17" fillId="0" borderId="0" xfId="0" applyFont="1" applyAlignment="1">
      <alignment horizontal="center"/>
    </xf>
    <xf numFmtId="164" fontId="20" fillId="0" borderId="0" xfId="0" applyNumberFormat="1" applyFont="1"/>
    <xf numFmtId="9" fontId="17" fillId="0" borderId="0" xfId="0" quotePrefix="1" applyNumberFormat="1" applyFont="1" applyAlignment="1" applyProtection="1">
      <alignment horizontal="center" vertical="center"/>
      <protection locked="0"/>
    </xf>
    <xf numFmtId="1" fontId="17" fillId="0" borderId="0" xfId="0" applyNumberFormat="1" applyFont="1" applyAlignment="1" applyProtection="1">
      <alignment horizontal="center" vertical="center"/>
      <protection locked="0"/>
    </xf>
    <xf numFmtId="9" fontId="17" fillId="0" borderId="0" xfId="0" applyNumberFormat="1" applyFont="1" applyAlignment="1">
      <alignment horizontal="center"/>
    </xf>
    <xf numFmtId="164" fontId="20" fillId="0" borderId="0" xfId="0" applyNumberFormat="1" applyFont="1" applyAlignment="1">
      <alignment horizontal="center"/>
    </xf>
    <xf numFmtId="0" fontId="17" fillId="0" borderId="0" xfId="0" applyFont="1" applyProtection="1">
      <protection locked="0"/>
    </xf>
    <xf numFmtId="0" fontId="15" fillId="0" borderId="0" xfId="0" applyFont="1" applyProtection="1">
      <protection locked="0"/>
    </xf>
    <xf numFmtId="0" fontId="22" fillId="0" borderId="0" xfId="0" applyFont="1"/>
    <xf numFmtId="0" fontId="17" fillId="0" borderId="4" xfId="0" applyFont="1" applyBorder="1" applyProtection="1">
      <protection locked="0"/>
    </xf>
    <xf numFmtId="0" fontId="17" fillId="0" borderId="13" xfId="0" applyFont="1" applyBorder="1" applyProtection="1">
      <protection locked="0"/>
    </xf>
    <xf numFmtId="2" fontId="16" fillId="0" borderId="0" xfId="0" applyNumberFormat="1" applyFont="1"/>
    <xf numFmtId="164" fontId="25" fillId="18" borderId="0" xfId="10" applyNumberFormat="1" applyFont="1" applyBorder="1" applyAlignment="1">
      <alignment horizontal="center"/>
    </xf>
    <xf numFmtId="164" fontId="26" fillId="19" borderId="0" xfId="11" applyNumberFormat="1" applyFont="1" applyBorder="1" applyAlignment="1">
      <alignment horizontal="center"/>
    </xf>
    <xf numFmtId="164" fontId="27" fillId="6" borderId="0" xfId="5" applyNumberFormat="1" applyFont="1" applyBorder="1" applyAlignment="1">
      <alignment horizontal="center"/>
    </xf>
    <xf numFmtId="164" fontId="25" fillId="18" borderId="0" xfId="10" applyNumberFormat="1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25" fillId="18" borderId="0" xfId="10" applyNumberFormat="1" applyFont="1" applyBorder="1" applyAlignment="1">
      <alignment horizontal="center"/>
    </xf>
    <xf numFmtId="2" fontId="26" fillId="19" borderId="0" xfId="11" applyNumberFormat="1" applyFont="1" applyBorder="1" applyAlignment="1">
      <alignment horizontal="center"/>
    </xf>
    <xf numFmtId="2" fontId="27" fillId="6" borderId="0" xfId="5" applyNumberFormat="1" applyFont="1" applyBorder="1" applyAlignment="1">
      <alignment horizontal="center"/>
    </xf>
    <xf numFmtId="2" fontId="25" fillId="18" borderId="0" xfId="10" applyNumberFormat="1" applyFont="1" applyBorder="1" applyAlignment="1">
      <alignment horizontal="center"/>
    </xf>
    <xf numFmtId="0" fontId="20" fillId="0" borderId="0" xfId="0" applyFont="1" applyAlignment="1" applyProtection="1">
      <alignment horizontal="left"/>
      <protection locked="0"/>
    </xf>
    <xf numFmtId="9" fontId="27" fillId="0" borderId="0" xfId="5" applyNumberFormat="1" applyFont="1" applyFill="1" applyBorder="1" applyAlignment="1">
      <alignment horizontal="center"/>
    </xf>
    <xf numFmtId="164" fontId="26" fillId="19" borderId="0" xfId="11" applyNumberFormat="1" applyFont="1" applyBorder="1" applyAlignment="1">
      <alignment horizontal="left"/>
    </xf>
    <xf numFmtId="164" fontId="25" fillId="18" borderId="0" xfId="10" applyNumberFormat="1" applyFont="1" applyBorder="1" applyAlignment="1">
      <alignment horizontal="left"/>
    </xf>
    <xf numFmtId="164" fontId="25" fillId="18" borderId="4" xfId="10" applyNumberFormat="1" applyFont="1" applyBorder="1" applyAlignment="1">
      <alignment horizontal="center" vertical="center"/>
    </xf>
    <xf numFmtId="164" fontId="27" fillId="6" borderId="4" xfId="5" applyNumberFormat="1" applyFont="1" applyBorder="1" applyAlignment="1">
      <alignment horizontal="center"/>
    </xf>
    <xf numFmtId="164" fontId="27" fillId="6" borderId="39" xfId="5" applyNumberFormat="1" applyFont="1" applyBorder="1" applyAlignment="1">
      <alignment horizontal="center"/>
    </xf>
    <xf numFmtId="2" fontId="26" fillId="19" borderId="0" xfId="11" quotePrefix="1" applyNumberFormat="1" applyFont="1" applyBorder="1" applyAlignment="1">
      <alignment horizontal="center"/>
    </xf>
    <xf numFmtId="164" fontId="26" fillId="19" borderId="0" xfId="11" applyNumberFormat="1" applyFont="1" applyAlignment="1">
      <alignment horizontal="center"/>
    </xf>
    <xf numFmtId="164" fontId="27" fillId="6" borderId="0" xfId="5" applyNumberFormat="1" applyFont="1" applyAlignment="1">
      <alignment horizontal="center"/>
    </xf>
    <xf numFmtId="164" fontId="25" fillId="18" borderId="0" xfId="10" applyNumberFormat="1" applyFont="1" applyAlignment="1">
      <alignment horizontal="center"/>
    </xf>
    <xf numFmtId="0" fontId="0" fillId="20" borderId="0" xfId="0" applyFill="1" applyAlignment="1" applyProtection="1">
      <alignment horizontal="center"/>
      <protection locked="0"/>
    </xf>
    <xf numFmtId="0" fontId="17" fillId="20" borderId="0" xfId="0" applyFont="1" applyFill="1" applyAlignment="1" applyProtection="1">
      <alignment horizontal="center"/>
      <protection locked="0"/>
    </xf>
    <xf numFmtId="0" fontId="16" fillId="20" borderId="0" xfId="0" applyFont="1" applyFill="1" applyAlignment="1" applyProtection="1">
      <alignment horizontal="center"/>
      <protection locked="0"/>
    </xf>
    <xf numFmtId="0" fontId="15" fillId="0" borderId="0" xfId="1" applyFont="1" applyFill="1" applyBorder="1" applyAlignment="1" applyProtection="1">
      <alignment horizontal="center" vertical="center"/>
      <protection locked="0"/>
    </xf>
    <xf numFmtId="1" fontId="23" fillId="18" borderId="0" xfId="10" applyNumberFormat="1" applyProtection="1">
      <protection locked="0"/>
    </xf>
    <xf numFmtId="1" fontId="24" fillId="19" borderId="0" xfId="11" applyNumberFormat="1" applyProtection="1">
      <protection locked="0"/>
    </xf>
    <xf numFmtId="1" fontId="9" fillId="6" borderId="0" xfId="5" applyNumberFormat="1" applyProtection="1">
      <protection locked="0"/>
    </xf>
    <xf numFmtId="2" fontId="2" fillId="0" borderId="39" xfId="0" applyNumberFormat="1" applyFont="1" applyBorder="1"/>
    <xf numFmtId="2" fontId="16" fillId="20" borderId="0" xfId="0" applyNumberFormat="1" applyFont="1" applyFill="1" applyAlignment="1" applyProtection="1">
      <alignment horizontal="center"/>
      <protection locked="0"/>
    </xf>
    <xf numFmtId="164" fontId="17" fillId="0" borderId="51" xfId="0" applyNumberFormat="1" applyFont="1" applyBorder="1" applyAlignment="1">
      <alignment horizontal="center"/>
    </xf>
    <xf numFmtId="2" fontId="17" fillId="0" borderId="52" xfId="4" applyNumberFormat="1" applyFont="1" applyFill="1" applyBorder="1" applyAlignment="1">
      <alignment horizontal="center"/>
    </xf>
    <xf numFmtId="164" fontId="17" fillId="0" borderId="52" xfId="0" applyNumberFormat="1" applyFont="1" applyBorder="1" applyAlignment="1">
      <alignment horizontal="center"/>
    </xf>
    <xf numFmtId="2" fontId="17" fillId="0" borderId="52" xfId="0" applyNumberFormat="1" applyFont="1" applyBorder="1" applyAlignment="1">
      <alignment horizontal="center"/>
    </xf>
    <xf numFmtId="2" fontId="17" fillId="0" borderId="53" xfId="0" applyNumberFormat="1" applyFont="1" applyBorder="1" applyAlignment="1">
      <alignment horizontal="center"/>
    </xf>
    <xf numFmtId="1" fontId="15" fillId="0" borderId="48" xfId="1" applyNumberFormat="1" applyFont="1" applyFill="1" applyBorder="1" applyAlignment="1" applyProtection="1">
      <alignment horizontal="center" vertical="center"/>
      <protection locked="0"/>
    </xf>
    <xf numFmtId="0" fontId="15" fillId="0" borderId="54" xfId="1" applyFont="1" applyFill="1" applyBorder="1" applyAlignment="1">
      <alignment horizontal="center" vertical="center" wrapText="1"/>
    </xf>
    <xf numFmtId="0" fontId="15" fillId="0" borderId="55" xfId="1" applyFont="1" applyFill="1" applyBorder="1" applyAlignment="1">
      <alignment horizontal="center" vertical="center" wrapText="1"/>
    </xf>
    <xf numFmtId="0" fontId="15" fillId="0" borderId="56" xfId="1" applyFont="1" applyFill="1" applyBorder="1" applyAlignment="1">
      <alignment horizontal="center" vertical="center" wrapText="1"/>
    </xf>
    <xf numFmtId="0" fontId="15" fillId="0" borderId="57" xfId="1" applyNumberFormat="1" applyFont="1" applyFill="1" applyBorder="1" applyAlignment="1">
      <alignment horizontal="center" vertical="center" wrapText="1"/>
    </xf>
    <xf numFmtId="0" fontId="15" fillId="0" borderId="55" xfId="1" applyNumberFormat="1" applyFont="1" applyFill="1" applyBorder="1" applyAlignment="1">
      <alignment horizontal="center" vertical="center" wrapText="1"/>
    </xf>
    <xf numFmtId="0" fontId="15" fillId="0" borderId="58" xfId="1" applyNumberFormat="1" applyFont="1" applyFill="1" applyBorder="1" applyAlignment="1">
      <alignment horizontal="center" vertical="center" wrapText="1"/>
    </xf>
    <xf numFmtId="0" fontId="15" fillId="0" borderId="55" xfId="1" applyFont="1" applyFill="1" applyBorder="1" applyAlignment="1" applyProtection="1">
      <alignment horizontal="center" vertical="center" wrapText="1"/>
      <protection locked="0"/>
    </xf>
    <xf numFmtId="1" fontId="0" fillId="0" borderId="60" xfId="0" applyNumberFormat="1" applyBorder="1" applyProtection="1">
      <protection locked="0"/>
    </xf>
    <xf numFmtId="1" fontId="0" fillId="0" borderId="62" xfId="0" applyNumberFormat="1" applyBorder="1" applyAlignment="1" applyProtection="1">
      <alignment horizontal="center"/>
      <protection locked="0"/>
    </xf>
    <xf numFmtId="164" fontId="17" fillId="0" borderId="49" xfId="0" applyNumberFormat="1" applyFont="1" applyBorder="1" applyAlignment="1">
      <alignment horizontal="center"/>
    </xf>
    <xf numFmtId="10" fontId="17" fillId="0" borderId="44" xfId="4" applyFont="1" applyFill="1" applyBorder="1" applyAlignment="1">
      <alignment horizontal="center"/>
    </xf>
    <xf numFmtId="10" fontId="17" fillId="0" borderId="45" xfId="4" applyFont="1" applyFill="1" applyBorder="1" applyAlignment="1">
      <alignment horizontal="center"/>
    </xf>
    <xf numFmtId="2" fontId="17" fillId="0" borderId="43" xfId="4" applyNumberFormat="1" applyFont="1" applyFill="1" applyBorder="1" applyAlignment="1">
      <alignment horizontal="center"/>
    </xf>
    <xf numFmtId="2" fontId="17" fillId="0" borderId="44" xfId="4" applyNumberFormat="1" applyFont="1" applyFill="1" applyBorder="1" applyAlignment="1">
      <alignment horizontal="center"/>
    </xf>
    <xf numFmtId="164" fontId="17" fillId="0" borderId="44" xfId="0" applyNumberFormat="1" applyFont="1" applyBorder="1" applyAlignment="1">
      <alignment horizontal="center"/>
    </xf>
    <xf numFmtId="2" fontId="17" fillId="0" borderId="44" xfId="0" applyNumberFormat="1" applyFont="1" applyBorder="1" applyAlignment="1">
      <alignment horizontal="center"/>
    </xf>
    <xf numFmtId="2" fontId="17" fillId="0" borderId="50" xfId="0" applyNumberFormat="1" applyFont="1" applyBorder="1" applyAlignment="1">
      <alignment horizontal="center"/>
    </xf>
    <xf numFmtId="1" fontId="15" fillId="0" borderId="63" xfId="1" applyNumberFormat="1" applyFont="1" applyFill="1" applyBorder="1" applyAlignment="1" applyProtection="1">
      <alignment horizontal="center" vertical="center"/>
      <protection locked="0"/>
    </xf>
    <xf numFmtId="1" fontId="15" fillId="0" borderId="64" xfId="1" applyNumberFormat="1" applyFont="1" applyFill="1" applyBorder="1" applyAlignment="1" applyProtection="1">
      <alignment horizontal="center" vertical="center"/>
      <protection locked="0"/>
    </xf>
    <xf numFmtId="0" fontId="15" fillId="0" borderId="66" xfId="1" applyFont="1" applyFill="1" applyBorder="1" applyAlignment="1" applyProtection="1">
      <alignment horizontal="center" vertical="center"/>
      <protection locked="0"/>
    </xf>
    <xf numFmtId="0" fontId="15" fillId="0" borderId="66" xfId="1" applyFont="1" applyFill="1" applyBorder="1" applyAlignment="1" applyProtection="1">
      <alignment horizontal="center" vertical="center" wrapText="1"/>
      <protection locked="0"/>
    </xf>
    <xf numFmtId="1" fontId="15" fillId="0" borderId="66" xfId="1" applyNumberFormat="1" applyFont="1" applyFill="1" applyBorder="1" applyAlignment="1" applyProtection="1">
      <alignment horizontal="center" vertical="center"/>
      <protection locked="0"/>
    </xf>
    <xf numFmtId="0" fontId="15" fillId="0" borderId="65" xfId="1" applyFont="1" applyFill="1" applyBorder="1" applyAlignment="1">
      <alignment horizontal="center" vertical="center" wrapText="1"/>
    </xf>
    <xf numFmtId="0" fontId="15" fillId="0" borderId="66" xfId="1" applyFont="1" applyFill="1" applyBorder="1" applyAlignment="1">
      <alignment horizontal="center" vertical="center" wrapText="1"/>
    </xf>
    <xf numFmtId="0" fontId="15" fillId="0" borderId="67" xfId="1" applyFont="1" applyFill="1" applyBorder="1" applyAlignment="1">
      <alignment horizontal="center" vertical="center" wrapText="1"/>
    </xf>
    <xf numFmtId="10" fontId="17" fillId="0" borderId="71" xfId="4" applyFont="1" applyFill="1" applyBorder="1" applyAlignment="1">
      <alignment horizontal="center"/>
    </xf>
    <xf numFmtId="0" fontId="15" fillId="0" borderId="73" xfId="1" applyFont="1" applyFill="1" applyBorder="1" applyAlignment="1" applyProtection="1">
      <alignment horizontal="center" vertical="center"/>
      <protection locked="0"/>
    </xf>
    <xf numFmtId="0" fontId="15" fillId="0" borderId="74" xfId="1" applyFont="1" applyFill="1" applyBorder="1" applyAlignment="1">
      <alignment horizontal="center" vertical="center"/>
    </xf>
    <xf numFmtId="1" fontId="15" fillId="0" borderId="72" xfId="1" applyNumberFormat="1" applyFont="1" applyFill="1" applyBorder="1" applyAlignment="1" applyProtection="1">
      <alignment horizontal="center" vertical="center"/>
      <protection locked="0"/>
    </xf>
    <xf numFmtId="1" fontId="15" fillId="0" borderId="73" xfId="1" applyNumberFormat="1" applyFont="1" applyFill="1" applyBorder="1" applyAlignment="1" applyProtection="1">
      <alignment horizontal="center" vertical="center"/>
      <protection locked="0"/>
    </xf>
    <xf numFmtId="1" fontId="15" fillId="0" borderId="74" xfId="1" applyNumberFormat="1" applyFont="1" applyFill="1" applyBorder="1" applyAlignment="1" applyProtection="1">
      <alignment horizontal="center" vertical="center"/>
      <protection locked="0"/>
    </xf>
    <xf numFmtId="0" fontId="15" fillId="0" borderId="73" xfId="1" applyFont="1" applyFill="1" applyBorder="1" applyAlignment="1">
      <alignment horizontal="center" vertical="center" wrapText="1"/>
    </xf>
    <xf numFmtId="0" fontId="15" fillId="0" borderId="74" xfId="1" applyFont="1" applyFill="1" applyBorder="1" applyAlignment="1">
      <alignment horizontal="center" vertical="center" wrapText="1"/>
    </xf>
    <xf numFmtId="0" fontId="17" fillId="0" borderId="58" xfId="4" applyNumberFormat="1" applyFont="1" applyFill="1" applyBorder="1" applyAlignment="1">
      <alignment horizontal="center"/>
    </xf>
    <xf numFmtId="0" fontId="17" fillId="0" borderId="50" xfId="4" applyNumberFormat="1" applyFont="1" applyFill="1" applyBorder="1" applyAlignment="1">
      <alignment horizontal="center"/>
    </xf>
    <xf numFmtId="164" fontId="17" fillId="0" borderId="75" xfId="0" applyNumberFormat="1" applyFont="1" applyBorder="1" applyAlignment="1">
      <alignment horizontal="center"/>
    </xf>
    <xf numFmtId="10" fontId="17" fillId="0" borderId="76" xfId="4" applyFont="1" applyFill="1" applyBorder="1" applyAlignment="1">
      <alignment horizontal="center"/>
    </xf>
    <xf numFmtId="10" fontId="17" fillId="0" borderId="81" xfId="4" applyFont="1" applyFill="1" applyBorder="1" applyAlignment="1">
      <alignment horizontal="center"/>
    </xf>
    <xf numFmtId="0" fontId="17" fillId="0" borderId="77" xfId="4" applyNumberFormat="1" applyFont="1" applyFill="1" applyBorder="1" applyAlignment="1">
      <alignment horizontal="center"/>
    </xf>
    <xf numFmtId="0" fontId="15" fillId="0" borderId="10" xfId="1" applyFont="1" applyFill="1" applyBorder="1" applyAlignment="1">
      <alignment horizontal="center" vertical="center" wrapText="1"/>
    </xf>
    <xf numFmtId="0" fontId="15" fillId="0" borderId="70" xfId="1" applyNumberFormat="1" applyFont="1" applyFill="1" applyBorder="1" applyAlignment="1">
      <alignment horizontal="center" vertical="center" wrapText="1"/>
    </xf>
    <xf numFmtId="0" fontId="15" fillId="0" borderId="71" xfId="1" applyNumberFormat="1" applyFont="1" applyFill="1" applyBorder="1" applyAlignment="1">
      <alignment horizontal="center" vertical="center" wrapText="1"/>
    </xf>
    <xf numFmtId="0" fontId="4" fillId="0" borderId="0" xfId="0" applyFont="1" applyAlignment="1" applyProtection="1">
      <alignment horizontal="center"/>
      <protection locked="0"/>
    </xf>
    <xf numFmtId="0" fontId="15" fillId="0" borderId="86" xfId="1" applyNumberFormat="1" applyFont="1" applyFill="1" applyBorder="1" applyAlignment="1">
      <alignment horizontal="center" vertical="center" wrapText="1"/>
    </xf>
    <xf numFmtId="164" fontId="16" fillId="20" borderId="4" xfId="0" applyNumberFormat="1" applyFont="1" applyFill="1" applyBorder="1" applyAlignment="1" applyProtection="1">
      <alignment horizontal="center"/>
      <protection locked="0"/>
    </xf>
    <xf numFmtId="164" fontId="26" fillId="19" borderId="4" xfId="11" applyNumberFormat="1" applyFont="1" applyBorder="1" applyAlignment="1">
      <alignment horizontal="center"/>
    </xf>
    <xf numFmtId="2" fontId="16" fillId="0" borderId="88" xfId="0" applyNumberFormat="1" applyFont="1" applyBorder="1"/>
    <xf numFmtId="1" fontId="17" fillId="0" borderId="4" xfId="0" applyNumberFormat="1" applyFont="1" applyBorder="1" applyProtection="1">
      <protection locked="0"/>
    </xf>
    <xf numFmtId="2" fontId="16" fillId="0" borderId="90" xfId="0" applyNumberFormat="1" applyFont="1" applyBorder="1"/>
    <xf numFmtId="1" fontId="17" fillId="0" borderId="89" xfId="0" applyNumberFormat="1" applyFont="1" applyBorder="1" applyProtection="1">
      <protection locked="0"/>
    </xf>
    <xf numFmtId="0" fontId="0" fillId="0" borderId="39" xfId="0" applyBorder="1" applyProtection="1">
      <protection locked="0"/>
    </xf>
    <xf numFmtId="164" fontId="25" fillId="18" borderId="39" xfId="10" applyNumberFormat="1" applyFont="1" applyBorder="1" applyAlignment="1">
      <alignment horizontal="center"/>
    </xf>
    <xf numFmtId="164" fontId="26" fillId="19" borderId="39" xfId="11" applyNumberFormat="1" applyFont="1" applyBorder="1" applyAlignment="1">
      <alignment horizontal="center"/>
    </xf>
    <xf numFmtId="1" fontId="17" fillId="0" borderId="37" xfId="0" applyNumberFormat="1" applyFont="1" applyBorder="1" applyProtection="1">
      <protection locked="0"/>
    </xf>
    <xf numFmtId="2" fontId="16" fillId="0" borderId="92" xfId="0" applyNumberFormat="1" applyFont="1" applyBorder="1"/>
    <xf numFmtId="2" fontId="17" fillId="0" borderId="91" xfId="0" applyNumberFormat="1" applyFont="1" applyBorder="1" applyAlignment="1">
      <alignment horizontal="left"/>
    </xf>
    <xf numFmtId="1" fontId="17" fillId="0" borderId="91" xfId="0" applyNumberFormat="1" applyFont="1" applyBorder="1" applyProtection="1">
      <protection locked="0"/>
    </xf>
    <xf numFmtId="2" fontId="17" fillId="0" borderId="41" xfId="0" applyNumberFormat="1" applyFont="1" applyBorder="1" applyAlignment="1">
      <alignment horizontal="left"/>
    </xf>
    <xf numFmtId="0" fontId="20" fillId="0" borderId="38" xfId="0" applyFont="1" applyBorder="1" applyAlignment="1" applyProtection="1">
      <alignment horizontal="left"/>
      <protection locked="0"/>
    </xf>
    <xf numFmtId="0" fontId="20" fillId="0" borderId="91" xfId="0" applyFont="1" applyBorder="1" applyAlignment="1" applyProtection="1">
      <alignment horizontal="left"/>
      <protection locked="0"/>
    </xf>
    <xf numFmtId="14" fontId="20" fillId="0" borderId="91" xfId="0" applyNumberFormat="1" applyFont="1" applyBorder="1" applyAlignment="1" applyProtection="1">
      <alignment horizontal="left"/>
      <protection locked="0"/>
    </xf>
    <xf numFmtId="14" fontId="20" fillId="0" borderId="92" xfId="0" applyNumberFormat="1" applyFont="1" applyBorder="1" applyAlignment="1" applyProtection="1">
      <alignment horizontal="left"/>
      <protection locked="0"/>
    </xf>
    <xf numFmtId="1" fontId="0" fillId="0" borderId="93" xfId="0" applyNumberFormat="1" applyBorder="1" applyAlignment="1" applyProtection="1">
      <alignment horizontal="center"/>
      <protection locked="0"/>
    </xf>
    <xf numFmtId="2" fontId="17" fillId="0" borderId="71" xfId="4" applyNumberFormat="1" applyFont="1" applyFill="1" applyBorder="1" applyAlignment="1">
      <alignment horizontal="center"/>
    </xf>
    <xf numFmtId="164" fontId="17" fillId="0" borderId="71" xfId="0" applyNumberFormat="1" applyFont="1" applyBorder="1" applyAlignment="1">
      <alignment horizontal="center"/>
    </xf>
    <xf numFmtId="2" fontId="17" fillId="0" borderId="71" xfId="0" applyNumberFormat="1" applyFont="1" applyBorder="1" applyAlignment="1">
      <alignment horizontal="center"/>
    </xf>
    <xf numFmtId="2" fontId="17" fillId="0" borderId="86" xfId="0" applyNumberFormat="1" applyFont="1" applyBorder="1" applyAlignment="1">
      <alignment horizontal="center"/>
    </xf>
    <xf numFmtId="1" fontId="15" fillId="0" borderId="6" xfId="1" applyNumberFormat="1" applyFont="1" applyFill="1" applyBorder="1" applyAlignment="1" applyProtection="1">
      <alignment horizontal="center" vertical="center"/>
      <protection locked="0"/>
    </xf>
    <xf numFmtId="0" fontId="15" fillId="0" borderId="66" xfId="1" applyNumberFormat="1" applyFont="1" applyFill="1" applyBorder="1" applyAlignment="1">
      <alignment horizontal="center" vertical="center" wrapText="1"/>
    </xf>
    <xf numFmtId="0" fontId="15" fillId="0" borderId="74" xfId="1" applyNumberFormat="1" applyFont="1" applyFill="1" applyBorder="1" applyAlignment="1">
      <alignment horizontal="center" vertical="center" wrapText="1"/>
    </xf>
    <xf numFmtId="1" fontId="16" fillId="0" borderId="42" xfId="0" applyNumberFormat="1" applyFont="1" applyBorder="1" applyProtection="1">
      <protection locked="0"/>
    </xf>
    <xf numFmtId="14" fontId="5" fillId="0" borderId="0" xfId="0" applyNumberFormat="1" applyFont="1" applyProtection="1">
      <protection locked="0"/>
    </xf>
    <xf numFmtId="2" fontId="2" fillId="0" borderId="4" xfId="0" applyNumberFormat="1" applyFont="1" applyBorder="1"/>
    <xf numFmtId="2" fontId="2" fillId="0" borderId="13" xfId="0" applyNumberFormat="1" applyFont="1" applyBorder="1"/>
    <xf numFmtId="1" fontId="5" fillId="0" borderId="4" xfId="9" applyNumberFormat="1" applyFont="1" applyBorder="1"/>
    <xf numFmtId="1" fontId="5" fillId="0" borderId="0" xfId="9" applyNumberFormat="1" applyFont="1" applyBorder="1"/>
    <xf numFmtId="1" fontId="5" fillId="0" borderId="13" xfId="9" applyNumberFormat="1" applyFont="1" applyBorder="1"/>
    <xf numFmtId="14" fontId="20" fillId="0" borderId="89" xfId="0" applyNumberFormat="1" applyFont="1" applyBorder="1" applyAlignment="1" applyProtection="1">
      <alignment horizontal="left"/>
      <protection locked="0"/>
    </xf>
    <xf numFmtId="2" fontId="17" fillId="0" borderId="95" xfId="0" applyNumberFormat="1" applyFont="1" applyBorder="1" applyAlignment="1">
      <alignment horizontal="left"/>
    </xf>
    <xf numFmtId="164" fontId="25" fillId="18" borderId="94" xfId="10" applyNumberFormat="1" applyFont="1" applyBorder="1" applyAlignment="1">
      <alignment horizontal="center" vertical="center"/>
    </xf>
    <xf numFmtId="164" fontId="26" fillId="19" borderId="94" xfId="11" applyNumberFormat="1" applyFont="1" applyBorder="1" applyAlignment="1">
      <alignment horizontal="center"/>
    </xf>
    <xf numFmtId="164" fontId="27" fillId="6" borderId="94" xfId="5" applyNumberFormat="1" applyFont="1" applyBorder="1" applyAlignment="1">
      <alignment horizontal="center"/>
    </xf>
    <xf numFmtId="164" fontId="25" fillId="18" borderId="94" xfId="10" applyNumberFormat="1" applyFont="1" applyBorder="1" applyAlignment="1">
      <alignment horizontal="center"/>
    </xf>
    <xf numFmtId="0" fontId="15" fillId="0" borderId="72" xfId="1" applyFont="1" applyFill="1" applyBorder="1" applyAlignment="1">
      <alignment horizontal="center" vertical="center" wrapText="1"/>
    </xf>
    <xf numFmtId="164" fontId="17" fillId="0" borderId="0" xfId="0" applyNumberFormat="1" applyFont="1"/>
    <xf numFmtId="0" fontId="15" fillId="0" borderId="54" xfId="1" applyFont="1" applyFill="1" applyBorder="1" applyAlignment="1" applyProtection="1">
      <alignment horizontal="center" vertical="center" wrapText="1"/>
      <protection locked="0"/>
    </xf>
    <xf numFmtId="0" fontId="15" fillId="0" borderId="58" xfId="1" applyFont="1" applyFill="1" applyBorder="1" applyAlignment="1" applyProtection="1">
      <alignment horizontal="center" vertical="center"/>
      <protection locked="0"/>
    </xf>
    <xf numFmtId="0" fontId="2" fillId="0" borderId="50" xfId="4" applyNumberFormat="1" applyFont="1" applyFill="1" applyBorder="1"/>
    <xf numFmtId="0" fontId="2" fillId="11" borderId="53" xfId="4" applyNumberFormat="1" applyFont="1" applyFill="1" applyBorder="1"/>
    <xf numFmtId="164" fontId="17" fillId="21" borderId="54" xfId="0" applyNumberFormat="1" applyFont="1" applyFill="1" applyBorder="1" applyAlignment="1">
      <alignment horizontal="center"/>
    </xf>
    <xf numFmtId="164" fontId="17" fillId="21" borderId="49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0" fontId="0" fillId="0" borderId="39" xfId="0" applyBorder="1"/>
    <xf numFmtId="164" fontId="0" fillId="0" borderId="78" xfId="0" applyNumberFormat="1" applyBorder="1" applyAlignment="1" applyProtection="1">
      <alignment horizontal="center"/>
      <protection locked="0"/>
    </xf>
    <xf numFmtId="164" fontId="5" fillId="0" borderId="71" xfId="0" applyNumberFormat="1" applyFont="1" applyBorder="1" applyAlignment="1">
      <alignment horizontal="center"/>
    </xf>
    <xf numFmtId="164" fontId="5" fillId="0" borderId="86" xfId="0" applyNumberFormat="1" applyFont="1" applyBorder="1" applyAlignment="1">
      <alignment horizontal="center"/>
    </xf>
    <xf numFmtId="0" fontId="19" fillId="0" borderId="0" xfId="0" applyFont="1" applyAlignment="1">
      <alignment horizontal="center" vertical="center" wrapText="1"/>
    </xf>
    <xf numFmtId="164" fontId="19" fillId="0" borderId="0" xfId="0" applyNumberFormat="1" applyFont="1" applyAlignment="1">
      <alignment horizontal="center"/>
    </xf>
    <xf numFmtId="9" fontId="19" fillId="0" borderId="0" xfId="0" applyNumberFormat="1" applyFont="1" applyAlignment="1">
      <alignment horizontal="center" vertical="center"/>
    </xf>
    <xf numFmtId="0" fontId="15" fillId="0" borderId="1" xfId="1" applyFont="1" applyFill="1" applyBorder="1" applyAlignment="1" applyProtection="1">
      <alignment horizontal="center" vertical="center"/>
      <protection locked="0"/>
    </xf>
    <xf numFmtId="14" fontId="0" fillId="0" borderId="97" xfId="0" applyNumberFormat="1" applyBorder="1" applyProtection="1">
      <protection locked="0"/>
    </xf>
    <xf numFmtId="14" fontId="0" fillId="0" borderId="96" xfId="0" applyNumberFormat="1" applyBorder="1" applyProtection="1">
      <protection locked="0"/>
    </xf>
    <xf numFmtId="14" fontId="0" fillId="0" borderId="14" xfId="0" applyNumberFormat="1" applyBorder="1" applyProtection="1">
      <protection locked="0"/>
    </xf>
    <xf numFmtId="0" fontId="15" fillId="0" borderId="73" xfId="1" applyNumberFormat="1" applyFont="1" applyFill="1" applyBorder="1" applyAlignment="1">
      <alignment horizontal="center" vertical="center" wrapText="1"/>
    </xf>
    <xf numFmtId="2" fontId="17" fillId="0" borderId="85" xfId="4" applyNumberFormat="1" applyFont="1" applyFill="1" applyBorder="1" applyAlignment="1">
      <alignment horizontal="center"/>
    </xf>
    <xf numFmtId="2" fontId="17" fillId="0" borderId="49" xfId="4" applyNumberFormat="1" applyFont="1" applyFill="1" applyBorder="1" applyAlignment="1">
      <alignment horizontal="center"/>
    </xf>
    <xf numFmtId="2" fontId="17" fillId="0" borderId="62" xfId="0" applyNumberFormat="1" applyFont="1" applyBorder="1" applyAlignment="1">
      <alignment horizontal="center"/>
    </xf>
    <xf numFmtId="2" fontId="17" fillId="0" borderId="60" xfId="0" applyNumberFormat="1" applyFont="1" applyBorder="1" applyAlignment="1">
      <alignment horizontal="center"/>
    </xf>
    <xf numFmtId="0" fontId="15" fillId="0" borderId="98" xfId="1" applyNumberFormat="1" applyFont="1" applyFill="1" applyBorder="1" applyAlignment="1">
      <alignment horizontal="center" vertical="center" wrapText="1"/>
    </xf>
    <xf numFmtId="0" fontId="15" fillId="0" borderId="83" xfId="1" applyNumberFormat="1" applyFont="1" applyFill="1" applyBorder="1" applyAlignment="1">
      <alignment horizontal="center" vertical="center" wrapText="1"/>
    </xf>
    <xf numFmtId="0" fontId="15" fillId="0" borderId="84" xfId="1" applyNumberFormat="1" applyFont="1" applyFill="1" applyBorder="1" applyAlignment="1">
      <alignment horizontal="center" vertical="center" wrapText="1"/>
    </xf>
    <xf numFmtId="2" fontId="17" fillId="0" borderId="51" xfId="4" applyNumberFormat="1" applyFont="1" applyFill="1" applyBorder="1" applyAlignment="1">
      <alignment horizontal="center"/>
    </xf>
    <xf numFmtId="164" fontId="15" fillId="0" borderId="97" xfId="1" applyNumberFormat="1" applyFont="1" applyFill="1" applyBorder="1" applyAlignment="1">
      <alignment horizontal="center" vertical="center" wrapText="1"/>
    </xf>
    <xf numFmtId="10" fontId="17" fillId="0" borderId="86" xfId="4" applyFont="1" applyFill="1" applyBorder="1" applyAlignment="1">
      <alignment horizontal="center"/>
    </xf>
    <xf numFmtId="0" fontId="17" fillId="0" borderId="4" xfId="0" applyFont="1" applyBorder="1"/>
    <xf numFmtId="0" fontId="17" fillId="0" borderId="13" xfId="0" applyFont="1" applyBorder="1"/>
    <xf numFmtId="0" fontId="29" fillId="0" borderId="29" xfId="12" applyFont="1" applyBorder="1"/>
    <xf numFmtId="0" fontId="29" fillId="0" borderId="99" xfId="12" applyFont="1" applyBorder="1"/>
    <xf numFmtId="0" fontId="29" fillId="0" borderId="15" xfId="12" applyFont="1" applyBorder="1"/>
    <xf numFmtId="0" fontId="30" fillId="0" borderId="37" xfId="12" applyFont="1" applyBorder="1" applyAlignment="1">
      <alignment horizontal="right"/>
    </xf>
    <xf numFmtId="0" fontId="31" fillId="0" borderId="42" xfId="12" applyFont="1" applyBorder="1"/>
    <xf numFmtId="0" fontId="0" fillId="0" borderId="40" xfId="0" applyBorder="1"/>
    <xf numFmtId="0" fontId="32" fillId="20" borderId="15" xfId="12" applyFont="1" applyFill="1" applyBorder="1"/>
    <xf numFmtId="0" fontId="29" fillId="0" borderId="42" xfId="12" applyFont="1" applyBorder="1" applyAlignment="1">
      <alignment horizontal="right"/>
    </xf>
    <xf numFmtId="164" fontId="31" fillId="0" borderId="89" xfId="12" applyNumberFormat="1" applyFont="1" applyBorder="1" applyAlignment="1">
      <alignment horizontal="right"/>
    </xf>
    <xf numFmtId="0" fontId="29" fillId="0" borderId="89" xfId="12" applyFont="1" applyBorder="1" applyAlignment="1">
      <alignment horizontal="right"/>
    </xf>
    <xf numFmtId="0" fontId="29" fillId="0" borderId="40" xfId="12" applyFont="1" applyBorder="1" applyAlignment="1">
      <alignment horizontal="right"/>
    </xf>
    <xf numFmtId="0" fontId="31" fillId="0" borderId="29" xfId="12" applyFont="1" applyBorder="1" applyAlignment="1">
      <alignment horizontal="center"/>
    </xf>
    <xf numFmtId="0" fontId="31" fillId="0" borderId="89" xfId="12" applyFont="1" applyBorder="1"/>
    <xf numFmtId="0" fontId="29" fillId="20" borderId="19" xfId="12" applyFont="1" applyFill="1" applyBorder="1" applyAlignment="1">
      <alignment horizontal="center"/>
    </xf>
    <xf numFmtId="0" fontId="29" fillId="20" borderId="37" xfId="12" applyFont="1" applyFill="1" applyBorder="1" applyAlignment="1">
      <alignment horizontal="center"/>
    </xf>
    <xf numFmtId="0" fontId="17" fillId="0" borderId="39" xfId="0" applyFont="1" applyBorder="1"/>
    <xf numFmtId="0" fontId="17" fillId="0" borderId="40" xfId="0" applyFont="1" applyBorder="1"/>
    <xf numFmtId="0" fontId="29" fillId="20" borderId="0" xfId="12" applyFont="1" applyFill="1"/>
    <xf numFmtId="0" fontId="31" fillId="0" borderId="42" xfId="12" applyFont="1" applyBorder="1" applyAlignment="1">
      <alignment horizontal="center"/>
    </xf>
    <xf numFmtId="0" fontId="30" fillId="0" borderId="36" xfId="12" applyFont="1" applyBorder="1"/>
    <xf numFmtId="0" fontId="30" fillId="0" borderId="37" xfId="12" applyFont="1" applyBorder="1"/>
    <xf numFmtId="1" fontId="0" fillId="0" borderId="19" xfId="0" applyNumberFormat="1" applyBorder="1" applyProtection="1">
      <protection locked="0"/>
    </xf>
    <xf numFmtId="0" fontId="0" fillId="0" borderId="36" xfId="0" applyBorder="1" applyProtection="1">
      <protection locked="0"/>
    </xf>
    <xf numFmtId="0" fontId="0" fillId="0" borderId="36" xfId="0" applyBorder="1"/>
    <xf numFmtId="0" fontId="2" fillId="0" borderId="36" xfId="0" applyFont="1" applyBorder="1"/>
    <xf numFmtId="2" fontId="2" fillId="0" borderId="36" xfId="0" applyNumberFormat="1" applyFont="1" applyBorder="1"/>
    <xf numFmtId="0" fontId="8" fillId="0" borderId="36" xfId="0" applyFont="1" applyBorder="1"/>
    <xf numFmtId="0" fontId="8" fillId="0" borderId="4" xfId="0" applyFont="1" applyBorder="1"/>
    <xf numFmtId="0" fontId="13" fillId="0" borderId="4" xfId="0" applyFont="1" applyBorder="1"/>
    <xf numFmtId="0" fontId="13" fillId="0" borderId="42" xfId="0" applyFont="1" applyBorder="1"/>
    <xf numFmtId="0" fontId="13" fillId="0" borderId="89" xfId="0" applyFont="1" applyBorder="1"/>
    <xf numFmtId="0" fontId="2" fillId="0" borderId="39" xfId="0" applyFont="1" applyBorder="1"/>
    <xf numFmtId="0" fontId="8" fillId="0" borderId="39" xfId="0" applyFont="1" applyBorder="1"/>
    <xf numFmtId="1" fontId="33" fillId="0" borderId="0" xfId="0" applyNumberFormat="1" applyFont="1" applyAlignment="1" applyProtection="1">
      <alignment horizontal="center"/>
      <protection locked="0"/>
    </xf>
    <xf numFmtId="0" fontId="13" fillId="20" borderId="0" xfId="0" applyFont="1" applyFill="1"/>
    <xf numFmtId="0" fontId="13" fillId="20" borderId="89" xfId="0" applyFont="1" applyFill="1" applyBorder="1"/>
    <xf numFmtId="0" fontId="17" fillId="0" borderId="29" xfId="0" applyFont="1" applyBorder="1"/>
    <xf numFmtId="0" fontId="17" fillId="0" borderId="42" xfId="0" applyFont="1" applyBorder="1"/>
    <xf numFmtId="0" fontId="17" fillId="0" borderId="99" xfId="0" applyFont="1" applyBorder="1"/>
    <xf numFmtId="0" fontId="17" fillId="0" borderId="89" xfId="0" applyFont="1" applyBorder="1"/>
    <xf numFmtId="0" fontId="17" fillId="0" borderId="15" xfId="0" applyFont="1" applyBorder="1"/>
    <xf numFmtId="0" fontId="0" fillId="0" borderId="42" xfId="0" applyBorder="1"/>
    <xf numFmtId="0" fontId="0" fillId="0" borderId="89" xfId="0" applyBorder="1"/>
    <xf numFmtId="0" fontId="31" fillId="0" borderId="4" xfId="12" applyFont="1" applyBorder="1" applyAlignment="1">
      <alignment horizontal="center"/>
    </xf>
    <xf numFmtId="0" fontId="5" fillId="0" borderId="0" xfId="9" applyFont="1" applyFill="1" applyBorder="1"/>
    <xf numFmtId="2" fontId="16" fillId="20" borderId="90" xfId="0" applyNumberFormat="1" applyFont="1" applyFill="1" applyBorder="1" applyAlignment="1">
      <alignment horizontal="center"/>
    </xf>
    <xf numFmtId="0" fontId="16" fillId="20" borderId="95" xfId="0" applyFont="1" applyFill="1" applyBorder="1" applyAlignment="1" applyProtection="1">
      <alignment horizontal="center"/>
      <protection locked="0"/>
    </xf>
    <xf numFmtId="0" fontId="16" fillId="20" borderId="89" xfId="0" applyFont="1" applyFill="1" applyBorder="1" applyAlignment="1" applyProtection="1">
      <alignment horizontal="center"/>
      <protection locked="0"/>
    </xf>
    <xf numFmtId="2" fontId="2" fillId="0" borderId="90" xfId="0" applyNumberFormat="1" applyFont="1" applyBorder="1" applyAlignment="1">
      <alignment horizontal="center"/>
    </xf>
    <xf numFmtId="2" fontId="2" fillId="20" borderId="95" xfId="0" applyNumberFormat="1" applyFont="1" applyFill="1" applyBorder="1" applyAlignment="1" applyProtection="1">
      <alignment horizontal="center"/>
      <protection locked="0"/>
    </xf>
    <xf numFmtId="2" fontId="16" fillId="20" borderId="89" xfId="0" applyNumberFormat="1" applyFont="1" applyFill="1" applyBorder="1" applyAlignment="1" applyProtection="1">
      <alignment horizontal="center"/>
      <protection locked="0"/>
    </xf>
    <xf numFmtId="0" fontId="0" fillId="20" borderId="89" xfId="0" applyFill="1" applyBorder="1" applyAlignment="1" applyProtection="1">
      <alignment horizontal="center"/>
      <protection locked="0"/>
    </xf>
    <xf numFmtId="0" fontId="34" fillId="0" borderId="15" xfId="12" applyFont="1" applyBorder="1"/>
    <xf numFmtId="0" fontId="7" fillId="0" borderId="0" xfId="0" applyFont="1" applyProtection="1">
      <protection locked="0"/>
    </xf>
    <xf numFmtId="0" fontId="7" fillId="0" borderId="0" xfId="0" applyFont="1"/>
    <xf numFmtId="0" fontId="35" fillId="0" borderId="0" xfId="0" applyFont="1"/>
    <xf numFmtId="2" fontId="35" fillId="0" borderId="0" xfId="0" applyNumberFormat="1" applyFont="1"/>
    <xf numFmtId="0" fontId="22" fillId="0" borderId="0" xfId="0" applyFont="1" applyAlignment="1">
      <alignment horizontal="left"/>
    </xf>
    <xf numFmtId="0" fontId="17" fillId="0" borderId="13" xfId="0" applyFont="1" applyBorder="1" applyAlignment="1" applyProtection="1">
      <alignment horizontal="left"/>
      <protection locked="0"/>
    </xf>
    <xf numFmtId="1" fontId="17" fillId="0" borderId="13" xfId="0" applyNumberFormat="1" applyFont="1" applyBorder="1" applyProtection="1">
      <protection locked="0"/>
    </xf>
    <xf numFmtId="0" fontId="32" fillId="20" borderId="15" xfId="12" applyFont="1" applyFill="1" applyBorder="1" applyAlignment="1">
      <alignment horizontal="left"/>
    </xf>
    <xf numFmtId="0" fontId="32" fillId="20" borderId="40" xfId="12" applyFont="1" applyFill="1" applyBorder="1" applyAlignment="1">
      <alignment horizontal="left"/>
    </xf>
    <xf numFmtId="0" fontId="16" fillId="0" borderId="89" xfId="0" applyFont="1" applyBorder="1" applyProtection="1">
      <protection locked="0"/>
    </xf>
    <xf numFmtId="1" fontId="16" fillId="0" borderId="89" xfId="0" applyNumberFormat="1" applyFont="1" applyBorder="1" applyProtection="1">
      <protection locked="0"/>
    </xf>
    <xf numFmtId="2" fontId="16" fillId="0" borderId="88" xfId="0" applyNumberFormat="1" applyFont="1" applyBorder="1" applyAlignment="1">
      <alignment horizontal="center"/>
    </xf>
    <xf numFmtId="0" fontId="17" fillId="0" borderId="40" xfId="0" applyFont="1" applyBorder="1" applyProtection="1">
      <protection locked="0"/>
    </xf>
    <xf numFmtId="2" fontId="16" fillId="20" borderId="39" xfId="0" applyNumberFormat="1" applyFont="1" applyFill="1" applyBorder="1" applyAlignment="1" applyProtection="1">
      <alignment horizontal="center"/>
      <protection locked="0"/>
    </xf>
    <xf numFmtId="2" fontId="16" fillId="20" borderId="36" xfId="0" applyNumberFormat="1" applyFont="1" applyFill="1" applyBorder="1" applyAlignment="1" applyProtection="1">
      <alignment horizontal="center"/>
      <protection locked="0"/>
    </xf>
    <xf numFmtId="0" fontId="17" fillId="0" borderId="89" xfId="0" applyFont="1" applyBorder="1" applyProtection="1">
      <protection locked="0"/>
    </xf>
    <xf numFmtId="0" fontId="15" fillId="0" borderId="73" xfId="1" applyFont="1" applyFill="1" applyBorder="1" applyAlignment="1" applyProtection="1">
      <alignment horizontal="center" vertical="center" wrapText="1"/>
      <protection locked="0"/>
    </xf>
    <xf numFmtId="2" fontId="16" fillId="20" borderId="88" xfId="0" applyNumberFormat="1" applyFont="1" applyFill="1" applyBorder="1" applyAlignment="1">
      <alignment horizontal="center" vertical="center"/>
    </xf>
    <xf numFmtId="2" fontId="16" fillId="0" borderId="90" xfId="0" applyNumberFormat="1" applyFont="1" applyBorder="1" applyAlignment="1">
      <alignment horizontal="left" vertical="center"/>
    </xf>
    <xf numFmtId="2" fontId="16" fillId="0" borderId="92" xfId="0" applyNumberFormat="1" applyFont="1" applyBorder="1" applyAlignment="1">
      <alignment horizontal="left" vertical="center"/>
    </xf>
    <xf numFmtId="164" fontId="17" fillId="0" borderId="85" xfId="0" applyNumberFormat="1" applyFont="1" applyBorder="1" applyAlignment="1">
      <alignment horizontal="center"/>
    </xf>
    <xf numFmtId="164" fontId="15" fillId="0" borderId="14" xfId="1" applyNumberFormat="1" applyFont="1" applyFill="1" applyBorder="1" applyAlignment="1">
      <alignment horizontal="center" vertical="center" wrapText="1"/>
    </xf>
    <xf numFmtId="2" fontId="26" fillId="0" borderId="0" xfId="11" applyNumberFormat="1" applyFont="1" applyFill="1" applyBorder="1" applyAlignment="1">
      <alignment horizontal="center"/>
    </xf>
    <xf numFmtId="2" fontId="25" fillId="0" borderId="0" xfId="10" applyNumberFormat="1" applyFont="1" applyFill="1" applyBorder="1" applyAlignment="1">
      <alignment horizontal="center"/>
    </xf>
    <xf numFmtId="10" fontId="17" fillId="0" borderId="0" xfId="4" applyFont="1" applyFill="1" applyBorder="1" applyAlignment="1">
      <alignment horizontal="center"/>
    </xf>
    <xf numFmtId="164" fontId="0" fillId="0" borderId="100" xfId="0" applyNumberFormat="1" applyBorder="1" applyAlignment="1" applyProtection="1">
      <alignment horizontal="center"/>
      <protection locked="0"/>
    </xf>
    <xf numFmtId="164" fontId="5" fillId="0" borderId="83" xfId="0" applyNumberFormat="1" applyFont="1" applyBorder="1" applyAlignment="1">
      <alignment horizontal="center"/>
    </xf>
    <xf numFmtId="164" fontId="5" fillId="0" borderId="84" xfId="0" applyNumberFormat="1" applyFont="1" applyBorder="1" applyAlignment="1">
      <alignment horizontal="center"/>
    </xf>
    <xf numFmtId="0" fontId="15" fillId="0" borderId="63" xfId="1" applyFont="1" applyFill="1" applyBorder="1" applyAlignment="1" applyProtection="1">
      <alignment horizontal="center" vertical="center"/>
      <protection locked="0"/>
    </xf>
    <xf numFmtId="0" fontId="15" fillId="0" borderId="8" xfId="1" applyFont="1" applyFill="1" applyBorder="1" applyAlignment="1" applyProtection="1">
      <alignment horizontal="center" vertical="center"/>
      <protection locked="0"/>
    </xf>
    <xf numFmtId="10" fontId="17" fillId="0" borderId="77" xfId="4" applyFont="1" applyFill="1" applyBorder="1" applyAlignment="1">
      <alignment horizontal="center"/>
    </xf>
    <xf numFmtId="164" fontId="16" fillId="20" borderId="0" xfId="0" applyNumberFormat="1" applyFont="1" applyFill="1" applyAlignment="1" applyProtection="1">
      <alignment horizontal="center"/>
      <protection locked="0"/>
    </xf>
    <xf numFmtId="0" fontId="20" fillId="0" borderId="0" xfId="0" applyFont="1"/>
    <xf numFmtId="0" fontId="38" fillId="0" borderId="0" xfId="12" applyFont="1"/>
    <xf numFmtId="164" fontId="27" fillId="6" borderId="0" xfId="5" applyNumberFormat="1" applyFont="1" applyBorder="1" applyAlignment="1">
      <alignment horizontal="left"/>
    </xf>
    <xf numFmtId="0" fontId="17" fillId="0" borderId="80" xfId="0" applyFont="1" applyBorder="1" applyAlignment="1">
      <alignment horizontal="center"/>
    </xf>
    <xf numFmtId="0" fontId="17" fillId="0" borderId="58" xfId="0" applyFont="1" applyBorder="1" applyAlignment="1">
      <alignment horizontal="center"/>
    </xf>
    <xf numFmtId="0" fontId="1" fillId="0" borderId="44" xfId="4" applyNumberFormat="1" applyFont="1" applyFill="1" applyBorder="1" applyAlignment="1">
      <alignment horizontal="center"/>
    </xf>
    <xf numFmtId="0" fontId="16" fillId="0" borderId="0" xfId="0" applyFont="1" applyProtection="1">
      <protection locked="0"/>
    </xf>
    <xf numFmtId="0" fontId="39" fillId="0" borderId="0" xfId="0" applyFont="1" applyProtection="1">
      <protection locked="0"/>
    </xf>
    <xf numFmtId="0" fontId="4" fillId="0" borderId="0" xfId="9" applyFont="1" applyFill="1" applyBorder="1"/>
    <xf numFmtId="0" fontId="40" fillId="0" borderId="13" xfId="9" applyFont="1" applyFill="1" applyBorder="1"/>
    <xf numFmtId="1" fontId="0" fillId="0" borderId="62" xfId="0" applyNumberFormat="1" applyBorder="1" applyAlignment="1" applyProtection="1">
      <alignment horizontal="center" vertical="center"/>
      <protection locked="0"/>
    </xf>
    <xf numFmtId="164" fontId="17" fillId="0" borderId="49" xfId="0" applyNumberFormat="1" applyFont="1" applyBorder="1" applyAlignment="1">
      <alignment horizontal="center" vertical="center"/>
    </xf>
    <xf numFmtId="10" fontId="17" fillId="0" borderId="44" xfId="4" applyFont="1" applyFill="1" applyBorder="1" applyAlignment="1">
      <alignment horizontal="center" vertical="center"/>
    </xf>
    <xf numFmtId="10" fontId="17" fillId="0" borderId="45" xfId="4" applyFont="1" applyFill="1" applyBorder="1" applyAlignment="1">
      <alignment horizontal="center" vertical="center"/>
    </xf>
    <xf numFmtId="2" fontId="17" fillId="0" borderId="43" xfId="4" applyNumberFormat="1" applyFont="1" applyFill="1" applyBorder="1" applyAlignment="1">
      <alignment horizontal="center" vertical="center"/>
    </xf>
    <xf numFmtId="2" fontId="17" fillId="0" borderId="44" xfId="4" applyNumberFormat="1" applyFont="1" applyFill="1" applyBorder="1" applyAlignment="1">
      <alignment horizontal="center" vertical="center"/>
    </xf>
    <xf numFmtId="164" fontId="17" fillId="0" borderId="44" xfId="0" applyNumberFormat="1" applyFont="1" applyBorder="1" applyAlignment="1">
      <alignment horizontal="center" vertical="center"/>
    </xf>
    <xf numFmtId="2" fontId="17" fillId="0" borderId="44" xfId="0" applyNumberFormat="1" applyFont="1" applyBorder="1" applyAlignment="1">
      <alignment horizontal="center" vertical="center"/>
    </xf>
    <xf numFmtId="2" fontId="17" fillId="0" borderId="50" xfId="0" applyNumberFormat="1" applyFont="1" applyBorder="1" applyAlignment="1">
      <alignment horizontal="center" vertical="center"/>
    </xf>
    <xf numFmtId="0" fontId="2" fillId="0" borderId="0" xfId="4" applyNumberFormat="1" applyFont="1" applyFill="1" applyBorder="1" applyAlignment="1">
      <alignment horizontal="center" vertical="center"/>
    </xf>
    <xf numFmtId="14" fontId="0" fillId="0" borderId="97" xfId="0" applyNumberFormat="1" applyBorder="1" applyAlignment="1" applyProtection="1">
      <alignment horizontal="center" vertical="center"/>
      <protection locked="0"/>
    </xf>
    <xf numFmtId="164" fontId="0" fillId="0" borderId="78" xfId="0" applyNumberFormat="1" applyBorder="1" applyAlignment="1" applyProtection="1">
      <alignment horizontal="center" vertical="center"/>
      <protection locked="0"/>
    </xf>
    <xf numFmtId="164" fontId="5" fillId="0" borderId="71" xfId="0" applyNumberFormat="1" applyFont="1" applyBorder="1" applyAlignment="1">
      <alignment horizontal="center" vertical="center"/>
    </xf>
    <xf numFmtId="164" fontId="5" fillId="0" borderId="86" xfId="0" applyNumberFormat="1" applyFont="1" applyBorder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0" xfId="0" applyBorder="1" applyProtection="1">
      <protection locked="0"/>
    </xf>
    <xf numFmtId="0" fontId="1" fillId="0" borderId="49" xfId="4" applyNumberFormat="1" applyFont="1" applyFill="1" applyBorder="1" applyAlignment="1">
      <alignment horizontal="center" vertical="center"/>
    </xf>
    <xf numFmtId="0" fontId="1" fillId="0" borderId="44" xfId="4" applyNumberFormat="1" applyFont="1" applyFill="1" applyBorder="1"/>
    <xf numFmtId="0" fontId="1" fillId="0" borderId="50" xfId="4" applyNumberFormat="1" applyFont="1" applyFill="1" applyBorder="1"/>
    <xf numFmtId="0" fontId="1" fillId="0" borderId="85" xfId="4" applyNumberFormat="1" applyFont="1" applyFill="1" applyBorder="1" applyAlignment="1">
      <alignment horizontal="center" vertical="center"/>
    </xf>
    <xf numFmtId="0" fontId="1" fillId="0" borderId="86" xfId="4" applyNumberFormat="1" applyFont="1" applyFill="1" applyBorder="1"/>
    <xf numFmtId="0" fontId="0" fillId="0" borderId="50" xfId="4" applyNumberFormat="1" applyFont="1" applyFill="1" applyBorder="1" applyAlignment="1">
      <alignment horizontal="left" vertical="center" wrapText="1"/>
    </xf>
    <xf numFmtId="0" fontId="41" fillId="0" borderId="25" xfId="4" applyNumberFormat="1" applyFont="1" applyFill="1" applyBorder="1" applyAlignment="1">
      <alignment horizontal="center" vertical="center"/>
    </xf>
    <xf numFmtId="49" fontId="0" fillId="0" borderId="0" xfId="0" applyNumberFormat="1"/>
    <xf numFmtId="1" fontId="15" fillId="0" borderId="79" xfId="1" applyNumberFormat="1" applyFont="1" applyFill="1" applyBorder="1" applyAlignment="1" applyProtection="1">
      <alignment horizontal="center" vertical="center" wrapText="1"/>
      <protection locked="0"/>
    </xf>
    <xf numFmtId="14" fontId="17" fillId="0" borderId="68" xfId="0" applyNumberFormat="1" applyFont="1" applyBorder="1" applyAlignment="1">
      <alignment horizontal="center" vertical="center"/>
    </xf>
    <xf numFmtId="0" fontId="17" fillId="0" borderId="69" xfId="0" applyFont="1" applyBorder="1" applyAlignment="1">
      <alignment horizontal="center"/>
    </xf>
    <xf numFmtId="0" fontId="17" fillId="0" borderId="54" xfId="0" applyFont="1" applyBorder="1" applyAlignment="1">
      <alignment horizontal="center"/>
    </xf>
    <xf numFmtId="0" fontId="17" fillId="0" borderId="55" xfId="0" applyFont="1" applyBorder="1" applyAlignment="1">
      <alignment horizontal="center"/>
    </xf>
    <xf numFmtId="2" fontId="17" fillId="0" borderId="59" xfId="0" applyNumberFormat="1" applyFont="1" applyBorder="1" applyAlignment="1">
      <alignment horizontal="center"/>
    </xf>
    <xf numFmtId="10" fontId="17" fillId="0" borderId="59" xfId="4" applyFont="1" applyFill="1" applyBorder="1" applyAlignment="1">
      <alignment horizontal="center"/>
    </xf>
    <xf numFmtId="10" fontId="17" fillId="0" borderId="56" xfId="4" applyFont="1" applyFill="1" applyBorder="1" applyAlignment="1">
      <alignment horizontal="center"/>
    </xf>
    <xf numFmtId="0" fontId="17" fillId="0" borderId="57" xfId="0" applyFont="1" applyBorder="1" applyAlignment="1">
      <alignment horizontal="center"/>
    </xf>
    <xf numFmtId="0" fontId="17" fillId="0" borderId="87" xfId="0" applyFont="1" applyBorder="1" applyAlignment="1">
      <alignment horizontal="center"/>
    </xf>
    <xf numFmtId="14" fontId="17" fillId="0" borderId="35" xfId="0" applyNumberFormat="1" applyFont="1" applyBorder="1" applyAlignment="1">
      <alignment horizontal="center" vertical="center"/>
    </xf>
    <xf numFmtId="0" fontId="17" fillId="0" borderId="19" xfId="0" applyFont="1" applyBorder="1" applyAlignment="1">
      <alignment horizontal="center"/>
    </xf>
    <xf numFmtId="0" fontId="17" fillId="0" borderId="49" xfId="0" applyFont="1" applyBorder="1" applyAlignment="1">
      <alignment horizontal="center"/>
    </xf>
    <xf numFmtId="0" fontId="17" fillId="0" borderId="44" xfId="0" applyFont="1" applyBorder="1" applyAlignment="1">
      <alignment horizontal="center"/>
    </xf>
    <xf numFmtId="0" fontId="17" fillId="0" borderId="50" xfId="0" applyFont="1" applyBorder="1" applyAlignment="1">
      <alignment horizontal="center"/>
    </xf>
    <xf numFmtId="0" fontId="17" fillId="0" borderId="47" xfId="0" applyFont="1" applyBorder="1" applyAlignment="1">
      <alignment horizontal="center"/>
    </xf>
    <xf numFmtId="2" fontId="17" fillId="0" borderId="46" xfId="0" applyNumberFormat="1" applyFont="1" applyBorder="1" applyAlignment="1">
      <alignment horizontal="center"/>
    </xf>
    <xf numFmtId="0" fontId="17" fillId="0" borderId="43" xfId="0" applyFont="1" applyBorder="1" applyAlignment="1">
      <alignment horizontal="center"/>
    </xf>
    <xf numFmtId="0" fontId="17" fillId="0" borderId="61" xfId="0" applyFont="1" applyBorder="1" applyAlignment="1">
      <alignment horizontal="center"/>
    </xf>
    <xf numFmtId="0" fontId="1" fillId="0" borderId="75" xfId="4" applyNumberFormat="1" applyFont="1" applyFill="1" applyBorder="1" applyAlignment="1">
      <alignment horizontal="center" vertical="center"/>
    </xf>
    <xf numFmtId="0" fontId="1" fillId="0" borderId="76" xfId="4" applyNumberFormat="1" applyFont="1" applyFill="1" applyBorder="1"/>
    <xf numFmtId="0" fontId="1" fillId="0" borderId="71" xfId="4" applyNumberFormat="1" applyFont="1" applyFill="1" applyBorder="1" applyAlignment="1">
      <alignment horizontal="center" vertical="center"/>
    </xf>
    <xf numFmtId="0" fontId="1" fillId="0" borderId="71" xfId="4" applyNumberFormat="1" applyFont="1" applyFill="1" applyBorder="1" applyAlignment="1">
      <alignment horizontal="center" vertical="center" wrapText="1"/>
    </xf>
    <xf numFmtId="0" fontId="17" fillId="0" borderId="54" xfId="0" applyFont="1" applyBorder="1" applyAlignment="1">
      <alignment horizontal="center" vertical="center"/>
    </xf>
    <xf numFmtId="0" fontId="17" fillId="0" borderId="58" xfId="4" applyNumberFormat="1" applyFont="1" applyFill="1" applyBorder="1" applyAlignment="1">
      <alignment horizontal="center" vertical="center"/>
    </xf>
    <xf numFmtId="0" fontId="17" fillId="0" borderId="57" xfId="0" applyFont="1" applyBorder="1" applyAlignment="1">
      <alignment horizontal="center" vertical="center"/>
    </xf>
    <xf numFmtId="0" fontId="1" fillId="0" borderId="76" xfId="4" applyNumberFormat="1" applyFont="1" applyFill="1" applyBorder="1" applyAlignment="1">
      <alignment horizontal="center" vertical="center"/>
    </xf>
    <xf numFmtId="0" fontId="1" fillId="0" borderId="76" xfId="4" applyNumberFormat="1" applyFont="1" applyFill="1" applyBorder="1" applyAlignment="1">
      <alignment horizontal="center" vertical="center" wrapText="1"/>
    </xf>
    <xf numFmtId="0" fontId="41" fillId="0" borderId="101" xfId="4" applyNumberFormat="1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/>
    </xf>
    <xf numFmtId="0" fontId="17" fillId="0" borderId="82" xfId="0" applyFont="1" applyBorder="1" applyAlignment="1">
      <alignment horizontal="center"/>
    </xf>
    <xf numFmtId="0" fontId="17" fillId="0" borderId="61" xfId="0" applyFont="1" applyBorder="1" applyAlignment="1" applyProtection="1">
      <alignment horizontal="center"/>
      <protection locked="0"/>
    </xf>
    <xf numFmtId="0" fontId="17" fillId="17" borderId="20" xfId="0" applyFont="1" applyFill="1" applyBorder="1" applyAlignment="1" applyProtection="1">
      <alignment horizontal="center"/>
      <protection locked="0"/>
    </xf>
    <xf numFmtId="0" fontId="17" fillId="17" borderId="31" xfId="0" applyFont="1" applyFill="1" applyBorder="1" applyAlignment="1" applyProtection="1">
      <alignment horizontal="center"/>
      <protection locked="0"/>
    </xf>
    <xf numFmtId="0" fontId="17" fillId="0" borderId="22" xfId="0" applyFont="1" applyBorder="1" applyAlignment="1" applyProtection="1">
      <alignment horizontal="center"/>
      <protection locked="0"/>
    </xf>
    <xf numFmtId="0" fontId="17" fillId="17" borderId="102" xfId="0" applyFont="1" applyFill="1" applyBorder="1" applyAlignment="1" applyProtection="1">
      <alignment horizontal="center"/>
      <protection locked="0"/>
    </xf>
    <xf numFmtId="0" fontId="17" fillId="17" borderId="103" xfId="0" applyFont="1" applyFill="1" applyBorder="1" applyAlignment="1" applyProtection="1">
      <alignment horizontal="center"/>
      <protection locked="0"/>
    </xf>
    <xf numFmtId="0" fontId="17" fillId="17" borderId="104" xfId="0" applyFont="1" applyFill="1" applyBorder="1" applyAlignment="1" applyProtection="1">
      <alignment horizontal="center"/>
      <protection locked="0"/>
    </xf>
    <xf numFmtId="0" fontId="0" fillId="0" borderId="102" xfId="0" applyBorder="1" applyProtection="1">
      <protection locked="0"/>
    </xf>
    <xf numFmtId="0" fontId="0" fillId="0" borderId="104" xfId="0" applyBorder="1" applyProtection="1">
      <protection locked="0"/>
    </xf>
    <xf numFmtId="0" fontId="17" fillId="0" borderId="31" xfId="0" applyFont="1" applyBorder="1" applyAlignment="1" applyProtection="1">
      <alignment horizontal="center"/>
      <protection locked="0"/>
    </xf>
    <xf numFmtId="0" fontId="17" fillId="17" borderId="22" xfId="0" applyFont="1" applyFill="1" applyBorder="1" applyAlignment="1" applyProtection="1">
      <alignment horizontal="center"/>
      <protection locked="0"/>
    </xf>
    <xf numFmtId="0" fontId="17" fillId="17" borderId="30" xfId="0" applyFont="1" applyFill="1" applyBorder="1" applyAlignment="1" applyProtection="1">
      <alignment horizontal="center"/>
      <protection locked="0"/>
    </xf>
    <xf numFmtId="0" fontId="17" fillId="17" borderId="32" xfId="0" applyFont="1" applyFill="1" applyBorder="1" applyAlignment="1" applyProtection="1">
      <alignment horizontal="center"/>
      <protection locked="0"/>
    </xf>
    <xf numFmtId="0" fontId="0" fillId="0" borderId="105" xfId="0" applyBorder="1" applyAlignment="1" applyProtection="1">
      <alignment wrapText="1"/>
      <protection locked="0"/>
    </xf>
    <xf numFmtId="0" fontId="0" fillId="0" borderId="106" xfId="0" applyBorder="1" applyAlignment="1" applyProtection="1">
      <alignment wrapText="1"/>
      <protection locked="0"/>
    </xf>
    <xf numFmtId="0" fontId="0" fillId="0" borderId="107" xfId="0" applyBorder="1" applyAlignment="1" applyProtection="1">
      <alignment wrapText="1"/>
      <protection locked="0"/>
    </xf>
    <xf numFmtId="0" fontId="20" fillId="23" borderId="0" xfId="0" applyFont="1" applyFill="1"/>
    <xf numFmtId="0" fontId="43" fillId="23" borderId="0" xfId="0" applyFont="1" applyFill="1"/>
    <xf numFmtId="0" fontId="17" fillId="23" borderId="0" xfId="0" applyFont="1" applyFill="1"/>
    <xf numFmtId="0" fontId="43" fillId="23" borderId="0" xfId="0" applyFont="1" applyFill="1" applyAlignment="1">
      <alignment vertical="center" wrapText="1"/>
    </xf>
    <xf numFmtId="0" fontId="2" fillId="10" borderId="18" xfId="7" applyFont="1" applyFill="1" applyBorder="1" applyAlignment="1" applyProtection="1">
      <alignment horizontal="center" vertical="center"/>
      <protection locked="0"/>
    </xf>
    <xf numFmtId="0" fontId="2" fillId="10" borderId="0" xfId="7" applyFont="1" applyFill="1" applyBorder="1" applyAlignment="1" applyProtection="1">
      <alignment horizontal="center" vertical="center"/>
      <protection locked="0"/>
    </xf>
    <xf numFmtId="0" fontId="2" fillId="10" borderId="13" xfId="7" applyFont="1" applyFill="1" applyBorder="1" applyAlignment="1" applyProtection="1">
      <alignment horizontal="center" vertical="center"/>
      <protection locked="0"/>
    </xf>
    <xf numFmtId="14" fontId="0" fillId="0" borderId="39" xfId="0" applyNumberFormat="1" applyBorder="1" applyAlignment="1" applyProtection="1">
      <alignment horizontal="center"/>
      <protection locked="0"/>
    </xf>
    <xf numFmtId="0" fontId="17" fillId="0" borderId="3" xfId="0" applyFont="1" applyBorder="1" applyAlignment="1" applyProtection="1">
      <alignment horizontal="center"/>
      <protection locked="0"/>
    </xf>
    <xf numFmtId="0" fontId="0" fillId="0" borderId="71" xfId="4" applyNumberFormat="1" applyFont="1" applyFill="1" applyBorder="1" applyAlignment="1">
      <alignment horizontal="center" vertical="center"/>
    </xf>
    <xf numFmtId="14" fontId="17" fillId="0" borderId="61" xfId="0" applyNumberFormat="1" applyFont="1" applyBorder="1" applyAlignment="1" applyProtection="1">
      <alignment horizontal="center" vertical="center"/>
      <protection locked="0"/>
    </xf>
    <xf numFmtId="0" fontId="17" fillId="0" borderId="3" xfId="0" applyFont="1" applyBorder="1" applyAlignment="1" applyProtection="1">
      <alignment horizontal="center" vertical="center"/>
      <protection locked="0"/>
    </xf>
    <xf numFmtId="0" fontId="17" fillId="17" borderId="20" xfId="0" applyFont="1" applyFill="1" applyBorder="1" applyAlignment="1" applyProtection="1">
      <alignment horizontal="center" vertical="center"/>
      <protection locked="0"/>
    </xf>
    <xf numFmtId="0" fontId="17" fillId="17" borderId="31" xfId="0" applyFont="1" applyFill="1" applyBorder="1" applyAlignment="1" applyProtection="1">
      <alignment horizontal="center" vertical="center"/>
      <protection locked="0"/>
    </xf>
    <xf numFmtId="0" fontId="17" fillId="0" borderId="31" xfId="0" applyFont="1" applyBorder="1" applyAlignment="1" applyProtection="1">
      <alignment horizontal="center" vertical="center"/>
      <protection locked="0"/>
    </xf>
    <xf numFmtId="0" fontId="17" fillId="17" borderId="22" xfId="0" applyFont="1" applyFill="1" applyBorder="1" applyAlignment="1" applyProtection="1">
      <alignment horizontal="center" vertical="center"/>
      <protection locked="0"/>
    </xf>
    <xf numFmtId="0" fontId="17" fillId="17" borderId="30" xfId="0" applyFont="1" applyFill="1" applyBorder="1" applyAlignment="1" applyProtection="1">
      <alignment horizontal="center" vertical="center"/>
      <protection locked="0"/>
    </xf>
    <xf numFmtId="0" fontId="17" fillId="17" borderId="32" xfId="0" applyFont="1" applyFill="1" applyBorder="1" applyAlignment="1" applyProtection="1">
      <alignment horizontal="center" vertical="center"/>
      <protection locked="0"/>
    </xf>
    <xf numFmtId="0" fontId="0" fillId="0" borderId="102" xfId="0" applyBorder="1" applyAlignment="1" applyProtection="1">
      <alignment horizontal="center" vertical="center"/>
      <protection locked="0"/>
    </xf>
    <xf numFmtId="0" fontId="0" fillId="0" borderId="104" xfId="0" applyBorder="1" applyAlignment="1" applyProtection="1">
      <alignment horizontal="center" vertical="center"/>
      <protection locked="0"/>
    </xf>
    <xf numFmtId="0" fontId="0" fillId="0" borderId="107" xfId="0" applyBorder="1" applyAlignment="1" applyProtection="1">
      <alignment horizontal="center" vertical="center" wrapText="1"/>
      <protection locked="0"/>
    </xf>
    <xf numFmtId="10" fontId="17" fillId="0" borderId="71" xfId="4" applyFont="1" applyFill="1" applyBorder="1" applyAlignment="1">
      <alignment horizontal="center" vertical="center"/>
    </xf>
    <xf numFmtId="10" fontId="17" fillId="0" borderId="86" xfId="4" applyFont="1" applyFill="1" applyBorder="1" applyAlignment="1">
      <alignment horizontal="center" vertical="center"/>
    </xf>
    <xf numFmtId="2" fontId="17" fillId="0" borderId="49" xfId="4" applyNumberFormat="1" applyFont="1" applyFill="1" applyBorder="1" applyAlignment="1">
      <alignment horizontal="center" vertical="center"/>
    </xf>
    <xf numFmtId="0" fontId="17" fillId="0" borderId="49" xfId="0" applyFont="1" applyBorder="1" applyAlignment="1">
      <alignment horizontal="center" vertical="center"/>
    </xf>
    <xf numFmtId="0" fontId="17" fillId="0" borderId="50" xfId="4" applyNumberFormat="1" applyFont="1" applyFill="1" applyBorder="1" applyAlignment="1">
      <alignment horizontal="center" vertical="center"/>
    </xf>
    <xf numFmtId="0" fontId="17" fillId="0" borderId="43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1" fontId="36" fillId="22" borderId="19" xfId="0" applyNumberFormat="1" applyFont="1" applyFill="1" applyBorder="1" applyAlignment="1" applyProtection="1">
      <alignment horizontal="center"/>
      <protection locked="0"/>
    </xf>
    <xf numFmtId="1" fontId="36" fillId="22" borderId="36" xfId="0" applyNumberFormat="1" applyFont="1" applyFill="1" applyBorder="1" applyAlignment="1" applyProtection="1">
      <alignment horizontal="center"/>
      <protection locked="0"/>
    </xf>
    <xf numFmtId="1" fontId="36" fillId="22" borderId="37" xfId="0" applyNumberFormat="1" applyFont="1" applyFill="1" applyBorder="1" applyAlignment="1" applyProtection="1">
      <alignment horizontal="center"/>
      <protection locked="0"/>
    </xf>
    <xf numFmtId="0" fontId="30" fillId="0" borderId="19" xfId="12" applyFont="1" applyBorder="1" applyAlignment="1">
      <alignment horizontal="right"/>
    </xf>
    <xf numFmtId="0" fontId="30" fillId="0" borderId="36" xfId="12" applyFont="1" applyBorder="1" applyAlignment="1">
      <alignment horizontal="right"/>
    </xf>
    <xf numFmtId="0" fontId="30" fillId="0" borderId="37" xfId="12" applyFont="1" applyBorder="1" applyAlignment="1">
      <alignment horizontal="right"/>
    </xf>
    <xf numFmtId="0" fontId="31" fillId="0" borderId="99" xfId="12" applyFont="1" applyBorder="1" applyAlignment="1">
      <alignment horizontal="center"/>
    </xf>
    <xf numFmtId="0" fontId="31" fillId="0" borderId="89" xfId="12" applyFont="1" applyBorder="1" applyAlignment="1">
      <alignment horizontal="center"/>
    </xf>
    <xf numFmtId="14" fontId="29" fillId="0" borderId="99" xfId="12" applyNumberFormat="1" applyFont="1" applyBorder="1" applyAlignment="1">
      <alignment horizontal="center"/>
    </xf>
    <xf numFmtId="14" fontId="29" fillId="0" borderId="89" xfId="12" applyNumberFormat="1" applyFont="1" applyBorder="1" applyAlignment="1">
      <alignment horizontal="center"/>
    </xf>
    <xf numFmtId="14" fontId="29" fillId="0" borderId="15" xfId="12" applyNumberFormat="1" applyFont="1" applyBorder="1" applyAlignment="1">
      <alignment horizontal="center"/>
    </xf>
    <xf numFmtId="14" fontId="29" fillId="0" borderId="40" xfId="12" applyNumberFormat="1" applyFont="1" applyBorder="1" applyAlignment="1">
      <alignment horizontal="center"/>
    </xf>
    <xf numFmtId="0" fontId="29" fillId="0" borderId="29" xfId="12" applyFont="1" applyBorder="1" applyAlignment="1">
      <alignment horizontal="left"/>
    </xf>
    <xf numFmtId="0" fontId="29" fillId="0" borderId="42" xfId="12" applyFont="1" applyBorder="1" applyAlignment="1">
      <alignment horizontal="left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1" fontId="25" fillId="18" borderId="0" xfId="10" applyNumberFormat="1" applyFont="1" applyBorder="1" applyAlignment="1" applyProtection="1">
      <alignment horizontal="left"/>
      <protection locked="0"/>
    </xf>
    <xf numFmtId="9" fontId="27" fillId="6" borderId="0" xfId="5" applyNumberFormat="1" applyFont="1" applyBorder="1" applyAlignment="1">
      <alignment horizontal="left"/>
    </xf>
    <xf numFmtId="9" fontId="26" fillId="19" borderId="0" xfId="11" applyNumberFormat="1" applyFont="1" applyBorder="1" applyAlignment="1">
      <alignment horizontal="left"/>
    </xf>
    <xf numFmtId="0" fontId="4" fillId="0" borderId="17" xfId="0" applyFont="1" applyBorder="1" applyAlignment="1" applyProtection="1">
      <alignment horizontal="center"/>
      <protection locked="0"/>
    </xf>
    <xf numFmtId="0" fontId="4" fillId="0" borderId="18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5" fillId="0" borderId="6" xfId="0" applyFont="1" applyBorder="1" applyAlignment="1" applyProtection="1">
      <alignment horizontal="center"/>
      <protection locked="0"/>
    </xf>
    <xf numFmtId="0" fontId="5" fillId="0" borderId="7" xfId="0" applyFont="1" applyBorder="1" applyAlignment="1" applyProtection="1">
      <alignment horizontal="center"/>
      <protection locked="0"/>
    </xf>
    <xf numFmtId="0" fontId="5" fillId="0" borderId="8" xfId="0" applyFont="1" applyBorder="1" applyAlignment="1" applyProtection="1">
      <alignment horizontal="center"/>
      <protection locked="0"/>
    </xf>
    <xf numFmtId="1" fontId="25" fillId="18" borderId="88" xfId="10" applyNumberFormat="1" applyFont="1" applyBorder="1" applyAlignment="1" applyProtection="1">
      <alignment horizontal="center"/>
      <protection locked="0"/>
    </xf>
    <xf numFmtId="9" fontId="26" fillId="19" borderId="88" xfId="11" applyNumberFormat="1" applyFont="1" applyBorder="1" applyAlignment="1">
      <alignment horizontal="center"/>
    </xf>
    <xf numFmtId="9" fontId="27" fillId="6" borderId="88" xfId="5" applyNumberFormat="1" applyFont="1" applyBorder="1" applyAlignment="1">
      <alignment horizontal="center"/>
    </xf>
    <xf numFmtId="1" fontId="0" fillId="0" borderId="29" xfId="0" applyNumberFormat="1" applyBorder="1" applyAlignment="1" applyProtection="1">
      <alignment horizontal="center"/>
      <protection locked="0"/>
    </xf>
    <xf numFmtId="1" fontId="0" fillId="0" borderId="4" xfId="0" applyNumberFormat="1" applyBorder="1" applyAlignment="1" applyProtection="1">
      <alignment horizontal="center"/>
      <protection locked="0"/>
    </xf>
    <xf numFmtId="1" fontId="0" fillId="0" borderId="42" xfId="0" applyNumberFormat="1" applyBorder="1" applyAlignment="1" applyProtection="1">
      <alignment horizontal="center"/>
      <protection locked="0"/>
    </xf>
    <xf numFmtId="1" fontId="0" fillId="0" borderId="99" xfId="0" applyNumberFormat="1" applyBorder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" fontId="0" fillId="0" borderId="89" xfId="0" applyNumberFormat="1" applyBorder="1" applyAlignment="1" applyProtection="1">
      <alignment horizontal="center"/>
      <protection locked="0"/>
    </xf>
    <xf numFmtId="1" fontId="0" fillId="0" borderId="15" xfId="0" applyNumberFormat="1" applyBorder="1" applyAlignment="1" applyProtection="1">
      <alignment horizontal="center"/>
      <protection locked="0"/>
    </xf>
    <xf numFmtId="1" fontId="0" fillId="0" borderId="39" xfId="0" applyNumberFormat="1" applyBorder="1" applyAlignment="1" applyProtection="1">
      <alignment horizontal="center"/>
      <protection locked="0"/>
    </xf>
    <xf numFmtId="1" fontId="0" fillId="0" borderId="40" xfId="0" applyNumberFormat="1" applyBorder="1" applyAlignment="1" applyProtection="1">
      <alignment horizontal="center"/>
      <protection locked="0"/>
    </xf>
    <xf numFmtId="0" fontId="13" fillId="20" borderId="19" xfId="0" applyFont="1" applyFill="1" applyBorder="1" applyAlignment="1">
      <alignment horizontal="center"/>
    </xf>
    <xf numFmtId="0" fontId="13" fillId="20" borderId="36" xfId="0" applyFont="1" applyFill="1" applyBorder="1" applyAlignment="1">
      <alignment horizontal="center"/>
    </xf>
    <xf numFmtId="0" fontId="13" fillId="20" borderId="37" xfId="0" applyFont="1" applyFill="1" applyBorder="1" applyAlignment="1">
      <alignment horizontal="center"/>
    </xf>
    <xf numFmtId="0" fontId="13" fillId="0" borderId="29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42" xfId="0" applyFont="1" applyBorder="1" applyAlignment="1">
      <alignment horizontal="center"/>
    </xf>
    <xf numFmtId="0" fontId="26" fillId="19" borderId="88" xfId="11" quotePrefix="1" applyFont="1" applyBorder="1" applyAlignment="1">
      <alignment horizontal="center"/>
    </xf>
    <xf numFmtId="0" fontId="27" fillId="6" borderId="88" xfId="5" quotePrefix="1" applyFont="1" applyBorder="1" applyAlignment="1">
      <alignment horizontal="center"/>
    </xf>
    <xf numFmtId="2" fontId="2" fillId="0" borderId="88" xfId="0" applyNumberFormat="1" applyFont="1" applyBorder="1" applyAlignment="1">
      <alignment horizontal="center"/>
    </xf>
    <xf numFmtId="0" fontId="13" fillId="0" borderId="99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89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39" xfId="0" applyFont="1" applyBorder="1" applyAlignment="1">
      <alignment horizontal="center"/>
    </xf>
    <xf numFmtId="0" fontId="13" fillId="0" borderId="4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42" xfId="0" applyFont="1" applyBorder="1" applyAlignment="1">
      <alignment horizontal="center"/>
    </xf>
    <xf numFmtId="0" fontId="17" fillId="0" borderId="99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89" xfId="0" applyFont="1" applyBorder="1" applyAlignment="1">
      <alignment horizontal="center"/>
    </xf>
    <xf numFmtId="0" fontId="29" fillId="20" borderId="36" xfId="12" applyFont="1" applyFill="1" applyBorder="1" applyAlignment="1">
      <alignment horizontal="center"/>
    </xf>
    <xf numFmtId="0" fontId="29" fillId="20" borderId="37" xfId="12" applyFont="1" applyFill="1" applyBorder="1" applyAlignment="1">
      <alignment horizontal="center"/>
    </xf>
    <xf numFmtId="0" fontId="29" fillId="0" borderId="0" xfId="12" applyFont="1" applyAlignment="1">
      <alignment horizontal="left"/>
    </xf>
    <xf numFmtId="0" fontId="29" fillId="0" borderId="89" xfId="12" applyFont="1" applyBorder="1" applyAlignment="1">
      <alignment horizontal="left"/>
    </xf>
    <xf numFmtId="0" fontId="32" fillId="20" borderId="39" xfId="12" applyFont="1" applyFill="1" applyBorder="1" applyAlignment="1">
      <alignment horizontal="left"/>
    </xf>
    <xf numFmtId="0" fontId="32" fillId="20" borderId="40" xfId="12" applyFont="1" applyFill="1" applyBorder="1" applyAlignment="1">
      <alignment horizontal="left"/>
    </xf>
    <xf numFmtId="1" fontId="35" fillId="22" borderId="19" xfId="0" applyNumberFormat="1" applyFont="1" applyFill="1" applyBorder="1" applyAlignment="1" applyProtection="1">
      <alignment horizontal="center"/>
      <protection locked="0"/>
    </xf>
    <xf numFmtId="1" fontId="35" fillId="22" borderId="36" xfId="0" applyNumberFormat="1" applyFont="1" applyFill="1" applyBorder="1" applyAlignment="1" applyProtection="1">
      <alignment horizontal="center"/>
      <protection locked="0"/>
    </xf>
    <xf numFmtId="1" fontId="35" fillId="22" borderId="37" xfId="0" applyNumberFormat="1" applyFont="1" applyFill="1" applyBorder="1" applyAlignment="1" applyProtection="1">
      <alignment horizontal="center"/>
      <protection locked="0"/>
    </xf>
    <xf numFmtId="0" fontId="31" fillId="0" borderId="0" xfId="12" applyFont="1" applyAlignment="1">
      <alignment horizontal="center"/>
    </xf>
    <xf numFmtId="14" fontId="29" fillId="0" borderId="0" xfId="12" applyNumberFormat="1" applyFont="1" applyAlignment="1">
      <alignment horizontal="center"/>
    </xf>
    <xf numFmtId="14" fontId="29" fillId="0" borderId="39" xfId="12" applyNumberFormat="1" applyFont="1" applyBorder="1" applyAlignment="1">
      <alignment horizontal="center"/>
    </xf>
    <xf numFmtId="1" fontId="25" fillId="18" borderId="88" xfId="10" applyNumberFormat="1" applyFont="1" applyBorder="1" applyAlignment="1" applyProtection="1">
      <alignment horizontal="center" vertical="center"/>
      <protection locked="0"/>
    </xf>
    <xf numFmtId="9" fontId="26" fillId="19" borderId="88" xfId="11" applyNumberFormat="1" applyFont="1" applyBorder="1" applyAlignment="1">
      <alignment horizontal="center" vertical="center"/>
    </xf>
    <xf numFmtId="2" fontId="25" fillId="18" borderId="88" xfId="10" applyNumberFormat="1" applyFont="1" applyBorder="1" applyAlignment="1">
      <alignment horizontal="center"/>
    </xf>
    <xf numFmtId="0" fontId="5" fillId="0" borderId="4" xfId="9" applyFont="1" applyFill="1" applyBorder="1" applyAlignment="1">
      <alignment horizontal="left"/>
    </xf>
    <xf numFmtId="10" fontId="42" fillId="0" borderId="0" xfId="4" applyFont="1" applyAlignment="1">
      <alignment horizontal="left"/>
    </xf>
    <xf numFmtId="0" fontId="28" fillId="0" borderId="0" xfId="12"/>
    <xf numFmtId="9" fontId="27" fillId="6" borderId="88" xfId="5" applyNumberFormat="1" applyFont="1" applyBorder="1" applyAlignment="1">
      <alignment horizontal="center" vertical="center" wrapText="1"/>
    </xf>
    <xf numFmtId="0" fontId="4" fillId="0" borderId="6" xfId="0" applyFont="1" applyBorder="1" applyAlignment="1" applyProtection="1">
      <alignment horizontal="center"/>
      <protection locked="0"/>
    </xf>
    <xf numFmtId="0" fontId="4" fillId="0" borderId="7" xfId="0" applyFont="1" applyBorder="1" applyAlignment="1" applyProtection="1">
      <alignment horizontal="center"/>
      <protection locked="0"/>
    </xf>
    <xf numFmtId="0" fontId="4" fillId="0" borderId="8" xfId="0" applyFont="1" applyBorder="1" applyAlignment="1" applyProtection="1">
      <alignment horizontal="center"/>
      <protection locked="0"/>
    </xf>
    <xf numFmtId="0" fontId="4" fillId="0" borderId="6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2" fillId="10" borderId="2" xfId="7" applyFont="1" applyFill="1" applyBorder="1" applyAlignment="1" applyProtection="1">
      <alignment horizontal="center" vertical="center"/>
      <protection locked="0"/>
    </xf>
    <xf numFmtId="0" fontId="2" fillId="10" borderId="9" xfId="7" applyFont="1" applyFill="1" applyBorder="1" applyAlignment="1" applyProtection="1">
      <alignment horizontal="center" vertical="center"/>
      <protection locked="0"/>
    </xf>
    <xf numFmtId="0" fontId="2" fillId="10" borderId="11" xfId="7" applyFont="1" applyFill="1" applyBorder="1" applyAlignment="1" applyProtection="1">
      <alignment horizontal="center" vertical="center"/>
      <protection locked="0"/>
    </xf>
    <xf numFmtId="0" fontId="11" fillId="12" borderId="6" xfId="8" applyFont="1" applyFill="1" applyBorder="1" applyAlignment="1" applyProtection="1">
      <alignment horizontal="center" vertical="center"/>
      <protection locked="0"/>
    </xf>
    <xf numFmtId="0" fontId="11" fillId="12" borderId="7" xfId="8" applyFont="1" applyFill="1" applyBorder="1" applyAlignment="1" applyProtection="1">
      <alignment horizontal="center" vertical="center"/>
      <protection locked="0"/>
    </xf>
    <xf numFmtId="0" fontId="12" fillId="13" borderId="7" xfId="0" applyFont="1" applyFill="1" applyBorder="1" applyAlignment="1" applyProtection="1">
      <alignment horizontal="center" vertical="center"/>
      <protection locked="0"/>
    </xf>
    <xf numFmtId="0" fontId="10" fillId="12" borderId="6" xfId="2" applyFont="1" applyFill="1" applyBorder="1" applyAlignment="1" applyProtection="1">
      <alignment horizontal="center" vertical="center" wrapText="1"/>
      <protection locked="0"/>
    </xf>
    <xf numFmtId="0" fontId="10" fillId="12" borderId="7" xfId="2" applyFont="1" applyFill="1" applyBorder="1" applyAlignment="1" applyProtection="1">
      <alignment horizontal="center" vertical="center" wrapText="1"/>
      <protection locked="0"/>
    </xf>
    <xf numFmtId="0" fontId="10" fillId="12" borderId="8" xfId="2" applyFont="1" applyFill="1" applyBorder="1" applyAlignment="1" applyProtection="1">
      <alignment horizontal="center" vertical="center" wrapText="1"/>
      <protection locked="0"/>
    </xf>
    <xf numFmtId="0" fontId="0" fillId="13" borderId="8" xfId="0" applyFill="1" applyBorder="1" applyAlignment="1" applyProtection="1">
      <alignment horizontal="center" vertical="center" wrapText="1"/>
      <protection locked="0"/>
    </xf>
  </cellXfs>
  <cellStyles count="13">
    <cellStyle name="20% - Accent3" xfId="6" builtinId="38"/>
    <cellStyle name="60% - Accent6" xfId="8" builtinId="52"/>
    <cellStyle name="Accent1" xfId="1" builtinId="29"/>
    <cellStyle name="Accent4" xfId="7" builtinId="41"/>
    <cellStyle name="Accent5" xfId="3" builtinId="45"/>
    <cellStyle name="Accent6" xfId="2" builtinId="49"/>
    <cellStyle name="Bad" xfId="5" builtinId="27"/>
    <cellStyle name="Explanatory Text" xfId="9" builtinId="53"/>
    <cellStyle name="Good" xfId="10" builtinId="26"/>
    <cellStyle name="Neutral" xfId="11" builtinId="28"/>
    <cellStyle name="Normal" xfId="0" builtinId="0"/>
    <cellStyle name="Normal 2" xfId="12" xr:uid="{00000000-0005-0000-0000-00000B000000}"/>
    <cellStyle name="Percent" xfId="4" builtinId="5" customBuiltin="1"/>
  </cellStyles>
  <dxfs count="375"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8F92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9900"/>
      <color rgb="FFC0DDAD"/>
      <color rgb="FF85BD5F"/>
      <color rgb="FFCDE4BE"/>
      <color rgb="FFFF9999"/>
      <color rgb="FFFFCCCC"/>
      <color rgb="FFF496D5"/>
      <color rgb="FFFFFFCC"/>
      <color rgb="FFFFFF99"/>
      <color rgb="FFFFB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2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Daily QA Output Factor GTR1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GTR1_150MeV!$X$36:$X$99</c:f>
              <c:numCache>
                <c:formatCode>m/d/yyyy</c:formatCode>
                <c:ptCount val="64"/>
                <c:pt idx="0">
                  <c:v>44869</c:v>
                </c:pt>
                <c:pt idx="1">
                  <c:v>44876</c:v>
                </c:pt>
                <c:pt idx="2">
                  <c:v>44876</c:v>
                </c:pt>
                <c:pt idx="3">
                  <c:v>44876</c:v>
                </c:pt>
                <c:pt idx="4">
                  <c:v>44876</c:v>
                </c:pt>
                <c:pt idx="5">
                  <c:v>45071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xVal>
          <c:yVal>
            <c:numRef>
              <c:f>GTR1_150MeV!$Y$36:$Y$99</c:f>
              <c:numCache>
                <c:formatCode>0.000</c:formatCode>
                <c:ptCount val="64"/>
                <c:pt idx="0">
                  <c:v>0.99941724941724952</c:v>
                </c:pt>
                <c:pt idx="1">
                  <c:v>0.99766899766899764</c:v>
                </c:pt>
                <c:pt idx="2">
                  <c:v>0.99825174825174834</c:v>
                </c:pt>
                <c:pt idx="3">
                  <c:v>0.99883449883449882</c:v>
                </c:pt>
                <c:pt idx="4">
                  <c:v>1</c:v>
                </c:pt>
                <c:pt idx="5">
                  <c:v>1.0005827505827507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1-4715-AB3B-C1191CC934F5}"/>
            </c:ext>
          </c:extLst>
        </c:ser>
        <c:ser>
          <c:idx val="1"/>
          <c:order val="1"/>
          <c:tx>
            <c:v>Reference level</c:v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GTR1_150MeV!$X$36:$X$98</c:f>
              <c:numCache>
                <c:formatCode>m/d/yyyy</c:formatCode>
                <c:ptCount val="63"/>
                <c:pt idx="0">
                  <c:v>44869</c:v>
                </c:pt>
                <c:pt idx="1">
                  <c:v>44876</c:v>
                </c:pt>
                <c:pt idx="2">
                  <c:v>44876</c:v>
                </c:pt>
                <c:pt idx="3">
                  <c:v>44876</c:v>
                </c:pt>
                <c:pt idx="4">
                  <c:v>44876</c:v>
                </c:pt>
                <c:pt idx="5">
                  <c:v>45071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xVal>
          <c:yVal>
            <c:numRef>
              <c:f>GTR1_150MeV!$AB$36:$AB$98</c:f>
              <c:numCache>
                <c:formatCode>0.000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FE-4060-80C8-0E7DD9141D53}"/>
            </c:ext>
          </c:extLst>
        </c:ser>
        <c:ser>
          <c:idx val="2"/>
          <c:order val="2"/>
          <c:tx>
            <c:strRef>
              <c:f>GTR1_150MeV!$AC$35</c:f>
              <c:strCache>
                <c:ptCount val="1"/>
                <c:pt idx="0">
                  <c:v>1%</c:v>
                </c:pt>
              </c:strCache>
            </c:strRef>
          </c:tx>
          <c:spPr>
            <a:ln w="2540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GTR1_150MeV!$X$36:$X$98</c:f>
              <c:numCache>
                <c:formatCode>m/d/yyyy</c:formatCode>
                <c:ptCount val="63"/>
                <c:pt idx="0">
                  <c:v>44869</c:v>
                </c:pt>
                <c:pt idx="1">
                  <c:v>44876</c:v>
                </c:pt>
                <c:pt idx="2">
                  <c:v>44876</c:v>
                </c:pt>
                <c:pt idx="3">
                  <c:v>44876</c:v>
                </c:pt>
                <c:pt idx="4">
                  <c:v>44876</c:v>
                </c:pt>
                <c:pt idx="5">
                  <c:v>45071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xVal>
          <c:yVal>
            <c:numRef>
              <c:f>GTR1_150MeV!$AC$36:$AC$98</c:f>
              <c:numCache>
                <c:formatCode>0.000</c:formatCode>
                <c:ptCount val="63"/>
                <c:pt idx="0">
                  <c:v>1.01</c:v>
                </c:pt>
                <c:pt idx="1">
                  <c:v>1.01</c:v>
                </c:pt>
                <c:pt idx="2">
                  <c:v>1.01</c:v>
                </c:pt>
                <c:pt idx="3">
                  <c:v>1.01</c:v>
                </c:pt>
                <c:pt idx="4">
                  <c:v>1.01</c:v>
                </c:pt>
                <c:pt idx="5">
                  <c:v>1.01</c:v>
                </c:pt>
                <c:pt idx="6">
                  <c:v>1.01</c:v>
                </c:pt>
                <c:pt idx="7">
                  <c:v>1.01</c:v>
                </c:pt>
                <c:pt idx="8">
                  <c:v>1.01</c:v>
                </c:pt>
                <c:pt idx="9">
                  <c:v>1.01</c:v>
                </c:pt>
                <c:pt idx="10">
                  <c:v>1.01</c:v>
                </c:pt>
                <c:pt idx="11">
                  <c:v>1.01</c:v>
                </c:pt>
                <c:pt idx="12">
                  <c:v>1.01</c:v>
                </c:pt>
                <c:pt idx="13">
                  <c:v>1.01</c:v>
                </c:pt>
                <c:pt idx="14">
                  <c:v>1.01</c:v>
                </c:pt>
                <c:pt idx="15">
                  <c:v>1.01</c:v>
                </c:pt>
                <c:pt idx="16">
                  <c:v>1.01</c:v>
                </c:pt>
                <c:pt idx="17">
                  <c:v>1.01</c:v>
                </c:pt>
                <c:pt idx="18">
                  <c:v>1.01</c:v>
                </c:pt>
                <c:pt idx="19">
                  <c:v>1.01</c:v>
                </c:pt>
                <c:pt idx="20">
                  <c:v>1.01</c:v>
                </c:pt>
                <c:pt idx="21">
                  <c:v>1.01</c:v>
                </c:pt>
                <c:pt idx="22">
                  <c:v>1.01</c:v>
                </c:pt>
                <c:pt idx="23">
                  <c:v>1.01</c:v>
                </c:pt>
                <c:pt idx="24">
                  <c:v>1.01</c:v>
                </c:pt>
                <c:pt idx="25">
                  <c:v>1.01</c:v>
                </c:pt>
                <c:pt idx="26">
                  <c:v>1.01</c:v>
                </c:pt>
                <c:pt idx="27">
                  <c:v>1.01</c:v>
                </c:pt>
                <c:pt idx="28">
                  <c:v>1.01</c:v>
                </c:pt>
                <c:pt idx="29">
                  <c:v>1.01</c:v>
                </c:pt>
                <c:pt idx="30">
                  <c:v>1.01</c:v>
                </c:pt>
                <c:pt idx="31">
                  <c:v>1.01</c:v>
                </c:pt>
                <c:pt idx="32">
                  <c:v>1.01</c:v>
                </c:pt>
                <c:pt idx="33">
                  <c:v>1.01</c:v>
                </c:pt>
                <c:pt idx="34">
                  <c:v>1.01</c:v>
                </c:pt>
                <c:pt idx="35">
                  <c:v>1.01</c:v>
                </c:pt>
                <c:pt idx="36">
                  <c:v>1.01</c:v>
                </c:pt>
                <c:pt idx="37">
                  <c:v>1.01</c:v>
                </c:pt>
                <c:pt idx="38">
                  <c:v>1.01</c:v>
                </c:pt>
                <c:pt idx="39">
                  <c:v>1.01</c:v>
                </c:pt>
                <c:pt idx="40">
                  <c:v>1.01</c:v>
                </c:pt>
                <c:pt idx="41">
                  <c:v>1.01</c:v>
                </c:pt>
                <c:pt idx="42">
                  <c:v>1.01</c:v>
                </c:pt>
                <c:pt idx="43">
                  <c:v>1.01</c:v>
                </c:pt>
                <c:pt idx="44">
                  <c:v>1.01</c:v>
                </c:pt>
                <c:pt idx="45">
                  <c:v>1.01</c:v>
                </c:pt>
                <c:pt idx="46">
                  <c:v>1.01</c:v>
                </c:pt>
                <c:pt idx="47">
                  <c:v>1.01</c:v>
                </c:pt>
                <c:pt idx="48">
                  <c:v>1.01</c:v>
                </c:pt>
                <c:pt idx="49">
                  <c:v>1.01</c:v>
                </c:pt>
                <c:pt idx="50">
                  <c:v>1.01</c:v>
                </c:pt>
                <c:pt idx="51">
                  <c:v>1.01</c:v>
                </c:pt>
                <c:pt idx="52">
                  <c:v>1.01</c:v>
                </c:pt>
                <c:pt idx="53">
                  <c:v>1.01</c:v>
                </c:pt>
                <c:pt idx="54">
                  <c:v>1.01</c:v>
                </c:pt>
                <c:pt idx="55">
                  <c:v>1.01</c:v>
                </c:pt>
                <c:pt idx="56">
                  <c:v>1.01</c:v>
                </c:pt>
                <c:pt idx="57">
                  <c:v>1.01</c:v>
                </c:pt>
                <c:pt idx="58">
                  <c:v>1.01</c:v>
                </c:pt>
                <c:pt idx="59">
                  <c:v>1.01</c:v>
                </c:pt>
                <c:pt idx="60">
                  <c:v>1.01</c:v>
                </c:pt>
                <c:pt idx="61">
                  <c:v>1.01</c:v>
                </c:pt>
                <c:pt idx="62">
                  <c:v>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FE-4060-80C8-0E7DD9141D53}"/>
            </c:ext>
          </c:extLst>
        </c:ser>
        <c:ser>
          <c:idx val="3"/>
          <c:order val="3"/>
          <c:tx>
            <c:strRef>
              <c:f>GTR1_150MeV!$AD$35</c:f>
              <c:strCache>
                <c:ptCount val="1"/>
                <c:pt idx="0">
                  <c:v>-1%</c:v>
                </c:pt>
              </c:strCache>
            </c:strRef>
          </c:tx>
          <c:spPr>
            <a:ln w="2540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GTR1_150MeV!$X$36:$X$98</c:f>
              <c:numCache>
                <c:formatCode>m/d/yyyy</c:formatCode>
                <c:ptCount val="63"/>
                <c:pt idx="0">
                  <c:v>44869</c:v>
                </c:pt>
                <c:pt idx="1">
                  <c:v>44876</c:v>
                </c:pt>
                <c:pt idx="2">
                  <c:v>44876</c:v>
                </c:pt>
                <c:pt idx="3">
                  <c:v>44876</c:v>
                </c:pt>
                <c:pt idx="4">
                  <c:v>44876</c:v>
                </c:pt>
                <c:pt idx="5">
                  <c:v>45071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xVal>
          <c:yVal>
            <c:numRef>
              <c:f>GTR1_150MeV!$AD$36:$AD$98</c:f>
              <c:numCache>
                <c:formatCode>0.000</c:formatCode>
                <c:ptCount val="63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0.99</c:v>
                </c:pt>
                <c:pt idx="13">
                  <c:v>0.99</c:v>
                </c:pt>
                <c:pt idx="14">
                  <c:v>0.99</c:v>
                </c:pt>
                <c:pt idx="15">
                  <c:v>0.99</c:v>
                </c:pt>
                <c:pt idx="16">
                  <c:v>0.99</c:v>
                </c:pt>
                <c:pt idx="17">
                  <c:v>0.99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0.99</c:v>
                </c:pt>
                <c:pt idx="22">
                  <c:v>0.99</c:v>
                </c:pt>
                <c:pt idx="23">
                  <c:v>0.99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0.99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0.99</c:v>
                </c:pt>
                <c:pt idx="32">
                  <c:v>0.99</c:v>
                </c:pt>
                <c:pt idx="33">
                  <c:v>0.99</c:v>
                </c:pt>
                <c:pt idx="34">
                  <c:v>0.99</c:v>
                </c:pt>
                <c:pt idx="35">
                  <c:v>0.99</c:v>
                </c:pt>
                <c:pt idx="36">
                  <c:v>0.99</c:v>
                </c:pt>
                <c:pt idx="37">
                  <c:v>0.99</c:v>
                </c:pt>
                <c:pt idx="38">
                  <c:v>0.99</c:v>
                </c:pt>
                <c:pt idx="39">
                  <c:v>0.99</c:v>
                </c:pt>
                <c:pt idx="40">
                  <c:v>0.99</c:v>
                </c:pt>
                <c:pt idx="41">
                  <c:v>0.99</c:v>
                </c:pt>
                <c:pt idx="42">
                  <c:v>0.99</c:v>
                </c:pt>
                <c:pt idx="43">
                  <c:v>0.99</c:v>
                </c:pt>
                <c:pt idx="44">
                  <c:v>0.99</c:v>
                </c:pt>
                <c:pt idx="45">
                  <c:v>0.99</c:v>
                </c:pt>
                <c:pt idx="46">
                  <c:v>0.99</c:v>
                </c:pt>
                <c:pt idx="47">
                  <c:v>0.99</c:v>
                </c:pt>
                <c:pt idx="48">
                  <c:v>0.99</c:v>
                </c:pt>
                <c:pt idx="49">
                  <c:v>0.99</c:v>
                </c:pt>
                <c:pt idx="50">
                  <c:v>0.99</c:v>
                </c:pt>
                <c:pt idx="51">
                  <c:v>0.99</c:v>
                </c:pt>
                <c:pt idx="52">
                  <c:v>0.99</c:v>
                </c:pt>
                <c:pt idx="53">
                  <c:v>0.99</c:v>
                </c:pt>
                <c:pt idx="54">
                  <c:v>0.99</c:v>
                </c:pt>
                <c:pt idx="55">
                  <c:v>0.99</c:v>
                </c:pt>
                <c:pt idx="56">
                  <c:v>0.99</c:v>
                </c:pt>
                <c:pt idx="57">
                  <c:v>0.99</c:v>
                </c:pt>
                <c:pt idx="58">
                  <c:v>0.99</c:v>
                </c:pt>
                <c:pt idx="59">
                  <c:v>0.99</c:v>
                </c:pt>
                <c:pt idx="60">
                  <c:v>0.99</c:v>
                </c:pt>
                <c:pt idx="61">
                  <c:v>0.99</c:v>
                </c:pt>
                <c:pt idx="62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FE-4060-80C8-0E7DD9141D53}"/>
            </c:ext>
          </c:extLst>
        </c:ser>
        <c:ser>
          <c:idx val="4"/>
          <c:order val="4"/>
          <c:tx>
            <c:strRef>
              <c:f>GTR1_150MeV!$AE$35</c:f>
              <c:strCache>
                <c:ptCount val="1"/>
                <c:pt idx="0">
                  <c:v>2%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GTR1_150MeV!$X$36:$X$98</c:f>
              <c:numCache>
                <c:formatCode>m/d/yyyy</c:formatCode>
                <c:ptCount val="63"/>
                <c:pt idx="0">
                  <c:v>44869</c:v>
                </c:pt>
                <c:pt idx="1">
                  <c:v>44876</c:v>
                </c:pt>
                <c:pt idx="2">
                  <c:v>44876</c:v>
                </c:pt>
                <c:pt idx="3">
                  <c:v>44876</c:v>
                </c:pt>
                <c:pt idx="4">
                  <c:v>44876</c:v>
                </c:pt>
                <c:pt idx="5">
                  <c:v>45071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xVal>
          <c:yVal>
            <c:numRef>
              <c:f>GTR1_150MeV!$AE$36:$AE$98</c:f>
              <c:numCache>
                <c:formatCode>0.000</c:formatCode>
                <c:ptCount val="63"/>
                <c:pt idx="0">
                  <c:v>1.02</c:v>
                </c:pt>
                <c:pt idx="1">
                  <c:v>1.02</c:v>
                </c:pt>
                <c:pt idx="2">
                  <c:v>1.02</c:v>
                </c:pt>
                <c:pt idx="3">
                  <c:v>1.02</c:v>
                </c:pt>
                <c:pt idx="4">
                  <c:v>1.02</c:v>
                </c:pt>
                <c:pt idx="5">
                  <c:v>1.02</c:v>
                </c:pt>
                <c:pt idx="6">
                  <c:v>1.02</c:v>
                </c:pt>
                <c:pt idx="7">
                  <c:v>1.02</c:v>
                </c:pt>
                <c:pt idx="8">
                  <c:v>1.02</c:v>
                </c:pt>
                <c:pt idx="9">
                  <c:v>1.02</c:v>
                </c:pt>
                <c:pt idx="10">
                  <c:v>1.02</c:v>
                </c:pt>
                <c:pt idx="11">
                  <c:v>1.02</c:v>
                </c:pt>
                <c:pt idx="12">
                  <c:v>1.02</c:v>
                </c:pt>
                <c:pt idx="13">
                  <c:v>1.02</c:v>
                </c:pt>
                <c:pt idx="14">
                  <c:v>1.02</c:v>
                </c:pt>
                <c:pt idx="15">
                  <c:v>1.02</c:v>
                </c:pt>
                <c:pt idx="16">
                  <c:v>1.02</c:v>
                </c:pt>
                <c:pt idx="17">
                  <c:v>1.02</c:v>
                </c:pt>
                <c:pt idx="18">
                  <c:v>1.02</c:v>
                </c:pt>
                <c:pt idx="19">
                  <c:v>1.02</c:v>
                </c:pt>
                <c:pt idx="20">
                  <c:v>1.02</c:v>
                </c:pt>
                <c:pt idx="21">
                  <c:v>1.02</c:v>
                </c:pt>
                <c:pt idx="22">
                  <c:v>1.02</c:v>
                </c:pt>
                <c:pt idx="23">
                  <c:v>1.02</c:v>
                </c:pt>
                <c:pt idx="24">
                  <c:v>1.02</c:v>
                </c:pt>
                <c:pt idx="25">
                  <c:v>1.02</c:v>
                </c:pt>
                <c:pt idx="26">
                  <c:v>1.02</c:v>
                </c:pt>
                <c:pt idx="27">
                  <c:v>1.02</c:v>
                </c:pt>
                <c:pt idx="28">
                  <c:v>1.02</c:v>
                </c:pt>
                <c:pt idx="29">
                  <c:v>1.02</c:v>
                </c:pt>
                <c:pt idx="30">
                  <c:v>1.02</c:v>
                </c:pt>
                <c:pt idx="31">
                  <c:v>1.02</c:v>
                </c:pt>
                <c:pt idx="32">
                  <c:v>1.02</c:v>
                </c:pt>
                <c:pt idx="33">
                  <c:v>1.02</c:v>
                </c:pt>
                <c:pt idx="34">
                  <c:v>1.02</c:v>
                </c:pt>
                <c:pt idx="35">
                  <c:v>1.02</c:v>
                </c:pt>
                <c:pt idx="36">
                  <c:v>1.02</c:v>
                </c:pt>
                <c:pt idx="37">
                  <c:v>1.02</c:v>
                </c:pt>
                <c:pt idx="38">
                  <c:v>1.02</c:v>
                </c:pt>
                <c:pt idx="39">
                  <c:v>1.02</c:v>
                </c:pt>
                <c:pt idx="40">
                  <c:v>1.02</c:v>
                </c:pt>
                <c:pt idx="41">
                  <c:v>1.02</c:v>
                </c:pt>
                <c:pt idx="42">
                  <c:v>1.02</c:v>
                </c:pt>
                <c:pt idx="43">
                  <c:v>1.02</c:v>
                </c:pt>
                <c:pt idx="44">
                  <c:v>1.02</c:v>
                </c:pt>
                <c:pt idx="45">
                  <c:v>1.02</c:v>
                </c:pt>
                <c:pt idx="46">
                  <c:v>1.02</c:v>
                </c:pt>
                <c:pt idx="47">
                  <c:v>1.02</c:v>
                </c:pt>
                <c:pt idx="48">
                  <c:v>1.02</c:v>
                </c:pt>
                <c:pt idx="49">
                  <c:v>1.02</c:v>
                </c:pt>
                <c:pt idx="50">
                  <c:v>1.02</c:v>
                </c:pt>
                <c:pt idx="51">
                  <c:v>1.02</c:v>
                </c:pt>
                <c:pt idx="52">
                  <c:v>1.02</c:v>
                </c:pt>
                <c:pt idx="53">
                  <c:v>1.02</c:v>
                </c:pt>
                <c:pt idx="54">
                  <c:v>1.02</c:v>
                </c:pt>
                <c:pt idx="55">
                  <c:v>1.02</c:v>
                </c:pt>
                <c:pt idx="56">
                  <c:v>1.02</c:v>
                </c:pt>
                <c:pt idx="57">
                  <c:v>1.02</c:v>
                </c:pt>
                <c:pt idx="58">
                  <c:v>1.02</c:v>
                </c:pt>
                <c:pt idx="59">
                  <c:v>1.02</c:v>
                </c:pt>
                <c:pt idx="60">
                  <c:v>1.02</c:v>
                </c:pt>
                <c:pt idx="61">
                  <c:v>1.02</c:v>
                </c:pt>
                <c:pt idx="62">
                  <c:v>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FE-4060-80C8-0E7DD9141D53}"/>
            </c:ext>
          </c:extLst>
        </c:ser>
        <c:ser>
          <c:idx val="5"/>
          <c:order val="5"/>
          <c:tx>
            <c:strRef>
              <c:f>GTR1_150MeV!$AF$35</c:f>
              <c:strCache>
                <c:ptCount val="1"/>
                <c:pt idx="0">
                  <c:v>-2%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GTR1_150MeV!$X$36:$X$98</c:f>
              <c:numCache>
                <c:formatCode>m/d/yyyy</c:formatCode>
                <c:ptCount val="63"/>
                <c:pt idx="0">
                  <c:v>44869</c:v>
                </c:pt>
                <c:pt idx="1">
                  <c:v>44876</c:v>
                </c:pt>
                <c:pt idx="2">
                  <c:v>44876</c:v>
                </c:pt>
                <c:pt idx="3">
                  <c:v>44876</c:v>
                </c:pt>
                <c:pt idx="4">
                  <c:v>44876</c:v>
                </c:pt>
                <c:pt idx="5">
                  <c:v>45071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xVal>
          <c:yVal>
            <c:numRef>
              <c:f>GTR1_150MeV!$AF$36:$AF$98</c:f>
              <c:numCache>
                <c:formatCode>0.000</c:formatCode>
                <c:ptCount val="63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0.98</c:v>
                </c:pt>
                <c:pt idx="16">
                  <c:v>0.98</c:v>
                </c:pt>
                <c:pt idx="17">
                  <c:v>0.98</c:v>
                </c:pt>
                <c:pt idx="18">
                  <c:v>0.98</c:v>
                </c:pt>
                <c:pt idx="19">
                  <c:v>0.98</c:v>
                </c:pt>
                <c:pt idx="20">
                  <c:v>0.98</c:v>
                </c:pt>
                <c:pt idx="21">
                  <c:v>0.98</c:v>
                </c:pt>
                <c:pt idx="22">
                  <c:v>0.98</c:v>
                </c:pt>
                <c:pt idx="23">
                  <c:v>0.98</c:v>
                </c:pt>
                <c:pt idx="24">
                  <c:v>0.98</c:v>
                </c:pt>
                <c:pt idx="25">
                  <c:v>0.98</c:v>
                </c:pt>
                <c:pt idx="26">
                  <c:v>0.98</c:v>
                </c:pt>
                <c:pt idx="27">
                  <c:v>0.98</c:v>
                </c:pt>
                <c:pt idx="28">
                  <c:v>0.98</c:v>
                </c:pt>
                <c:pt idx="29">
                  <c:v>0.98</c:v>
                </c:pt>
                <c:pt idx="30">
                  <c:v>0.98</c:v>
                </c:pt>
                <c:pt idx="31">
                  <c:v>0.98</c:v>
                </c:pt>
                <c:pt idx="32">
                  <c:v>0.98</c:v>
                </c:pt>
                <c:pt idx="33">
                  <c:v>0.98</c:v>
                </c:pt>
                <c:pt idx="34">
                  <c:v>0.98</c:v>
                </c:pt>
                <c:pt idx="35">
                  <c:v>0.98</c:v>
                </c:pt>
                <c:pt idx="36">
                  <c:v>0.98</c:v>
                </c:pt>
                <c:pt idx="37">
                  <c:v>0.98</c:v>
                </c:pt>
                <c:pt idx="38">
                  <c:v>0.98</c:v>
                </c:pt>
                <c:pt idx="39">
                  <c:v>0.98</c:v>
                </c:pt>
                <c:pt idx="40">
                  <c:v>0.98</c:v>
                </c:pt>
                <c:pt idx="41">
                  <c:v>0.98</c:v>
                </c:pt>
                <c:pt idx="42">
                  <c:v>0.98</c:v>
                </c:pt>
                <c:pt idx="43">
                  <c:v>0.98</c:v>
                </c:pt>
                <c:pt idx="44">
                  <c:v>0.98</c:v>
                </c:pt>
                <c:pt idx="45">
                  <c:v>0.98</c:v>
                </c:pt>
                <c:pt idx="46">
                  <c:v>0.98</c:v>
                </c:pt>
                <c:pt idx="47">
                  <c:v>0.98</c:v>
                </c:pt>
                <c:pt idx="48">
                  <c:v>0.98</c:v>
                </c:pt>
                <c:pt idx="49">
                  <c:v>0.98</c:v>
                </c:pt>
                <c:pt idx="50">
                  <c:v>0.98</c:v>
                </c:pt>
                <c:pt idx="51">
                  <c:v>0.98</c:v>
                </c:pt>
                <c:pt idx="52">
                  <c:v>0.98</c:v>
                </c:pt>
                <c:pt idx="53">
                  <c:v>0.98</c:v>
                </c:pt>
                <c:pt idx="54">
                  <c:v>0.98</c:v>
                </c:pt>
                <c:pt idx="55">
                  <c:v>0.98</c:v>
                </c:pt>
                <c:pt idx="56">
                  <c:v>0.98</c:v>
                </c:pt>
                <c:pt idx="57">
                  <c:v>0.98</c:v>
                </c:pt>
                <c:pt idx="58">
                  <c:v>0.98</c:v>
                </c:pt>
                <c:pt idx="59">
                  <c:v>0.98</c:v>
                </c:pt>
                <c:pt idx="60">
                  <c:v>0.98</c:v>
                </c:pt>
                <c:pt idx="61">
                  <c:v>0.98</c:v>
                </c:pt>
                <c:pt idx="62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7FE-4060-80C8-0E7DD9141D53}"/>
            </c:ext>
          </c:extLst>
        </c:ser>
        <c:ser>
          <c:idx val="6"/>
          <c:order val="6"/>
          <c:tx>
            <c:strRef>
              <c:f>GTR1_150MeV!$Z$35</c:f>
              <c:strCache>
                <c:ptCount val="1"/>
                <c:pt idx="0">
                  <c:v>Medelvärde +/- 10 dygn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GTR1_150MeV!$X$36:$X$98</c:f>
              <c:numCache>
                <c:formatCode>m/d/yyyy</c:formatCode>
                <c:ptCount val="63"/>
                <c:pt idx="0">
                  <c:v>44869</c:v>
                </c:pt>
                <c:pt idx="1">
                  <c:v>44876</c:v>
                </c:pt>
                <c:pt idx="2">
                  <c:v>44876</c:v>
                </c:pt>
                <c:pt idx="3">
                  <c:v>44876</c:v>
                </c:pt>
                <c:pt idx="4">
                  <c:v>44876</c:v>
                </c:pt>
                <c:pt idx="5">
                  <c:v>45071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xVal>
          <c:yVal>
            <c:numRef>
              <c:f>GTR1_150MeV!$Y$36:$Y$98</c:f>
              <c:numCache>
                <c:formatCode>0.000</c:formatCode>
                <c:ptCount val="63"/>
                <c:pt idx="0">
                  <c:v>0.99941724941724952</c:v>
                </c:pt>
                <c:pt idx="1">
                  <c:v>0.99766899766899764</c:v>
                </c:pt>
                <c:pt idx="2">
                  <c:v>0.99825174825174834</c:v>
                </c:pt>
                <c:pt idx="3">
                  <c:v>0.99883449883449882</c:v>
                </c:pt>
                <c:pt idx="4">
                  <c:v>1</c:v>
                </c:pt>
                <c:pt idx="5">
                  <c:v>1.0005827505827507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7FE-4060-80C8-0E7DD9141D53}"/>
            </c:ext>
          </c:extLst>
        </c:ser>
        <c:ser>
          <c:idx val="7"/>
          <c:order val="7"/>
          <c:tx>
            <c:strRef>
              <c:f>GTR1_150MeV!$AA$35</c:f>
              <c:strCache>
                <c:ptCount val="1"/>
                <c:pt idx="0">
                  <c:v>Medelvärde +/- 20 dygn 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GTR1_150MeV!$X$36:$X$98</c:f>
              <c:numCache>
                <c:formatCode>m/d/yyyy</c:formatCode>
                <c:ptCount val="63"/>
                <c:pt idx="0">
                  <c:v>44869</c:v>
                </c:pt>
                <c:pt idx="1">
                  <c:v>44876</c:v>
                </c:pt>
                <c:pt idx="2">
                  <c:v>44876</c:v>
                </c:pt>
                <c:pt idx="3">
                  <c:v>44876</c:v>
                </c:pt>
                <c:pt idx="4">
                  <c:v>44876</c:v>
                </c:pt>
                <c:pt idx="5">
                  <c:v>45071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xVal>
          <c:yVal>
            <c:numRef>
              <c:f>GTR1_150MeV!$AA$36:$AA$98</c:f>
              <c:numCache>
                <c:formatCode>0.000</c:formatCode>
                <c:ptCount val="63"/>
                <c:pt idx="0">
                  <c:v>0.99912587412587417</c:v>
                </c:pt>
                <c:pt idx="1">
                  <c:v>0.99912587412587417</c:v>
                </c:pt>
                <c:pt idx="2">
                  <c:v>0.99912587412587417</c:v>
                </c:pt>
                <c:pt idx="3">
                  <c:v>0.99912587412587417</c:v>
                </c:pt>
                <c:pt idx="4">
                  <c:v>0.99912587412587417</c:v>
                </c:pt>
                <c:pt idx="5">
                  <c:v>0.99912587412587417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7FE-4060-80C8-0E7DD9141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686968"/>
        <c:axId val="258689320"/>
      </c:scatterChart>
      <c:valAx>
        <c:axId val="258686968"/>
        <c:scaling>
          <c:orientation val="minMax"/>
          <c:min val="448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8689320"/>
        <c:crosses val="autoZero"/>
        <c:crossBetween val="midCat"/>
      </c:valAx>
      <c:valAx>
        <c:axId val="258689320"/>
        <c:scaling>
          <c:orientation val="minMax"/>
          <c:max val="1.03"/>
          <c:min val="0.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Devaition from reference [a.u.]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868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b="1"/>
              <a:t>Daily QA Dose</a:t>
            </a:r>
            <a:r>
              <a:rPr lang="sv-SE" b="1" baseline="0"/>
              <a:t> Output Factor GTR1</a:t>
            </a:r>
            <a:endParaRPr lang="sv-S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R15M10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GTR1_Cubes!$AU$50:$AU$110</c:f>
              <c:numCache>
                <c:formatCode>m/d/yyyy</c:formatCode>
                <c:ptCount val="61"/>
                <c:pt idx="0">
                  <c:v>44876</c:v>
                </c:pt>
                <c:pt idx="1">
                  <c:v>44876</c:v>
                </c:pt>
                <c:pt idx="2">
                  <c:v>45071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xVal>
          <c:yVal>
            <c:numRef>
              <c:f>GTR1_Cubes!$AV$50:$AV$110</c:f>
              <c:numCache>
                <c:formatCode>0.000</c:formatCode>
                <c:ptCount val="61"/>
                <c:pt idx="0">
                  <c:v>0.99401794616151551</c:v>
                </c:pt>
                <c:pt idx="1">
                  <c:v>0.99501495513459637</c:v>
                </c:pt>
                <c:pt idx="2">
                  <c:v>0.99601196410767712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ED-481A-8362-F8F7B58D749D}"/>
            </c:ext>
          </c:extLst>
        </c:ser>
        <c:ser>
          <c:idx val="1"/>
          <c:order val="1"/>
          <c:tx>
            <c:v>R31M10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GTR1_Cubes!$AU$50:$AU$110</c:f>
              <c:numCache>
                <c:formatCode>m/d/yyyy</c:formatCode>
                <c:ptCount val="61"/>
                <c:pt idx="0">
                  <c:v>44876</c:v>
                </c:pt>
                <c:pt idx="1">
                  <c:v>44876</c:v>
                </c:pt>
                <c:pt idx="2">
                  <c:v>45071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xVal>
          <c:yVal>
            <c:numRef>
              <c:f>GTR1_Cubes!$AY$50:$AY$110</c:f>
              <c:numCache>
                <c:formatCode>0.000</c:formatCode>
                <c:ptCount val="61"/>
                <c:pt idx="0">
                  <c:v>0.99449173760640952</c:v>
                </c:pt>
                <c:pt idx="1">
                  <c:v>0.99349023535302949</c:v>
                </c:pt>
                <c:pt idx="2">
                  <c:v>0.99399098647971962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ED-481A-8362-F8F7B58D749D}"/>
            </c:ext>
          </c:extLst>
        </c:ser>
        <c:ser>
          <c:idx val="2"/>
          <c:order val="2"/>
          <c:tx>
            <c:v>Reference level</c:v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GTR1_Cubes!$AU$50:$AU$99</c:f>
              <c:numCache>
                <c:formatCode>m/d/yyyy</c:formatCode>
                <c:ptCount val="50"/>
                <c:pt idx="0">
                  <c:v>44876</c:v>
                </c:pt>
                <c:pt idx="1">
                  <c:v>44876</c:v>
                </c:pt>
                <c:pt idx="2">
                  <c:v>45071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GTR1_Cubes!$BB$50:$BB$99</c:f>
              <c:numCache>
                <c:formatCode>0.000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81-4FE2-BC01-E841B013038A}"/>
            </c:ext>
          </c:extLst>
        </c:ser>
        <c:ser>
          <c:idx val="3"/>
          <c:order val="3"/>
          <c:tx>
            <c:strRef>
              <c:f>GTR1_Cubes!$BC$49</c:f>
              <c:strCache>
                <c:ptCount val="1"/>
                <c:pt idx="0">
                  <c:v>2%</c:v>
                </c:pt>
              </c:strCache>
            </c:strRef>
          </c:tx>
          <c:spPr>
            <a:ln w="254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GTR1_Cubes!$AU$50:$AU$99</c:f>
              <c:numCache>
                <c:formatCode>m/d/yyyy</c:formatCode>
                <c:ptCount val="50"/>
                <c:pt idx="0">
                  <c:v>44876</c:v>
                </c:pt>
                <c:pt idx="1">
                  <c:v>44876</c:v>
                </c:pt>
                <c:pt idx="2">
                  <c:v>45071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GTR1_Cubes!$BC$50:$BC$99</c:f>
              <c:numCache>
                <c:formatCode>0.000</c:formatCode>
                <c:ptCount val="50"/>
                <c:pt idx="0">
                  <c:v>1.02</c:v>
                </c:pt>
                <c:pt idx="1">
                  <c:v>1.02</c:v>
                </c:pt>
                <c:pt idx="2">
                  <c:v>1.02</c:v>
                </c:pt>
                <c:pt idx="3">
                  <c:v>1.02</c:v>
                </c:pt>
                <c:pt idx="4">
                  <c:v>1.02</c:v>
                </c:pt>
                <c:pt idx="5">
                  <c:v>1.02</c:v>
                </c:pt>
                <c:pt idx="6">
                  <c:v>1.02</c:v>
                </c:pt>
                <c:pt idx="7">
                  <c:v>1.02</c:v>
                </c:pt>
                <c:pt idx="8">
                  <c:v>1.02</c:v>
                </c:pt>
                <c:pt idx="9">
                  <c:v>1.02</c:v>
                </c:pt>
                <c:pt idx="10">
                  <c:v>1.02</c:v>
                </c:pt>
                <c:pt idx="11">
                  <c:v>1.02</c:v>
                </c:pt>
                <c:pt idx="12">
                  <c:v>1.02</c:v>
                </c:pt>
                <c:pt idx="13">
                  <c:v>1.02</c:v>
                </c:pt>
                <c:pt idx="14">
                  <c:v>1.02</c:v>
                </c:pt>
                <c:pt idx="15">
                  <c:v>1.02</c:v>
                </c:pt>
                <c:pt idx="16">
                  <c:v>1.02</c:v>
                </c:pt>
                <c:pt idx="17">
                  <c:v>1.02</c:v>
                </c:pt>
                <c:pt idx="18">
                  <c:v>1.02</c:v>
                </c:pt>
                <c:pt idx="19">
                  <c:v>1.02</c:v>
                </c:pt>
                <c:pt idx="20">
                  <c:v>1.02</c:v>
                </c:pt>
                <c:pt idx="21">
                  <c:v>1.02</c:v>
                </c:pt>
                <c:pt idx="22">
                  <c:v>1.02</c:v>
                </c:pt>
                <c:pt idx="23">
                  <c:v>1.02</c:v>
                </c:pt>
                <c:pt idx="24">
                  <c:v>1.02</c:v>
                </c:pt>
                <c:pt idx="25">
                  <c:v>1.02</c:v>
                </c:pt>
                <c:pt idx="26">
                  <c:v>1.02</c:v>
                </c:pt>
                <c:pt idx="27">
                  <c:v>1.02</c:v>
                </c:pt>
                <c:pt idx="28">
                  <c:v>1.02</c:v>
                </c:pt>
                <c:pt idx="29">
                  <c:v>1.02</c:v>
                </c:pt>
                <c:pt idx="30">
                  <c:v>1.02</c:v>
                </c:pt>
                <c:pt idx="31">
                  <c:v>1.02</c:v>
                </c:pt>
                <c:pt idx="32">
                  <c:v>1.02</c:v>
                </c:pt>
                <c:pt idx="33">
                  <c:v>1.02</c:v>
                </c:pt>
                <c:pt idx="34">
                  <c:v>1.02</c:v>
                </c:pt>
                <c:pt idx="35">
                  <c:v>1.02</c:v>
                </c:pt>
                <c:pt idx="36">
                  <c:v>1.02</c:v>
                </c:pt>
                <c:pt idx="37">
                  <c:v>1.02</c:v>
                </c:pt>
                <c:pt idx="38">
                  <c:v>1.02</c:v>
                </c:pt>
                <c:pt idx="39">
                  <c:v>1.02</c:v>
                </c:pt>
                <c:pt idx="40">
                  <c:v>1.02</c:v>
                </c:pt>
                <c:pt idx="41">
                  <c:v>1.02</c:v>
                </c:pt>
                <c:pt idx="42">
                  <c:v>1.02</c:v>
                </c:pt>
                <c:pt idx="43">
                  <c:v>1.02</c:v>
                </c:pt>
                <c:pt idx="44">
                  <c:v>1.02</c:v>
                </c:pt>
                <c:pt idx="45">
                  <c:v>1.02</c:v>
                </c:pt>
                <c:pt idx="46">
                  <c:v>1.02</c:v>
                </c:pt>
                <c:pt idx="47">
                  <c:v>1.02</c:v>
                </c:pt>
                <c:pt idx="48">
                  <c:v>1.02</c:v>
                </c:pt>
                <c:pt idx="49">
                  <c:v>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81-4FE2-BC01-E841B013038A}"/>
            </c:ext>
          </c:extLst>
        </c:ser>
        <c:ser>
          <c:idx val="4"/>
          <c:order val="4"/>
          <c:tx>
            <c:strRef>
              <c:f>GTR1_Cubes!$BD$49</c:f>
              <c:strCache>
                <c:ptCount val="1"/>
                <c:pt idx="0">
                  <c:v>-2%</c:v>
                </c:pt>
              </c:strCache>
            </c:strRef>
          </c:tx>
          <c:spPr>
            <a:ln w="254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GTR1_Cubes!$AU$50:$AU$99</c:f>
              <c:numCache>
                <c:formatCode>m/d/yyyy</c:formatCode>
                <c:ptCount val="50"/>
                <c:pt idx="0">
                  <c:v>44876</c:v>
                </c:pt>
                <c:pt idx="1">
                  <c:v>44876</c:v>
                </c:pt>
                <c:pt idx="2">
                  <c:v>45071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GTR1_Cubes!$BD$50:$BD$99</c:f>
              <c:numCache>
                <c:formatCode>0.000</c:formatCode>
                <c:ptCount val="50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0.98</c:v>
                </c:pt>
                <c:pt idx="16">
                  <c:v>0.98</c:v>
                </c:pt>
                <c:pt idx="17">
                  <c:v>0.98</c:v>
                </c:pt>
                <c:pt idx="18">
                  <c:v>0.98</c:v>
                </c:pt>
                <c:pt idx="19">
                  <c:v>0.98</c:v>
                </c:pt>
                <c:pt idx="20">
                  <c:v>0.98</c:v>
                </c:pt>
                <c:pt idx="21">
                  <c:v>0.98</c:v>
                </c:pt>
                <c:pt idx="22">
                  <c:v>0.98</c:v>
                </c:pt>
                <c:pt idx="23">
                  <c:v>0.98</c:v>
                </c:pt>
                <c:pt idx="24">
                  <c:v>0.98</c:v>
                </c:pt>
                <c:pt idx="25">
                  <c:v>0.98</c:v>
                </c:pt>
                <c:pt idx="26">
                  <c:v>0.98</c:v>
                </c:pt>
                <c:pt idx="27">
                  <c:v>0.98</c:v>
                </c:pt>
                <c:pt idx="28">
                  <c:v>0.98</c:v>
                </c:pt>
                <c:pt idx="29">
                  <c:v>0.98</c:v>
                </c:pt>
                <c:pt idx="30">
                  <c:v>0.98</c:v>
                </c:pt>
                <c:pt idx="31">
                  <c:v>0.98</c:v>
                </c:pt>
                <c:pt idx="32">
                  <c:v>0.98</c:v>
                </c:pt>
                <c:pt idx="33">
                  <c:v>0.98</c:v>
                </c:pt>
                <c:pt idx="34">
                  <c:v>0.98</c:v>
                </c:pt>
                <c:pt idx="35">
                  <c:v>0.98</c:v>
                </c:pt>
                <c:pt idx="36">
                  <c:v>0.98</c:v>
                </c:pt>
                <c:pt idx="37">
                  <c:v>0.98</c:v>
                </c:pt>
                <c:pt idx="38">
                  <c:v>0.98</c:v>
                </c:pt>
                <c:pt idx="39">
                  <c:v>0.98</c:v>
                </c:pt>
                <c:pt idx="40">
                  <c:v>0.98</c:v>
                </c:pt>
                <c:pt idx="41">
                  <c:v>0.98</c:v>
                </c:pt>
                <c:pt idx="42">
                  <c:v>0.98</c:v>
                </c:pt>
                <c:pt idx="43">
                  <c:v>0.98</c:v>
                </c:pt>
                <c:pt idx="44">
                  <c:v>0.98</c:v>
                </c:pt>
                <c:pt idx="45">
                  <c:v>0.98</c:v>
                </c:pt>
                <c:pt idx="46">
                  <c:v>0.98</c:v>
                </c:pt>
                <c:pt idx="47">
                  <c:v>0.98</c:v>
                </c:pt>
                <c:pt idx="48">
                  <c:v>0.98</c:v>
                </c:pt>
                <c:pt idx="49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81-4FE2-BC01-E841B013038A}"/>
            </c:ext>
          </c:extLst>
        </c:ser>
        <c:ser>
          <c:idx val="5"/>
          <c:order val="5"/>
          <c:tx>
            <c:strRef>
              <c:f>GTR1_Cubes!$BE$49</c:f>
              <c:strCache>
                <c:ptCount val="1"/>
                <c:pt idx="0">
                  <c:v>3%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GTR1_Cubes!$AU$50:$AU$99</c:f>
              <c:numCache>
                <c:formatCode>m/d/yyyy</c:formatCode>
                <c:ptCount val="50"/>
                <c:pt idx="0">
                  <c:v>44876</c:v>
                </c:pt>
                <c:pt idx="1">
                  <c:v>44876</c:v>
                </c:pt>
                <c:pt idx="2">
                  <c:v>45071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GTR1_Cubes!$BE$50:$BE$99</c:f>
              <c:numCache>
                <c:formatCode>0.000</c:formatCode>
                <c:ptCount val="50"/>
                <c:pt idx="0">
                  <c:v>1.03</c:v>
                </c:pt>
                <c:pt idx="1">
                  <c:v>1.03</c:v>
                </c:pt>
                <c:pt idx="2">
                  <c:v>1.03</c:v>
                </c:pt>
                <c:pt idx="3">
                  <c:v>1.03</c:v>
                </c:pt>
                <c:pt idx="4">
                  <c:v>1.03</c:v>
                </c:pt>
                <c:pt idx="5">
                  <c:v>1.03</c:v>
                </c:pt>
                <c:pt idx="6">
                  <c:v>1.03</c:v>
                </c:pt>
                <c:pt idx="7">
                  <c:v>1.03</c:v>
                </c:pt>
                <c:pt idx="8">
                  <c:v>1.03</c:v>
                </c:pt>
                <c:pt idx="9">
                  <c:v>1.03</c:v>
                </c:pt>
                <c:pt idx="10">
                  <c:v>1.03</c:v>
                </c:pt>
                <c:pt idx="11">
                  <c:v>1.03</c:v>
                </c:pt>
                <c:pt idx="12">
                  <c:v>1.03</c:v>
                </c:pt>
                <c:pt idx="13">
                  <c:v>1.03</c:v>
                </c:pt>
                <c:pt idx="14">
                  <c:v>1.03</c:v>
                </c:pt>
                <c:pt idx="15">
                  <c:v>1.03</c:v>
                </c:pt>
                <c:pt idx="16">
                  <c:v>1.03</c:v>
                </c:pt>
                <c:pt idx="17">
                  <c:v>1.03</c:v>
                </c:pt>
                <c:pt idx="18">
                  <c:v>1.03</c:v>
                </c:pt>
                <c:pt idx="19">
                  <c:v>1.03</c:v>
                </c:pt>
                <c:pt idx="20">
                  <c:v>1.03</c:v>
                </c:pt>
                <c:pt idx="21">
                  <c:v>1.03</c:v>
                </c:pt>
                <c:pt idx="22">
                  <c:v>1.03</c:v>
                </c:pt>
                <c:pt idx="23">
                  <c:v>1.03</c:v>
                </c:pt>
                <c:pt idx="24">
                  <c:v>1.03</c:v>
                </c:pt>
                <c:pt idx="25">
                  <c:v>1.03</c:v>
                </c:pt>
                <c:pt idx="26">
                  <c:v>1.03</c:v>
                </c:pt>
                <c:pt idx="27">
                  <c:v>1.03</c:v>
                </c:pt>
                <c:pt idx="28">
                  <c:v>1.03</c:v>
                </c:pt>
                <c:pt idx="29">
                  <c:v>1.03</c:v>
                </c:pt>
                <c:pt idx="30">
                  <c:v>1.03</c:v>
                </c:pt>
                <c:pt idx="31">
                  <c:v>1.03</c:v>
                </c:pt>
                <c:pt idx="32">
                  <c:v>1.03</c:v>
                </c:pt>
                <c:pt idx="33">
                  <c:v>1.03</c:v>
                </c:pt>
                <c:pt idx="34">
                  <c:v>1.03</c:v>
                </c:pt>
                <c:pt idx="35">
                  <c:v>1.03</c:v>
                </c:pt>
                <c:pt idx="36">
                  <c:v>1.03</c:v>
                </c:pt>
                <c:pt idx="37">
                  <c:v>1.03</c:v>
                </c:pt>
                <c:pt idx="38">
                  <c:v>1.03</c:v>
                </c:pt>
                <c:pt idx="39">
                  <c:v>1.03</c:v>
                </c:pt>
                <c:pt idx="40">
                  <c:v>1.03</c:v>
                </c:pt>
                <c:pt idx="41">
                  <c:v>1.03</c:v>
                </c:pt>
                <c:pt idx="42">
                  <c:v>1.03</c:v>
                </c:pt>
                <c:pt idx="43">
                  <c:v>1.03</c:v>
                </c:pt>
                <c:pt idx="44">
                  <c:v>1.03</c:v>
                </c:pt>
                <c:pt idx="45">
                  <c:v>1.03</c:v>
                </c:pt>
                <c:pt idx="46">
                  <c:v>1.03</c:v>
                </c:pt>
                <c:pt idx="47">
                  <c:v>1.03</c:v>
                </c:pt>
                <c:pt idx="48">
                  <c:v>1.03</c:v>
                </c:pt>
                <c:pt idx="49">
                  <c:v>1.03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81-4FE2-BC01-E841B013038A}"/>
            </c:ext>
          </c:extLst>
        </c:ser>
        <c:ser>
          <c:idx val="6"/>
          <c:order val="6"/>
          <c:tx>
            <c:strRef>
              <c:f>GTR1_Cubes!$BF$49</c:f>
              <c:strCache>
                <c:ptCount val="1"/>
                <c:pt idx="0">
                  <c:v>-3%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GTR1_Cubes!$AU$51:$AU$99</c:f>
              <c:numCache>
                <c:formatCode>m/d/yyyy</c:formatCode>
                <c:ptCount val="49"/>
                <c:pt idx="0">
                  <c:v>44876</c:v>
                </c:pt>
                <c:pt idx="1">
                  <c:v>45071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xVal>
          <c:yVal>
            <c:numRef>
              <c:f>GTR1_Cubes!$BF$50:$BF$99</c:f>
              <c:numCache>
                <c:formatCode>0.000</c:formatCode>
                <c:ptCount val="50"/>
                <c:pt idx="0">
                  <c:v>0.97</c:v>
                </c:pt>
                <c:pt idx="1">
                  <c:v>0.97</c:v>
                </c:pt>
                <c:pt idx="2">
                  <c:v>0.97</c:v>
                </c:pt>
                <c:pt idx="3">
                  <c:v>0.97</c:v>
                </c:pt>
                <c:pt idx="4">
                  <c:v>0.97</c:v>
                </c:pt>
                <c:pt idx="5">
                  <c:v>0.97</c:v>
                </c:pt>
                <c:pt idx="6">
                  <c:v>0.97</c:v>
                </c:pt>
                <c:pt idx="7">
                  <c:v>0.97</c:v>
                </c:pt>
                <c:pt idx="8">
                  <c:v>0.97</c:v>
                </c:pt>
                <c:pt idx="9">
                  <c:v>0.97</c:v>
                </c:pt>
                <c:pt idx="10">
                  <c:v>0.97</c:v>
                </c:pt>
                <c:pt idx="11">
                  <c:v>0.97</c:v>
                </c:pt>
                <c:pt idx="12">
                  <c:v>0.97</c:v>
                </c:pt>
                <c:pt idx="13">
                  <c:v>0.97</c:v>
                </c:pt>
                <c:pt idx="14">
                  <c:v>0.97</c:v>
                </c:pt>
                <c:pt idx="15">
                  <c:v>0.97</c:v>
                </c:pt>
                <c:pt idx="16">
                  <c:v>0.97</c:v>
                </c:pt>
                <c:pt idx="17">
                  <c:v>0.97</c:v>
                </c:pt>
                <c:pt idx="18">
                  <c:v>0.97</c:v>
                </c:pt>
                <c:pt idx="19">
                  <c:v>0.97</c:v>
                </c:pt>
                <c:pt idx="20">
                  <c:v>0.97</c:v>
                </c:pt>
                <c:pt idx="21">
                  <c:v>0.97</c:v>
                </c:pt>
                <c:pt idx="22">
                  <c:v>0.97</c:v>
                </c:pt>
                <c:pt idx="23">
                  <c:v>0.97</c:v>
                </c:pt>
                <c:pt idx="24">
                  <c:v>0.97</c:v>
                </c:pt>
                <c:pt idx="25">
                  <c:v>0.97</c:v>
                </c:pt>
                <c:pt idx="26">
                  <c:v>0.97</c:v>
                </c:pt>
                <c:pt idx="27">
                  <c:v>0.97</c:v>
                </c:pt>
                <c:pt idx="28">
                  <c:v>0.97</c:v>
                </c:pt>
                <c:pt idx="29">
                  <c:v>0.97</c:v>
                </c:pt>
                <c:pt idx="30">
                  <c:v>0.97</c:v>
                </c:pt>
                <c:pt idx="31">
                  <c:v>0.97</c:v>
                </c:pt>
                <c:pt idx="32">
                  <c:v>0.97</c:v>
                </c:pt>
                <c:pt idx="33">
                  <c:v>0.97</c:v>
                </c:pt>
                <c:pt idx="34">
                  <c:v>0.97</c:v>
                </c:pt>
                <c:pt idx="35">
                  <c:v>0.97</c:v>
                </c:pt>
                <c:pt idx="36">
                  <c:v>0.97</c:v>
                </c:pt>
                <c:pt idx="37">
                  <c:v>0.97</c:v>
                </c:pt>
                <c:pt idx="38">
                  <c:v>0.97</c:v>
                </c:pt>
                <c:pt idx="39">
                  <c:v>0.97</c:v>
                </c:pt>
                <c:pt idx="40">
                  <c:v>0.97</c:v>
                </c:pt>
                <c:pt idx="41">
                  <c:v>0.97</c:v>
                </c:pt>
                <c:pt idx="42">
                  <c:v>0.97</c:v>
                </c:pt>
                <c:pt idx="43">
                  <c:v>0.97</c:v>
                </c:pt>
                <c:pt idx="44">
                  <c:v>0.97</c:v>
                </c:pt>
                <c:pt idx="45">
                  <c:v>0.97</c:v>
                </c:pt>
                <c:pt idx="46">
                  <c:v>0.97</c:v>
                </c:pt>
                <c:pt idx="47">
                  <c:v>0.97</c:v>
                </c:pt>
                <c:pt idx="48">
                  <c:v>0.97</c:v>
                </c:pt>
                <c:pt idx="49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81-4FE2-BC01-E841B013038A}"/>
            </c:ext>
          </c:extLst>
        </c:ser>
        <c:ser>
          <c:idx val="7"/>
          <c:order val="7"/>
          <c:tx>
            <c:strRef>
              <c:f>GTR1_Cubes!$AW$49</c:f>
              <c:strCache>
                <c:ptCount val="1"/>
                <c:pt idx="0">
                  <c:v>Medelvärde +/- 10 dygn R15M10</c:v>
                </c:pt>
              </c:strCache>
            </c:strRef>
          </c:tx>
          <c:spPr>
            <a:ln w="25400" cap="rnd">
              <a:solidFill>
                <a:srgbClr val="85BD5F"/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19050" cap="rnd">
                <a:solidFill>
                  <a:srgbClr val="85BD5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E64-4460-8374-8DD0680632B4}"/>
              </c:ext>
            </c:extLst>
          </c:dPt>
          <c:xVal>
            <c:numRef>
              <c:f>GTR1_Cubes!$AU$50:$AU$99</c:f>
              <c:numCache>
                <c:formatCode>m/d/yyyy</c:formatCode>
                <c:ptCount val="50"/>
                <c:pt idx="0">
                  <c:v>44876</c:v>
                </c:pt>
                <c:pt idx="1">
                  <c:v>44876</c:v>
                </c:pt>
                <c:pt idx="2">
                  <c:v>45071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GTR1_Cubes!$AW$50:$AW$99</c:f>
              <c:numCache>
                <c:formatCode>0.000</c:formatCode>
                <c:ptCount val="50"/>
                <c:pt idx="0">
                  <c:v>0.99501495513459626</c:v>
                </c:pt>
                <c:pt idx="1">
                  <c:v>0.99501495513459626</c:v>
                </c:pt>
                <c:pt idx="2">
                  <c:v>0.99501495513459626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81-4FE2-BC01-E841B013038A}"/>
            </c:ext>
          </c:extLst>
        </c:ser>
        <c:ser>
          <c:idx val="8"/>
          <c:order val="8"/>
          <c:tx>
            <c:strRef>
              <c:f>GTR1_Cubes!$AX$49</c:f>
              <c:strCache>
                <c:ptCount val="1"/>
                <c:pt idx="0">
                  <c:v>Medelvärde +/- 20 dygn R15M10</c:v>
                </c:pt>
              </c:strCache>
            </c:strRef>
          </c:tx>
          <c:spPr>
            <a:ln w="19050" cap="rnd">
              <a:solidFill>
                <a:srgbClr val="C0DDAD"/>
              </a:solidFill>
              <a:round/>
            </a:ln>
            <a:effectLst/>
          </c:spPr>
          <c:marker>
            <c:symbol val="none"/>
          </c:marker>
          <c:xVal>
            <c:numRef>
              <c:f>GTR1_Cubes!$AU$50:$AU$99</c:f>
              <c:numCache>
                <c:formatCode>m/d/yyyy</c:formatCode>
                <c:ptCount val="50"/>
                <c:pt idx="0">
                  <c:v>44876</c:v>
                </c:pt>
                <c:pt idx="1">
                  <c:v>44876</c:v>
                </c:pt>
                <c:pt idx="2">
                  <c:v>45071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GTR1_Cubes!$AX$50:$AX$54</c:f>
              <c:numCache>
                <c:formatCode>0.000</c:formatCode>
                <c:ptCount val="5"/>
                <c:pt idx="0">
                  <c:v>0.99501495513459626</c:v>
                </c:pt>
                <c:pt idx="1">
                  <c:v>0.99501495513459626</c:v>
                </c:pt>
                <c:pt idx="2">
                  <c:v>0.99501495513459626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81-4FE2-BC01-E841B013038A}"/>
            </c:ext>
          </c:extLst>
        </c:ser>
        <c:ser>
          <c:idx val="9"/>
          <c:order val="9"/>
          <c:tx>
            <c:strRef>
              <c:f>GTR1_Cubes!$AZ$49</c:f>
              <c:strCache>
                <c:ptCount val="1"/>
                <c:pt idx="0">
                  <c:v>Medelvärde +/- 10 dygn R31M10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GTR1_Cubes!$AU$50:$AU$99</c:f>
              <c:numCache>
                <c:formatCode>m/d/yyyy</c:formatCode>
                <c:ptCount val="50"/>
                <c:pt idx="0">
                  <c:v>44876</c:v>
                </c:pt>
                <c:pt idx="1">
                  <c:v>44876</c:v>
                </c:pt>
                <c:pt idx="2">
                  <c:v>45071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GTR1_Cubes!$AZ$50:$AZ$54</c:f>
              <c:numCache>
                <c:formatCode>0.000</c:formatCode>
                <c:ptCount val="5"/>
                <c:pt idx="0">
                  <c:v>0.99399098647971951</c:v>
                </c:pt>
                <c:pt idx="1">
                  <c:v>0.99399098647971951</c:v>
                </c:pt>
                <c:pt idx="2">
                  <c:v>0.99399098647971951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981-4FE2-BC01-E841B013038A}"/>
            </c:ext>
          </c:extLst>
        </c:ser>
        <c:ser>
          <c:idx val="10"/>
          <c:order val="10"/>
          <c:tx>
            <c:strRef>
              <c:f>GTR1_Cubes!$BA$49</c:f>
              <c:strCache>
                <c:ptCount val="1"/>
                <c:pt idx="0">
                  <c:v>Medelvärde +/- 20 dygn R31M10</c:v>
                </c:pt>
              </c:strCache>
            </c:strRef>
          </c:tx>
          <c:spPr>
            <a:ln w="19050" cap="rnd">
              <a:solidFill>
                <a:schemeClr val="accent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GTR1_Cubes!$AU$50:$AU$99</c:f>
              <c:numCache>
                <c:formatCode>m/d/yyyy</c:formatCode>
                <c:ptCount val="50"/>
                <c:pt idx="0">
                  <c:v>44876</c:v>
                </c:pt>
                <c:pt idx="1">
                  <c:v>44876</c:v>
                </c:pt>
                <c:pt idx="2">
                  <c:v>45071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GTR1_Cubes!$BA$50:$BA$99</c:f>
              <c:numCache>
                <c:formatCode>0.000</c:formatCode>
                <c:ptCount val="50"/>
                <c:pt idx="0">
                  <c:v>0.99399098647971951</c:v>
                </c:pt>
                <c:pt idx="1">
                  <c:v>0.99399098647971951</c:v>
                </c:pt>
                <c:pt idx="2">
                  <c:v>0.99399098647971951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981-4FE2-BC01-E841B0130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688536"/>
        <c:axId val="258685008"/>
      </c:scatterChart>
      <c:valAx>
        <c:axId val="258688536"/>
        <c:scaling>
          <c:orientation val="minMax"/>
          <c:min val="448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8685008"/>
        <c:crosses val="autoZero"/>
        <c:crossBetween val="midCat"/>
      </c:valAx>
      <c:valAx>
        <c:axId val="258685008"/>
        <c:scaling>
          <c:orientation val="minMax"/>
          <c:max val="1.04"/>
          <c:min val="0.96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Deviation from reference [a.u.]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8688536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ayout>
        <c:manualLayout>
          <c:xMode val="edge"/>
          <c:yMode val="edge"/>
          <c:x val="0.12702916207107762"/>
          <c:y val="0.89427928762495279"/>
          <c:w val="0.74761765200935903"/>
          <c:h val="9.52537231163210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3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3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1</xdr:row>
      <xdr:rowOff>104775</xdr:rowOff>
    </xdr:from>
    <xdr:to>
      <xdr:col>2</xdr:col>
      <xdr:colOff>639841</xdr:colOff>
      <xdr:row>3</xdr:row>
      <xdr:rowOff>134537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47EE16BF-0DE1-468B-9326-737FFA4DE3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266700"/>
          <a:ext cx="1639966" cy="506012"/>
        </a:xfrm>
        <a:prstGeom prst="rect">
          <a:avLst/>
        </a:prstGeom>
      </xdr:spPr>
    </xdr:pic>
    <xdr:clientData/>
  </xdr:twoCellAnchor>
  <xdr:twoCellAnchor>
    <xdr:from>
      <xdr:col>3</xdr:col>
      <xdr:colOff>133350</xdr:colOff>
      <xdr:row>26</xdr:row>
      <xdr:rowOff>19050</xdr:rowOff>
    </xdr:from>
    <xdr:to>
      <xdr:col>18</xdr:col>
      <xdr:colOff>523875</xdr:colOff>
      <xdr:row>35</xdr:row>
      <xdr:rowOff>9526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19A11EA-830F-41A4-B8AB-6E22219E3DFA}"/>
            </a:ext>
          </a:extLst>
        </xdr:cNvPr>
        <xdr:cNvSpPr txBox="1"/>
      </xdr:nvSpPr>
      <xdr:spPr>
        <a:xfrm>
          <a:off x="2162175" y="4943475"/>
          <a:ext cx="10829925" cy="144780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 b="1" u="sng">
              <a:solidFill>
                <a:srgbClr val="FF0000"/>
              </a:solidFill>
            </a:rPr>
            <a:t>IMPORTANT INFORMATIONS:</a:t>
          </a:r>
          <a:r>
            <a:rPr lang="sv-SE" sz="1100" b="1" u="sng" baseline="0">
              <a:solidFill>
                <a:srgbClr val="FF0000"/>
              </a:solidFill>
            </a:rPr>
            <a:t> </a:t>
          </a:r>
        </a:p>
        <a:p>
          <a:endParaRPr lang="sv-SE" sz="500" b="1" u="sng" baseline="0">
            <a:solidFill>
              <a:srgbClr val="FF0000"/>
            </a:solidFill>
          </a:endParaRPr>
        </a:p>
        <a:p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Before you start working with </a:t>
          </a:r>
          <a:r>
            <a:rPr lang="sv-S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MatriXX detector #3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</a:p>
        <a:p>
          <a:endParaRPr lang="sv-SE" sz="5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 Check the</a:t>
          </a: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orientation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of the detector.</a:t>
          </a:r>
        </a:p>
        <a:p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Check the</a:t>
          </a: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calibration </a:t>
          </a: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of the detector (the correct value and the name of calibration factor is written in columns D-E row 23).</a:t>
          </a:r>
          <a:endParaRPr lang="sv-S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3. </a:t>
          </a:r>
          <a:r>
            <a:rPr lang="sv-S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Apply correction for p &amp; T 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(for this detector correction for pressure is around 10 hPa).</a:t>
          </a:r>
        </a:p>
        <a:p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 Readout the value of D</a:t>
          </a:r>
          <a:r>
            <a:rPr lang="sv-SE" sz="1100" b="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central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(column F) from the </a:t>
          </a:r>
          <a:r>
            <a:rPr lang="sv-S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Region of interest ROI (1 cm x 1 cm)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sv-SE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 from the 'Position cursor'.</a:t>
          </a:r>
          <a:endParaRPr lang="sv-S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 b="0" i="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Record the </a:t>
          </a:r>
          <a:r>
            <a:rPr lang="sv-S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GI (1mm, 1%) 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 </a:t>
          </a:r>
          <a:r>
            <a:rPr lang="sv-S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(2mm, 2%) 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the first one </a:t>
          </a:r>
          <a:r>
            <a:rPr lang="sv-S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does not pass the rate of 90%.</a:t>
          </a:r>
          <a:endParaRPr lang="sv-SE" sz="500" u="sng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116417</xdr:colOff>
      <xdr:row>1</xdr:row>
      <xdr:rowOff>148167</xdr:rowOff>
    </xdr:from>
    <xdr:to>
      <xdr:col>2</xdr:col>
      <xdr:colOff>496966</xdr:colOff>
      <xdr:row>3</xdr:row>
      <xdr:rowOff>167346</xdr:rowOff>
    </xdr:to>
    <xdr:pic>
      <xdr:nvPicPr>
        <xdr:cNvPr id="3" name="Bildobjekt 1">
          <a:extLst>
            <a:ext uri="{FF2B5EF4-FFF2-40B4-BE49-F238E27FC236}">
              <a16:creationId xmlns:a16="http://schemas.microsoft.com/office/drawing/2014/main" id="{8047E5EC-6A64-4F50-AE72-643F18CB3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0250" y="338667"/>
          <a:ext cx="1639966" cy="5060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F130AA-6750-405F-89FB-D49E881844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92075</xdr:colOff>
      <xdr:row>1</xdr:row>
      <xdr:rowOff>9525</xdr:rowOff>
    </xdr:from>
    <xdr:to>
      <xdr:col>2</xdr:col>
      <xdr:colOff>789066</xdr:colOff>
      <xdr:row>3</xdr:row>
      <xdr:rowOff>134537</xdr:rowOff>
    </xdr:to>
    <xdr:pic>
      <xdr:nvPicPr>
        <xdr:cNvPr id="4" name="Bildobjekt 1">
          <a:extLst>
            <a:ext uri="{FF2B5EF4-FFF2-40B4-BE49-F238E27FC236}">
              <a16:creationId xmlns:a16="http://schemas.microsoft.com/office/drawing/2014/main" id="{CF192CA2-143A-43E7-80E7-E4F1BC2393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0825" y="200025"/>
          <a:ext cx="1638908" cy="5060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472852-7FE7-42C8-9A31-DFB39F9747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H113"/>
  <sheetViews>
    <sheetView showGridLines="0" tabSelected="1" topLeftCell="A15" zoomScaleNormal="100" workbookViewId="0">
      <selection activeCell="AL45" sqref="AL45"/>
    </sheetView>
  </sheetViews>
  <sheetFormatPr defaultRowHeight="12.75" x14ac:dyDescent="0.2"/>
  <cols>
    <col min="1" max="1" width="2.85546875" style="73" customWidth="1"/>
    <col min="2" max="2" width="16.85546875" style="73" bestFit="1" customWidth="1"/>
    <col min="3" max="6" width="10.7109375" style="73" customWidth="1"/>
    <col min="7" max="7" width="15.140625" style="73" customWidth="1"/>
    <col min="8" max="11" width="10.7109375" style="73" customWidth="1"/>
    <col min="12" max="13" width="11.42578125" style="73" customWidth="1"/>
    <col min="14" max="26" width="8.7109375" style="73" customWidth="1"/>
    <col min="27" max="27" width="8.7109375" style="73" hidden="1" customWidth="1"/>
    <col min="28" max="28" width="11.7109375" style="73" bestFit="1" customWidth="1"/>
    <col min="29" max="29" width="14.7109375" style="73" customWidth="1"/>
    <col min="30" max="31" width="13.85546875" style="73" customWidth="1"/>
    <col min="32" max="33" width="11.85546875" style="73" bestFit="1" customWidth="1"/>
    <col min="34" max="34" width="29.5703125" style="73" customWidth="1"/>
    <col min="35" max="16384" width="9.140625" style="73"/>
  </cols>
  <sheetData>
    <row r="2" spans="2:34" ht="18.75" customHeight="1" x14ac:dyDescent="0.2">
      <c r="B2" s="279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  <c r="X2" s="241"/>
      <c r="Y2" s="241"/>
      <c r="Z2" s="241"/>
      <c r="AA2" s="241"/>
      <c r="AB2" s="241"/>
      <c r="AC2" s="241"/>
      <c r="AD2" s="241"/>
      <c r="AE2" s="241"/>
      <c r="AF2" s="241"/>
      <c r="AG2" s="241"/>
      <c r="AH2" s="280"/>
    </row>
    <row r="3" spans="2:34" ht="18.75" customHeight="1" x14ac:dyDescent="0.2">
      <c r="B3" s="281"/>
      <c r="AH3" s="282"/>
    </row>
    <row r="4" spans="2:34" ht="18.75" customHeight="1" x14ac:dyDescent="0.2">
      <c r="B4" s="283"/>
      <c r="C4" s="258"/>
      <c r="D4" s="258"/>
      <c r="E4" s="258"/>
      <c r="F4" s="258"/>
      <c r="G4" s="258"/>
      <c r="H4" s="258"/>
      <c r="I4" s="258"/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9"/>
    </row>
    <row r="5" spans="2:34" x14ac:dyDescent="0.2">
      <c r="B5" s="442" t="s">
        <v>122</v>
      </c>
      <c r="C5" s="443"/>
      <c r="D5" s="443"/>
      <c r="E5" s="443"/>
      <c r="F5" s="443"/>
      <c r="G5" s="443"/>
      <c r="H5" s="443"/>
      <c r="I5" s="443"/>
      <c r="J5" s="443"/>
      <c r="K5" s="443"/>
      <c r="L5" s="443"/>
      <c r="M5" s="443"/>
      <c r="N5" s="443"/>
      <c r="O5" s="443"/>
      <c r="P5" s="443"/>
      <c r="Q5" s="443"/>
      <c r="R5" s="443"/>
      <c r="S5" s="443"/>
      <c r="T5" s="443"/>
      <c r="U5" s="443"/>
      <c r="V5" s="443"/>
      <c r="W5" s="443"/>
      <c r="X5" s="443"/>
      <c r="Y5" s="443"/>
      <c r="Z5" s="443"/>
      <c r="AA5" s="443"/>
      <c r="AB5" s="443"/>
      <c r="AC5" s="443"/>
      <c r="AD5" s="443"/>
      <c r="AE5" s="443"/>
      <c r="AF5" s="444"/>
      <c r="AG5" s="256"/>
      <c r="AH5" s="257"/>
    </row>
    <row r="6" spans="2:34" ht="15" x14ac:dyDescent="0.2">
      <c r="B6" s="243" t="s">
        <v>117</v>
      </c>
      <c r="C6" s="241"/>
      <c r="D6" s="241"/>
      <c r="E6" s="241"/>
      <c r="F6" s="241"/>
      <c r="G6" s="241"/>
      <c r="H6" s="241"/>
      <c r="I6" s="241"/>
      <c r="J6" s="241"/>
      <c r="K6" s="241"/>
      <c r="L6" s="241"/>
      <c r="M6" s="241"/>
      <c r="N6" s="241"/>
      <c r="O6" s="241"/>
      <c r="P6" s="241"/>
      <c r="Q6" s="241"/>
      <c r="R6" s="241"/>
      <c r="S6" s="241"/>
      <c r="T6" s="241"/>
      <c r="U6" s="241"/>
      <c r="V6" s="241"/>
      <c r="W6" s="241"/>
      <c r="X6" s="241"/>
      <c r="Y6" s="241"/>
      <c r="Z6" s="241"/>
      <c r="AA6" s="241"/>
      <c r="AB6" s="241"/>
      <c r="AC6" s="241"/>
      <c r="AD6" s="241"/>
      <c r="AE6" s="241"/>
      <c r="AF6" s="247"/>
      <c r="AG6" s="451" t="s">
        <v>123</v>
      </c>
      <c r="AH6" s="452"/>
    </row>
    <row r="7" spans="2:34" ht="18" x14ac:dyDescent="0.25">
      <c r="B7" s="295" t="s">
        <v>128</v>
      </c>
      <c r="C7" s="258"/>
      <c r="D7" s="258"/>
      <c r="E7" s="258"/>
      <c r="F7" s="258"/>
      <c r="G7" s="258"/>
      <c r="H7" s="258"/>
      <c r="I7" s="258"/>
      <c r="J7" s="258"/>
      <c r="K7" s="258"/>
      <c r="L7" s="258"/>
      <c r="M7" s="258"/>
      <c r="N7" s="258"/>
      <c r="O7" s="258"/>
      <c r="P7" s="258"/>
      <c r="Q7" s="258"/>
      <c r="R7" s="258"/>
      <c r="S7" s="258"/>
      <c r="T7" s="258"/>
      <c r="U7" s="258"/>
      <c r="V7" s="258"/>
      <c r="W7" s="258"/>
      <c r="X7" s="258"/>
      <c r="Y7" s="258"/>
      <c r="Z7" s="258"/>
      <c r="AA7" s="258"/>
      <c r="AB7" s="258"/>
      <c r="AC7" s="258"/>
      <c r="AD7" s="258"/>
      <c r="AE7" s="258"/>
      <c r="AF7" s="259"/>
      <c r="AG7" s="303" t="s">
        <v>124</v>
      </c>
      <c r="AH7" s="304"/>
    </row>
    <row r="8" spans="2:34" ht="15" x14ac:dyDescent="0.2">
      <c r="B8" s="243" t="s">
        <v>118</v>
      </c>
      <c r="C8" s="241"/>
      <c r="D8" s="241"/>
      <c r="E8" s="241"/>
      <c r="F8" s="241"/>
      <c r="G8" s="241"/>
      <c r="H8" s="241"/>
      <c r="I8" s="241"/>
      <c r="J8" s="241"/>
      <c r="K8" s="241"/>
      <c r="L8" s="241"/>
      <c r="M8" s="241"/>
      <c r="N8" s="241"/>
      <c r="O8" s="241"/>
      <c r="P8" s="241"/>
      <c r="Q8" s="241"/>
      <c r="R8" s="241"/>
      <c r="S8" s="241"/>
      <c r="T8" s="241"/>
      <c r="U8" s="241"/>
      <c r="V8" s="241"/>
      <c r="W8" s="241"/>
      <c r="X8" s="241"/>
      <c r="Y8" s="241"/>
      <c r="Z8" s="241"/>
      <c r="AA8" s="241"/>
      <c r="AB8" s="241"/>
      <c r="AC8" s="241"/>
      <c r="AD8" s="241"/>
      <c r="AE8" s="241"/>
      <c r="AF8" s="250" t="s">
        <v>125</v>
      </c>
      <c r="AG8" s="254"/>
      <c r="AH8" s="261"/>
    </row>
    <row r="9" spans="2:34" ht="15" x14ac:dyDescent="0.2">
      <c r="B9" s="244" t="s">
        <v>119</v>
      </c>
      <c r="C9" s="260" t="s">
        <v>129</v>
      </c>
      <c r="AF9" s="251"/>
      <c r="AG9" s="445"/>
      <c r="AH9" s="446"/>
    </row>
    <row r="10" spans="2:34" x14ac:dyDescent="0.2">
      <c r="B10" s="244" t="s">
        <v>120</v>
      </c>
      <c r="AF10" s="252" t="s">
        <v>126</v>
      </c>
      <c r="AG10" s="447"/>
      <c r="AH10" s="448"/>
    </row>
    <row r="11" spans="2:34" x14ac:dyDescent="0.2">
      <c r="B11" s="245" t="s">
        <v>121</v>
      </c>
      <c r="C11" s="258"/>
      <c r="D11" s="258"/>
      <c r="E11" s="258"/>
      <c r="F11" s="258"/>
      <c r="G11" s="258"/>
      <c r="H11" s="258"/>
      <c r="I11" s="258"/>
      <c r="J11" s="258"/>
      <c r="K11" s="258"/>
      <c r="L11" s="258"/>
      <c r="M11" s="258"/>
      <c r="N11" s="258"/>
      <c r="O11" s="258"/>
      <c r="P11" s="258"/>
      <c r="Q11" s="258"/>
      <c r="R11" s="258"/>
      <c r="S11" s="258"/>
      <c r="T11" s="258"/>
      <c r="U11" s="258"/>
      <c r="V11" s="258"/>
      <c r="W11" s="258"/>
      <c r="X11" s="258"/>
      <c r="Y11" s="258"/>
      <c r="Z11" s="258"/>
      <c r="AA11" s="258"/>
      <c r="AB11" s="258"/>
      <c r="AC11" s="258"/>
      <c r="AD11" s="258"/>
      <c r="AE11" s="258"/>
      <c r="AF11" s="253" t="s">
        <v>127</v>
      </c>
      <c r="AG11" s="449"/>
      <c r="AH11" s="450"/>
    </row>
    <row r="13" spans="2:34" ht="18.75" x14ac:dyDescent="0.3">
      <c r="B13" s="439" t="s">
        <v>130</v>
      </c>
      <c r="C13" s="440"/>
      <c r="D13" s="440"/>
      <c r="E13" s="440"/>
      <c r="F13" s="440"/>
      <c r="G13" s="440"/>
      <c r="H13" s="440"/>
      <c r="I13" s="440"/>
      <c r="J13" s="440"/>
      <c r="K13" s="440"/>
      <c r="L13" s="440"/>
      <c r="M13" s="440"/>
      <c r="N13" s="440"/>
      <c r="O13" s="440"/>
      <c r="P13" s="440"/>
      <c r="Q13" s="440"/>
      <c r="R13" s="440"/>
      <c r="S13" s="440"/>
      <c r="T13" s="440"/>
      <c r="U13" s="440"/>
      <c r="V13" s="440"/>
      <c r="W13" s="440"/>
      <c r="X13" s="440"/>
      <c r="Y13" s="440"/>
      <c r="Z13" s="440"/>
      <c r="AA13" s="440"/>
      <c r="AB13" s="440"/>
      <c r="AC13" s="440"/>
      <c r="AD13" s="440"/>
      <c r="AE13" s="440"/>
      <c r="AF13" s="440"/>
      <c r="AG13" s="440"/>
      <c r="AH13" s="441"/>
    </row>
    <row r="15" spans="2:34" ht="28.5" x14ac:dyDescent="0.45">
      <c r="B15" s="62" t="s">
        <v>146</v>
      </c>
      <c r="C15" s="10"/>
      <c r="D15" s="10"/>
      <c r="E15"/>
      <c r="F15"/>
      <c r="G15"/>
      <c r="H15" s="1"/>
      <c r="I15" s="1"/>
      <c r="J15" s="1"/>
      <c r="K15" s="1"/>
      <c r="L15" s="76"/>
    </row>
    <row r="16" spans="2:34" ht="15" x14ac:dyDescent="0.25">
      <c r="B16" s="63"/>
      <c r="C16" s="10"/>
      <c r="D16" s="10"/>
      <c r="E16"/>
      <c r="F16"/>
      <c r="G16"/>
      <c r="H16" s="1"/>
      <c r="I16" s="1"/>
      <c r="J16" s="1"/>
      <c r="K16" s="1"/>
      <c r="L16" s="76"/>
      <c r="M16" s="76"/>
    </row>
    <row r="17" spans="2:15" x14ac:dyDescent="0.2">
      <c r="B17" s="174" t="s">
        <v>69</v>
      </c>
      <c r="C17" s="241"/>
      <c r="D17" s="89" t="s">
        <v>145</v>
      </c>
      <c r="E17" s="89"/>
      <c r="F17" s="89"/>
      <c r="G17" s="89"/>
      <c r="H17" s="89"/>
    </row>
    <row r="18" spans="2:15" x14ac:dyDescent="0.2">
      <c r="B18" s="75" t="s">
        <v>22</v>
      </c>
      <c r="D18" s="87" t="s">
        <v>151</v>
      </c>
      <c r="E18" s="87"/>
      <c r="F18" s="87"/>
      <c r="G18" s="87"/>
      <c r="H18" s="87"/>
    </row>
    <row r="19" spans="2:15" x14ac:dyDescent="0.2">
      <c r="B19" s="75" t="s">
        <v>23</v>
      </c>
      <c r="D19" s="86" t="s">
        <v>24</v>
      </c>
      <c r="E19" s="86"/>
      <c r="F19" s="86"/>
      <c r="G19" s="86"/>
      <c r="H19" s="86"/>
      <c r="I19" s="76"/>
      <c r="J19" s="76"/>
      <c r="K19" s="76"/>
      <c r="L19" s="76"/>
      <c r="M19" s="76"/>
      <c r="O19" s="211"/>
    </row>
    <row r="20" spans="2:15" x14ac:dyDescent="0.2">
      <c r="B20" s="75" t="s">
        <v>113</v>
      </c>
      <c r="D20" s="334" t="s">
        <v>164</v>
      </c>
      <c r="E20" s="86"/>
      <c r="F20" s="86"/>
      <c r="G20" s="86"/>
      <c r="H20" s="86"/>
      <c r="I20" s="76"/>
      <c r="J20" s="76"/>
      <c r="K20" s="76"/>
      <c r="O20" s="211"/>
    </row>
    <row r="21" spans="2:15" x14ac:dyDescent="0.2">
      <c r="B21" s="75" t="s">
        <v>114</v>
      </c>
      <c r="D21" s="334" t="s">
        <v>165</v>
      </c>
      <c r="E21" s="334"/>
      <c r="F21" s="334"/>
      <c r="G21" s="86"/>
      <c r="H21" s="86"/>
      <c r="I21" s="76"/>
      <c r="J21" s="76"/>
      <c r="K21" s="76"/>
    </row>
    <row r="22" spans="2:15" x14ac:dyDescent="0.2">
      <c r="B22" s="75" t="s">
        <v>115</v>
      </c>
      <c r="D22" s="335" t="s">
        <v>166</v>
      </c>
      <c r="E22" s="335"/>
      <c r="F22" s="335"/>
      <c r="G22" s="86"/>
      <c r="H22" s="86"/>
      <c r="I22" s="76"/>
      <c r="J22" s="76"/>
      <c r="K22" s="76"/>
      <c r="L22" s="76"/>
      <c r="M22" s="76"/>
    </row>
    <row r="23" spans="2:15" x14ac:dyDescent="0.2">
      <c r="B23" s="75" t="s">
        <v>116</v>
      </c>
      <c r="D23" s="300">
        <v>85.483000000000004</v>
      </c>
      <c r="E23" s="88" t="s">
        <v>149</v>
      </c>
      <c r="F23" s="88"/>
      <c r="G23" s="88"/>
      <c r="H23" s="88"/>
      <c r="I23" s="76"/>
      <c r="J23" s="76"/>
      <c r="K23" s="76"/>
      <c r="L23" s="76"/>
      <c r="M23" s="76"/>
    </row>
    <row r="24" spans="2:15" x14ac:dyDescent="0.2">
      <c r="B24" s="75" t="s">
        <v>26</v>
      </c>
      <c r="D24" s="300">
        <v>1.716</v>
      </c>
      <c r="E24" s="328" t="s">
        <v>148</v>
      </c>
      <c r="F24" s="88"/>
      <c r="G24" s="88"/>
      <c r="H24" s="88"/>
      <c r="I24" s="76"/>
      <c r="J24" s="76"/>
      <c r="K24" s="76"/>
      <c r="L24" s="76"/>
      <c r="M24" s="76"/>
    </row>
    <row r="25" spans="2:15" ht="15" customHeight="1" thickBot="1" x14ac:dyDescent="0.25">
      <c r="B25" s="302" t="s">
        <v>79</v>
      </c>
      <c r="C25" s="242"/>
      <c r="D25" s="301">
        <v>1.718</v>
      </c>
      <c r="E25" s="90"/>
      <c r="F25" s="90"/>
      <c r="G25" s="90"/>
      <c r="H25" s="90"/>
    </row>
    <row r="26" spans="2:15" x14ac:dyDescent="0.2">
      <c r="B26" s="75"/>
      <c r="C26" s="77"/>
      <c r="D26" s="78"/>
      <c r="E26" s="79"/>
    </row>
    <row r="27" spans="2:15" x14ac:dyDescent="0.2">
      <c r="B27" s="456" t="s">
        <v>74</v>
      </c>
      <c r="C27" s="456"/>
      <c r="D27" s="78"/>
      <c r="E27" s="79"/>
    </row>
    <row r="28" spans="2:15" x14ac:dyDescent="0.2">
      <c r="B28" s="104">
        <f>($D$24-($D$24*1%))</f>
        <v>1.6988399999999999</v>
      </c>
      <c r="C28" s="104">
        <f>($D$24+($D$24*1%))</f>
        <v>1.73316</v>
      </c>
    </row>
    <row r="29" spans="2:15" x14ac:dyDescent="0.2">
      <c r="B29" s="104">
        <f>($D$25-($D$25*1%))</f>
        <v>1.70082</v>
      </c>
      <c r="C29" s="104">
        <f>($D$25+($D$25*1%))</f>
        <v>1.7351799999999999</v>
      </c>
    </row>
    <row r="30" spans="2:15" x14ac:dyDescent="0.2">
      <c r="B30" s="458" t="s">
        <v>141</v>
      </c>
      <c r="C30" s="458"/>
    </row>
    <row r="31" spans="2:15" x14ac:dyDescent="0.2">
      <c r="B31" s="103">
        <f>$D$24+($D$24*1%)+0.001</f>
        <v>1.7341599999999999</v>
      </c>
      <c r="C31" s="103">
        <f>$D$24+($D$24*(-1%))-0.001</f>
        <v>1.69784</v>
      </c>
    </row>
    <row r="32" spans="2:15" x14ac:dyDescent="0.2">
      <c r="B32" s="103">
        <f>$D$25+($D$25*1%)+0.001</f>
        <v>1.7361799999999998</v>
      </c>
      <c r="C32" s="103">
        <f>$D$25+($D$25*(-1%))-0.001</f>
        <v>1.6998200000000001</v>
      </c>
      <c r="F32" s="102"/>
      <c r="G32" s="102"/>
      <c r="H32" s="102"/>
    </row>
    <row r="33" spans="2:34" x14ac:dyDescent="0.2">
      <c r="B33" s="457" t="s">
        <v>137</v>
      </c>
      <c r="C33" s="457"/>
    </row>
    <row r="34" spans="2:34" x14ac:dyDescent="0.2">
      <c r="B34" s="330">
        <f>$D$24+($D$24*2%)+0.001</f>
        <v>1.7513199999999998</v>
      </c>
      <c r="C34" s="330">
        <f>$D$24+($D$24*(-2%))-0.001</f>
        <v>1.6806800000000002</v>
      </c>
    </row>
    <row r="35" spans="2:34" x14ac:dyDescent="0.2">
      <c r="B35" s="330">
        <f>$D$25+($D$25*2%)+0.001</f>
        <v>1.7533599999999998</v>
      </c>
      <c r="C35" s="330">
        <f>$D$25+($D$25*(-2%))-0.001</f>
        <v>1.6826400000000001</v>
      </c>
    </row>
    <row r="36" spans="2:34" ht="13.5" thickBot="1" x14ac:dyDescent="0.25">
      <c r="B36" s="82"/>
      <c r="C36" s="83"/>
      <c r="D36" s="83"/>
      <c r="E36" s="84"/>
      <c r="F36" s="85"/>
      <c r="G36" s="85"/>
    </row>
    <row r="37" spans="2:34" ht="15" customHeight="1" thickBot="1" x14ac:dyDescent="0.25">
      <c r="B37" s="79"/>
      <c r="C37" s="81"/>
      <c r="D37" s="453" t="s">
        <v>257</v>
      </c>
      <c r="E37" s="454"/>
      <c r="F37" s="455"/>
      <c r="G37" s="453" t="s">
        <v>70</v>
      </c>
      <c r="H37" s="454"/>
      <c r="I37" s="454"/>
      <c r="J37" s="454"/>
      <c r="K37" s="454"/>
      <c r="L37" s="454"/>
      <c r="M37" s="455"/>
      <c r="N37" s="453" t="s">
        <v>62</v>
      </c>
      <c r="O37" s="454"/>
      <c r="P37" s="454"/>
      <c r="Q37" s="454"/>
      <c r="R37" s="454"/>
      <c r="S37" s="454"/>
      <c r="T37" s="455"/>
      <c r="U37" s="453" t="s">
        <v>177</v>
      </c>
      <c r="V37" s="454"/>
      <c r="W37" s="454"/>
      <c r="X37" s="454"/>
      <c r="Y37" s="454"/>
      <c r="Z37" s="455"/>
    </row>
    <row r="38" spans="2:34" ht="39" thickBot="1" x14ac:dyDescent="0.25">
      <c r="B38" s="144" t="s">
        <v>5</v>
      </c>
      <c r="C38" s="145" t="s">
        <v>17</v>
      </c>
      <c r="D38" s="153" t="s">
        <v>27</v>
      </c>
      <c r="E38" s="146" t="s">
        <v>64</v>
      </c>
      <c r="F38" s="154" t="s">
        <v>65</v>
      </c>
      <c r="G38" s="153" t="s">
        <v>80</v>
      </c>
      <c r="H38" s="146" t="s">
        <v>67</v>
      </c>
      <c r="I38" s="146" t="s">
        <v>66</v>
      </c>
      <c r="J38" s="147" t="s">
        <v>160</v>
      </c>
      <c r="K38" s="147" t="s">
        <v>161</v>
      </c>
      <c r="L38" s="147" t="s">
        <v>162</v>
      </c>
      <c r="M38" s="147" t="s">
        <v>163</v>
      </c>
      <c r="N38" s="156" t="s">
        <v>173</v>
      </c>
      <c r="O38" s="148" t="s">
        <v>174</v>
      </c>
      <c r="P38" s="148" t="s">
        <v>175</v>
      </c>
      <c r="Q38" s="148" t="s">
        <v>75</v>
      </c>
      <c r="R38" s="148" t="s">
        <v>76</v>
      </c>
      <c r="S38" s="148" t="s">
        <v>77</v>
      </c>
      <c r="T38" s="157" t="s">
        <v>176</v>
      </c>
      <c r="U38" s="156" t="s">
        <v>178</v>
      </c>
      <c r="V38" s="148" t="s">
        <v>179</v>
      </c>
      <c r="W38" s="148" t="s">
        <v>180</v>
      </c>
      <c r="X38" s="148" t="s">
        <v>75</v>
      </c>
      <c r="Y38" s="148" t="s">
        <v>76</v>
      </c>
      <c r="Z38" s="157" t="s">
        <v>77</v>
      </c>
      <c r="AA38" s="155" t="s">
        <v>63</v>
      </c>
      <c r="AB38" s="364" t="s">
        <v>258</v>
      </c>
      <c r="AC38" s="158" t="s">
        <v>81</v>
      </c>
      <c r="AD38" s="150" t="s">
        <v>68</v>
      </c>
      <c r="AE38" s="151" t="s">
        <v>78</v>
      </c>
      <c r="AF38" s="149" t="s">
        <v>61</v>
      </c>
      <c r="AG38" s="159" t="s">
        <v>60</v>
      </c>
      <c r="AH38" s="166" t="s">
        <v>6</v>
      </c>
    </row>
    <row r="39" spans="2:34" s="80" customFormat="1" x14ac:dyDescent="0.2">
      <c r="B39" s="365">
        <v>44876</v>
      </c>
      <c r="C39" s="366" t="s">
        <v>168</v>
      </c>
      <c r="D39" s="367">
        <v>1005.2</v>
      </c>
      <c r="E39" s="368">
        <v>23.1</v>
      </c>
      <c r="F39" s="332">
        <f>IF(E39="","",E39+273.15)</f>
        <v>296.25</v>
      </c>
      <c r="G39" s="376">
        <v>85.483000000000004</v>
      </c>
      <c r="H39" s="368">
        <v>22.6</v>
      </c>
      <c r="I39" s="368">
        <v>1004</v>
      </c>
      <c r="J39" s="368">
        <v>24</v>
      </c>
      <c r="K39" s="368">
        <v>1016</v>
      </c>
      <c r="L39" s="331">
        <f>IF(H39="","",H39-J39)</f>
        <v>-1.3999999999999986</v>
      </c>
      <c r="M39" s="332">
        <f>IF(I39="","",I39-K39)</f>
        <v>-12</v>
      </c>
      <c r="N39" s="367"/>
      <c r="O39" s="368"/>
      <c r="P39" s="368"/>
      <c r="Q39" s="368"/>
      <c r="R39" s="368"/>
      <c r="S39" s="368"/>
      <c r="T39" s="143" t="str">
        <f>IF(N39="","",SQRT(N39^2+O39^2+P39^2))</f>
        <v/>
      </c>
      <c r="U39" s="367"/>
      <c r="V39" s="368"/>
      <c r="W39" s="368"/>
      <c r="X39" s="368"/>
      <c r="Y39" s="368"/>
      <c r="Z39" s="332"/>
      <c r="AA39" s="369" t="str">
        <f t="shared" ref="AA39:AA58" si="0">IF(U39="","",SQRT(U39^2+V39^2+W39^2))</f>
        <v/>
      </c>
      <c r="AB39" s="331"/>
      <c r="AC39" s="216">
        <v>1.712</v>
      </c>
      <c r="AD39" s="370">
        <f t="shared" ref="AD39:AD58" si="1">IF(AC39="","",((AC39/$D$24)-1))</f>
        <v>-2.3310023310023631E-3</v>
      </c>
      <c r="AE39" s="371">
        <f t="shared" ref="AE39:AE58" si="2">IF(AC39="","",((AC39/$D$25)-1))</f>
        <v>-3.4924330616996624E-3</v>
      </c>
      <c r="AF39" s="372">
        <v>100</v>
      </c>
      <c r="AG39" s="160"/>
      <c r="AH39" s="373"/>
    </row>
    <row r="40" spans="2:34" x14ac:dyDescent="0.2">
      <c r="B40" s="374">
        <v>44876</v>
      </c>
      <c r="C40" s="375" t="s">
        <v>168</v>
      </c>
      <c r="D40" s="376">
        <v>1005.2</v>
      </c>
      <c r="E40" s="377">
        <v>23.1</v>
      </c>
      <c r="F40" s="378">
        <f t="shared" ref="F40:F58" si="3">IF(E40="","",E40+273.15)</f>
        <v>296.25</v>
      </c>
      <c r="G40" s="376">
        <v>85.483000000000004</v>
      </c>
      <c r="H40" s="377">
        <v>22.6</v>
      </c>
      <c r="I40" s="377">
        <v>1004</v>
      </c>
      <c r="J40" s="377">
        <v>24</v>
      </c>
      <c r="K40" s="379">
        <v>1016</v>
      </c>
      <c r="L40" s="379">
        <f>IF(H40="","",H40-J40)</f>
        <v>-1.3999999999999986</v>
      </c>
      <c r="M40" s="378">
        <f>IF(I40="","",I40-K40)</f>
        <v>-12</v>
      </c>
      <c r="N40" s="376"/>
      <c r="O40" s="377"/>
      <c r="P40" s="377"/>
      <c r="Q40" s="377"/>
      <c r="R40" s="377"/>
      <c r="S40" s="377"/>
      <c r="T40" s="143" t="str">
        <f t="shared" ref="T40:T58" si="4">IF(N40="","",SQRT(N40^2+O40^2+P40^2))</f>
        <v/>
      </c>
      <c r="U40" s="376"/>
      <c r="V40" s="377"/>
      <c r="W40" s="377"/>
      <c r="X40" s="377"/>
      <c r="Y40" s="377"/>
      <c r="Z40" s="378"/>
      <c r="AA40" s="380" t="str">
        <f t="shared" si="0"/>
        <v/>
      </c>
      <c r="AB40" s="379"/>
      <c r="AC40" s="217">
        <v>1.7130000000000001</v>
      </c>
      <c r="AD40" s="137">
        <f t="shared" si="1"/>
        <v>-1.7482517482516613E-3</v>
      </c>
      <c r="AE40" s="138">
        <f t="shared" si="2"/>
        <v>-2.9103608847496076E-3</v>
      </c>
      <c r="AF40" s="381">
        <v>100</v>
      </c>
      <c r="AG40" s="161"/>
      <c r="AH40" s="382"/>
    </row>
    <row r="41" spans="2:34" x14ac:dyDescent="0.2">
      <c r="B41" s="374">
        <v>44876</v>
      </c>
      <c r="C41" s="375" t="s">
        <v>168</v>
      </c>
      <c r="D41" s="376">
        <v>1005.2</v>
      </c>
      <c r="E41" s="377">
        <v>23.1</v>
      </c>
      <c r="F41" s="378">
        <f t="shared" si="3"/>
        <v>296.25</v>
      </c>
      <c r="G41" s="376">
        <v>85.483000000000004</v>
      </c>
      <c r="H41" s="377">
        <v>22.6</v>
      </c>
      <c r="I41" s="377">
        <v>1004</v>
      </c>
      <c r="J41" s="377">
        <v>24</v>
      </c>
      <c r="K41" s="379">
        <v>1016</v>
      </c>
      <c r="L41" s="379">
        <f t="shared" ref="L41:L103" si="5">IF(H41="","",H41-J41)</f>
        <v>-1.3999999999999986</v>
      </c>
      <c r="M41" s="378">
        <f t="shared" ref="M41:M103" si="6">IF(I41="","",I41-K41)</f>
        <v>-12</v>
      </c>
      <c r="N41" s="376"/>
      <c r="O41" s="377"/>
      <c r="P41" s="377"/>
      <c r="Q41" s="377"/>
      <c r="R41" s="377"/>
      <c r="S41" s="377"/>
      <c r="T41" s="143" t="str">
        <f t="shared" si="4"/>
        <v/>
      </c>
      <c r="U41" s="376"/>
      <c r="V41" s="377"/>
      <c r="W41" s="377"/>
      <c r="X41" s="377"/>
      <c r="Y41" s="377"/>
      <c r="Z41" s="378"/>
      <c r="AA41" s="380" t="str">
        <f t="shared" si="0"/>
        <v/>
      </c>
      <c r="AB41" s="379"/>
      <c r="AC41" s="217">
        <v>1.714</v>
      </c>
      <c r="AD41" s="137">
        <f t="shared" si="1"/>
        <v>-1.1655011655011815E-3</v>
      </c>
      <c r="AE41" s="138">
        <f t="shared" si="2"/>
        <v>-2.3282887077997749E-3</v>
      </c>
      <c r="AF41" s="381">
        <v>100</v>
      </c>
      <c r="AG41" s="161"/>
      <c r="AH41" s="382"/>
    </row>
    <row r="42" spans="2:34" x14ac:dyDescent="0.2">
      <c r="B42" s="374">
        <v>44876</v>
      </c>
      <c r="C42" s="375" t="s">
        <v>168</v>
      </c>
      <c r="D42" s="376">
        <v>1005.2</v>
      </c>
      <c r="E42" s="377">
        <v>23.1</v>
      </c>
      <c r="F42" s="378">
        <f t="shared" si="3"/>
        <v>296.25</v>
      </c>
      <c r="G42" s="376">
        <v>85.483000000000004</v>
      </c>
      <c r="H42" s="377">
        <v>22.6</v>
      </c>
      <c r="I42" s="377">
        <v>1004</v>
      </c>
      <c r="J42" s="377">
        <v>24</v>
      </c>
      <c r="K42" s="379">
        <v>1016</v>
      </c>
      <c r="L42" s="379">
        <f t="shared" si="5"/>
        <v>-1.3999999999999986</v>
      </c>
      <c r="M42" s="378">
        <f t="shared" si="6"/>
        <v>-12</v>
      </c>
      <c r="N42" s="376"/>
      <c r="O42" s="377"/>
      <c r="P42" s="377"/>
      <c r="Q42" s="377"/>
      <c r="R42" s="377"/>
      <c r="S42" s="377"/>
      <c r="T42" s="143" t="str">
        <f t="shared" si="4"/>
        <v/>
      </c>
      <c r="U42" s="376"/>
      <c r="V42" s="377"/>
      <c r="W42" s="377"/>
      <c r="X42" s="377"/>
      <c r="Y42" s="377"/>
      <c r="Z42" s="378"/>
      <c r="AA42" s="380" t="str">
        <f t="shared" si="0"/>
        <v/>
      </c>
      <c r="AB42" s="379"/>
      <c r="AC42" s="217">
        <v>1.716</v>
      </c>
      <c r="AD42" s="137">
        <f t="shared" si="1"/>
        <v>0</v>
      </c>
      <c r="AE42" s="138">
        <f t="shared" si="2"/>
        <v>-1.1641443538998875E-3</v>
      </c>
      <c r="AF42" s="381">
        <v>100</v>
      </c>
      <c r="AG42" s="161"/>
      <c r="AH42" s="382" t="s">
        <v>169</v>
      </c>
    </row>
    <row r="43" spans="2:34" x14ac:dyDescent="0.2">
      <c r="B43" s="374">
        <v>45071</v>
      </c>
      <c r="C43" s="375" t="s">
        <v>218</v>
      </c>
      <c r="D43" s="376">
        <v>1009.7</v>
      </c>
      <c r="E43" s="377">
        <v>22.5</v>
      </c>
      <c r="F43" s="378">
        <f t="shared" si="3"/>
        <v>295.64999999999998</v>
      </c>
      <c r="G43" s="376"/>
      <c r="H43" s="377"/>
      <c r="I43" s="377"/>
      <c r="J43" s="377"/>
      <c r="K43" s="379"/>
      <c r="L43" s="379" t="str">
        <f t="shared" si="5"/>
        <v/>
      </c>
      <c r="M43" s="378" t="str">
        <f t="shared" si="6"/>
        <v/>
      </c>
      <c r="N43" s="376"/>
      <c r="O43" s="377"/>
      <c r="P43" s="377"/>
      <c r="Q43" s="377"/>
      <c r="R43" s="377"/>
      <c r="S43" s="377"/>
      <c r="T43" s="143" t="str">
        <f t="shared" si="4"/>
        <v/>
      </c>
      <c r="U43" s="376"/>
      <c r="V43" s="377"/>
      <c r="W43" s="377"/>
      <c r="X43" s="377"/>
      <c r="Y43" s="377"/>
      <c r="Z43" s="378"/>
      <c r="AA43" s="380" t="str">
        <f t="shared" si="0"/>
        <v/>
      </c>
      <c r="AB43" s="379"/>
      <c r="AC43" s="217"/>
      <c r="AD43" s="137"/>
      <c r="AE43" s="138"/>
      <c r="AF43" s="381"/>
      <c r="AG43" s="161"/>
      <c r="AH43" s="382" t="s">
        <v>287</v>
      </c>
    </row>
    <row r="44" spans="2:34" x14ac:dyDescent="0.2">
      <c r="B44" s="374"/>
      <c r="C44" s="375"/>
      <c r="D44" s="376"/>
      <c r="E44" s="377"/>
      <c r="F44" s="378"/>
      <c r="G44" s="376"/>
      <c r="H44" s="377"/>
      <c r="I44" s="377"/>
      <c r="J44" s="377"/>
      <c r="K44" s="379"/>
      <c r="L44" s="379" t="str">
        <f t="shared" si="5"/>
        <v/>
      </c>
      <c r="M44" s="378" t="str">
        <f t="shared" si="6"/>
        <v/>
      </c>
      <c r="N44" s="376"/>
      <c r="O44" s="377"/>
      <c r="P44" s="377"/>
      <c r="Q44" s="377"/>
      <c r="R44" s="377"/>
      <c r="S44" s="377"/>
      <c r="T44" s="143" t="str">
        <f t="shared" si="4"/>
        <v/>
      </c>
      <c r="U44" s="376"/>
      <c r="V44" s="377"/>
      <c r="W44" s="377"/>
      <c r="X44" s="377"/>
      <c r="Y44" s="377"/>
      <c r="Z44" s="378"/>
      <c r="AA44" s="380" t="str">
        <f t="shared" si="0"/>
        <v/>
      </c>
      <c r="AB44" s="379"/>
      <c r="AC44" s="217"/>
      <c r="AD44" s="137"/>
      <c r="AE44" s="138"/>
      <c r="AF44" s="381"/>
      <c r="AG44" s="161"/>
      <c r="AH44" s="382"/>
    </row>
    <row r="45" spans="2:34" x14ac:dyDescent="0.2">
      <c r="B45" s="374"/>
      <c r="C45" s="375"/>
      <c r="D45" s="376"/>
      <c r="E45" s="377"/>
      <c r="F45" s="378"/>
      <c r="G45" s="376"/>
      <c r="H45" s="377"/>
      <c r="I45" s="377"/>
      <c r="J45" s="377"/>
      <c r="K45" s="379"/>
      <c r="L45" s="379" t="str">
        <f t="shared" si="5"/>
        <v/>
      </c>
      <c r="M45" s="378" t="str">
        <f t="shared" si="6"/>
        <v/>
      </c>
      <c r="N45" s="376"/>
      <c r="O45" s="377"/>
      <c r="P45" s="377"/>
      <c r="Q45" s="377"/>
      <c r="R45" s="377"/>
      <c r="S45" s="377"/>
      <c r="T45" s="143" t="str">
        <f t="shared" si="4"/>
        <v/>
      </c>
      <c r="U45" s="376"/>
      <c r="V45" s="377"/>
      <c r="W45" s="377"/>
      <c r="X45" s="377"/>
      <c r="Y45" s="377"/>
      <c r="Z45" s="378"/>
      <c r="AA45" s="380" t="str">
        <f t="shared" si="0"/>
        <v/>
      </c>
      <c r="AB45" s="379"/>
      <c r="AC45" s="217"/>
      <c r="AD45" s="137"/>
      <c r="AE45" s="138"/>
      <c r="AF45" s="381"/>
      <c r="AG45" s="161"/>
      <c r="AH45" s="382"/>
    </row>
    <row r="46" spans="2:34" x14ac:dyDescent="0.2">
      <c r="B46" s="374"/>
      <c r="C46" s="375"/>
      <c r="D46" s="376"/>
      <c r="E46" s="377"/>
      <c r="F46" s="378"/>
      <c r="G46" s="376"/>
      <c r="H46" s="377"/>
      <c r="I46" s="377"/>
      <c r="J46" s="377"/>
      <c r="K46" s="379"/>
      <c r="L46" s="379" t="str">
        <f t="shared" si="5"/>
        <v/>
      </c>
      <c r="M46" s="378" t="str">
        <f t="shared" si="6"/>
        <v/>
      </c>
      <c r="N46" s="376"/>
      <c r="O46" s="377"/>
      <c r="P46" s="377"/>
      <c r="Q46" s="377"/>
      <c r="R46" s="377"/>
      <c r="S46" s="377"/>
      <c r="T46" s="143" t="str">
        <f t="shared" si="4"/>
        <v/>
      </c>
      <c r="U46" s="376"/>
      <c r="V46" s="377"/>
      <c r="W46" s="377"/>
      <c r="X46" s="377"/>
      <c r="Y46" s="377"/>
      <c r="Z46" s="378"/>
      <c r="AA46" s="380" t="str">
        <f t="shared" si="0"/>
        <v/>
      </c>
      <c r="AB46" s="379"/>
      <c r="AC46" s="217"/>
      <c r="AD46" s="137"/>
      <c r="AE46" s="138"/>
      <c r="AF46" s="381"/>
      <c r="AG46" s="161"/>
      <c r="AH46" s="382"/>
    </row>
    <row r="47" spans="2:34" x14ac:dyDescent="0.2">
      <c r="B47" s="374"/>
      <c r="C47" s="375"/>
      <c r="D47" s="376"/>
      <c r="E47" s="377"/>
      <c r="F47" s="378"/>
      <c r="G47" s="376"/>
      <c r="H47" s="377"/>
      <c r="I47" s="377"/>
      <c r="J47" s="377"/>
      <c r="K47" s="379"/>
      <c r="L47" s="379" t="str">
        <f t="shared" si="5"/>
        <v/>
      </c>
      <c r="M47" s="378" t="str">
        <f t="shared" si="6"/>
        <v/>
      </c>
      <c r="N47" s="376"/>
      <c r="O47" s="377"/>
      <c r="P47" s="377"/>
      <c r="Q47" s="377"/>
      <c r="R47" s="377"/>
      <c r="S47" s="377"/>
      <c r="T47" s="143" t="str">
        <f t="shared" si="4"/>
        <v/>
      </c>
      <c r="U47" s="376"/>
      <c r="V47" s="377"/>
      <c r="W47" s="377"/>
      <c r="X47" s="377"/>
      <c r="Y47" s="377"/>
      <c r="Z47" s="378"/>
      <c r="AA47" s="380" t="str">
        <f t="shared" si="0"/>
        <v/>
      </c>
      <c r="AB47" s="379"/>
      <c r="AC47" s="217"/>
      <c r="AD47" s="137"/>
      <c r="AE47" s="138"/>
      <c r="AF47" s="381"/>
      <c r="AG47" s="161"/>
      <c r="AH47" s="382"/>
    </row>
    <row r="48" spans="2:34" x14ac:dyDescent="0.2">
      <c r="B48" s="374"/>
      <c r="C48" s="375"/>
      <c r="D48" s="376"/>
      <c r="E48" s="377"/>
      <c r="F48" s="378"/>
      <c r="G48" s="376"/>
      <c r="H48" s="377"/>
      <c r="I48" s="377"/>
      <c r="J48" s="377"/>
      <c r="K48" s="379"/>
      <c r="L48" s="379" t="str">
        <f t="shared" si="5"/>
        <v/>
      </c>
      <c r="M48" s="378" t="str">
        <f t="shared" si="6"/>
        <v/>
      </c>
      <c r="N48" s="376"/>
      <c r="O48" s="377"/>
      <c r="P48" s="377"/>
      <c r="Q48" s="377"/>
      <c r="R48" s="377"/>
      <c r="S48" s="377"/>
      <c r="T48" s="143" t="str">
        <f t="shared" si="4"/>
        <v/>
      </c>
      <c r="U48" s="376"/>
      <c r="V48" s="377"/>
      <c r="W48" s="377"/>
      <c r="X48" s="377"/>
      <c r="Y48" s="377"/>
      <c r="Z48" s="378"/>
      <c r="AA48" s="380" t="str">
        <f t="shared" si="0"/>
        <v/>
      </c>
      <c r="AB48" s="379"/>
      <c r="AC48" s="217"/>
      <c r="AD48" s="137"/>
      <c r="AE48" s="138"/>
      <c r="AF48" s="381"/>
      <c r="AG48" s="161"/>
      <c r="AH48" s="382"/>
    </row>
    <row r="49" spans="2:34" x14ac:dyDescent="0.2">
      <c r="B49" s="374"/>
      <c r="C49" s="375"/>
      <c r="D49" s="376"/>
      <c r="E49" s="377"/>
      <c r="F49" s="378"/>
      <c r="G49" s="376"/>
      <c r="H49" s="377"/>
      <c r="I49" s="377"/>
      <c r="J49" s="377"/>
      <c r="K49" s="379"/>
      <c r="L49" s="379" t="str">
        <f t="shared" si="5"/>
        <v/>
      </c>
      <c r="M49" s="378" t="str">
        <f t="shared" si="6"/>
        <v/>
      </c>
      <c r="N49" s="376"/>
      <c r="O49" s="377"/>
      <c r="P49" s="377"/>
      <c r="Q49" s="377"/>
      <c r="R49" s="377"/>
      <c r="S49" s="377"/>
      <c r="T49" s="143" t="str">
        <f t="shared" si="4"/>
        <v/>
      </c>
      <c r="U49" s="376"/>
      <c r="V49" s="377"/>
      <c r="W49" s="377"/>
      <c r="X49" s="377"/>
      <c r="Y49" s="377"/>
      <c r="Z49" s="378"/>
      <c r="AA49" s="380" t="str">
        <f t="shared" si="0"/>
        <v/>
      </c>
      <c r="AB49" s="379"/>
      <c r="AC49" s="217"/>
      <c r="AD49" s="137"/>
      <c r="AE49" s="138"/>
      <c r="AF49" s="381"/>
      <c r="AG49" s="161"/>
      <c r="AH49" s="382"/>
    </row>
    <row r="50" spans="2:34" x14ac:dyDescent="0.2">
      <c r="B50" s="374"/>
      <c r="C50" s="375"/>
      <c r="D50" s="376"/>
      <c r="E50" s="377"/>
      <c r="F50" s="378" t="str">
        <f t="shared" si="3"/>
        <v/>
      </c>
      <c r="G50" s="376"/>
      <c r="H50" s="377"/>
      <c r="I50" s="377"/>
      <c r="J50" s="377"/>
      <c r="K50" s="379"/>
      <c r="L50" s="379" t="str">
        <f t="shared" si="5"/>
        <v/>
      </c>
      <c r="M50" s="378" t="str">
        <f t="shared" si="6"/>
        <v/>
      </c>
      <c r="N50" s="376"/>
      <c r="O50" s="377"/>
      <c r="P50" s="377"/>
      <c r="Q50" s="377"/>
      <c r="R50" s="377"/>
      <c r="S50" s="377"/>
      <c r="T50" s="143" t="str">
        <f t="shared" si="4"/>
        <v/>
      </c>
      <c r="U50" s="376"/>
      <c r="V50" s="377"/>
      <c r="W50" s="377"/>
      <c r="X50" s="377"/>
      <c r="Y50" s="377"/>
      <c r="Z50" s="378"/>
      <c r="AA50" s="380" t="str">
        <f t="shared" si="0"/>
        <v/>
      </c>
      <c r="AB50" s="379"/>
      <c r="AC50" s="217"/>
      <c r="AD50" s="137" t="str">
        <f t="shared" si="1"/>
        <v/>
      </c>
      <c r="AE50" s="138" t="str">
        <f t="shared" si="2"/>
        <v/>
      </c>
      <c r="AF50" s="381"/>
      <c r="AG50" s="161"/>
      <c r="AH50" s="382"/>
    </row>
    <row r="51" spans="2:34" x14ac:dyDescent="0.2">
      <c r="B51" s="374"/>
      <c r="C51" s="375"/>
      <c r="D51" s="376"/>
      <c r="E51" s="377"/>
      <c r="F51" s="378" t="str">
        <f t="shared" si="3"/>
        <v/>
      </c>
      <c r="G51" s="376"/>
      <c r="H51" s="377"/>
      <c r="I51" s="377"/>
      <c r="J51" s="377"/>
      <c r="K51" s="379"/>
      <c r="L51" s="379" t="str">
        <f t="shared" si="5"/>
        <v/>
      </c>
      <c r="M51" s="378" t="str">
        <f t="shared" si="6"/>
        <v/>
      </c>
      <c r="N51" s="376"/>
      <c r="O51" s="377"/>
      <c r="P51" s="377"/>
      <c r="Q51" s="377"/>
      <c r="R51" s="377"/>
      <c r="S51" s="377"/>
      <c r="T51" s="143" t="str">
        <f t="shared" si="4"/>
        <v/>
      </c>
      <c r="U51" s="376"/>
      <c r="V51" s="377"/>
      <c r="W51" s="377"/>
      <c r="X51" s="377"/>
      <c r="Y51" s="377"/>
      <c r="Z51" s="378"/>
      <c r="AA51" s="380" t="str">
        <f t="shared" si="0"/>
        <v/>
      </c>
      <c r="AB51" s="379"/>
      <c r="AC51" s="217"/>
      <c r="AD51" s="137" t="str">
        <f t="shared" si="1"/>
        <v/>
      </c>
      <c r="AE51" s="138" t="str">
        <f t="shared" si="2"/>
        <v/>
      </c>
      <c r="AF51" s="381"/>
      <c r="AG51" s="161"/>
      <c r="AH51" s="382"/>
    </row>
    <row r="52" spans="2:34" x14ac:dyDescent="0.2">
      <c r="B52" s="374"/>
      <c r="C52" s="375"/>
      <c r="D52" s="376"/>
      <c r="E52" s="377"/>
      <c r="F52" s="378" t="str">
        <f t="shared" si="3"/>
        <v/>
      </c>
      <c r="G52" s="376"/>
      <c r="H52" s="377"/>
      <c r="I52" s="377"/>
      <c r="J52" s="377"/>
      <c r="K52" s="379"/>
      <c r="L52" s="379" t="str">
        <f t="shared" si="5"/>
        <v/>
      </c>
      <c r="M52" s="378" t="str">
        <f t="shared" si="6"/>
        <v/>
      </c>
      <c r="N52" s="376"/>
      <c r="O52" s="377"/>
      <c r="P52" s="377"/>
      <c r="Q52" s="377"/>
      <c r="R52" s="377"/>
      <c r="S52" s="377"/>
      <c r="T52" s="143" t="str">
        <f t="shared" si="4"/>
        <v/>
      </c>
      <c r="U52" s="376"/>
      <c r="V52" s="377"/>
      <c r="W52" s="377"/>
      <c r="X52" s="377"/>
      <c r="Y52" s="377"/>
      <c r="Z52" s="378"/>
      <c r="AA52" s="380" t="str">
        <f t="shared" si="0"/>
        <v/>
      </c>
      <c r="AB52" s="379"/>
      <c r="AC52" s="217"/>
      <c r="AD52" s="137" t="str">
        <f t="shared" si="1"/>
        <v/>
      </c>
      <c r="AE52" s="138" t="str">
        <f t="shared" si="2"/>
        <v/>
      </c>
      <c r="AF52" s="381"/>
      <c r="AG52" s="161"/>
      <c r="AH52" s="382"/>
    </row>
    <row r="53" spans="2:34" x14ac:dyDescent="0.2">
      <c r="B53" s="374"/>
      <c r="C53" s="375"/>
      <c r="D53" s="376"/>
      <c r="E53" s="377"/>
      <c r="F53" s="378" t="str">
        <f t="shared" si="3"/>
        <v/>
      </c>
      <c r="G53" s="376"/>
      <c r="H53" s="377"/>
      <c r="I53" s="377"/>
      <c r="J53" s="377"/>
      <c r="K53" s="379"/>
      <c r="L53" s="379" t="str">
        <f t="shared" si="5"/>
        <v/>
      </c>
      <c r="M53" s="378" t="str">
        <f t="shared" si="6"/>
        <v/>
      </c>
      <c r="N53" s="376"/>
      <c r="O53" s="377"/>
      <c r="P53" s="377"/>
      <c r="Q53" s="377"/>
      <c r="R53" s="377"/>
      <c r="S53" s="377"/>
      <c r="T53" s="143" t="str">
        <f t="shared" si="4"/>
        <v/>
      </c>
      <c r="U53" s="376"/>
      <c r="V53" s="377"/>
      <c r="W53" s="377"/>
      <c r="X53" s="377"/>
      <c r="Y53" s="377"/>
      <c r="Z53" s="378"/>
      <c r="AA53" s="380" t="str">
        <f t="shared" si="0"/>
        <v/>
      </c>
      <c r="AB53" s="379"/>
      <c r="AC53" s="217"/>
      <c r="AD53" s="137" t="str">
        <f t="shared" si="1"/>
        <v/>
      </c>
      <c r="AE53" s="138" t="str">
        <f t="shared" si="2"/>
        <v/>
      </c>
      <c r="AF53" s="381"/>
      <c r="AG53" s="161"/>
      <c r="AH53" s="382"/>
    </row>
    <row r="54" spans="2:34" x14ac:dyDescent="0.2">
      <c r="B54" s="374"/>
      <c r="C54" s="375"/>
      <c r="D54" s="376"/>
      <c r="E54" s="377"/>
      <c r="F54" s="378" t="str">
        <f t="shared" si="3"/>
        <v/>
      </c>
      <c r="G54" s="376"/>
      <c r="H54" s="377"/>
      <c r="I54" s="377"/>
      <c r="J54" s="377"/>
      <c r="K54" s="379"/>
      <c r="L54" s="379" t="str">
        <f t="shared" si="5"/>
        <v/>
      </c>
      <c r="M54" s="378" t="str">
        <f t="shared" si="6"/>
        <v/>
      </c>
      <c r="N54" s="376"/>
      <c r="O54" s="377"/>
      <c r="P54" s="377"/>
      <c r="Q54" s="377"/>
      <c r="R54" s="377"/>
      <c r="S54" s="377"/>
      <c r="T54" s="143" t="str">
        <f t="shared" si="4"/>
        <v/>
      </c>
      <c r="U54" s="376"/>
      <c r="V54" s="377"/>
      <c r="W54" s="377"/>
      <c r="X54" s="377"/>
      <c r="Y54" s="377"/>
      <c r="Z54" s="378"/>
      <c r="AA54" s="380" t="str">
        <f t="shared" si="0"/>
        <v/>
      </c>
      <c r="AB54" s="379"/>
      <c r="AC54" s="217"/>
      <c r="AD54" s="137" t="str">
        <f t="shared" si="1"/>
        <v/>
      </c>
      <c r="AE54" s="138" t="str">
        <f t="shared" si="2"/>
        <v/>
      </c>
      <c r="AF54" s="381"/>
      <c r="AG54" s="161"/>
      <c r="AH54" s="382"/>
    </row>
    <row r="55" spans="2:34" x14ac:dyDescent="0.2">
      <c r="B55" s="374"/>
      <c r="C55" s="375"/>
      <c r="D55" s="376"/>
      <c r="E55" s="377"/>
      <c r="F55" s="378" t="str">
        <f t="shared" si="3"/>
        <v/>
      </c>
      <c r="G55" s="376"/>
      <c r="H55" s="377"/>
      <c r="I55" s="377"/>
      <c r="J55" s="377"/>
      <c r="K55" s="379"/>
      <c r="L55" s="379" t="str">
        <f t="shared" si="5"/>
        <v/>
      </c>
      <c r="M55" s="378" t="str">
        <f t="shared" si="6"/>
        <v/>
      </c>
      <c r="N55" s="376"/>
      <c r="O55" s="377"/>
      <c r="P55" s="377"/>
      <c r="Q55" s="377"/>
      <c r="R55" s="377"/>
      <c r="S55" s="377"/>
      <c r="T55" s="143" t="str">
        <f t="shared" si="4"/>
        <v/>
      </c>
      <c r="U55" s="376"/>
      <c r="V55" s="377"/>
      <c r="W55" s="377"/>
      <c r="X55" s="377"/>
      <c r="Y55" s="377"/>
      <c r="Z55" s="378"/>
      <c r="AA55" s="380" t="str">
        <f t="shared" si="0"/>
        <v/>
      </c>
      <c r="AB55" s="379"/>
      <c r="AC55" s="217"/>
      <c r="AD55" s="137" t="str">
        <f t="shared" si="1"/>
        <v/>
      </c>
      <c r="AE55" s="138" t="str">
        <f t="shared" si="2"/>
        <v/>
      </c>
      <c r="AF55" s="381"/>
      <c r="AG55" s="161"/>
      <c r="AH55" s="382"/>
    </row>
    <row r="56" spans="2:34" x14ac:dyDescent="0.2">
      <c r="B56" s="374"/>
      <c r="C56" s="375"/>
      <c r="D56" s="376"/>
      <c r="E56" s="377"/>
      <c r="F56" s="378" t="str">
        <f t="shared" si="3"/>
        <v/>
      </c>
      <c r="G56" s="376"/>
      <c r="H56" s="377"/>
      <c r="I56" s="377"/>
      <c r="J56" s="377"/>
      <c r="K56" s="379"/>
      <c r="L56" s="379" t="str">
        <f t="shared" si="5"/>
        <v/>
      </c>
      <c r="M56" s="378" t="str">
        <f t="shared" si="6"/>
        <v/>
      </c>
      <c r="N56" s="376"/>
      <c r="O56" s="377"/>
      <c r="P56" s="377"/>
      <c r="Q56" s="377"/>
      <c r="R56" s="377"/>
      <c r="S56" s="377"/>
      <c r="T56" s="143" t="str">
        <f t="shared" si="4"/>
        <v/>
      </c>
      <c r="U56" s="376"/>
      <c r="V56" s="377"/>
      <c r="W56" s="377"/>
      <c r="X56" s="377"/>
      <c r="Y56" s="377"/>
      <c r="Z56" s="378"/>
      <c r="AA56" s="380" t="str">
        <f t="shared" si="0"/>
        <v/>
      </c>
      <c r="AB56" s="379"/>
      <c r="AC56" s="217"/>
      <c r="AD56" s="137" t="str">
        <f t="shared" si="1"/>
        <v/>
      </c>
      <c r="AE56" s="138" t="str">
        <f t="shared" si="2"/>
        <v/>
      </c>
      <c r="AF56" s="381"/>
      <c r="AG56" s="161"/>
      <c r="AH56" s="382"/>
    </row>
    <row r="57" spans="2:34" x14ac:dyDescent="0.2">
      <c r="B57" s="374"/>
      <c r="C57" s="375"/>
      <c r="D57" s="376"/>
      <c r="E57" s="377"/>
      <c r="F57" s="378" t="str">
        <f t="shared" si="3"/>
        <v/>
      </c>
      <c r="G57" s="376"/>
      <c r="H57" s="377"/>
      <c r="I57" s="377"/>
      <c r="J57" s="377"/>
      <c r="K57" s="379"/>
      <c r="L57" s="379" t="str">
        <f t="shared" si="5"/>
        <v/>
      </c>
      <c r="M57" s="378" t="str">
        <f t="shared" si="6"/>
        <v/>
      </c>
      <c r="N57" s="376"/>
      <c r="O57" s="377"/>
      <c r="P57" s="377"/>
      <c r="Q57" s="377"/>
      <c r="R57" s="377"/>
      <c r="S57" s="377"/>
      <c r="T57" s="143" t="str">
        <f t="shared" si="4"/>
        <v/>
      </c>
      <c r="U57" s="376"/>
      <c r="V57" s="377"/>
      <c r="W57" s="377"/>
      <c r="X57" s="377"/>
      <c r="Y57" s="377"/>
      <c r="Z57" s="378"/>
      <c r="AA57" s="380" t="str">
        <f t="shared" si="0"/>
        <v/>
      </c>
      <c r="AB57" s="379"/>
      <c r="AC57" s="217"/>
      <c r="AD57" s="137" t="str">
        <f t="shared" si="1"/>
        <v/>
      </c>
      <c r="AE57" s="138" t="str">
        <f t="shared" si="2"/>
        <v/>
      </c>
      <c r="AF57" s="381"/>
      <c r="AG57" s="161"/>
      <c r="AH57" s="382"/>
    </row>
    <row r="58" spans="2:34" x14ac:dyDescent="0.2">
      <c r="B58" s="374"/>
      <c r="C58" s="375"/>
      <c r="D58" s="376"/>
      <c r="E58" s="377"/>
      <c r="F58" s="378" t="str">
        <f t="shared" si="3"/>
        <v/>
      </c>
      <c r="G58" s="376"/>
      <c r="H58" s="377"/>
      <c r="I58" s="377"/>
      <c r="J58" s="377"/>
      <c r="K58" s="379"/>
      <c r="L58" s="379" t="str">
        <f t="shared" si="5"/>
        <v/>
      </c>
      <c r="M58" s="378" t="str">
        <f t="shared" si="6"/>
        <v/>
      </c>
      <c r="N58" s="376"/>
      <c r="O58" s="377"/>
      <c r="P58" s="377"/>
      <c r="Q58" s="377"/>
      <c r="R58" s="377"/>
      <c r="S58" s="377"/>
      <c r="T58" s="143" t="str">
        <f t="shared" si="4"/>
        <v/>
      </c>
      <c r="U58" s="376"/>
      <c r="V58" s="377"/>
      <c r="W58" s="377"/>
      <c r="X58" s="377"/>
      <c r="Y58" s="377"/>
      <c r="Z58" s="378"/>
      <c r="AA58" s="380" t="str">
        <f t="shared" si="0"/>
        <v/>
      </c>
      <c r="AB58" s="379"/>
      <c r="AC58" s="217"/>
      <c r="AD58" s="137" t="str">
        <f t="shared" si="1"/>
        <v/>
      </c>
      <c r="AE58" s="138" t="str">
        <f t="shared" si="2"/>
        <v/>
      </c>
      <c r="AF58" s="381"/>
      <c r="AG58" s="161"/>
      <c r="AH58" s="382"/>
    </row>
    <row r="59" spans="2:34" x14ac:dyDescent="0.2">
      <c r="B59" s="374"/>
      <c r="C59" s="375"/>
      <c r="D59" s="376"/>
      <c r="E59" s="377"/>
      <c r="F59" s="378"/>
      <c r="G59" s="376"/>
      <c r="H59" s="377"/>
      <c r="I59" s="377"/>
      <c r="J59" s="377"/>
      <c r="K59" s="379"/>
      <c r="L59" s="379" t="str">
        <f t="shared" si="5"/>
        <v/>
      </c>
      <c r="M59" s="378" t="str">
        <f t="shared" si="6"/>
        <v/>
      </c>
      <c r="N59" s="376"/>
      <c r="O59" s="377"/>
      <c r="P59" s="377"/>
      <c r="Q59" s="377"/>
      <c r="R59" s="377"/>
      <c r="S59" s="377"/>
      <c r="T59" s="143"/>
      <c r="U59" s="376"/>
      <c r="V59" s="377"/>
      <c r="W59" s="377"/>
      <c r="X59" s="377"/>
      <c r="Y59" s="377"/>
      <c r="Z59" s="378"/>
      <c r="AA59" s="380"/>
      <c r="AB59" s="379"/>
      <c r="AC59" s="217"/>
      <c r="AD59" s="137"/>
      <c r="AE59" s="138"/>
      <c r="AF59" s="381"/>
      <c r="AG59" s="161"/>
      <c r="AH59" s="382"/>
    </row>
    <row r="60" spans="2:34" x14ac:dyDescent="0.2">
      <c r="B60" s="374"/>
      <c r="C60" s="375"/>
      <c r="D60" s="376"/>
      <c r="E60" s="377"/>
      <c r="F60" s="378"/>
      <c r="G60" s="376"/>
      <c r="H60" s="377"/>
      <c r="I60" s="377"/>
      <c r="J60" s="377"/>
      <c r="K60" s="379"/>
      <c r="L60" s="379" t="str">
        <f t="shared" si="5"/>
        <v/>
      </c>
      <c r="M60" s="378" t="str">
        <f t="shared" si="6"/>
        <v/>
      </c>
      <c r="N60" s="376"/>
      <c r="O60" s="377"/>
      <c r="P60" s="377"/>
      <c r="Q60" s="377"/>
      <c r="R60" s="377"/>
      <c r="S60" s="377"/>
      <c r="T60" s="143"/>
      <c r="U60" s="376"/>
      <c r="V60" s="377"/>
      <c r="W60" s="377"/>
      <c r="X60" s="377"/>
      <c r="Y60" s="377"/>
      <c r="Z60" s="378"/>
      <c r="AA60" s="380"/>
      <c r="AB60" s="379"/>
      <c r="AC60" s="217"/>
      <c r="AD60" s="137"/>
      <c r="AE60" s="138"/>
      <c r="AF60" s="381"/>
      <c r="AG60" s="161"/>
      <c r="AH60" s="382"/>
    </row>
    <row r="61" spans="2:34" x14ac:dyDescent="0.2">
      <c r="B61" s="374"/>
      <c r="C61" s="375"/>
      <c r="D61" s="376"/>
      <c r="E61" s="377"/>
      <c r="F61" s="378"/>
      <c r="G61" s="376"/>
      <c r="H61" s="377"/>
      <c r="I61" s="377"/>
      <c r="J61" s="377"/>
      <c r="K61" s="379"/>
      <c r="L61" s="379" t="str">
        <f t="shared" si="5"/>
        <v/>
      </c>
      <c r="M61" s="378" t="str">
        <f t="shared" si="6"/>
        <v/>
      </c>
      <c r="N61" s="376"/>
      <c r="O61" s="377"/>
      <c r="P61" s="377"/>
      <c r="Q61" s="377"/>
      <c r="R61" s="377"/>
      <c r="S61" s="377"/>
      <c r="T61" s="143"/>
      <c r="U61" s="376"/>
      <c r="V61" s="377"/>
      <c r="W61" s="377"/>
      <c r="X61" s="377"/>
      <c r="Y61" s="377"/>
      <c r="Z61" s="378"/>
      <c r="AA61" s="380"/>
      <c r="AB61" s="379"/>
      <c r="AC61" s="217"/>
      <c r="AD61" s="137"/>
      <c r="AE61" s="138"/>
      <c r="AF61" s="381"/>
      <c r="AG61" s="161"/>
      <c r="AH61" s="382"/>
    </row>
    <row r="62" spans="2:34" x14ac:dyDescent="0.2">
      <c r="B62" s="374"/>
      <c r="C62" s="375"/>
      <c r="D62" s="376"/>
      <c r="E62" s="377"/>
      <c r="F62" s="378"/>
      <c r="G62" s="376"/>
      <c r="H62" s="377"/>
      <c r="I62" s="377"/>
      <c r="J62" s="377"/>
      <c r="K62" s="379"/>
      <c r="L62" s="379" t="str">
        <f t="shared" si="5"/>
        <v/>
      </c>
      <c r="M62" s="378" t="str">
        <f t="shared" si="6"/>
        <v/>
      </c>
      <c r="N62" s="376"/>
      <c r="O62" s="377"/>
      <c r="P62" s="377"/>
      <c r="Q62" s="377"/>
      <c r="R62" s="377"/>
      <c r="S62" s="377"/>
      <c r="T62" s="143"/>
      <c r="U62" s="376"/>
      <c r="V62" s="377"/>
      <c r="W62" s="377"/>
      <c r="X62" s="377"/>
      <c r="Y62" s="377"/>
      <c r="Z62" s="378"/>
      <c r="AA62" s="380"/>
      <c r="AB62" s="379"/>
      <c r="AC62" s="217"/>
      <c r="AD62" s="137"/>
      <c r="AE62" s="138"/>
      <c r="AF62" s="381"/>
      <c r="AG62" s="161"/>
      <c r="AH62" s="382"/>
    </row>
    <row r="63" spans="2:34" x14ac:dyDescent="0.2">
      <c r="B63" s="374"/>
      <c r="C63" s="375"/>
      <c r="D63" s="376"/>
      <c r="E63" s="377"/>
      <c r="F63" s="378"/>
      <c r="G63" s="376"/>
      <c r="H63" s="377"/>
      <c r="I63" s="377"/>
      <c r="J63" s="377"/>
      <c r="K63" s="379"/>
      <c r="L63" s="379" t="str">
        <f t="shared" si="5"/>
        <v/>
      </c>
      <c r="M63" s="378" t="str">
        <f t="shared" si="6"/>
        <v/>
      </c>
      <c r="N63" s="376"/>
      <c r="O63" s="377"/>
      <c r="P63" s="377"/>
      <c r="Q63" s="377"/>
      <c r="R63" s="377"/>
      <c r="S63" s="377"/>
      <c r="T63" s="143"/>
      <c r="U63" s="376"/>
      <c r="V63" s="377"/>
      <c r="W63" s="377"/>
      <c r="X63" s="377"/>
      <c r="Y63" s="377"/>
      <c r="Z63" s="378"/>
      <c r="AA63" s="380"/>
      <c r="AB63" s="379"/>
      <c r="AC63" s="217"/>
      <c r="AD63" s="137"/>
      <c r="AE63" s="138"/>
      <c r="AF63" s="381"/>
      <c r="AG63" s="161"/>
      <c r="AH63" s="382"/>
    </row>
    <row r="64" spans="2:34" x14ac:dyDescent="0.2">
      <c r="B64" s="374"/>
      <c r="C64" s="375"/>
      <c r="D64" s="376"/>
      <c r="E64" s="377"/>
      <c r="F64" s="378"/>
      <c r="G64" s="376"/>
      <c r="H64" s="377"/>
      <c r="I64" s="377"/>
      <c r="J64" s="377"/>
      <c r="K64" s="379"/>
      <c r="L64" s="379" t="str">
        <f t="shared" si="5"/>
        <v/>
      </c>
      <c r="M64" s="378" t="str">
        <f t="shared" si="6"/>
        <v/>
      </c>
      <c r="N64" s="376"/>
      <c r="O64" s="377"/>
      <c r="P64" s="377"/>
      <c r="Q64" s="377"/>
      <c r="R64" s="377"/>
      <c r="S64" s="377"/>
      <c r="T64" s="143"/>
      <c r="U64" s="376"/>
      <c r="V64" s="377"/>
      <c r="W64" s="377"/>
      <c r="X64" s="377"/>
      <c r="Y64" s="377"/>
      <c r="Z64" s="378"/>
      <c r="AA64" s="380"/>
      <c r="AB64" s="379"/>
      <c r="AC64" s="217"/>
      <c r="AD64" s="137"/>
      <c r="AE64" s="138"/>
      <c r="AF64" s="381"/>
      <c r="AG64" s="161"/>
      <c r="AH64" s="382"/>
    </row>
    <row r="65" spans="2:34" x14ac:dyDescent="0.2">
      <c r="B65" s="374"/>
      <c r="C65" s="375"/>
      <c r="D65" s="376"/>
      <c r="E65" s="377"/>
      <c r="F65" s="378"/>
      <c r="G65" s="376"/>
      <c r="H65" s="377"/>
      <c r="I65" s="377"/>
      <c r="J65" s="377"/>
      <c r="K65" s="379"/>
      <c r="L65" s="379" t="str">
        <f t="shared" si="5"/>
        <v/>
      </c>
      <c r="M65" s="378" t="str">
        <f t="shared" si="6"/>
        <v/>
      </c>
      <c r="N65" s="376"/>
      <c r="O65" s="377"/>
      <c r="P65" s="377"/>
      <c r="Q65" s="377"/>
      <c r="R65" s="377"/>
      <c r="S65" s="377"/>
      <c r="T65" s="143"/>
      <c r="U65" s="376"/>
      <c r="V65" s="377"/>
      <c r="W65" s="377"/>
      <c r="X65" s="377"/>
      <c r="Y65" s="377"/>
      <c r="Z65" s="378"/>
      <c r="AA65" s="380"/>
      <c r="AB65" s="379"/>
      <c r="AC65" s="217"/>
      <c r="AD65" s="137"/>
      <c r="AE65" s="138"/>
      <c r="AF65" s="381"/>
      <c r="AG65" s="161"/>
      <c r="AH65" s="382"/>
    </row>
    <row r="66" spans="2:34" x14ac:dyDescent="0.2">
      <c r="B66" s="374"/>
      <c r="C66" s="375"/>
      <c r="D66" s="376"/>
      <c r="E66" s="377"/>
      <c r="F66" s="378"/>
      <c r="G66" s="376"/>
      <c r="H66" s="377"/>
      <c r="I66" s="377"/>
      <c r="J66" s="377"/>
      <c r="K66" s="379"/>
      <c r="L66" s="379" t="str">
        <f t="shared" si="5"/>
        <v/>
      </c>
      <c r="M66" s="378" t="str">
        <f t="shared" si="6"/>
        <v/>
      </c>
      <c r="N66" s="376"/>
      <c r="O66" s="377"/>
      <c r="P66" s="377"/>
      <c r="Q66" s="377"/>
      <c r="R66" s="377"/>
      <c r="S66" s="377"/>
      <c r="T66" s="143"/>
      <c r="U66" s="376"/>
      <c r="V66" s="377"/>
      <c r="W66" s="377"/>
      <c r="X66" s="377"/>
      <c r="Y66" s="377"/>
      <c r="Z66" s="378"/>
      <c r="AA66" s="380"/>
      <c r="AB66" s="379"/>
      <c r="AC66" s="217"/>
      <c r="AD66" s="137"/>
      <c r="AE66" s="138"/>
      <c r="AF66" s="381"/>
      <c r="AG66" s="161"/>
      <c r="AH66" s="382"/>
    </row>
    <row r="67" spans="2:34" x14ac:dyDescent="0.2">
      <c r="B67" s="374"/>
      <c r="C67" s="375"/>
      <c r="D67" s="376"/>
      <c r="E67" s="377"/>
      <c r="F67" s="378"/>
      <c r="G67" s="376"/>
      <c r="H67" s="377"/>
      <c r="I67" s="377"/>
      <c r="J67" s="377"/>
      <c r="K67" s="379"/>
      <c r="L67" s="379" t="str">
        <f t="shared" si="5"/>
        <v/>
      </c>
      <c r="M67" s="378" t="str">
        <f t="shared" si="6"/>
        <v/>
      </c>
      <c r="N67" s="376"/>
      <c r="O67" s="377"/>
      <c r="P67" s="377"/>
      <c r="Q67" s="377"/>
      <c r="R67" s="377"/>
      <c r="S67" s="377"/>
      <c r="T67" s="143"/>
      <c r="U67" s="376"/>
      <c r="V67" s="377"/>
      <c r="W67" s="377"/>
      <c r="X67" s="377"/>
      <c r="Y67" s="377"/>
      <c r="Z67" s="378"/>
      <c r="AA67" s="380"/>
      <c r="AB67" s="379"/>
      <c r="AC67" s="217"/>
      <c r="AD67" s="137"/>
      <c r="AE67" s="138"/>
      <c r="AF67" s="381"/>
      <c r="AG67" s="161"/>
      <c r="AH67" s="382"/>
    </row>
    <row r="68" spans="2:34" x14ac:dyDescent="0.2">
      <c r="B68" s="374"/>
      <c r="C68" s="375"/>
      <c r="D68" s="376"/>
      <c r="E68" s="377"/>
      <c r="F68" s="378"/>
      <c r="G68" s="376"/>
      <c r="H68" s="377"/>
      <c r="I68" s="377"/>
      <c r="J68" s="377"/>
      <c r="K68" s="379"/>
      <c r="L68" s="379" t="str">
        <f t="shared" si="5"/>
        <v/>
      </c>
      <c r="M68" s="378" t="str">
        <f t="shared" si="6"/>
        <v/>
      </c>
      <c r="N68" s="376"/>
      <c r="O68" s="377"/>
      <c r="P68" s="377"/>
      <c r="Q68" s="377"/>
      <c r="R68" s="377"/>
      <c r="S68" s="377"/>
      <c r="T68" s="143"/>
      <c r="U68" s="376"/>
      <c r="V68" s="377"/>
      <c r="W68" s="377"/>
      <c r="X68" s="377"/>
      <c r="Y68" s="377"/>
      <c r="Z68" s="378"/>
      <c r="AA68" s="380"/>
      <c r="AB68" s="379"/>
      <c r="AC68" s="217"/>
      <c r="AD68" s="137"/>
      <c r="AE68" s="138"/>
      <c r="AF68" s="381"/>
      <c r="AG68" s="161"/>
      <c r="AH68" s="382"/>
    </row>
    <row r="69" spans="2:34" x14ac:dyDescent="0.2">
      <c r="B69" s="374"/>
      <c r="C69" s="375"/>
      <c r="D69" s="376"/>
      <c r="E69" s="377"/>
      <c r="F69" s="378"/>
      <c r="G69" s="376"/>
      <c r="H69" s="377"/>
      <c r="I69" s="377"/>
      <c r="J69" s="377"/>
      <c r="K69" s="379"/>
      <c r="L69" s="379" t="str">
        <f t="shared" si="5"/>
        <v/>
      </c>
      <c r="M69" s="378" t="str">
        <f t="shared" si="6"/>
        <v/>
      </c>
      <c r="N69" s="376"/>
      <c r="O69" s="377"/>
      <c r="P69" s="377"/>
      <c r="Q69" s="377"/>
      <c r="R69" s="377"/>
      <c r="S69" s="377"/>
      <c r="T69" s="143"/>
      <c r="U69" s="376"/>
      <c r="V69" s="377"/>
      <c r="W69" s="377"/>
      <c r="X69" s="377"/>
      <c r="Y69" s="377"/>
      <c r="Z69" s="378"/>
      <c r="AA69" s="380"/>
      <c r="AB69" s="379"/>
      <c r="AC69" s="217"/>
      <c r="AD69" s="137"/>
      <c r="AE69" s="138"/>
      <c r="AF69" s="381"/>
      <c r="AG69" s="161"/>
      <c r="AH69" s="382"/>
    </row>
    <row r="70" spans="2:34" x14ac:dyDescent="0.2">
      <c r="B70" s="374"/>
      <c r="C70" s="375"/>
      <c r="D70" s="376"/>
      <c r="E70" s="377"/>
      <c r="F70" s="378"/>
      <c r="G70" s="376"/>
      <c r="H70" s="377"/>
      <c r="I70" s="377"/>
      <c r="J70" s="377"/>
      <c r="K70" s="379"/>
      <c r="L70" s="379" t="str">
        <f t="shared" si="5"/>
        <v/>
      </c>
      <c r="M70" s="378" t="str">
        <f t="shared" si="6"/>
        <v/>
      </c>
      <c r="N70" s="376"/>
      <c r="O70" s="377"/>
      <c r="P70" s="377"/>
      <c r="Q70" s="377"/>
      <c r="R70" s="377"/>
      <c r="S70" s="377"/>
      <c r="T70" s="143"/>
      <c r="U70" s="376"/>
      <c r="V70" s="377"/>
      <c r="W70" s="377"/>
      <c r="X70" s="377"/>
      <c r="Y70" s="377"/>
      <c r="Z70" s="378"/>
      <c r="AA70" s="380"/>
      <c r="AB70" s="379"/>
      <c r="AC70" s="217"/>
      <c r="AD70" s="137"/>
      <c r="AE70" s="138"/>
      <c r="AF70" s="381"/>
      <c r="AG70" s="161"/>
      <c r="AH70" s="382"/>
    </row>
    <row r="71" spans="2:34" x14ac:dyDescent="0.2">
      <c r="B71" s="374"/>
      <c r="C71" s="375"/>
      <c r="D71" s="376"/>
      <c r="E71" s="377"/>
      <c r="F71" s="378"/>
      <c r="G71" s="376"/>
      <c r="H71" s="377"/>
      <c r="I71" s="377"/>
      <c r="J71" s="377"/>
      <c r="K71" s="379"/>
      <c r="L71" s="379" t="str">
        <f t="shared" si="5"/>
        <v/>
      </c>
      <c r="M71" s="378" t="str">
        <f t="shared" si="6"/>
        <v/>
      </c>
      <c r="N71" s="376"/>
      <c r="O71" s="377"/>
      <c r="P71" s="377"/>
      <c r="Q71" s="377"/>
      <c r="R71" s="377"/>
      <c r="S71" s="377"/>
      <c r="T71" s="143"/>
      <c r="U71" s="376"/>
      <c r="V71" s="377"/>
      <c r="W71" s="377"/>
      <c r="X71" s="377"/>
      <c r="Y71" s="377"/>
      <c r="Z71" s="378"/>
      <c r="AA71" s="380"/>
      <c r="AB71" s="379"/>
      <c r="AC71" s="217"/>
      <c r="AD71" s="137"/>
      <c r="AE71" s="138"/>
      <c r="AF71" s="381"/>
      <c r="AG71" s="161"/>
      <c r="AH71" s="382"/>
    </row>
    <row r="72" spans="2:34" x14ac:dyDescent="0.2">
      <c r="B72" s="374"/>
      <c r="C72" s="375"/>
      <c r="D72" s="376"/>
      <c r="E72" s="377"/>
      <c r="F72" s="378"/>
      <c r="G72" s="376"/>
      <c r="H72" s="377"/>
      <c r="I72" s="377"/>
      <c r="J72" s="377"/>
      <c r="K72" s="379"/>
      <c r="L72" s="379" t="str">
        <f t="shared" si="5"/>
        <v/>
      </c>
      <c r="M72" s="378" t="str">
        <f t="shared" si="6"/>
        <v/>
      </c>
      <c r="N72" s="376"/>
      <c r="O72" s="377"/>
      <c r="P72" s="377"/>
      <c r="Q72" s="377"/>
      <c r="R72" s="377"/>
      <c r="S72" s="377"/>
      <c r="T72" s="143"/>
      <c r="U72" s="376"/>
      <c r="V72" s="377"/>
      <c r="W72" s="377"/>
      <c r="X72" s="377"/>
      <c r="Y72" s="377"/>
      <c r="Z72" s="378"/>
      <c r="AA72" s="380"/>
      <c r="AB72" s="379"/>
      <c r="AC72" s="217"/>
      <c r="AD72" s="137"/>
      <c r="AE72" s="138"/>
      <c r="AF72" s="381"/>
      <c r="AG72" s="161"/>
      <c r="AH72" s="382"/>
    </row>
    <row r="73" spans="2:34" x14ac:dyDescent="0.2">
      <c r="B73" s="374"/>
      <c r="C73" s="375"/>
      <c r="D73" s="376"/>
      <c r="E73" s="377"/>
      <c r="F73" s="378"/>
      <c r="G73" s="376"/>
      <c r="H73" s="377"/>
      <c r="I73" s="377"/>
      <c r="J73" s="377"/>
      <c r="K73" s="379"/>
      <c r="L73" s="379" t="str">
        <f t="shared" si="5"/>
        <v/>
      </c>
      <c r="M73" s="378" t="str">
        <f t="shared" si="6"/>
        <v/>
      </c>
      <c r="N73" s="376"/>
      <c r="O73" s="377"/>
      <c r="P73" s="377"/>
      <c r="Q73" s="377"/>
      <c r="R73" s="377"/>
      <c r="S73" s="377"/>
      <c r="T73" s="143"/>
      <c r="U73" s="376"/>
      <c r="V73" s="377"/>
      <c r="W73" s="377"/>
      <c r="X73" s="377"/>
      <c r="Y73" s="377"/>
      <c r="Z73" s="378"/>
      <c r="AA73" s="380"/>
      <c r="AB73" s="379"/>
      <c r="AC73" s="217"/>
      <c r="AD73" s="137"/>
      <c r="AE73" s="138"/>
      <c r="AF73" s="381"/>
      <c r="AG73" s="161"/>
      <c r="AH73" s="382"/>
    </row>
    <row r="74" spans="2:34" x14ac:dyDescent="0.2">
      <c r="B74" s="374"/>
      <c r="C74" s="375"/>
      <c r="D74" s="376"/>
      <c r="E74" s="377"/>
      <c r="F74" s="378"/>
      <c r="G74" s="376"/>
      <c r="H74" s="377"/>
      <c r="I74" s="377"/>
      <c r="J74" s="377"/>
      <c r="K74" s="379"/>
      <c r="L74" s="379" t="str">
        <f t="shared" si="5"/>
        <v/>
      </c>
      <c r="M74" s="378" t="str">
        <f t="shared" si="6"/>
        <v/>
      </c>
      <c r="N74" s="376"/>
      <c r="O74" s="377"/>
      <c r="P74" s="377"/>
      <c r="Q74" s="377"/>
      <c r="R74" s="377"/>
      <c r="S74" s="377"/>
      <c r="T74" s="143"/>
      <c r="U74" s="376"/>
      <c r="V74" s="377"/>
      <c r="W74" s="377"/>
      <c r="X74" s="377"/>
      <c r="Y74" s="377"/>
      <c r="Z74" s="378"/>
      <c r="AA74" s="380"/>
      <c r="AB74" s="379"/>
      <c r="AC74" s="217"/>
      <c r="AD74" s="137"/>
      <c r="AE74" s="138"/>
      <c r="AF74" s="381"/>
      <c r="AG74" s="161"/>
      <c r="AH74" s="382"/>
    </row>
    <row r="75" spans="2:34" x14ac:dyDescent="0.2">
      <c r="B75" s="374"/>
      <c r="C75" s="375"/>
      <c r="D75" s="376"/>
      <c r="E75" s="377"/>
      <c r="F75" s="378"/>
      <c r="G75" s="376"/>
      <c r="H75" s="377"/>
      <c r="I75" s="377"/>
      <c r="J75" s="377"/>
      <c r="K75" s="379"/>
      <c r="L75" s="379" t="str">
        <f t="shared" si="5"/>
        <v/>
      </c>
      <c r="M75" s="378" t="str">
        <f t="shared" si="6"/>
        <v/>
      </c>
      <c r="N75" s="376"/>
      <c r="O75" s="377"/>
      <c r="P75" s="377"/>
      <c r="Q75" s="377"/>
      <c r="R75" s="377"/>
      <c r="S75" s="377"/>
      <c r="T75" s="143"/>
      <c r="U75" s="376"/>
      <c r="V75" s="377"/>
      <c r="W75" s="377"/>
      <c r="X75" s="377"/>
      <c r="Y75" s="377"/>
      <c r="Z75" s="378"/>
      <c r="AA75" s="380"/>
      <c r="AB75" s="379"/>
      <c r="AC75" s="217"/>
      <c r="AD75" s="137"/>
      <c r="AE75" s="138"/>
      <c r="AF75" s="381"/>
      <c r="AG75" s="161"/>
      <c r="AH75" s="382"/>
    </row>
    <row r="76" spans="2:34" x14ac:dyDescent="0.2">
      <c r="B76" s="374"/>
      <c r="C76" s="375"/>
      <c r="D76" s="376"/>
      <c r="E76" s="377"/>
      <c r="F76" s="378"/>
      <c r="G76" s="376"/>
      <c r="H76" s="377"/>
      <c r="I76" s="377"/>
      <c r="J76" s="377"/>
      <c r="K76" s="379"/>
      <c r="L76" s="379" t="str">
        <f t="shared" si="5"/>
        <v/>
      </c>
      <c r="M76" s="378" t="str">
        <f t="shared" si="6"/>
        <v/>
      </c>
      <c r="N76" s="376"/>
      <c r="O76" s="377"/>
      <c r="P76" s="377"/>
      <c r="Q76" s="377"/>
      <c r="R76" s="377"/>
      <c r="S76" s="377"/>
      <c r="T76" s="143"/>
      <c r="U76" s="376"/>
      <c r="V76" s="377"/>
      <c r="W76" s="377"/>
      <c r="X76" s="377"/>
      <c r="Y76" s="377"/>
      <c r="Z76" s="378"/>
      <c r="AA76" s="380"/>
      <c r="AB76" s="379"/>
      <c r="AC76" s="217"/>
      <c r="AD76" s="137"/>
      <c r="AE76" s="138"/>
      <c r="AF76" s="381"/>
      <c r="AG76" s="161"/>
      <c r="AH76" s="382"/>
    </row>
    <row r="77" spans="2:34" x14ac:dyDescent="0.2">
      <c r="B77" s="374"/>
      <c r="C77" s="375"/>
      <c r="D77" s="376"/>
      <c r="E77" s="377"/>
      <c r="F77" s="378"/>
      <c r="G77" s="376"/>
      <c r="H77" s="377"/>
      <c r="I77" s="377"/>
      <c r="J77" s="377"/>
      <c r="K77" s="379"/>
      <c r="L77" s="379" t="str">
        <f t="shared" si="5"/>
        <v/>
      </c>
      <c r="M77" s="378" t="str">
        <f t="shared" si="6"/>
        <v/>
      </c>
      <c r="N77" s="376"/>
      <c r="O77" s="377"/>
      <c r="P77" s="377"/>
      <c r="Q77" s="377"/>
      <c r="R77" s="377"/>
      <c r="S77" s="377"/>
      <c r="T77" s="143"/>
      <c r="U77" s="376"/>
      <c r="V77" s="377"/>
      <c r="W77" s="377"/>
      <c r="X77" s="377"/>
      <c r="Y77" s="377"/>
      <c r="Z77" s="378"/>
      <c r="AA77" s="380"/>
      <c r="AB77" s="379"/>
      <c r="AC77" s="217"/>
      <c r="AD77" s="137"/>
      <c r="AE77" s="138"/>
      <c r="AF77" s="381"/>
      <c r="AG77" s="161"/>
      <c r="AH77" s="382"/>
    </row>
    <row r="78" spans="2:34" x14ac:dyDescent="0.2">
      <c r="B78" s="374"/>
      <c r="C78" s="375"/>
      <c r="D78" s="376"/>
      <c r="E78" s="377"/>
      <c r="F78" s="378"/>
      <c r="G78" s="376"/>
      <c r="H78" s="377"/>
      <c r="I78" s="377"/>
      <c r="J78" s="377"/>
      <c r="K78" s="379"/>
      <c r="L78" s="379" t="str">
        <f t="shared" si="5"/>
        <v/>
      </c>
      <c r="M78" s="378" t="str">
        <f t="shared" si="6"/>
        <v/>
      </c>
      <c r="N78" s="376"/>
      <c r="O78" s="377"/>
      <c r="P78" s="377"/>
      <c r="Q78" s="377"/>
      <c r="R78" s="377"/>
      <c r="S78" s="377"/>
      <c r="T78" s="143"/>
      <c r="U78" s="376"/>
      <c r="V78" s="377"/>
      <c r="W78" s="377"/>
      <c r="X78" s="377"/>
      <c r="Y78" s="377"/>
      <c r="Z78" s="378"/>
      <c r="AA78" s="380"/>
      <c r="AB78" s="379"/>
      <c r="AC78" s="217"/>
      <c r="AD78" s="137"/>
      <c r="AE78" s="138"/>
      <c r="AF78" s="381"/>
      <c r="AG78" s="161"/>
      <c r="AH78" s="382"/>
    </row>
    <row r="79" spans="2:34" x14ac:dyDescent="0.2">
      <c r="B79" s="374"/>
      <c r="C79" s="375"/>
      <c r="D79" s="376"/>
      <c r="E79" s="377"/>
      <c r="F79" s="378"/>
      <c r="G79" s="376"/>
      <c r="H79" s="377"/>
      <c r="I79" s="377"/>
      <c r="J79" s="377"/>
      <c r="K79" s="379"/>
      <c r="L79" s="379" t="str">
        <f t="shared" si="5"/>
        <v/>
      </c>
      <c r="M79" s="378" t="str">
        <f t="shared" si="6"/>
        <v/>
      </c>
      <c r="N79" s="376"/>
      <c r="O79" s="377"/>
      <c r="P79" s="377"/>
      <c r="Q79" s="377"/>
      <c r="R79" s="377"/>
      <c r="S79" s="377"/>
      <c r="T79" s="143"/>
      <c r="U79" s="376"/>
      <c r="V79" s="377"/>
      <c r="W79" s="377"/>
      <c r="X79" s="377"/>
      <c r="Y79" s="377"/>
      <c r="Z79" s="378"/>
      <c r="AA79" s="380"/>
      <c r="AB79" s="379"/>
      <c r="AC79" s="217"/>
      <c r="AD79" s="137"/>
      <c r="AE79" s="138"/>
      <c r="AF79" s="381"/>
      <c r="AG79" s="161"/>
      <c r="AH79" s="382"/>
    </row>
    <row r="80" spans="2:34" x14ac:dyDescent="0.2">
      <c r="B80" s="374"/>
      <c r="C80" s="375"/>
      <c r="D80" s="376"/>
      <c r="E80" s="377"/>
      <c r="F80" s="378"/>
      <c r="G80" s="376"/>
      <c r="H80" s="377"/>
      <c r="I80" s="377"/>
      <c r="J80" s="377"/>
      <c r="K80" s="379"/>
      <c r="L80" s="379" t="str">
        <f t="shared" si="5"/>
        <v/>
      </c>
      <c r="M80" s="378" t="str">
        <f t="shared" si="6"/>
        <v/>
      </c>
      <c r="N80" s="376"/>
      <c r="O80" s="377"/>
      <c r="P80" s="377"/>
      <c r="Q80" s="377"/>
      <c r="R80" s="377"/>
      <c r="S80" s="377"/>
      <c r="T80" s="143"/>
      <c r="U80" s="376"/>
      <c r="V80" s="377"/>
      <c r="W80" s="377"/>
      <c r="X80" s="377"/>
      <c r="Y80" s="377"/>
      <c r="Z80" s="378"/>
      <c r="AA80" s="380"/>
      <c r="AB80" s="379"/>
      <c r="AC80" s="217"/>
      <c r="AD80" s="137"/>
      <c r="AE80" s="138"/>
      <c r="AF80" s="381"/>
      <c r="AG80" s="161"/>
      <c r="AH80" s="382"/>
    </row>
    <row r="81" spans="2:34" x14ac:dyDescent="0.2">
      <c r="B81" s="374"/>
      <c r="C81" s="375"/>
      <c r="D81" s="376"/>
      <c r="E81" s="377"/>
      <c r="F81" s="378"/>
      <c r="G81" s="376"/>
      <c r="H81" s="377"/>
      <c r="I81" s="377"/>
      <c r="J81" s="377"/>
      <c r="K81" s="379"/>
      <c r="L81" s="379" t="str">
        <f t="shared" si="5"/>
        <v/>
      </c>
      <c r="M81" s="378" t="str">
        <f t="shared" si="6"/>
        <v/>
      </c>
      <c r="N81" s="376"/>
      <c r="O81" s="377"/>
      <c r="P81" s="377"/>
      <c r="Q81" s="377"/>
      <c r="R81" s="377"/>
      <c r="S81" s="377"/>
      <c r="T81" s="143"/>
      <c r="U81" s="376"/>
      <c r="V81" s="377"/>
      <c r="W81" s="377"/>
      <c r="X81" s="377"/>
      <c r="Y81" s="377"/>
      <c r="Z81" s="378"/>
      <c r="AA81" s="380"/>
      <c r="AB81" s="379"/>
      <c r="AC81" s="217"/>
      <c r="AD81" s="137"/>
      <c r="AE81" s="138"/>
      <c r="AF81" s="381"/>
      <c r="AG81" s="161"/>
      <c r="AH81" s="382"/>
    </row>
    <row r="82" spans="2:34" x14ac:dyDescent="0.2">
      <c r="B82" s="374"/>
      <c r="C82" s="375"/>
      <c r="D82" s="376"/>
      <c r="E82" s="377"/>
      <c r="F82" s="378"/>
      <c r="G82" s="376"/>
      <c r="H82" s="377"/>
      <c r="I82" s="377"/>
      <c r="J82" s="377"/>
      <c r="K82" s="379"/>
      <c r="L82" s="379" t="str">
        <f t="shared" si="5"/>
        <v/>
      </c>
      <c r="M82" s="378" t="str">
        <f t="shared" si="6"/>
        <v/>
      </c>
      <c r="N82" s="376"/>
      <c r="O82" s="377"/>
      <c r="P82" s="377"/>
      <c r="Q82" s="377"/>
      <c r="R82" s="377"/>
      <c r="S82" s="377"/>
      <c r="T82" s="143"/>
      <c r="U82" s="376"/>
      <c r="V82" s="377"/>
      <c r="W82" s="377"/>
      <c r="X82" s="377"/>
      <c r="Y82" s="377"/>
      <c r="Z82" s="378"/>
      <c r="AA82" s="380"/>
      <c r="AB82" s="379"/>
      <c r="AC82" s="217"/>
      <c r="AD82" s="137"/>
      <c r="AE82" s="138"/>
      <c r="AF82" s="381"/>
      <c r="AG82" s="161"/>
      <c r="AH82" s="382"/>
    </row>
    <row r="83" spans="2:34" x14ac:dyDescent="0.2">
      <c r="B83" s="374"/>
      <c r="C83" s="375"/>
      <c r="D83" s="376"/>
      <c r="E83" s="377"/>
      <c r="F83" s="378"/>
      <c r="G83" s="376"/>
      <c r="H83" s="377"/>
      <c r="I83" s="377"/>
      <c r="J83" s="377"/>
      <c r="K83" s="379"/>
      <c r="L83" s="379" t="str">
        <f t="shared" si="5"/>
        <v/>
      </c>
      <c r="M83" s="378" t="str">
        <f t="shared" si="6"/>
        <v/>
      </c>
      <c r="N83" s="376"/>
      <c r="O83" s="377"/>
      <c r="P83" s="377"/>
      <c r="Q83" s="377"/>
      <c r="R83" s="377"/>
      <c r="S83" s="377"/>
      <c r="T83" s="143"/>
      <c r="U83" s="376"/>
      <c r="V83" s="377"/>
      <c r="W83" s="377"/>
      <c r="X83" s="377"/>
      <c r="Y83" s="377"/>
      <c r="Z83" s="378"/>
      <c r="AA83" s="380"/>
      <c r="AB83" s="379"/>
      <c r="AC83" s="217"/>
      <c r="AD83" s="137"/>
      <c r="AE83" s="138"/>
      <c r="AF83" s="381"/>
      <c r="AG83" s="161"/>
      <c r="AH83" s="382"/>
    </row>
    <row r="84" spans="2:34" x14ac:dyDescent="0.2">
      <c r="B84" s="374"/>
      <c r="C84" s="375"/>
      <c r="D84" s="376"/>
      <c r="E84" s="377"/>
      <c r="F84" s="378"/>
      <c r="G84" s="376"/>
      <c r="H84" s="377"/>
      <c r="I84" s="377"/>
      <c r="J84" s="377"/>
      <c r="K84" s="379"/>
      <c r="L84" s="379" t="str">
        <f t="shared" si="5"/>
        <v/>
      </c>
      <c r="M84" s="378" t="str">
        <f t="shared" si="6"/>
        <v/>
      </c>
      <c r="N84" s="376"/>
      <c r="O84" s="377"/>
      <c r="P84" s="377"/>
      <c r="Q84" s="377"/>
      <c r="R84" s="377"/>
      <c r="S84" s="377"/>
      <c r="T84" s="143"/>
      <c r="U84" s="376"/>
      <c r="V84" s="377"/>
      <c r="W84" s="377"/>
      <c r="X84" s="377"/>
      <c r="Y84" s="377"/>
      <c r="Z84" s="378"/>
      <c r="AA84" s="380"/>
      <c r="AB84" s="379"/>
      <c r="AC84" s="217"/>
      <c r="AD84" s="137"/>
      <c r="AE84" s="138"/>
      <c r="AF84" s="381"/>
      <c r="AG84" s="161"/>
      <c r="AH84" s="382"/>
    </row>
    <row r="85" spans="2:34" x14ac:dyDescent="0.2">
      <c r="B85" s="374"/>
      <c r="C85" s="375"/>
      <c r="D85" s="376"/>
      <c r="E85" s="377"/>
      <c r="F85" s="378"/>
      <c r="G85" s="376"/>
      <c r="H85" s="377"/>
      <c r="I85" s="377"/>
      <c r="J85" s="377"/>
      <c r="K85" s="379"/>
      <c r="L85" s="379" t="str">
        <f t="shared" si="5"/>
        <v/>
      </c>
      <c r="M85" s="378" t="str">
        <f t="shared" si="6"/>
        <v/>
      </c>
      <c r="N85" s="376"/>
      <c r="O85" s="377"/>
      <c r="P85" s="377"/>
      <c r="Q85" s="377"/>
      <c r="R85" s="377"/>
      <c r="S85" s="377"/>
      <c r="T85" s="143"/>
      <c r="U85" s="376"/>
      <c r="V85" s="377"/>
      <c r="W85" s="377"/>
      <c r="X85" s="377"/>
      <c r="Y85" s="377"/>
      <c r="Z85" s="378"/>
      <c r="AA85" s="380"/>
      <c r="AB85" s="379"/>
      <c r="AC85" s="217"/>
      <c r="AD85" s="137"/>
      <c r="AE85" s="138"/>
      <c r="AF85" s="381"/>
      <c r="AG85" s="161"/>
      <c r="AH85" s="382"/>
    </row>
    <row r="86" spans="2:34" x14ac:dyDescent="0.2">
      <c r="B86" s="374"/>
      <c r="C86" s="375"/>
      <c r="D86" s="376"/>
      <c r="E86" s="377"/>
      <c r="F86" s="378"/>
      <c r="G86" s="376"/>
      <c r="H86" s="377"/>
      <c r="I86" s="377"/>
      <c r="J86" s="377"/>
      <c r="K86" s="379"/>
      <c r="L86" s="379" t="str">
        <f t="shared" si="5"/>
        <v/>
      </c>
      <c r="M86" s="378" t="str">
        <f t="shared" si="6"/>
        <v/>
      </c>
      <c r="N86" s="376"/>
      <c r="O86" s="377"/>
      <c r="P86" s="377"/>
      <c r="Q86" s="377"/>
      <c r="R86" s="377"/>
      <c r="S86" s="377"/>
      <c r="T86" s="143"/>
      <c r="U86" s="376"/>
      <c r="V86" s="377"/>
      <c r="W86" s="377"/>
      <c r="X86" s="377"/>
      <c r="Y86" s="377"/>
      <c r="Z86" s="378"/>
      <c r="AA86" s="380"/>
      <c r="AB86" s="379"/>
      <c r="AC86" s="217"/>
      <c r="AD86" s="137"/>
      <c r="AE86" s="138"/>
      <c r="AF86" s="381"/>
      <c r="AG86" s="161"/>
      <c r="AH86" s="382"/>
    </row>
    <row r="87" spans="2:34" x14ac:dyDescent="0.2">
      <c r="B87" s="374"/>
      <c r="C87" s="375"/>
      <c r="D87" s="376"/>
      <c r="E87" s="377"/>
      <c r="F87" s="378"/>
      <c r="G87" s="376"/>
      <c r="H87" s="377"/>
      <c r="I87" s="377"/>
      <c r="J87" s="377"/>
      <c r="K87" s="379"/>
      <c r="L87" s="379" t="str">
        <f t="shared" si="5"/>
        <v/>
      </c>
      <c r="M87" s="378" t="str">
        <f t="shared" si="6"/>
        <v/>
      </c>
      <c r="N87" s="376"/>
      <c r="O87" s="377"/>
      <c r="P87" s="377"/>
      <c r="Q87" s="377"/>
      <c r="R87" s="377"/>
      <c r="S87" s="377"/>
      <c r="T87" s="143"/>
      <c r="U87" s="376"/>
      <c r="V87" s="377"/>
      <c r="W87" s="377"/>
      <c r="X87" s="377"/>
      <c r="Y87" s="377"/>
      <c r="Z87" s="378"/>
      <c r="AA87" s="380"/>
      <c r="AB87" s="379"/>
      <c r="AC87" s="217"/>
      <c r="AD87" s="137"/>
      <c r="AE87" s="138"/>
      <c r="AF87" s="381"/>
      <c r="AG87" s="161"/>
      <c r="AH87" s="382"/>
    </row>
    <row r="88" spans="2:34" x14ac:dyDescent="0.2">
      <c r="B88" s="374"/>
      <c r="C88" s="375"/>
      <c r="D88" s="376"/>
      <c r="E88" s="377"/>
      <c r="F88" s="378"/>
      <c r="G88" s="376"/>
      <c r="H88" s="377"/>
      <c r="I88" s="377"/>
      <c r="J88" s="377"/>
      <c r="K88" s="379"/>
      <c r="L88" s="379" t="str">
        <f t="shared" si="5"/>
        <v/>
      </c>
      <c r="M88" s="378" t="str">
        <f t="shared" si="6"/>
        <v/>
      </c>
      <c r="N88" s="376"/>
      <c r="O88" s="377"/>
      <c r="P88" s="377"/>
      <c r="Q88" s="377"/>
      <c r="R88" s="377"/>
      <c r="S88" s="377"/>
      <c r="T88" s="143"/>
      <c r="U88" s="376"/>
      <c r="V88" s="377"/>
      <c r="W88" s="377"/>
      <c r="X88" s="377"/>
      <c r="Y88" s="377"/>
      <c r="Z88" s="378"/>
      <c r="AA88" s="380"/>
      <c r="AB88" s="379"/>
      <c r="AC88" s="217"/>
      <c r="AD88" s="137"/>
      <c r="AE88" s="138"/>
      <c r="AF88" s="381"/>
      <c r="AG88" s="161"/>
      <c r="AH88" s="382"/>
    </row>
    <row r="89" spans="2:34" x14ac:dyDescent="0.2">
      <c r="B89" s="374"/>
      <c r="C89" s="375"/>
      <c r="D89" s="376"/>
      <c r="E89" s="377"/>
      <c r="F89" s="378"/>
      <c r="G89" s="376"/>
      <c r="H89" s="377"/>
      <c r="I89" s="377"/>
      <c r="J89" s="377"/>
      <c r="K89" s="379"/>
      <c r="L89" s="379" t="str">
        <f t="shared" si="5"/>
        <v/>
      </c>
      <c r="M89" s="378" t="str">
        <f t="shared" si="6"/>
        <v/>
      </c>
      <c r="N89" s="376"/>
      <c r="O89" s="377"/>
      <c r="P89" s="377"/>
      <c r="Q89" s="377"/>
      <c r="R89" s="377"/>
      <c r="S89" s="377"/>
      <c r="T89" s="143"/>
      <c r="U89" s="376"/>
      <c r="V89" s="377"/>
      <c r="W89" s="377"/>
      <c r="X89" s="377"/>
      <c r="Y89" s="377"/>
      <c r="Z89" s="378"/>
      <c r="AA89" s="380"/>
      <c r="AB89" s="379"/>
      <c r="AC89" s="217"/>
      <c r="AD89" s="137"/>
      <c r="AE89" s="138"/>
      <c r="AF89" s="381"/>
      <c r="AG89" s="161"/>
      <c r="AH89" s="382"/>
    </row>
    <row r="90" spans="2:34" x14ac:dyDescent="0.2">
      <c r="B90" s="374"/>
      <c r="C90" s="375"/>
      <c r="D90" s="376"/>
      <c r="E90" s="377"/>
      <c r="F90" s="378"/>
      <c r="G90" s="376"/>
      <c r="H90" s="377"/>
      <c r="I90" s="377"/>
      <c r="J90" s="377"/>
      <c r="K90" s="379"/>
      <c r="L90" s="379" t="str">
        <f t="shared" si="5"/>
        <v/>
      </c>
      <c r="M90" s="378" t="str">
        <f t="shared" si="6"/>
        <v/>
      </c>
      <c r="N90" s="376"/>
      <c r="O90" s="377"/>
      <c r="P90" s="377"/>
      <c r="Q90" s="377"/>
      <c r="R90" s="377"/>
      <c r="S90" s="377"/>
      <c r="T90" s="143"/>
      <c r="U90" s="376"/>
      <c r="V90" s="377"/>
      <c r="W90" s="377"/>
      <c r="X90" s="377"/>
      <c r="Y90" s="377"/>
      <c r="Z90" s="378"/>
      <c r="AA90" s="380"/>
      <c r="AB90" s="379"/>
      <c r="AC90" s="217"/>
      <c r="AD90" s="137"/>
      <c r="AE90" s="138"/>
      <c r="AF90" s="381"/>
      <c r="AG90" s="161"/>
      <c r="AH90" s="382"/>
    </row>
    <row r="91" spans="2:34" x14ac:dyDescent="0.2">
      <c r="B91" s="374"/>
      <c r="C91" s="375"/>
      <c r="D91" s="376"/>
      <c r="E91" s="377"/>
      <c r="F91" s="378"/>
      <c r="G91" s="376"/>
      <c r="H91" s="377"/>
      <c r="I91" s="377"/>
      <c r="J91" s="377"/>
      <c r="K91" s="379"/>
      <c r="L91" s="379" t="str">
        <f t="shared" si="5"/>
        <v/>
      </c>
      <c r="M91" s="378" t="str">
        <f t="shared" si="6"/>
        <v/>
      </c>
      <c r="N91" s="376"/>
      <c r="O91" s="377"/>
      <c r="P91" s="377"/>
      <c r="Q91" s="377"/>
      <c r="R91" s="377"/>
      <c r="S91" s="377"/>
      <c r="T91" s="143"/>
      <c r="U91" s="376"/>
      <c r="V91" s="377"/>
      <c r="W91" s="377"/>
      <c r="X91" s="377"/>
      <c r="Y91" s="377"/>
      <c r="Z91" s="378"/>
      <c r="AA91" s="380"/>
      <c r="AB91" s="379"/>
      <c r="AC91" s="217"/>
      <c r="AD91" s="137"/>
      <c r="AE91" s="138"/>
      <c r="AF91" s="381"/>
      <c r="AG91" s="161"/>
      <c r="AH91" s="382"/>
    </row>
    <row r="92" spans="2:34" x14ac:dyDescent="0.2">
      <c r="B92" s="374"/>
      <c r="C92" s="375"/>
      <c r="D92" s="376"/>
      <c r="E92" s="377"/>
      <c r="F92" s="378"/>
      <c r="G92" s="376"/>
      <c r="H92" s="377"/>
      <c r="I92" s="377"/>
      <c r="J92" s="377"/>
      <c r="K92" s="379"/>
      <c r="L92" s="379" t="str">
        <f t="shared" si="5"/>
        <v/>
      </c>
      <c r="M92" s="378" t="str">
        <f t="shared" si="6"/>
        <v/>
      </c>
      <c r="N92" s="376"/>
      <c r="O92" s="377"/>
      <c r="P92" s="377"/>
      <c r="Q92" s="377"/>
      <c r="R92" s="377"/>
      <c r="S92" s="377"/>
      <c r="T92" s="143"/>
      <c r="U92" s="376"/>
      <c r="V92" s="377"/>
      <c r="W92" s="377"/>
      <c r="X92" s="377"/>
      <c r="Y92" s="377"/>
      <c r="Z92" s="378"/>
      <c r="AA92" s="380"/>
      <c r="AB92" s="379"/>
      <c r="AC92" s="217"/>
      <c r="AD92" s="137"/>
      <c r="AE92" s="138"/>
      <c r="AF92" s="381"/>
      <c r="AG92" s="161"/>
      <c r="AH92" s="382"/>
    </row>
    <row r="93" spans="2:34" x14ac:dyDescent="0.2">
      <c r="B93" s="374"/>
      <c r="C93" s="375"/>
      <c r="D93" s="376"/>
      <c r="E93" s="377"/>
      <c r="F93" s="378"/>
      <c r="G93" s="376"/>
      <c r="H93" s="377"/>
      <c r="I93" s="377"/>
      <c r="J93" s="377"/>
      <c r="K93" s="379"/>
      <c r="L93" s="379" t="str">
        <f t="shared" si="5"/>
        <v/>
      </c>
      <c r="M93" s="378" t="str">
        <f t="shared" si="6"/>
        <v/>
      </c>
      <c r="N93" s="376"/>
      <c r="O93" s="377"/>
      <c r="P93" s="377"/>
      <c r="Q93" s="377"/>
      <c r="R93" s="377"/>
      <c r="S93" s="377"/>
      <c r="T93" s="143"/>
      <c r="U93" s="376"/>
      <c r="V93" s="377"/>
      <c r="W93" s="377"/>
      <c r="X93" s="377"/>
      <c r="Y93" s="377"/>
      <c r="Z93" s="378"/>
      <c r="AA93" s="380"/>
      <c r="AB93" s="379"/>
      <c r="AC93" s="217"/>
      <c r="AD93" s="137"/>
      <c r="AE93" s="138"/>
      <c r="AF93" s="381"/>
      <c r="AG93" s="161"/>
      <c r="AH93" s="382"/>
    </row>
    <row r="94" spans="2:34" x14ac:dyDescent="0.2">
      <c r="B94" s="374"/>
      <c r="C94" s="375"/>
      <c r="D94" s="376"/>
      <c r="E94" s="377"/>
      <c r="F94" s="378"/>
      <c r="G94" s="376"/>
      <c r="H94" s="377"/>
      <c r="I94" s="377"/>
      <c r="J94" s="377"/>
      <c r="K94" s="379"/>
      <c r="L94" s="379" t="str">
        <f t="shared" si="5"/>
        <v/>
      </c>
      <c r="M94" s="378" t="str">
        <f t="shared" si="6"/>
        <v/>
      </c>
      <c r="N94" s="376"/>
      <c r="O94" s="377"/>
      <c r="P94" s="377"/>
      <c r="Q94" s="377"/>
      <c r="R94" s="377"/>
      <c r="S94" s="377"/>
      <c r="T94" s="143"/>
      <c r="U94" s="376"/>
      <c r="V94" s="377"/>
      <c r="W94" s="377"/>
      <c r="X94" s="377"/>
      <c r="Y94" s="377"/>
      <c r="Z94" s="378"/>
      <c r="AA94" s="380"/>
      <c r="AB94" s="379"/>
      <c r="AC94" s="217"/>
      <c r="AD94" s="137"/>
      <c r="AE94" s="138"/>
      <c r="AF94" s="381"/>
      <c r="AG94" s="161"/>
      <c r="AH94" s="382"/>
    </row>
    <row r="95" spans="2:34" x14ac:dyDescent="0.2">
      <c r="B95" s="374"/>
      <c r="C95" s="375"/>
      <c r="D95" s="376"/>
      <c r="E95" s="377"/>
      <c r="F95" s="378"/>
      <c r="G95" s="376"/>
      <c r="H95" s="377"/>
      <c r="I95" s="377"/>
      <c r="J95" s="377"/>
      <c r="K95" s="379"/>
      <c r="L95" s="379" t="str">
        <f t="shared" si="5"/>
        <v/>
      </c>
      <c r="M95" s="378" t="str">
        <f t="shared" si="6"/>
        <v/>
      </c>
      <c r="N95" s="376"/>
      <c r="O95" s="377"/>
      <c r="P95" s="377"/>
      <c r="Q95" s="377"/>
      <c r="R95" s="377"/>
      <c r="S95" s="377"/>
      <c r="T95" s="143"/>
      <c r="U95" s="376"/>
      <c r="V95" s="377"/>
      <c r="W95" s="377"/>
      <c r="X95" s="377"/>
      <c r="Y95" s="377"/>
      <c r="Z95" s="378"/>
      <c r="AA95" s="380"/>
      <c r="AB95" s="379"/>
      <c r="AC95" s="217"/>
      <c r="AD95" s="137"/>
      <c r="AE95" s="138"/>
      <c r="AF95" s="381"/>
      <c r="AG95" s="161"/>
      <c r="AH95" s="382"/>
    </row>
    <row r="96" spans="2:34" x14ac:dyDescent="0.2">
      <c r="B96" s="374"/>
      <c r="C96" s="375"/>
      <c r="D96" s="376"/>
      <c r="E96" s="377"/>
      <c r="F96" s="378"/>
      <c r="G96" s="376"/>
      <c r="H96" s="377"/>
      <c r="I96" s="377"/>
      <c r="J96" s="377"/>
      <c r="K96" s="379"/>
      <c r="L96" s="379" t="str">
        <f t="shared" si="5"/>
        <v/>
      </c>
      <c r="M96" s="378" t="str">
        <f t="shared" si="6"/>
        <v/>
      </c>
      <c r="N96" s="376"/>
      <c r="O96" s="377"/>
      <c r="P96" s="377"/>
      <c r="Q96" s="377"/>
      <c r="R96" s="377"/>
      <c r="S96" s="377"/>
      <c r="T96" s="143"/>
      <c r="U96" s="376"/>
      <c r="V96" s="377"/>
      <c r="W96" s="377"/>
      <c r="X96" s="377"/>
      <c r="Y96" s="377"/>
      <c r="Z96" s="378"/>
      <c r="AA96" s="380"/>
      <c r="AB96" s="379"/>
      <c r="AC96" s="217"/>
      <c r="AD96" s="137"/>
      <c r="AE96" s="138"/>
      <c r="AF96" s="381"/>
      <c r="AG96" s="161"/>
      <c r="AH96" s="382"/>
    </row>
    <row r="97" spans="2:34" x14ac:dyDescent="0.2">
      <c r="B97" s="374"/>
      <c r="C97" s="375"/>
      <c r="D97" s="376"/>
      <c r="E97" s="377"/>
      <c r="F97" s="378"/>
      <c r="G97" s="376"/>
      <c r="H97" s="377"/>
      <c r="I97" s="377"/>
      <c r="J97" s="377"/>
      <c r="K97" s="379"/>
      <c r="L97" s="379" t="str">
        <f t="shared" si="5"/>
        <v/>
      </c>
      <c r="M97" s="378" t="str">
        <f t="shared" si="6"/>
        <v/>
      </c>
      <c r="N97" s="376"/>
      <c r="O97" s="377"/>
      <c r="P97" s="377"/>
      <c r="Q97" s="377"/>
      <c r="R97" s="377"/>
      <c r="S97" s="377"/>
      <c r="T97" s="143"/>
      <c r="U97" s="376"/>
      <c r="V97" s="377"/>
      <c r="W97" s="377"/>
      <c r="X97" s="377"/>
      <c r="Y97" s="377"/>
      <c r="Z97" s="378"/>
      <c r="AA97" s="380"/>
      <c r="AB97" s="379"/>
      <c r="AC97" s="217"/>
      <c r="AD97" s="137"/>
      <c r="AE97" s="138"/>
      <c r="AF97" s="381"/>
      <c r="AG97" s="161"/>
      <c r="AH97" s="382"/>
    </row>
    <row r="98" spans="2:34" x14ac:dyDescent="0.2">
      <c r="B98" s="374"/>
      <c r="C98" s="375"/>
      <c r="D98" s="376"/>
      <c r="E98" s="377"/>
      <c r="F98" s="378"/>
      <c r="G98" s="376"/>
      <c r="H98" s="377"/>
      <c r="I98" s="377"/>
      <c r="J98" s="377"/>
      <c r="K98" s="379"/>
      <c r="L98" s="379" t="str">
        <f t="shared" si="5"/>
        <v/>
      </c>
      <c r="M98" s="378" t="str">
        <f t="shared" si="6"/>
        <v/>
      </c>
      <c r="N98" s="376"/>
      <c r="O98" s="377"/>
      <c r="P98" s="377"/>
      <c r="Q98" s="377"/>
      <c r="R98" s="377"/>
      <c r="S98" s="377"/>
      <c r="T98" s="143"/>
      <c r="U98" s="376"/>
      <c r="V98" s="377"/>
      <c r="W98" s="377"/>
      <c r="X98" s="377"/>
      <c r="Y98" s="377"/>
      <c r="Z98" s="378"/>
      <c r="AA98" s="380"/>
      <c r="AB98" s="379"/>
      <c r="AC98" s="217"/>
      <c r="AD98" s="137"/>
      <c r="AE98" s="138"/>
      <c r="AF98" s="381"/>
      <c r="AG98" s="161"/>
      <c r="AH98" s="382"/>
    </row>
    <row r="99" spans="2:34" x14ac:dyDescent="0.2">
      <c r="B99" s="374"/>
      <c r="C99" s="375"/>
      <c r="D99" s="376"/>
      <c r="E99" s="377"/>
      <c r="F99" s="378"/>
      <c r="G99" s="376"/>
      <c r="H99" s="377"/>
      <c r="I99" s="377"/>
      <c r="J99" s="377"/>
      <c r="K99" s="379"/>
      <c r="L99" s="379" t="str">
        <f t="shared" si="5"/>
        <v/>
      </c>
      <c r="M99" s="378" t="str">
        <f t="shared" si="6"/>
        <v/>
      </c>
      <c r="N99" s="376"/>
      <c r="O99" s="377"/>
      <c r="P99" s="377"/>
      <c r="Q99" s="377"/>
      <c r="R99" s="377"/>
      <c r="S99" s="377"/>
      <c r="T99" s="143"/>
      <c r="U99" s="376"/>
      <c r="V99" s="377"/>
      <c r="W99" s="377"/>
      <c r="X99" s="377"/>
      <c r="Y99" s="377"/>
      <c r="Z99" s="378"/>
      <c r="AA99" s="380"/>
      <c r="AB99" s="379"/>
      <c r="AC99" s="217"/>
      <c r="AD99" s="137"/>
      <c r="AE99" s="138"/>
      <c r="AF99" s="381"/>
      <c r="AG99" s="161"/>
      <c r="AH99" s="382"/>
    </row>
    <row r="100" spans="2:34" x14ac:dyDescent="0.2">
      <c r="B100" s="374"/>
      <c r="C100" s="375"/>
      <c r="D100" s="376"/>
      <c r="E100" s="377"/>
      <c r="F100" s="378"/>
      <c r="G100" s="376"/>
      <c r="H100" s="377"/>
      <c r="I100" s="377"/>
      <c r="J100" s="377"/>
      <c r="K100" s="379"/>
      <c r="L100" s="379" t="str">
        <f t="shared" si="5"/>
        <v/>
      </c>
      <c r="M100" s="378" t="str">
        <f t="shared" si="6"/>
        <v/>
      </c>
      <c r="N100" s="376"/>
      <c r="O100" s="377"/>
      <c r="P100" s="377"/>
      <c r="Q100" s="377"/>
      <c r="R100" s="377"/>
      <c r="S100" s="377"/>
      <c r="T100" s="143"/>
      <c r="U100" s="376"/>
      <c r="V100" s="377"/>
      <c r="W100" s="377"/>
      <c r="X100" s="377"/>
      <c r="Y100" s="377"/>
      <c r="Z100" s="378"/>
      <c r="AA100" s="380"/>
      <c r="AB100" s="379"/>
      <c r="AC100" s="217"/>
      <c r="AD100" s="137"/>
      <c r="AE100" s="138"/>
      <c r="AF100" s="381"/>
      <c r="AG100" s="161"/>
      <c r="AH100" s="382"/>
    </row>
    <row r="101" spans="2:34" x14ac:dyDescent="0.2">
      <c r="B101" s="374"/>
      <c r="C101" s="375"/>
      <c r="D101" s="376"/>
      <c r="E101" s="377"/>
      <c r="F101" s="378"/>
      <c r="G101" s="376"/>
      <c r="H101" s="377"/>
      <c r="I101" s="377"/>
      <c r="J101" s="377"/>
      <c r="K101" s="379"/>
      <c r="L101" s="379" t="str">
        <f t="shared" si="5"/>
        <v/>
      </c>
      <c r="M101" s="378" t="str">
        <f t="shared" si="6"/>
        <v/>
      </c>
      <c r="N101" s="376"/>
      <c r="O101" s="377"/>
      <c r="P101" s="377"/>
      <c r="Q101" s="377"/>
      <c r="R101" s="377"/>
      <c r="S101" s="377"/>
      <c r="T101" s="143"/>
      <c r="U101" s="376"/>
      <c r="V101" s="377"/>
      <c r="W101" s="377"/>
      <c r="X101" s="377"/>
      <c r="Y101" s="377"/>
      <c r="Z101" s="378"/>
      <c r="AA101" s="380"/>
      <c r="AB101" s="379"/>
      <c r="AC101" s="217"/>
      <c r="AD101" s="137"/>
      <c r="AE101" s="138"/>
      <c r="AF101" s="381"/>
      <c r="AG101" s="161"/>
      <c r="AH101" s="382"/>
    </row>
    <row r="102" spans="2:34" x14ac:dyDescent="0.2">
      <c r="B102" s="374"/>
      <c r="C102" s="375"/>
      <c r="D102" s="376"/>
      <c r="E102" s="377"/>
      <c r="F102" s="378"/>
      <c r="G102" s="376"/>
      <c r="H102" s="377"/>
      <c r="I102" s="377"/>
      <c r="J102" s="377"/>
      <c r="K102" s="379"/>
      <c r="L102" s="379" t="str">
        <f t="shared" si="5"/>
        <v/>
      </c>
      <c r="M102" s="378" t="str">
        <f t="shared" si="6"/>
        <v/>
      </c>
      <c r="N102" s="376"/>
      <c r="O102" s="377"/>
      <c r="P102" s="377"/>
      <c r="Q102" s="377"/>
      <c r="R102" s="377"/>
      <c r="S102" s="377"/>
      <c r="T102" s="143"/>
      <c r="U102" s="376"/>
      <c r="V102" s="377"/>
      <c r="W102" s="377"/>
      <c r="X102" s="377"/>
      <c r="Y102" s="377"/>
      <c r="Z102" s="378"/>
      <c r="AA102" s="380"/>
      <c r="AB102" s="379"/>
      <c r="AC102" s="217"/>
      <c r="AD102" s="137"/>
      <c r="AE102" s="138"/>
      <c r="AF102" s="381"/>
      <c r="AG102" s="161"/>
      <c r="AH102" s="382"/>
    </row>
    <row r="103" spans="2:34" x14ac:dyDescent="0.2">
      <c r="B103" s="374"/>
      <c r="C103" s="375"/>
      <c r="D103" s="376"/>
      <c r="E103" s="377"/>
      <c r="F103" s="378"/>
      <c r="G103" s="376"/>
      <c r="H103" s="377"/>
      <c r="I103" s="377"/>
      <c r="J103" s="377"/>
      <c r="K103" s="379"/>
      <c r="L103" s="379" t="str">
        <f t="shared" si="5"/>
        <v/>
      </c>
      <c r="M103" s="378" t="str">
        <f t="shared" si="6"/>
        <v/>
      </c>
      <c r="N103" s="376"/>
      <c r="O103" s="377"/>
      <c r="P103" s="377"/>
      <c r="Q103" s="377"/>
      <c r="R103" s="377"/>
      <c r="S103" s="377"/>
      <c r="T103" s="143"/>
      <c r="U103" s="376"/>
      <c r="V103" s="377"/>
      <c r="W103" s="377"/>
      <c r="X103" s="377"/>
      <c r="Y103" s="377"/>
      <c r="Z103" s="378"/>
      <c r="AA103" s="380"/>
      <c r="AB103" s="379"/>
      <c r="AC103" s="217"/>
      <c r="AD103" s="137"/>
      <c r="AE103" s="138"/>
      <c r="AF103" s="381"/>
      <c r="AG103" s="161"/>
      <c r="AH103" s="382"/>
    </row>
    <row r="104" spans="2:34" x14ac:dyDescent="0.2">
      <c r="B104" s="374"/>
      <c r="C104" s="375"/>
      <c r="D104" s="376"/>
      <c r="E104" s="377"/>
      <c r="F104" s="378"/>
      <c r="G104" s="376"/>
      <c r="H104" s="377"/>
      <c r="I104" s="377"/>
      <c r="J104" s="377"/>
      <c r="K104" s="379"/>
      <c r="L104" s="379" t="str">
        <f t="shared" ref="L104:L112" si="7">IF(H104="","",H104-J104)</f>
        <v/>
      </c>
      <c r="M104" s="378" t="str">
        <f t="shared" ref="M104:M112" si="8">IF(I104="","",I104-K104)</f>
        <v/>
      </c>
      <c r="N104" s="376"/>
      <c r="O104" s="377"/>
      <c r="P104" s="377"/>
      <c r="Q104" s="377"/>
      <c r="R104" s="377"/>
      <c r="S104" s="377"/>
      <c r="T104" s="143"/>
      <c r="U104" s="376"/>
      <c r="V104" s="377"/>
      <c r="W104" s="377"/>
      <c r="X104" s="377"/>
      <c r="Y104" s="377"/>
      <c r="Z104" s="378"/>
      <c r="AA104" s="380"/>
      <c r="AB104" s="379"/>
      <c r="AC104" s="217"/>
      <c r="AD104" s="137"/>
      <c r="AE104" s="138"/>
      <c r="AF104" s="381"/>
      <c r="AG104" s="161"/>
      <c r="AH104" s="382"/>
    </row>
    <row r="105" spans="2:34" x14ac:dyDescent="0.2">
      <c r="B105" s="374"/>
      <c r="C105" s="375"/>
      <c r="D105" s="376"/>
      <c r="E105" s="377"/>
      <c r="F105" s="378"/>
      <c r="G105" s="376"/>
      <c r="H105" s="377"/>
      <c r="I105" s="377"/>
      <c r="J105" s="377"/>
      <c r="K105" s="379"/>
      <c r="L105" s="379" t="str">
        <f t="shared" si="7"/>
        <v/>
      </c>
      <c r="M105" s="378" t="str">
        <f t="shared" si="8"/>
        <v/>
      </c>
      <c r="N105" s="376"/>
      <c r="O105" s="377"/>
      <c r="P105" s="377"/>
      <c r="Q105" s="377"/>
      <c r="R105" s="377"/>
      <c r="S105" s="377"/>
      <c r="T105" s="143"/>
      <c r="U105" s="376"/>
      <c r="V105" s="377"/>
      <c r="W105" s="377"/>
      <c r="X105" s="377"/>
      <c r="Y105" s="377"/>
      <c r="Z105" s="378"/>
      <c r="AA105" s="380"/>
      <c r="AB105" s="379"/>
      <c r="AC105" s="217"/>
      <c r="AD105" s="137"/>
      <c r="AE105" s="138"/>
      <c r="AF105" s="381"/>
      <c r="AG105" s="161"/>
      <c r="AH105" s="382"/>
    </row>
    <row r="106" spans="2:34" x14ac:dyDescent="0.2">
      <c r="B106" s="374"/>
      <c r="C106" s="375"/>
      <c r="D106" s="376"/>
      <c r="E106" s="377"/>
      <c r="F106" s="378"/>
      <c r="G106" s="376"/>
      <c r="H106" s="377"/>
      <c r="I106" s="377"/>
      <c r="J106" s="377"/>
      <c r="K106" s="379"/>
      <c r="L106" s="379" t="str">
        <f t="shared" si="7"/>
        <v/>
      </c>
      <c r="M106" s="378" t="str">
        <f t="shared" si="8"/>
        <v/>
      </c>
      <c r="N106" s="376"/>
      <c r="O106" s="377"/>
      <c r="P106" s="377"/>
      <c r="Q106" s="377"/>
      <c r="R106" s="377"/>
      <c r="S106" s="377"/>
      <c r="T106" s="143"/>
      <c r="U106" s="376"/>
      <c r="V106" s="377"/>
      <c r="W106" s="377"/>
      <c r="X106" s="377"/>
      <c r="Y106" s="377"/>
      <c r="Z106" s="378"/>
      <c r="AA106" s="380"/>
      <c r="AB106" s="379"/>
      <c r="AC106" s="217"/>
      <c r="AD106" s="137"/>
      <c r="AE106" s="138"/>
      <c r="AF106" s="381"/>
      <c r="AG106" s="161"/>
      <c r="AH106" s="382"/>
    </row>
    <row r="107" spans="2:34" x14ac:dyDescent="0.2">
      <c r="B107" s="374"/>
      <c r="C107" s="375"/>
      <c r="D107" s="376"/>
      <c r="E107" s="377"/>
      <c r="F107" s="378"/>
      <c r="G107" s="376"/>
      <c r="H107" s="377"/>
      <c r="I107" s="377"/>
      <c r="J107" s="377"/>
      <c r="K107" s="379"/>
      <c r="L107" s="379" t="str">
        <f t="shared" si="7"/>
        <v/>
      </c>
      <c r="M107" s="378" t="str">
        <f t="shared" si="8"/>
        <v/>
      </c>
      <c r="N107" s="376"/>
      <c r="O107" s="377"/>
      <c r="P107" s="377"/>
      <c r="Q107" s="377"/>
      <c r="R107" s="377"/>
      <c r="S107" s="377"/>
      <c r="T107" s="143"/>
      <c r="U107" s="376"/>
      <c r="V107" s="377"/>
      <c r="W107" s="377"/>
      <c r="X107" s="377"/>
      <c r="Y107" s="377"/>
      <c r="Z107" s="378"/>
      <c r="AA107" s="380"/>
      <c r="AB107" s="379"/>
      <c r="AC107" s="217"/>
      <c r="AD107" s="137"/>
      <c r="AE107" s="138"/>
      <c r="AF107" s="381"/>
      <c r="AG107" s="161"/>
      <c r="AH107" s="382"/>
    </row>
    <row r="108" spans="2:34" x14ac:dyDescent="0.2">
      <c r="B108" s="374"/>
      <c r="C108" s="375"/>
      <c r="D108" s="376"/>
      <c r="E108" s="377"/>
      <c r="F108" s="378"/>
      <c r="G108" s="376"/>
      <c r="H108" s="377"/>
      <c r="I108" s="377"/>
      <c r="J108" s="377"/>
      <c r="K108" s="379"/>
      <c r="L108" s="379" t="str">
        <f t="shared" si="7"/>
        <v/>
      </c>
      <c r="M108" s="378" t="str">
        <f t="shared" si="8"/>
        <v/>
      </c>
      <c r="N108" s="376"/>
      <c r="O108" s="377"/>
      <c r="P108" s="377"/>
      <c r="Q108" s="377"/>
      <c r="R108" s="377"/>
      <c r="S108" s="377"/>
      <c r="T108" s="143"/>
      <c r="U108" s="376"/>
      <c r="V108" s="377"/>
      <c r="W108" s="377"/>
      <c r="X108" s="377"/>
      <c r="Y108" s="377"/>
      <c r="Z108" s="378"/>
      <c r="AA108" s="380"/>
      <c r="AB108" s="379"/>
      <c r="AC108" s="217"/>
      <c r="AD108" s="137"/>
      <c r="AE108" s="138"/>
      <c r="AF108" s="381"/>
      <c r="AG108" s="161"/>
      <c r="AH108" s="382"/>
    </row>
    <row r="109" spans="2:34" x14ac:dyDescent="0.2">
      <c r="B109" s="374"/>
      <c r="C109" s="375"/>
      <c r="D109" s="376"/>
      <c r="E109" s="377"/>
      <c r="F109" s="378"/>
      <c r="G109" s="376"/>
      <c r="H109" s="377"/>
      <c r="I109" s="377"/>
      <c r="J109" s="377"/>
      <c r="K109" s="379"/>
      <c r="L109" s="379" t="str">
        <f t="shared" si="7"/>
        <v/>
      </c>
      <c r="M109" s="378" t="str">
        <f t="shared" si="8"/>
        <v/>
      </c>
      <c r="N109" s="376"/>
      <c r="O109" s="377"/>
      <c r="P109" s="377"/>
      <c r="Q109" s="377"/>
      <c r="R109" s="377"/>
      <c r="S109" s="377"/>
      <c r="T109" s="143"/>
      <c r="U109" s="376"/>
      <c r="V109" s="377"/>
      <c r="W109" s="377"/>
      <c r="X109" s="377"/>
      <c r="Y109" s="377"/>
      <c r="Z109" s="378"/>
      <c r="AA109" s="380"/>
      <c r="AB109" s="379"/>
      <c r="AC109" s="217"/>
      <c r="AD109" s="137"/>
      <c r="AE109" s="138"/>
      <c r="AF109" s="381"/>
      <c r="AG109" s="161"/>
      <c r="AH109" s="382"/>
    </row>
    <row r="110" spans="2:34" x14ac:dyDescent="0.2">
      <c r="B110" s="374"/>
      <c r="C110" s="375"/>
      <c r="D110" s="376"/>
      <c r="E110" s="377"/>
      <c r="F110" s="378"/>
      <c r="G110" s="376"/>
      <c r="H110" s="377"/>
      <c r="I110" s="377"/>
      <c r="J110" s="377"/>
      <c r="K110" s="379"/>
      <c r="L110" s="379" t="str">
        <f t="shared" si="7"/>
        <v/>
      </c>
      <c r="M110" s="378" t="str">
        <f t="shared" si="8"/>
        <v/>
      </c>
      <c r="N110" s="376"/>
      <c r="O110" s="377"/>
      <c r="P110" s="377"/>
      <c r="Q110" s="377"/>
      <c r="R110" s="377"/>
      <c r="S110" s="377"/>
      <c r="T110" s="143"/>
      <c r="U110" s="376"/>
      <c r="V110" s="377"/>
      <c r="W110" s="377"/>
      <c r="X110" s="377"/>
      <c r="Y110" s="377"/>
      <c r="Z110" s="378"/>
      <c r="AA110" s="380"/>
      <c r="AB110" s="379"/>
      <c r="AC110" s="217"/>
      <c r="AD110" s="137"/>
      <c r="AE110" s="138"/>
      <c r="AF110" s="381"/>
      <c r="AG110" s="161"/>
      <c r="AH110" s="382"/>
    </row>
    <row r="111" spans="2:34" x14ac:dyDescent="0.2">
      <c r="B111" s="374"/>
      <c r="C111" s="375"/>
      <c r="D111" s="376"/>
      <c r="E111" s="377"/>
      <c r="F111" s="378"/>
      <c r="G111" s="376"/>
      <c r="H111" s="377"/>
      <c r="I111" s="377"/>
      <c r="J111" s="377"/>
      <c r="K111" s="379"/>
      <c r="L111" s="379" t="str">
        <f t="shared" si="7"/>
        <v/>
      </c>
      <c r="M111" s="378" t="str">
        <f t="shared" si="8"/>
        <v/>
      </c>
      <c r="N111" s="376"/>
      <c r="O111" s="377"/>
      <c r="P111" s="377"/>
      <c r="Q111" s="377"/>
      <c r="R111" s="377"/>
      <c r="S111" s="377"/>
      <c r="T111" s="143"/>
      <c r="U111" s="376"/>
      <c r="V111" s="377"/>
      <c r="W111" s="377"/>
      <c r="X111" s="377"/>
      <c r="Y111" s="377"/>
      <c r="Z111" s="378"/>
      <c r="AA111" s="380"/>
      <c r="AB111" s="379"/>
      <c r="AC111" s="217"/>
      <c r="AD111" s="137"/>
      <c r="AE111" s="138"/>
      <c r="AF111" s="381"/>
      <c r="AG111" s="161"/>
      <c r="AH111" s="382"/>
    </row>
    <row r="112" spans="2:34" x14ac:dyDescent="0.2">
      <c r="B112" s="374"/>
      <c r="C112" s="375"/>
      <c r="D112" s="376"/>
      <c r="E112" s="377"/>
      <c r="F112" s="378"/>
      <c r="G112" s="376"/>
      <c r="H112" s="377"/>
      <c r="I112" s="377"/>
      <c r="J112" s="377"/>
      <c r="K112" s="379"/>
      <c r="L112" s="379" t="str">
        <f t="shared" si="7"/>
        <v/>
      </c>
      <c r="M112" s="378" t="str">
        <f t="shared" si="8"/>
        <v/>
      </c>
      <c r="N112" s="376"/>
      <c r="O112" s="377"/>
      <c r="P112" s="377"/>
      <c r="Q112" s="377"/>
      <c r="R112" s="377"/>
      <c r="S112" s="377"/>
      <c r="T112" s="143"/>
      <c r="U112" s="376"/>
      <c r="V112" s="377"/>
      <c r="W112" s="377"/>
      <c r="X112" s="377"/>
      <c r="Y112" s="377"/>
      <c r="Z112" s="378"/>
      <c r="AA112" s="380"/>
      <c r="AB112" s="379"/>
      <c r="AC112" s="217"/>
      <c r="AD112" s="137"/>
      <c r="AE112" s="138"/>
      <c r="AF112" s="381"/>
      <c r="AG112" s="161"/>
      <c r="AH112" s="382"/>
    </row>
    <row r="113" spans="2:34" x14ac:dyDescent="0.2">
      <c r="B113" s="374"/>
      <c r="C113" s="375"/>
      <c r="D113" s="376"/>
      <c r="E113" s="377"/>
      <c r="F113" s="378"/>
      <c r="G113" s="376"/>
      <c r="H113" s="377"/>
      <c r="I113" s="377"/>
      <c r="J113" s="377"/>
      <c r="K113" s="379"/>
      <c r="L113" s="379"/>
      <c r="M113" s="378"/>
      <c r="N113" s="376"/>
      <c r="O113" s="377"/>
      <c r="P113" s="377"/>
      <c r="Q113" s="377"/>
      <c r="R113" s="377"/>
      <c r="S113" s="377"/>
      <c r="T113" s="143"/>
      <c r="U113" s="376"/>
      <c r="V113" s="377"/>
      <c r="W113" s="377"/>
      <c r="X113" s="377"/>
      <c r="Y113" s="377"/>
      <c r="Z113" s="378"/>
      <c r="AA113" s="380"/>
      <c r="AB113" s="379"/>
      <c r="AC113" s="217"/>
      <c r="AD113" s="137"/>
      <c r="AE113" s="138"/>
      <c r="AF113" s="381"/>
      <c r="AG113" s="161"/>
      <c r="AH113" s="382"/>
    </row>
  </sheetData>
  <mergeCells count="13">
    <mergeCell ref="U37:Z37"/>
    <mergeCell ref="G37:M37"/>
    <mergeCell ref="B27:C27"/>
    <mergeCell ref="B33:C33"/>
    <mergeCell ref="D37:F37"/>
    <mergeCell ref="B30:C30"/>
    <mergeCell ref="N37:T37"/>
    <mergeCell ref="B13:AH13"/>
    <mergeCell ref="B5:AF5"/>
    <mergeCell ref="AG9:AH9"/>
    <mergeCell ref="AG10:AH10"/>
    <mergeCell ref="AG11:AH11"/>
    <mergeCell ref="AG6:AH6"/>
  </mergeCells>
  <conditionalFormatting sqref="B15 H15:L15 H16:M16 I19:M19 I20:K22 I23:M24 B31:C32 B34:C35 E36:G36 B37:C37">
    <cfRule type="containsBlanks" dxfId="374" priority="219">
      <formula>LEN(TRIM(B15))=0</formula>
    </cfRule>
  </conditionalFormatting>
  <conditionalFormatting sqref="B39:E113 N39:S113 U39:Z113 AB39:AC113 AF39:AG113 H40:K113">
    <cfRule type="containsBlanks" dxfId="373" priority="60" stopIfTrue="1">
      <formula>LEN(TRIM(B39))=0</formula>
    </cfRule>
  </conditionalFormatting>
  <conditionalFormatting sqref="G39:G113">
    <cfRule type="containsBlanks" dxfId="372" priority="3" stopIfTrue="1">
      <formula>LEN(TRIM(G39))=0</formula>
    </cfRule>
    <cfRule type="cellIs" dxfId="371" priority="4" operator="lessThan">
      <formula>$D$23</formula>
    </cfRule>
    <cfRule type="cellIs" dxfId="370" priority="5" operator="greaterThan">
      <formula>$D$23</formula>
    </cfRule>
    <cfRule type="cellIs" dxfId="369" priority="6" operator="equal">
      <formula>$D$23</formula>
    </cfRule>
  </conditionalFormatting>
  <conditionalFormatting sqref="H39:K39">
    <cfRule type="containsBlanks" dxfId="368" priority="48">
      <formula>LEN(TRIM(H39))=0</formula>
    </cfRule>
  </conditionalFormatting>
  <conditionalFormatting sqref="L22:M22">
    <cfRule type="containsBlanks" dxfId="367" priority="1">
      <formula>LEN(TRIM(L22))=0</formula>
    </cfRule>
  </conditionalFormatting>
  <conditionalFormatting sqref="N37">
    <cfRule type="cellIs" dxfId="366" priority="212" operator="lessThanOrEqual">
      <formula>-2</formula>
    </cfRule>
    <cfRule type="cellIs" dxfId="365" priority="213" operator="lessThanOrEqual">
      <formula>-1</formula>
    </cfRule>
  </conditionalFormatting>
  <conditionalFormatting sqref="T39:T113">
    <cfRule type="cellIs" dxfId="364" priority="54" operator="equal">
      <formula>0.052</formula>
    </cfRule>
    <cfRule type="containsBlanks" dxfId="363" priority="52" stopIfTrue="1">
      <formula>LEN(TRIM(T39))=0</formula>
    </cfRule>
    <cfRule type="cellIs" dxfId="362" priority="53" operator="greaterThan">
      <formula>0.053</formula>
    </cfRule>
    <cfRule type="cellIs" dxfId="361" priority="55" operator="lessThan">
      <formula>0.052</formula>
    </cfRule>
  </conditionalFormatting>
  <conditionalFormatting sqref="T40:T113 AA39:AA113">
    <cfRule type="containsBlanks" dxfId="360" priority="56" stopIfTrue="1">
      <formula>LEN(TRIM(T39))=0</formula>
    </cfRule>
  </conditionalFormatting>
  <conditionalFormatting sqref="AA39:AA113 T40:T113">
    <cfRule type="cellIs" dxfId="359" priority="57" operator="greaterThan">
      <formula>0.32</formula>
    </cfRule>
    <cfRule type="cellIs" dxfId="358" priority="58" operator="equal">
      <formula>0.32</formula>
    </cfRule>
    <cfRule type="cellIs" dxfId="357" priority="59" operator="lessThan">
      <formula>0.32</formula>
    </cfRule>
  </conditionalFormatting>
  <conditionalFormatting sqref="AA40:AA113">
    <cfRule type="notContainsBlanks" dxfId="356" priority="24" stopIfTrue="1">
      <formula>LEN(TRIM(AA40))&gt;0</formula>
    </cfRule>
  </conditionalFormatting>
  <conditionalFormatting sqref="AC39:AC113">
    <cfRule type="cellIs" dxfId="355" priority="77" operator="greaterThan">
      <formula>$B$31</formula>
    </cfRule>
    <cfRule type="cellIs" dxfId="354" priority="78" operator="between">
      <formula>$B$28</formula>
      <formula>$C$28</formula>
    </cfRule>
    <cfRule type="cellIs" dxfId="353" priority="75" operator="lessThan">
      <formula>$C$31</formula>
    </cfRule>
    <cfRule type="cellIs" dxfId="352" priority="72" operator="lessThan">
      <formula>$C$34</formula>
    </cfRule>
    <cfRule type="cellIs" dxfId="351" priority="73" operator="greaterThan">
      <formula>$B$34</formula>
    </cfRule>
    <cfRule type="cellIs" dxfId="350" priority="74" operator="equal">
      <formula>$C$31</formula>
    </cfRule>
    <cfRule type="cellIs" dxfId="349" priority="76" operator="equal">
      <formula>$B$31</formula>
    </cfRule>
  </conditionalFormatting>
  <conditionalFormatting sqref="AD39:AE113">
    <cfRule type="containsBlanks" priority="47" stopIfTrue="1">
      <formula>LEN(TRIM(AD39))=0</formula>
    </cfRule>
    <cfRule type="cellIs" dxfId="348" priority="67" operator="lessThan">
      <formula>-0.0201</formula>
    </cfRule>
    <cfRule type="cellIs" dxfId="347" priority="68" operator="greaterThan">
      <formula>0.0201</formula>
    </cfRule>
    <cfRule type="cellIs" dxfId="346" priority="69" operator="lessThan">
      <formula>-0.0101</formula>
    </cfRule>
    <cfRule type="cellIs" dxfId="345" priority="71" operator="between">
      <formula>0.01</formula>
      <formula>-0.01</formula>
    </cfRule>
    <cfRule type="cellIs" dxfId="344" priority="70" operator="greaterThan">
      <formula>0.0101</formula>
    </cfRule>
  </conditionalFormatting>
  <conditionalFormatting sqref="AD38:AH38">
    <cfRule type="containsBlanks" dxfId="343" priority="106">
      <formula>LEN(TRIM(AD38))=0</formula>
    </cfRule>
  </conditionalFormatting>
  <conditionalFormatting sqref="AF39:AF113">
    <cfRule type="cellIs" dxfId="342" priority="61" operator="equal">
      <formula>90</formula>
    </cfRule>
    <cfRule type="cellIs" dxfId="341" priority="66" operator="between">
      <formula>85</formula>
      <formula>90</formula>
    </cfRule>
    <cfRule type="cellIs" dxfId="340" priority="79" operator="lessThan">
      <formula>85</formula>
    </cfRule>
    <cfRule type="cellIs" dxfId="339" priority="81" operator="greaterThan">
      <formula>90</formula>
    </cfRule>
    <cfRule type="cellIs" dxfId="338" priority="80" operator="equal">
      <formula>90</formula>
    </cfRule>
  </conditionalFormatting>
  <conditionalFormatting sqref="AG39:AG113">
    <cfRule type="cellIs" dxfId="337" priority="64" operator="between">
      <formula>90</formula>
      <formula>95</formula>
    </cfRule>
    <cfRule type="cellIs" dxfId="336" priority="65" operator="greaterThan">
      <formula>95</formula>
    </cfRule>
    <cfRule type="cellIs" dxfId="335" priority="63" operator="lessThan">
      <formula>90</formula>
    </cfRule>
    <cfRule type="cellIs" dxfId="334" priority="62" operator="equal">
      <formula>95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W1053"/>
  <sheetViews>
    <sheetView showGridLines="0" zoomScale="90" zoomScaleNormal="90" workbookViewId="0">
      <pane ySplit="35" topLeftCell="A36" activePane="bottomLeft" state="frozen"/>
      <selection pane="bottomLeft" activeCell="G44" sqref="G44"/>
    </sheetView>
  </sheetViews>
  <sheetFormatPr defaultRowHeight="15" x14ac:dyDescent="0.25"/>
  <cols>
    <col min="1" max="1" width="2.85546875" customWidth="1"/>
    <col min="2" max="2" width="18.85546875" style="63" customWidth="1"/>
    <col min="3" max="3" width="15.7109375" style="10" customWidth="1"/>
    <col min="4" max="4" width="13.85546875" style="10" customWidth="1"/>
    <col min="5" max="5" width="14" customWidth="1"/>
    <col min="6" max="6" width="10" customWidth="1"/>
    <col min="7" max="8" width="10" style="1" customWidth="1"/>
    <col min="9" max="9" width="10" style="59" customWidth="1"/>
    <col min="10" max="10" width="9.85546875" style="59" customWidth="1"/>
    <col min="11" max="11" width="11.5703125" style="59" bestFit="1" customWidth="1"/>
    <col min="12" max="12" width="11.7109375" style="59" bestFit="1" customWidth="1"/>
    <col min="13" max="19" width="10" style="59" customWidth="1"/>
    <col min="20" max="21" width="12" style="59" customWidth="1"/>
    <col min="22" max="22" width="24.28515625" style="59" customWidth="1"/>
    <col min="23" max="23" width="0.85546875" style="59" customWidth="1"/>
    <col min="24" max="24" width="11.5703125" style="59" bestFit="1" customWidth="1"/>
    <col min="25" max="25" width="15.85546875" style="10" customWidth="1"/>
    <col min="26" max="26" width="11.85546875" style="6" customWidth="1"/>
    <col min="27" max="27" width="10.42578125" style="6" customWidth="1"/>
    <col min="28" max="28" width="5.42578125" style="57" bestFit="1" customWidth="1"/>
    <col min="29" max="29" width="5.85546875" style="57" bestFit="1" customWidth="1"/>
    <col min="30" max="30" width="6.42578125" style="57" bestFit="1" customWidth="1"/>
    <col min="31" max="32" width="5.42578125" style="57" bestFit="1" customWidth="1"/>
    <col min="33" max="38" width="255.5703125" style="6" customWidth="1"/>
    <col min="39" max="49" width="9.140625" style="6"/>
  </cols>
  <sheetData>
    <row r="2" spans="2:49" ht="19.5" customHeight="1" x14ac:dyDescent="0.25">
      <c r="B2" s="468"/>
      <c r="C2" s="469"/>
      <c r="D2" s="469"/>
      <c r="E2" s="469"/>
      <c r="F2" s="469"/>
      <c r="G2" s="469"/>
      <c r="H2" s="469"/>
      <c r="I2" s="469"/>
      <c r="J2" s="469"/>
      <c r="K2" s="469"/>
      <c r="L2" s="469"/>
      <c r="M2" s="469"/>
      <c r="N2" s="469"/>
      <c r="O2" s="469"/>
      <c r="P2" s="469"/>
      <c r="Q2" s="469"/>
      <c r="R2" s="469"/>
      <c r="S2" s="469"/>
      <c r="T2" s="469"/>
      <c r="U2" s="469"/>
      <c r="V2" s="469"/>
      <c r="W2" s="469"/>
      <c r="X2" s="469"/>
      <c r="Y2" s="469"/>
      <c r="Z2" s="469"/>
      <c r="AA2" s="469"/>
      <c r="AB2" s="469"/>
      <c r="AC2" s="469"/>
      <c r="AD2" s="469"/>
      <c r="AE2" s="469"/>
      <c r="AF2" s="470"/>
    </row>
    <row r="3" spans="2:49" ht="19.5" customHeight="1" x14ac:dyDescent="0.25">
      <c r="B3" s="471"/>
      <c r="C3" s="472"/>
      <c r="D3" s="472"/>
      <c r="E3" s="472"/>
      <c r="F3" s="472"/>
      <c r="G3" s="472"/>
      <c r="H3" s="472"/>
      <c r="I3" s="472"/>
      <c r="J3" s="472"/>
      <c r="K3" s="472"/>
      <c r="L3" s="472"/>
      <c r="M3" s="472"/>
      <c r="N3" s="472"/>
      <c r="O3" s="472"/>
      <c r="P3" s="472"/>
      <c r="Q3" s="472"/>
      <c r="R3" s="472"/>
      <c r="S3" s="472"/>
      <c r="T3" s="472"/>
      <c r="U3" s="472"/>
      <c r="V3" s="472"/>
      <c r="W3" s="472"/>
      <c r="X3" s="472"/>
      <c r="Y3" s="472"/>
      <c r="Z3" s="472"/>
      <c r="AA3" s="472"/>
      <c r="AB3" s="472"/>
      <c r="AC3" s="472"/>
      <c r="AD3" s="472"/>
      <c r="AE3" s="472"/>
      <c r="AF3" s="473"/>
    </row>
    <row r="4" spans="2:49" ht="19.5" customHeight="1" x14ac:dyDescent="0.25">
      <c r="B4" s="474"/>
      <c r="C4" s="475"/>
      <c r="D4" s="475"/>
      <c r="E4" s="475"/>
      <c r="F4" s="475"/>
      <c r="G4" s="475"/>
      <c r="H4" s="475"/>
      <c r="I4" s="475"/>
      <c r="J4" s="475"/>
      <c r="K4" s="475"/>
      <c r="L4" s="475"/>
      <c r="M4" s="475"/>
      <c r="N4" s="475"/>
      <c r="O4" s="475"/>
      <c r="P4" s="475"/>
      <c r="Q4" s="475"/>
      <c r="R4" s="475"/>
      <c r="S4" s="475"/>
      <c r="T4" s="475"/>
      <c r="U4" s="475"/>
      <c r="V4" s="475"/>
      <c r="W4" s="475"/>
      <c r="X4" s="475"/>
      <c r="Y4" s="475"/>
      <c r="Z4" s="475"/>
      <c r="AA4" s="475"/>
      <c r="AB4" s="475"/>
      <c r="AC4" s="475"/>
      <c r="AD4" s="475"/>
      <c r="AE4" s="475"/>
      <c r="AF4" s="476"/>
    </row>
    <row r="5" spans="2:49" x14ac:dyDescent="0.25">
      <c r="B5" s="264"/>
      <c r="C5" s="265"/>
      <c r="D5" s="265"/>
      <c r="E5" s="266"/>
      <c r="F5" s="266"/>
      <c r="G5" s="267"/>
      <c r="H5" s="267"/>
      <c r="I5" s="268"/>
      <c r="J5" s="268"/>
      <c r="K5" s="268"/>
      <c r="L5" s="268"/>
      <c r="M5" s="268"/>
      <c r="N5" s="268"/>
      <c r="O5" s="268"/>
      <c r="P5" s="268"/>
      <c r="Q5" s="268"/>
      <c r="R5" s="268"/>
      <c r="S5" s="268"/>
      <c r="T5" s="268"/>
      <c r="U5" s="268"/>
      <c r="V5" s="268"/>
      <c r="W5" s="268"/>
      <c r="X5" s="268"/>
      <c r="Y5" s="265"/>
      <c r="Z5" s="269"/>
      <c r="AA5" s="246" t="s">
        <v>122</v>
      </c>
      <c r="AB5" s="477"/>
      <c r="AC5" s="478"/>
      <c r="AD5" s="478"/>
      <c r="AE5" s="478"/>
      <c r="AF5" s="479"/>
    </row>
    <row r="6" spans="2:49" ht="15.75" customHeight="1" x14ac:dyDescent="0.25">
      <c r="B6" s="243" t="s">
        <v>117</v>
      </c>
      <c r="C6" s="13"/>
      <c r="D6" s="13"/>
      <c r="E6" s="53"/>
      <c r="F6" s="53"/>
      <c r="G6" s="54"/>
      <c r="H6" s="54"/>
      <c r="I6" s="199"/>
      <c r="J6" s="199"/>
      <c r="K6" s="199"/>
      <c r="L6" s="199"/>
      <c r="M6" s="199"/>
      <c r="N6" s="199"/>
      <c r="O6" s="199"/>
      <c r="P6" s="199"/>
      <c r="Q6" s="199"/>
      <c r="R6" s="199"/>
      <c r="S6" s="199"/>
      <c r="T6" s="199"/>
      <c r="U6" s="199"/>
      <c r="V6" s="199"/>
      <c r="W6" s="199"/>
      <c r="X6" s="199"/>
      <c r="Y6" s="13"/>
      <c r="Z6" s="270"/>
      <c r="AA6" s="270"/>
      <c r="AB6" s="243" t="s">
        <v>123</v>
      </c>
      <c r="AD6" s="271"/>
      <c r="AE6" s="271"/>
      <c r="AF6" s="272"/>
    </row>
    <row r="7" spans="2:49" ht="15.75" customHeight="1" x14ac:dyDescent="0.3">
      <c r="B7" s="295" t="s">
        <v>134</v>
      </c>
      <c r="C7" s="296"/>
      <c r="D7" s="296"/>
      <c r="E7" s="297"/>
      <c r="F7" s="297"/>
      <c r="G7" s="298"/>
      <c r="H7" s="298"/>
      <c r="I7" s="299"/>
      <c r="J7" s="299"/>
      <c r="K7" s="299"/>
      <c r="AB7" s="249" t="s">
        <v>124</v>
      </c>
      <c r="AC7" s="277"/>
      <c r="AD7" s="277"/>
      <c r="AE7" s="277"/>
      <c r="AF7" s="278"/>
    </row>
    <row r="8" spans="2:49" ht="15.75" customHeight="1" x14ac:dyDescent="0.25">
      <c r="B8" s="243" t="s">
        <v>118</v>
      </c>
      <c r="C8" s="13"/>
      <c r="D8" s="13"/>
      <c r="E8" s="53"/>
      <c r="F8" s="53"/>
      <c r="G8" s="54"/>
      <c r="H8" s="54"/>
      <c r="I8" s="199"/>
      <c r="J8" s="199"/>
      <c r="K8" s="199"/>
      <c r="L8" s="199"/>
      <c r="M8" s="199"/>
      <c r="N8" s="199"/>
      <c r="O8" s="199"/>
      <c r="P8" s="199"/>
      <c r="Q8" s="199"/>
      <c r="R8" s="199"/>
      <c r="S8" s="199"/>
      <c r="T8" s="199"/>
      <c r="U8" s="199"/>
      <c r="V8" s="199"/>
      <c r="W8" s="199"/>
      <c r="X8" s="199"/>
      <c r="Y8" s="13"/>
      <c r="Z8" s="270"/>
      <c r="AA8" s="250" t="s">
        <v>125</v>
      </c>
      <c r="AB8" s="480"/>
      <c r="AC8" s="481"/>
      <c r="AD8" s="481"/>
      <c r="AE8" s="481"/>
      <c r="AF8" s="482"/>
    </row>
    <row r="9" spans="2:49" ht="15.75" customHeight="1" x14ac:dyDescent="0.25">
      <c r="B9" s="244" t="s">
        <v>119</v>
      </c>
      <c r="C9" s="260" t="s">
        <v>129</v>
      </c>
      <c r="AA9" s="251"/>
      <c r="AF9" s="273"/>
    </row>
    <row r="10" spans="2:49" ht="15.75" customHeight="1" x14ac:dyDescent="0.25">
      <c r="B10" s="244" t="s">
        <v>120</v>
      </c>
      <c r="AA10" s="252" t="s">
        <v>126</v>
      </c>
      <c r="AB10" s="486"/>
      <c r="AC10" s="487"/>
      <c r="AD10" s="487"/>
      <c r="AE10" s="487"/>
      <c r="AF10" s="488"/>
    </row>
    <row r="11" spans="2:49" x14ac:dyDescent="0.25">
      <c r="B11" s="245" t="s">
        <v>121</v>
      </c>
      <c r="C11" s="177"/>
      <c r="D11" s="177"/>
      <c r="E11" s="219"/>
      <c r="F11" s="219"/>
      <c r="G11" s="274"/>
      <c r="H11" s="274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77"/>
      <c r="Z11" s="275"/>
      <c r="AA11" s="253" t="s">
        <v>127</v>
      </c>
      <c r="AB11" s="489"/>
      <c r="AC11" s="490"/>
      <c r="AD11" s="490"/>
      <c r="AE11" s="490"/>
      <c r="AF11" s="491"/>
    </row>
    <row r="12" spans="2:49" x14ac:dyDescent="0.25">
      <c r="Y12" s="64"/>
    </row>
    <row r="13" spans="2:49" ht="18.75" x14ac:dyDescent="0.3">
      <c r="B13" s="439" t="s">
        <v>130</v>
      </c>
      <c r="C13" s="440"/>
      <c r="D13" s="440"/>
      <c r="E13" s="440"/>
      <c r="F13" s="440"/>
      <c r="G13" s="440"/>
      <c r="H13" s="440"/>
      <c r="I13" s="440"/>
      <c r="J13" s="440"/>
      <c r="K13" s="440"/>
      <c r="L13" s="440"/>
      <c r="M13" s="440"/>
      <c r="N13" s="440"/>
      <c r="O13" s="440"/>
      <c r="P13" s="440"/>
      <c r="Q13" s="440"/>
      <c r="R13" s="440"/>
      <c r="S13" s="440"/>
      <c r="T13" s="440"/>
      <c r="U13" s="440"/>
      <c r="V13" s="440"/>
      <c r="W13" s="440"/>
      <c r="X13" s="440"/>
      <c r="Y13" s="440"/>
      <c r="Z13" s="440"/>
      <c r="AA13" s="440"/>
      <c r="AB13" s="440"/>
      <c r="AC13" s="440"/>
      <c r="AD13" s="440"/>
      <c r="AE13" s="440"/>
      <c r="AF13" s="441"/>
    </row>
    <row r="14" spans="2:49" x14ac:dyDescent="0.25">
      <c r="B14" s="276"/>
      <c r="C14" s="276"/>
      <c r="D14" s="276"/>
      <c r="E14" s="276"/>
      <c r="F14" s="276"/>
      <c r="G14" s="276"/>
      <c r="H14" s="276"/>
      <c r="I14" s="276"/>
      <c r="J14" s="276"/>
      <c r="K14" s="276"/>
      <c r="L14" s="276"/>
      <c r="M14" s="276"/>
      <c r="N14" s="276"/>
      <c r="O14" s="276"/>
      <c r="P14" s="276"/>
      <c r="Q14" s="276"/>
      <c r="R14" s="276"/>
      <c r="S14" s="276"/>
      <c r="T14" s="276"/>
      <c r="U14" s="276"/>
      <c r="V14" s="276"/>
      <c r="W14" s="276"/>
      <c r="X14" s="276"/>
      <c r="Y14" s="276"/>
      <c r="Z14" s="276"/>
      <c r="AA14" s="276"/>
      <c r="AB14" s="276"/>
      <c r="AC14" s="276"/>
      <c r="AD14" s="276"/>
      <c r="AE14" s="276"/>
      <c r="AF14" s="276"/>
    </row>
    <row r="15" spans="2:49" ht="28.5" x14ac:dyDescent="0.45">
      <c r="B15" s="8" t="s">
        <v>135</v>
      </c>
      <c r="C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2:49" ht="18.75" x14ac:dyDescent="0.3">
      <c r="B16" s="9" t="s">
        <v>147</v>
      </c>
      <c r="C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2:49" ht="15.75" thickBot="1" x14ac:dyDescent="0.3">
      <c r="B17"/>
      <c r="C17"/>
      <c r="D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2:49" ht="15.75" thickBot="1" x14ac:dyDescent="0.3">
      <c r="B18" s="492" t="s">
        <v>96</v>
      </c>
      <c r="C18" s="493"/>
      <c r="D18" s="493"/>
      <c r="E18" s="493"/>
      <c r="F18" s="493"/>
      <c r="G18" s="493"/>
      <c r="H18" s="493"/>
      <c r="I18" s="494"/>
      <c r="J18"/>
      <c r="K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</row>
    <row r="19" spans="2:49" x14ac:dyDescent="0.25">
      <c r="C19"/>
      <c r="D19" s="12"/>
      <c r="E19" s="4"/>
      <c r="G19"/>
      <c r="H19"/>
      <c r="I19" s="61"/>
      <c r="R19" s="61"/>
      <c r="S19" s="61"/>
      <c r="T19" s="61"/>
      <c r="U19" s="61"/>
      <c r="V19" s="61"/>
      <c r="W19" s="61"/>
      <c r="X19" s="61"/>
    </row>
    <row r="20" spans="2:49" ht="15.75" thickBot="1" x14ac:dyDescent="0.3">
      <c r="B20" s="175" t="s">
        <v>100</v>
      </c>
      <c r="C20" s="288" t="s">
        <v>98</v>
      </c>
      <c r="D20" s="465" t="s">
        <v>140</v>
      </c>
      <c r="E20" s="465"/>
      <c r="F20" s="466" t="s">
        <v>141</v>
      </c>
      <c r="G20" s="466"/>
      <c r="H20" s="467" t="s">
        <v>139</v>
      </c>
      <c r="I20" s="467"/>
      <c r="J20"/>
      <c r="K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</row>
    <row r="21" spans="2:49" ht="15.75" thickTop="1" x14ac:dyDescent="0.25">
      <c r="B21" s="205" t="s">
        <v>73</v>
      </c>
      <c r="C21" s="289">
        <v>1.716</v>
      </c>
      <c r="D21" s="206">
        <f>($C$21+($C$21*1%))</f>
        <v>1.73316</v>
      </c>
      <c r="E21" s="206">
        <f>($C$21-($C$21*1%))</f>
        <v>1.6988399999999999</v>
      </c>
      <c r="F21" s="207">
        <f>$C$21+($C$21*1%)+0.001</f>
        <v>1.7341599999999999</v>
      </c>
      <c r="G21" s="207">
        <f>$C$21+($C$21*-1%)-0.001</f>
        <v>1.69784</v>
      </c>
      <c r="H21" s="208">
        <f>$C$21+($C$21*2%)+0.001</f>
        <v>1.7513199999999998</v>
      </c>
      <c r="I21" s="208">
        <f>$C$21+($C$21*(-2%))-0.001</f>
        <v>1.6806800000000002</v>
      </c>
      <c r="J21"/>
      <c r="K21" s="116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</row>
    <row r="22" spans="2:49" x14ac:dyDescent="0.25">
      <c r="B22" s="176" t="s">
        <v>82</v>
      </c>
      <c r="C22" s="290">
        <v>1.718</v>
      </c>
      <c r="D22" s="95">
        <f>($C$22+($C$22*1%))</f>
        <v>1.7351799999999999</v>
      </c>
      <c r="E22" s="95">
        <f>($C$22-($C$22*1%))</f>
        <v>1.70082</v>
      </c>
      <c r="F22" s="93">
        <f>$C$22+($C$22*1%)+0.001</f>
        <v>1.7361799999999998</v>
      </c>
      <c r="G22" s="93">
        <f>$C$22+($C$22*-1%)-0.001</f>
        <v>1.6998200000000001</v>
      </c>
      <c r="H22" s="94">
        <f>$C$22+($C$22*2%)+0.001</f>
        <v>1.7533599999999998</v>
      </c>
      <c r="I22" s="94">
        <f>$C$22+($C$22*(-2%))-0.001</f>
        <v>1.6826400000000001</v>
      </c>
      <c r="J22"/>
      <c r="K22" s="117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</row>
    <row r="23" spans="2:49" x14ac:dyDescent="0.25">
      <c r="B23" s="59"/>
      <c r="C23" s="91"/>
      <c r="D23" s="96"/>
      <c r="E23" s="96"/>
      <c r="F23" s="96"/>
      <c r="G23" s="96"/>
      <c r="H23" s="91"/>
      <c r="I23" s="91"/>
      <c r="J23"/>
      <c r="K23" s="118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</row>
    <row r="24" spans="2:49" ht="15.75" thickBot="1" x14ac:dyDescent="0.3">
      <c r="B24" s="175" t="s">
        <v>100</v>
      </c>
      <c r="C24" s="291" t="s">
        <v>97</v>
      </c>
      <c r="D24" s="485"/>
      <c r="E24" s="485"/>
      <c r="F24" s="483" t="s">
        <v>85</v>
      </c>
      <c r="G24" s="483"/>
      <c r="H24" s="484" t="s">
        <v>86</v>
      </c>
      <c r="I24" s="48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</row>
    <row r="25" spans="2:49" ht="15.75" thickTop="1" x14ac:dyDescent="0.25">
      <c r="B25" s="205" t="s">
        <v>94</v>
      </c>
      <c r="C25" s="292">
        <f>AVERAGE(N36:Q44)</f>
        <v>8.2208333333333332</v>
      </c>
      <c r="D25" s="209">
        <f>C25+1</f>
        <v>9.2208333333333332</v>
      </c>
      <c r="E25" s="209">
        <f>C25-1</f>
        <v>7.2208333333333332</v>
      </c>
      <c r="F25" s="207">
        <f>C25+1+0.001</f>
        <v>9.2218333333333327</v>
      </c>
      <c r="G25" s="207">
        <f>C25-1-0.001</f>
        <v>7.2198333333333329</v>
      </c>
      <c r="H25" s="208">
        <f>C25+2+0.001</f>
        <v>10.221833333333333</v>
      </c>
      <c r="I25" s="208">
        <f>C25-2-0.001</f>
        <v>6.2198333333333329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</row>
    <row r="26" spans="2:49" x14ac:dyDescent="0.25">
      <c r="B26" s="176" t="s">
        <v>95</v>
      </c>
      <c r="C26" s="293">
        <f>AVERAGE(R36:S44)</f>
        <v>104.825</v>
      </c>
      <c r="D26" s="111">
        <f>C26+1</f>
        <v>105.825</v>
      </c>
      <c r="E26" s="111">
        <f>C26-1</f>
        <v>103.825</v>
      </c>
      <c r="F26" s="109">
        <f>C26+1+0.001</f>
        <v>105.82600000000001</v>
      </c>
      <c r="G26" s="109">
        <f>C26-1-0.001</f>
        <v>103.824</v>
      </c>
      <c r="H26" s="110">
        <f>C26+2+0.001</f>
        <v>106.82600000000001</v>
      </c>
      <c r="I26" s="110">
        <f>C26-2-0.001</f>
        <v>102.824</v>
      </c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</row>
    <row r="27" spans="2:49" x14ac:dyDescent="0.25">
      <c r="B27" s="59"/>
      <c r="C27" s="59"/>
      <c r="D27" s="59"/>
      <c r="E27" s="59"/>
      <c r="F27" s="59"/>
      <c r="G27" s="59"/>
      <c r="H27" s="59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</row>
    <row r="28" spans="2:49" ht="15.75" thickBot="1" x14ac:dyDescent="0.3">
      <c r="B28" s="175" t="s">
        <v>100</v>
      </c>
      <c r="C28" s="288" t="s">
        <v>98</v>
      </c>
      <c r="D28" s="465" t="s">
        <v>89</v>
      </c>
      <c r="E28" s="465"/>
      <c r="F28" s="466" t="s">
        <v>90</v>
      </c>
      <c r="G28" s="466"/>
      <c r="H28" s="467" t="s">
        <v>83</v>
      </c>
      <c r="I28" s="467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</row>
    <row r="29" spans="2:49" ht="15.75" thickTop="1" x14ac:dyDescent="0.25">
      <c r="B29" s="204" t="s">
        <v>71</v>
      </c>
      <c r="C29" s="294" t="s">
        <v>87</v>
      </c>
      <c r="D29" s="97">
        <v>0.5</v>
      </c>
      <c r="E29" s="97">
        <v>-0.5</v>
      </c>
      <c r="F29" s="98">
        <v>0.5</v>
      </c>
      <c r="G29" s="108">
        <v>-0.5</v>
      </c>
      <c r="H29" s="99">
        <v>1</v>
      </c>
      <c r="I29" s="99">
        <v>1</v>
      </c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</row>
    <row r="30" spans="2:49" x14ac:dyDescent="0.25">
      <c r="B30" s="59"/>
      <c r="C30" s="59"/>
      <c r="D30" s="59"/>
      <c r="E30" s="59"/>
      <c r="F30" s="59"/>
      <c r="G30" s="59"/>
      <c r="H30" s="59"/>
      <c r="J30" s="101"/>
      <c r="K30" s="112"/>
      <c r="L30" s="100"/>
      <c r="M30" s="100"/>
      <c r="N30" s="98"/>
      <c r="O30" s="98"/>
      <c r="P30"/>
      <c r="Q30"/>
      <c r="R30" s="61"/>
      <c r="S30" s="61"/>
      <c r="T30" s="61"/>
      <c r="U30" s="61"/>
      <c r="V30" s="61"/>
      <c r="W30" s="61"/>
      <c r="X30" s="61"/>
    </row>
    <row r="31" spans="2:49" ht="15.75" thickBot="1" x14ac:dyDescent="0.3">
      <c r="B31" s="175" t="s">
        <v>100</v>
      </c>
      <c r="C31" s="288" t="s">
        <v>98</v>
      </c>
      <c r="D31" s="465" t="s">
        <v>91</v>
      </c>
      <c r="E31" s="465"/>
      <c r="F31" s="466" t="s">
        <v>92</v>
      </c>
      <c r="G31" s="466"/>
      <c r="H31" s="467" t="s">
        <v>88</v>
      </c>
      <c r="I31" s="467"/>
      <c r="J31" s="101"/>
      <c r="K31" s="112"/>
      <c r="L31" s="100"/>
      <c r="M31" s="100"/>
      <c r="N31" s="98"/>
      <c r="O31" s="98"/>
      <c r="P31"/>
      <c r="Q31"/>
      <c r="R31" s="61"/>
      <c r="S31" s="61"/>
      <c r="T31" s="61"/>
      <c r="U31" s="61"/>
      <c r="V31" s="61"/>
      <c r="W31" s="61"/>
      <c r="X31" s="61"/>
    </row>
    <row r="32" spans="2:49" ht="15.75" thickTop="1" x14ac:dyDescent="0.25">
      <c r="B32" s="204" t="s">
        <v>72</v>
      </c>
      <c r="C32" s="294" t="s">
        <v>87</v>
      </c>
      <c r="D32" s="100">
        <v>1</v>
      </c>
      <c r="E32" s="100">
        <v>-1</v>
      </c>
      <c r="F32" s="98">
        <v>2</v>
      </c>
      <c r="G32" s="98">
        <v>-2</v>
      </c>
      <c r="H32" s="99">
        <v>3</v>
      </c>
      <c r="I32" s="99">
        <v>-3</v>
      </c>
      <c r="J32" s="101"/>
      <c r="K32" s="112"/>
      <c r="L32" s="100"/>
      <c r="M32" s="100"/>
      <c r="N32" s="98"/>
      <c r="O32" s="98"/>
      <c r="P32"/>
      <c r="Q32"/>
      <c r="R32" s="61"/>
      <c r="S32" s="61"/>
      <c r="T32" s="61"/>
      <c r="U32" s="61"/>
      <c r="V32" s="61"/>
      <c r="W32" s="61"/>
      <c r="X32" s="61"/>
    </row>
    <row r="33" spans="2:49" ht="15.75" thickBot="1" x14ac:dyDescent="0.3">
      <c r="C33"/>
      <c r="D33" s="12"/>
      <c r="E33" s="4"/>
      <c r="G33"/>
      <c r="H33"/>
      <c r="I33" s="61"/>
      <c r="J33" s="101"/>
      <c r="K33" s="112"/>
      <c r="L33" s="100"/>
      <c r="M33" s="100"/>
      <c r="N33" s="98"/>
      <c r="O33" s="98"/>
      <c r="P33"/>
      <c r="Q33"/>
      <c r="R33" s="61"/>
      <c r="S33" s="61"/>
      <c r="T33" s="61"/>
      <c r="U33" s="61"/>
      <c r="V33" s="61"/>
      <c r="W33" s="61"/>
      <c r="X33" s="61"/>
    </row>
    <row r="34" spans="2:49" ht="15.75" thickBot="1" x14ac:dyDescent="0.3">
      <c r="B34" s="74"/>
      <c r="C34" s="459" t="s">
        <v>25</v>
      </c>
      <c r="D34" s="460"/>
      <c r="E34" s="460"/>
      <c r="F34" s="460"/>
      <c r="G34" s="460"/>
      <c r="H34" s="460"/>
      <c r="I34" s="460"/>
      <c r="J34" s="460"/>
      <c r="K34" s="460"/>
      <c r="L34" s="460"/>
      <c r="M34" s="460"/>
      <c r="N34" s="460"/>
      <c r="O34" s="460"/>
      <c r="P34" s="460"/>
      <c r="Q34" s="460"/>
      <c r="R34" s="460"/>
      <c r="S34" s="461"/>
      <c r="T34" s="60"/>
      <c r="U34" s="60"/>
      <c r="V34" s="60"/>
      <c r="W34" s="60"/>
      <c r="X34" s="462" t="s">
        <v>105</v>
      </c>
      <c r="Y34" s="463"/>
      <c r="Z34" s="463"/>
      <c r="AA34" s="464"/>
    </row>
    <row r="35" spans="2:49" ht="27.75" thickBot="1" x14ac:dyDescent="0.3">
      <c r="B35" s="126" t="s">
        <v>5</v>
      </c>
      <c r="C35" s="127" t="s">
        <v>81</v>
      </c>
      <c r="D35" s="128" t="s">
        <v>68</v>
      </c>
      <c r="E35" s="129" t="s">
        <v>78</v>
      </c>
      <c r="F35" s="130" t="s">
        <v>0</v>
      </c>
      <c r="G35" s="131" t="s">
        <v>1</v>
      </c>
      <c r="H35" s="131" t="s">
        <v>2</v>
      </c>
      <c r="I35" s="131" t="s">
        <v>3</v>
      </c>
      <c r="J35" s="131" t="s">
        <v>4</v>
      </c>
      <c r="K35" s="131" t="s">
        <v>20</v>
      </c>
      <c r="L35" s="131" t="s">
        <v>21</v>
      </c>
      <c r="M35" s="131" t="s">
        <v>7</v>
      </c>
      <c r="N35" s="131" t="s">
        <v>10</v>
      </c>
      <c r="O35" s="131" t="s">
        <v>11</v>
      </c>
      <c r="P35" s="131" t="s">
        <v>13</v>
      </c>
      <c r="Q35" s="131" t="s">
        <v>12</v>
      </c>
      <c r="R35" s="131" t="s">
        <v>14</v>
      </c>
      <c r="S35" s="132" t="s">
        <v>15</v>
      </c>
      <c r="T35" s="212" t="s">
        <v>28</v>
      </c>
      <c r="U35" s="133" t="s">
        <v>29</v>
      </c>
      <c r="V35" s="213" t="s">
        <v>6</v>
      </c>
      <c r="W35" s="115"/>
      <c r="X35" s="226" t="s">
        <v>5</v>
      </c>
      <c r="Y35" s="210" t="s">
        <v>102</v>
      </c>
      <c r="Z35" s="150" t="s">
        <v>104</v>
      </c>
      <c r="AA35" s="159" t="s">
        <v>103</v>
      </c>
      <c r="AB35" s="223" t="s">
        <v>106</v>
      </c>
      <c r="AC35" s="225">
        <v>0.01</v>
      </c>
      <c r="AD35" s="225">
        <v>-0.01</v>
      </c>
      <c r="AE35" s="225">
        <v>0.02</v>
      </c>
      <c r="AF35" s="225">
        <v>-0.02</v>
      </c>
    </row>
    <row r="36" spans="2:49" x14ac:dyDescent="0.25">
      <c r="B36" s="135">
        <v>20221104</v>
      </c>
      <c r="C36" s="136">
        <v>1.7150000000000001</v>
      </c>
      <c r="D36" s="137">
        <f>IF(C36="","",((C36/$C$21)-1))</f>
        <v>-5.8275058275047975E-4</v>
      </c>
      <c r="E36" s="138">
        <f>IF(C36="","",((C36/$C$22)-1))</f>
        <v>-1.7462165308497202E-3</v>
      </c>
      <c r="F36" s="139">
        <v>0.53</v>
      </c>
      <c r="G36" s="140">
        <v>0.47</v>
      </c>
      <c r="H36" s="140">
        <v>0.23</v>
      </c>
      <c r="I36" s="140">
        <v>-7.0000000000000007E-2</v>
      </c>
      <c r="J36" s="140">
        <v>0.77</v>
      </c>
      <c r="K36" s="140">
        <v>0.25</v>
      </c>
      <c r="L36" s="140">
        <v>-0.05</v>
      </c>
      <c r="M36" s="141">
        <v>1.7150000000000001</v>
      </c>
      <c r="N36" s="142">
        <v>8.3000000000000007</v>
      </c>
      <c r="O36" s="142">
        <v>8.6999999999999993</v>
      </c>
      <c r="P36" s="142">
        <v>8.3000000000000007</v>
      </c>
      <c r="Q36" s="142">
        <v>7.4</v>
      </c>
      <c r="R36" s="142">
        <v>104.7</v>
      </c>
      <c r="S36" s="143">
        <v>105.1</v>
      </c>
      <c r="T36" s="356" t="s">
        <v>153</v>
      </c>
      <c r="U36" s="333" t="s">
        <v>87</v>
      </c>
      <c r="V36" s="355" t="s">
        <v>154</v>
      </c>
      <c r="W36" s="10"/>
      <c r="X36" s="227">
        <f>DATE(LEFT(B36,4), MID(B36,5,2), RIGHT(B36,2))</f>
        <v>44869</v>
      </c>
      <c r="Y36" s="220">
        <f>IF(C36="","",C36/$C$21)</f>
        <v>0.99941724941724952</v>
      </c>
      <c r="Z36" s="221">
        <f t="shared" ref="Z36:Z41" si="0">IF(C36="",IF(Y36="","",Y36),AVERAGE(Y27:Y45))</f>
        <v>0.99912587412587417</v>
      </c>
      <c r="AA36" s="222">
        <f t="shared" ref="AA36:AA41" si="1">IF(C36="",IF(Z36="","",Z36),AVERAGE(Y15:Y55))</f>
        <v>0.99912587412587417</v>
      </c>
      <c r="AB36" s="224">
        <v>1</v>
      </c>
      <c r="AC36" s="224">
        <v>1.01</v>
      </c>
      <c r="AD36" s="224">
        <v>0.99</v>
      </c>
      <c r="AE36" s="224">
        <v>1.02</v>
      </c>
      <c r="AF36" s="224">
        <v>0.98</v>
      </c>
    </row>
    <row r="37" spans="2:49" x14ac:dyDescent="0.25">
      <c r="B37" s="135">
        <v>20221111</v>
      </c>
      <c r="C37" s="136">
        <v>1.712</v>
      </c>
      <c r="D37" s="137">
        <f>IF(C37="","",((C37/$C$21)-1))</f>
        <v>-2.3310023310023631E-3</v>
      </c>
      <c r="E37" s="138">
        <f>IF(C37="","",((C37/$C$22)-1))</f>
        <v>-3.4924330616996624E-3</v>
      </c>
      <c r="F37" s="139">
        <v>0.26</v>
      </c>
      <c r="G37" s="140">
        <v>0.34</v>
      </c>
      <c r="H37" s="140">
        <v>0.06</v>
      </c>
      <c r="I37" s="140">
        <v>-0.08</v>
      </c>
      <c r="J37" s="140">
        <v>0.68</v>
      </c>
      <c r="K37" s="140">
        <v>0.08</v>
      </c>
      <c r="L37" s="140">
        <v>-0.1</v>
      </c>
      <c r="M37" s="141">
        <v>1.712</v>
      </c>
      <c r="N37" s="142">
        <v>8.5</v>
      </c>
      <c r="O37" s="142">
        <v>8.6</v>
      </c>
      <c r="P37" s="142">
        <v>7.9</v>
      </c>
      <c r="Q37" s="142">
        <v>8</v>
      </c>
      <c r="R37" s="142">
        <v>104.6</v>
      </c>
      <c r="S37" s="143">
        <v>105</v>
      </c>
      <c r="T37" s="359" t="s">
        <v>153</v>
      </c>
      <c r="U37" s="333" t="s">
        <v>87</v>
      </c>
      <c r="V37" s="358" t="s">
        <v>155</v>
      </c>
      <c r="W37" s="72"/>
      <c r="X37" s="227">
        <f>DATE(LEFT(B37,4), MID(B37,5,2), RIGHT(B37,2))</f>
        <v>44876</v>
      </c>
      <c r="Y37" s="220">
        <f>IF(C37="","",C37/$C$21)</f>
        <v>0.99766899766899764</v>
      </c>
      <c r="Z37" s="221">
        <f t="shared" si="0"/>
        <v>0.99912587412587417</v>
      </c>
      <c r="AA37" s="222">
        <f t="shared" si="1"/>
        <v>0.99912587412587417</v>
      </c>
      <c r="AB37" s="224">
        <v>1</v>
      </c>
      <c r="AC37" s="224">
        <v>1.01</v>
      </c>
      <c r="AD37" s="224">
        <v>0.99</v>
      </c>
      <c r="AE37" s="224">
        <v>1.02</v>
      </c>
      <c r="AF37" s="224">
        <v>0.98</v>
      </c>
    </row>
    <row r="38" spans="2:49" x14ac:dyDescent="0.25">
      <c r="B38" s="135">
        <v>20221111</v>
      </c>
      <c r="C38" s="136">
        <v>1.7130000000000001</v>
      </c>
      <c r="D38" s="137">
        <f t="shared" ref="D38:D99" si="2">IF(C38="","",((C38/$C$21)-1))</f>
        <v>-1.7482517482516613E-3</v>
      </c>
      <c r="E38" s="138">
        <f t="shared" ref="E38:E99" si="3">IF(C38="","",((C38/$C$22)-1))</f>
        <v>-2.9103608847496076E-3</v>
      </c>
      <c r="F38" s="139">
        <v>0.27</v>
      </c>
      <c r="G38" s="140">
        <v>0.34</v>
      </c>
      <c r="H38" s="140">
        <v>7.0000000000000007E-2</v>
      </c>
      <c r="I38" s="140">
        <v>-0.14000000000000001</v>
      </c>
      <c r="J38" s="140">
        <v>0.72</v>
      </c>
      <c r="K38" s="140">
        <v>0.08</v>
      </c>
      <c r="L38" s="140">
        <v>-0.16</v>
      </c>
      <c r="M38" s="141">
        <v>1.7130000000000001</v>
      </c>
      <c r="N38" s="142">
        <v>8.4</v>
      </c>
      <c r="O38" s="142">
        <v>8.6999999999999993</v>
      </c>
      <c r="P38" s="142">
        <v>7.7</v>
      </c>
      <c r="Q38" s="142">
        <v>8.1</v>
      </c>
      <c r="R38" s="142">
        <v>104.6</v>
      </c>
      <c r="S38" s="143">
        <v>105</v>
      </c>
      <c r="T38" s="356" t="s">
        <v>153</v>
      </c>
      <c r="U38" s="333" t="s">
        <v>87</v>
      </c>
      <c r="V38" s="360" t="s">
        <v>156</v>
      </c>
      <c r="W38" s="72"/>
      <c r="X38" s="227">
        <f>DATE(LEFT(B38,4), MID(B38,5,2), RIGHT(B38,2))</f>
        <v>44876</v>
      </c>
      <c r="Y38" s="220">
        <f t="shared" ref="Y38:Y98" si="4">IF(C38="","",C38/$C$21)</f>
        <v>0.99825174825174834</v>
      </c>
      <c r="Z38" s="221">
        <f t="shared" si="0"/>
        <v>0.99912587412587417</v>
      </c>
      <c r="AA38" s="222">
        <f t="shared" si="1"/>
        <v>0.99912587412587417</v>
      </c>
      <c r="AB38" s="224">
        <v>1</v>
      </c>
      <c r="AC38" s="224">
        <v>1.01</v>
      </c>
      <c r="AD38" s="224">
        <v>0.99</v>
      </c>
      <c r="AE38" s="224">
        <v>1.02</v>
      </c>
      <c r="AF38" s="224">
        <v>0.98</v>
      </c>
    </row>
    <row r="39" spans="2:49" x14ac:dyDescent="0.25">
      <c r="B39" s="135">
        <v>20221111</v>
      </c>
      <c r="C39" s="136">
        <v>1.714</v>
      </c>
      <c r="D39" s="137">
        <f t="shared" si="2"/>
        <v>-1.1655011655011815E-3</v>
      </c>
      <c r="E39" s="138">
        <f t="shared" si="3"/>
        <v>-2.3282887077997749E-3</v>
      </c>
      <c r="F39" s="139">
        <v>0.27</v>
      </c>
      <c r="G39" s="140">
        <v>0.37</v>
      </c>
      <c r="H39" s="140">
        <v>0.13</v>
      </c>
      <c r="I39" s="140">
        <v>-0.19</v>
      </c>
      <c r="J39" s="140">
        <v>0.7</v>
      </c>
      <c r="K39" s="140">
        <v>0.08</v>
      </c>
      <c r="L39" s="140">
        <v>-0.17</v>
      </c>
      <c r="M39" s="141">
        <v>1.714</v>
      </c>
      <c r="N39" s="142">
        <v>8.5</v>
      </c>
      <c r="O39" s="142">
        <v>8.6</v>
      </c>
      <c r="P39" s="142">
        <v>8</v>
      </c>
      <c r="Q39" s="142">
        <v>7.9</v>
      </c>
      <c r="R39" s="142">
        <v>104.6</v>
      </c>
      <c r="S39" s="143">
        <v>105</v>
      </c>
      <c r="T39" s="359" t="s">
        <v>153</v>
      </c>
      <c r="U39" s="333" t="s">
        <v>87</v>
      </c>
      <c r="V39" s="358" t="s">
        <v>157</v>
      </c>
      <c r="W39" s="72"/>
      <c r="X39" s="227">
        <f t="shared" ref="X39:X99" si="5">DATE(LEFT(B39,4), MID(B39,5,2), RIGHT(B39,2))</f>
        <v>44876</v>
      </c>
      <c r="Y39" s="220">
        <f t="shared" si="4"/>
        <v>0.99883449883449882</v>
      </c>
      <c r="Z39" s="221">
        <f t="shared" si="0"/>
        <v>0.99912587412587417</v>
      </c>
      <c r="AA39" s="222">
        <f t="shared" si="1"/>
        <v>0.99912587412587417</v>
      </c>
      <c r="AB39" s="224">
        <v>1</v>
      </c>
      <c r="AC39" s="224">
        <v>1.01</v>
      </c>
      <c r="AD39" s="224">
        <v>0.99</v>
      </c>
      <c r="AE39" s="224">
        <v>1.02</v>
      </c>
      <c r="AF39" s="224">
        <v>0.98</v>
      </c>
    </row>
    <row r="40" spans="2:49" s="354" customFormat="1" ht="30" x14ac:dyDescent="0.25">
      <c r="B40" s="338">
        <v>20221111</v>
      </c>
      <c r="C40" s="339">
        <v>1.716</v>
      </c>
      <c r="D40" s="340">
        <f t="shared" si="2"/>
        <v>0</v>
      </c>
      <c r="E40" s="341">
        <f t="shared" si="3"/>
        <v>-1.1641443538998875E-3</v>
      </c>
      <c r="F40" s="342">
        <v>0.25</v>
      </c>
      <c r="G40" s="343">
        <v>0.34</v>
      </c>
      <c r="H40" s="343">
        <v>0.03</v>
      </c>
      <c r="I40" s="343">
        <v>-7.0000000000000007E-2</v>
      </c>
      <c r="J40" s="343">
        <v>0.78</v>
      </c>
      <c r="K40" s="343">
        <v>7.0000000000000007E-2</v>
      </c>
      <c r="L40" s="343">
        <v>-0.13</v>
      </c>
      <c r="M40" s="344">
        <v>1.716</v>
      </c>
      <c r="N40" s="345">
        <v>8.5</v>
      </c>
      <c r="O40" s="345">
        <v>8.6</v>
      </c>
      <c r="P40" s="345">
        <v>7.9</v>
      </c>
      <c r="Q40" s="345">
        <v>7.9</v>
      </c>
      <c r="R40" s="345">
        <v>104.6</v>
      </c>
      <c r="S40" s="346">
        <v>105</v>
      </c>
      <c r="T40" s="356" t="s">
        <v>153</v>
      </c>
      <c r="U40" s="333" t="s">
        <v>87</v>
      </c>
      <c r="V40" s="361" t="s">
        <v>170</v>
      </c>
      <c r="W40" s="347"/>
      <c r="X40" s="348">
        <f t="shared" si="5"/>
        <v>44876</v>
      </c>
      <c r="Y40" s="349">
        <f t="shared" si="4"/>
        <v>1</v>
      </c>
      <c r="Z40" s="350">
        <f t="shared" si="0"/>
        <v>0.99912587412587417</v>
      </c>
      <c r="AA40" s="351">
        <f t="shared" si="1"/>
        <v>0.99912587412587417</v>
      </c>
      <c r="AB40" s="352">
        <v>1</v>
      </c>
      <c r="AC40" s="352">
        <v>1.01</v>
      </c>
      <c r="AD40" s="352">
        <v>0.99</v>
      </c>
      <c r="AE40" s="352">
        <v>1.02</v>
      </c>
      <c r="AF40" s="352">
        <v>0.98</v>
      </c>
      <c r="AG40" s="353"/>
      <c r="AH40" s="353"/>
      <c r="AI40" s="353"/>
      <c r="AJ40" s="353"/>
      <c r="AK40" s="353"/>
      <c r="AL40" s="353"/>
      <c r="AM40" s="353"/>
      <c r="AN40" s="353"/>
      <c r="AO40" s="353"/>
      <c r="AP40" s="353"/>
      <c r="AQ40" s="353"/>
      <c r="AR40" s="353"/>
      <c r="AS40" s="353"/>
      <c r="AT40" s="353"/>
      <c r="AU40" s="353"/>
      <c r="AV40" s="353"/>
      <c r="AW40" s="353"/>
    </row>
    <row r="41" spans="2:49" x14ac:dyDescent="0.25">
      <c r="B41" s="135">
        <v>20230525</v>
      </c>
      <c r="C41" s="136">
        <v>1.7170000000000001</v>
      </c>
      <c r="D41" s="340">
        <f t="shared" ref="D41" si="6">IF(C41="","",((C41/$C$21)-1))</f>
        <v>5.827505827507018E-4</v>
      </c>
      <c r="E41" s="341">
        <f t="shared" ref="E41" si="7">IF(C41="","",((C41/$C$22)-1))</f>
        <v>-5.8207217694983271E-4</v>
      </c>
      <c r="F41" s="139">
        <v>0.36</v>
      </c>
      <c r="G41" s="140">
        <v>0.41</v>
      </c>
      <c r="H41" s="140">
        <v>0.13</v>
      </c>
      <c r="I41" s="140">
        <v>0.13</v>
      </c>
      <c r="J41" s="140">
        <v>0.67</v>
      </c>
      <c r="K41" s="140">
        <v>0.14000000000000001</v>
      </c>
      <c r="L41" s="140">
        <v>0.12</v>
      </c>
      <c r="M41" s="141">
        <v>1.7170000000000001</v>
      </c>
      <c r="N41" s="142">
        <v>8.4</v>
      </c>
      <c r="O41" s="142">
        <v>8.5</v>
      </c>
      <c r="P41" s="142">
        <v>8</v>
      </c>
      <c r="Q41" s="142">
        <v>7.9</v>
      </c>
      <c r="R41" s="142">
        <v>104.7</v>
      </c>
      <c r="S41" s="143">
        <v>105</v>
      </c>
      <c r="T41" s="356" t="s">
        <v>284</v>
      </c>
      <c r="U41" s="333" t="s">
        <v>87</v>
      </c>
      <c r="V41" s="358" t="s">
        <v>285</v>
      </c>
      <c r="W41" s="72"/>
      <c r="X41" s="348">
        <f t="shared" ref="X41" si="8">DATE(LEFT(B41,4), MID(B41,5,2), RIGHT(B41,2))</f>
        <v>45071</v>
      </c>
      <c r="Y41" s="349">
        <f t="shared" ref="Y41" si="9">IF(C41="","",C41/$C$21)</f>
        <v>1.0005827505827507</v>
      </c>
      <c r="Z41" s="350">
        <f t="shared" si="0"/>
        <v>0.99912587412587417</v>
      </c>
      <c r="AA41" s="351">
        <f t="shared" si="1"/>
        <v>0.99912587412587417</v>
      </c>
      <c r="AB41" s="352">
        <v>1</v>
      </c>
      <c r="AC41" s="352">
        <v>1.01</v>
      </c>
      <c r="AD41" s="352">
        <v>0.99</v>
      </c>
      <c r="AE41" s="352">
        <v>1.02</v>
      </c>
      <c r="AF41" s="352">
        <v>0.98</v>
      </c>
    </row>
    <row r="42" spans="2:49" x14ac:dyDescent="0.25">
      <c r="B42" s="135"/>
      <c r="C42" s="136"/>
      <c r="D42" s="137" t="str">
        <f t="shared" si="2"/>
        <v/>
      </c>
      <c r="E42" s="138" t="str">
        <f t="shared" si="3"/>
        <v/>
      </c>
      <c r="F42" s="139"/>
      <c r="G42" s="140"/>
      <c r="H42" s="140"/>
      <c r="I42" s="140"/>
      <c r="J42" s="140"/>
      <c r="K42" s="140"/>
      <c r="L42" s="140"/>
      <c r="M42" s="141"/>
      <c r="N42" s="142"/>
      <c r="O42" s="142"/>
      <c r="P42" s="142"/>
      <c r="Q42" s="142"/>
      <c r="R42" s="142"/>
      <c r="S42" s="143"/>
      <c r="T42" s="356"/>
      <c r="U42" s="357"/>
      <c r="V42" s="358"/>
      <c r="W42" s="72"/>
      <c r="X42" s="227" t="e">
        <f t="shared" si="5"/>
        <v>#VALUE!</v>
      </c>
      <c r="Y42" s="220" t="str">
        <f t="shared" si="4"/>
        <v/>
      </c>
      <c r="Z42" s="221" t="str">
        <f>IF(C42="",IF(Y42="","",Y42),AVERAGE(Y34:Y52))</f>
        <v/>
      </c>
      <c r="AA42" s="222" t="str">
        <f>IF(C42="",IF(Z42="","",Z42),AVERAGE(Y22:Y62))</f>
        <v/>
      </c>
      <c r="AB42" s="224">
        <v>1</v>
      </c>
      <c r="AC42" s="224">
        <v>1.01</v>
      </c>
      <c r="AD42" s="224">
        <v>0.99</v>
      </c>
      <c r="AE42" s="224">
        <v>1.02</v>
      </c>
      <c r="AF42" s="224">
        <v>0.98</v>
      </c>
    </row>
    <row r="43" spans="2:49" x14ac:dyDescent="0.25">
      <c r="B43" s="135"/>
      <c r="C43" s="136"/>
      <c r="D43" s="137" t="str">
        <f t="shared" si="2"/>
        <v/>
      </c>
      <c r="E43" s="138" t="str">
        <f t="shared" si="3"/>
        <v/>
      </c>
      <c r="F43" s="139"/>
      <c r="G43" s="140"/>
      <c r="H43" s="140"/>
      <c r="I43" s="140"/>
      <c r="J43" s="140"/>
      <c r="K43" s="140"/>
      <c r="L43" s="140"/>
      <c r="M43" s="141"/>
      <c r="N43" s="142"/>
      <c r="O43" s="142"/>
      <c r="P43" s="142"/>
      <c r="Q43" s="142"/>
      <c r="R43" s="142"/>
      <c r="S43" s="143"/>
      <c r="T43" s="356"/>
      <c r="U43" s="357"/>
      <c r="V43" s="358"/>
      <c r="W43" s="72"/>
      <c r="X43" s="227" t="e">
        <f t="shared" si="5"/>
        <v>#VALUE!</v>
      </c>
      <c r="Y43" s="220" t="str">
        <f t="shared" si="4"/>
        <v/>
      </c>
      <c r="Z43" s="221" t="str">
        <f>IF(C43="",IF(Y43="","",Y43),AVERAGE(Y35:Y53))</f>
        <v/>
      </c>
      <c r="AA43" s="222" t="str">
        <f>IF(C43="",IF(Z43="","",Z43),AVERAGE(Y23:Y63))</f>
        <v/>
      </c>
      <c r="AB43" s="224">
        <v>1</v>
      </c>
      <c r="AC43" s="224">
        <v>1.01</v>
      </c>
      <c r="AD43" s="224">
        <v>0.99</v>
      </c>
      <c r="AE43" s="224">
        <v>1.02</v>
      </c>
      <c r="AF43" s="224">
        <v>0.98</v>
      </c>
    </row>
    <row r="44" spans="2:49" x14ac:dyDescent="0.25">
      <c r="B44" s="135"/>
      <c r="C44" s="136"/>
      <c r="D44" s="137" t="str">
        <f t="shared" si="2"/>
        <v/>
      </c>
      <c r="E44" s="138" t="str">
        <f t="shared" si="3"/>
        <v/>
      </c>
      <c r="F44" s="139"/>
      <c r="G44" s="140"/>
      <c r="H44" s="140"/>
      <c r="I44" s="140"/>
      <c r="J44" s="140"/>
      <c r="K44" s="140"/>
      <c r="L44" s="140"/>
      <c r="M44" s="141"/>
      <c r="N44" s="142"/>
      <c r="O44" s="142"/>
      <c r="P44" s="142"/>
      <c r="Q44" s="142"/>
      <c r="R44" s="142"/>
      <c r="S44" s="143"/>
      <c r="T44" s="356"/>
      <c r="U44" s="357"/>
      <c r="V44" s="358"/>
      <c r="W44" s="72"/>
      <c r="X44" s="227" t="e">
        <f t="shared" si="5"/>
        <v>#VALUE!</v>
      </c>
      <c r="Y44" s="220" t="str">
        <f t="shared" si="4"/>
        <v/>
      </c>
      <c r="Z44" s="221" t="str">
        <f>IF(C44="",IF(Y44="","",Y44),AVERAGE(Y36:Y54))</f>
        <v/>
      </c>
      <c r="AA44" s="222" t="str">
        <f>IF(C44="",IF(Z44="","",Z44),AVERAGE(Y24:Y64))</f>
        <v/>
      </c>
      <c r="AB44" s="224">
        <v>1</v>
      </c>
      <c r="AC44" s="224">
        <v>1.01</v>
      </c>
      <c r="AD44" s="224">
        <v>0.99</v>
      </c>
      <c r="AE44" s="224">
        <v>1.02</v>
      </c>
      <c r="AF44" s="224">
        <v>0.98</v>
      </c>
    </row>
    <row r="45" spans="2:49" x14ac:dyDescent="0.25">
      <c r="B45" s="135"/>
      <c r="C45" s="136"/>
      <c r="D45" s="137" t="str">
        <f t="shared" si="2"/>
        <v/>
      </c>
      <c r="E45" s="138" t="str">
        <f t="shared" si="3"/>
        <v/>
      </c>
      <c r="F45" s="139"/>
      <c r="G45" s="140"/>
      <c r="H45" s="140"/>
      <c r="I45" s="140"/>
      <c r="J45" s="140"/>
      <c r="K45" s="140"/>
      <c r="L45" s="140"/>
      <c r="M45" s="141"/>
      <c r="N45" s="142"/>
      <c r="O45" s="142"/>
      <c r="P45" s="142"/>
      <c r="Q45" s="142"/>
      <c r="R45" s="142"/>
      <c r="S45" s="143"/>
      <c r="T45" s="356"/>
      <c r="U45" s="357"/>
      <c r="V45" s="358"/>
      <c r="W45" s="72"/>
      <c r="X45" s="227" t="e">
        <f t="shared" si="5"/>
        <v>#VALUE!</v>
      </c>
      <c r="Y45" s="220" t="str">
        <f t="shared" si="4"/>
        <v/>
      </c>
      <c r="Z45" s="221" t="str">
        <f>IF(C45="",IF(Y45="","",Y45),AVERAGE(Y38:Y56))</f>
        <v/>
      </c>
      <c r="AA45" s="222" t="str">
        <f t="shared" ref="AA45:AA60" si="10">IF(C45="",IF(Z45="","",Z45),AVERAGE(Y26:Y66))</f>
        <v/>
      </c>
      <c r="AB45" s="224">
        <v>1</v>
      </c>
      <c r="AC45" s="224">
        <v>1.01</v>
      </c>
      <c r="AD45" s="224">
        <v>0.99</v>
      </c>
      <c r="AE45" s="224">
        <v>1.02</v>
      </c>
      <c r="AF45" s="224">
        <v>0.98</v>
      </c>
    </row>
    <row r="46" spans="2:49" x14ac:dyDescent="0.25">
      <c r="B46" s="135"/>
      <c r="C46" s="136"/>
      <c r="D46" s="137" t="str">
        <f t="shared" si="2"/>
        <v/>
      </c>
      <c r="E46" s="138" t="str">
        <f t="shared" si="3"/>
        <v/>
      </c>
      <c r="F46" s="139"/>
      <c r="G46" s="140"/>
      <c r="H46" s="140"/>
      <c r="I46" s="140"/>
      <c r="J46" s="140"/>
      <c r="K46" s="140"/>
      <c r="L46" s="140"/>
      <c r="M46" s="141"/>
      <c r="N46" s="142"/>
      <c r="O46" s="142"/>
      <c r="P46" s="142"/>
      <c r="Q46" s="142"/>
      <c r="R46" s="142"/>
      <c r="S46" s="143"/>
      <c r="T46" s="356"/>
      <c r="U46" s="357"/>
      <c r="V46" s="358"/>
      <c r="W46" s="72"/>
      <c r="X46" s="227" t="e">
        <f t="shared" si="5"/>
        <v>#VALUE!</v>
      </c>
      <c r="Y46" s="220" t="str">
        <f t="shared" si="4"/>
        <v/>
      </c>
      <c r="Z46" s="221" t="str">
        <f>IF(C46="",IF(Y46="","",Y46),AVERAGE(Y39:Y57))</f>
        <v/>
      </c>
      <c r="AA46" s="222" t="str">
        <f t="shared" si="10"/>
        <v/>
      </c>
      <c r="AB46" s="224">
        <v>1</v>
      </c>
      <c r="AC46" s="224">
        <v>1.01</v>
      </c>
      <c r="AD46" s="224">
        <v>0.99</v>
      </c>
      <c r="AE46" s="224">
        <v>1.02</v>
      </c>
      <c r="AF46" s="224">
        <v>0.98</v>
      </c>
    </row>
    <row r="47" spans="2:49" x14ac:dyDescent="0.25">
      <c r="B47" s="135"/>
      <c r="C47" s="136"/>
      <c r="D47" s="137" t="str">
        <f t="shared" si="2"/>
        <v/>
      </c>
      <c r="E47" s="138" t="str">
        <f t="shared" si="3"/>
        <v/>
      </c>
      <c r="F47" s="139"/>
      <c r="G47" s="140"/>
      <c r="H47" s="140"/>
      <c r="I47" s="140"/>
      <c r="J47" s="140"/>
      <c r="K47" s="140"/>
      <c r="L47" s="140"/>
      <c r="M47" s="141"/>
      <c r="N47" s="142"/>
      <c r="O47" s="142"/>
      <c r="P47" s="142"/>
      <c r="Q47" s="142"/>
      <c r="R47" s="142"/>
      <c r="S47" s="143"/>
      <c r="T47" s="356"/>
      <c r="U47" s="357"/>
      <c r="V47" s="358"/>
      <c r="W47" s="72"/>
      <c r="X47" s="227" t="e">
        <f t="shared" si="5"/>
        <v>#VALUE!</v>
      </c>
      <c r="Y47" s="220" t="str">
        <f t="shared" si="4"/>
        <v/>
      </c>
      <c r="Z47" s="221" t="str">
        <f>IF(C47="",IF(Y47="","",Y47),AVERAGE(Y40:Y58))</f>
        <v/>
      </c>
      <c r="AA47" s="222" t="str">
        <f t="shared" si="10"/>
        <v/>
      </c>
      <c r="AB47" s="224">
        <v>1</v>
      </c>
      <c r="AC47" s="224">
        <v>1.01</v>
      </c>
      <c r="AD47" s="224">
        <v>0.99</v>
      </c>
      <c r="AE47" s="224">
        <v>1.02</v>
      </c>
      <c r="AF47" s="224">
        <v>0.98</v>
      </c>
    </row>
    <row r="48" spans="2:49" x14ac:dyDescent="0.25">
      <c r="B48" s="135"/>
      <c r="C48" s="136"/>
      <c r="D48" s="137" t="str">
        <f t="shared" si="2"/>
        <v/>
      </c>
      <c r="E48" s="138" t="str">
        <f t="shared" si="3"/>
        <v/>
      </c>
      <c r="F48" s="139"/>
      <c r="G48" s="140"/>
      <c r="H48" s="140"/>
      <c r="I48" s="140"/>
      <c r="J48" s="140"/>
      <c r="K48" s="140"/>
      <c r="L48" s="140"/>
      <c r="M48" s="141"/>
      <c r="N48" s="142"/>
      <c r="O48" s="142"/>
      <c r="P48" s="142"/>
      <c r="Q48" s="142"/>
      <c r="R48" s="142"/>
      <c r="S48" s="143"/>
      <c r="T48" s="356"/>
      <c r="U48" s="357"/>
      <c r="V48" s="214"/>
      <c r="W48" s="72"/>
      <c r="X48" s="227" t="e">
        <f t="shared" si="5"/>
        <v>#VALUE!</v>
      </c>
      <c r="Y48" s="220" t="str">
        <f t="shared" si="4"/>
        <v/>
      </c>
      <c r="Z48" s="221" t="str">
        <f>IF(C48="",IF(Y48="","",Y48),AVERAGE(Y41:Y59))</f>
        <v/>
      </c>
      <c r="AA48" s="222" t="str">
        <f t="shared" si="10"/>
        <v/>
      </c>
      <c r="AB48" s="224">
        <v>1</v>
      </c>
      <c r="AC48" s="224">
        <v>1.01</v>
      </c>
      <c r="AD48" s="224">
        <v>0.99</v>
      </c>
      <c r="AE48" s="224">
        <v>1.02</v>
      </c>
      <c r="AF48" s="224">
        <v>0.98</v>
      </c>
    </row>
    <row r="49" spans="2:32" x14ac:dyDescent="0.25">
      <c r="B49" s="135"/>
      <c r="C49" s="136"/>
      <c r="D49" s="137" t="str">
        <f t="shared" si="2"/>
        <v/>
      </c>
      <c r="E49" s="138" t="str">
        <f t="shared" si="3"/>
        <v/>
      </c>
      <c r="F49" s="139"/>
      <c r="G49" s="140"/>
      <c r="H49" s="140"/>
      <c r="I49" s="140"/>
      <c r="J49" s="140"/>
      <c r="K49" s="140"/>
      <c r="L49" s="140"/>
      <c r="M49" s="141"/>
      <c r="N49" s="142"/>
      <c r="O49" s="142"/>
      <c r="P49" s="142"/>
      <c r="Q49" s="142"/>
      <c r="R49" s="142"/>
      <c r="S49" s="143"/>
      <c r="T49" s="356"/>
      <c r="U49" s="357"/>
      <c r="V49" s="214"/>
      <c r="W49" s="72"/>
      <c r="X49" s="227" t="e">
        <f t="shared" si="5"/>
        <v>#VALUE!</v>
      </c>
      <c r="Y49" s="220" t="str">
        <f t="shared" si="4"/>
        <v/>
      </c>
      <c r="Z49" s="221" t="str">
        <f t="shared" ref="Z49:Z53" si="11">IF(C49="",IF(Y49="","",Y49),AVERAGE(Y41:Y60))</f>
        <v/>
      </c>
      <c r="AA49" s="222" t="str">
        <f t="shared" si="10"/>
        <v/>
      </c>
      <c r="AB49" s="224">
        <v>1</v>
      </c>
      <c r="AC49" s="224">
        <v>1.01</v>
      </c>
      <c r="AD49" s="224">
        <v>0.99</v>
      </c>
      <c r="AE49" s="224">
        <v>1.02</v>
      </c>
      <c r="AF49" s="224">
        <v>0.98</v>
      </c>
    </row>
    <row r="50" spans="2:32" x14ac:dyDescent="0.25">
      <c r="B50" s="135"/>
      <c r="C50" s="136"/>
      <c r="D50" s="137" t="str">
        <f t="shared" si="2"/>
        <v/>
      </c>
      <c r="E50" s="138" t="str">
        <f t="shared" si="3"/>
        <v/>
      </c>
      <c r="F50" s="139"/>
      <c r="G50" s="140"/>
      <c r="H50" s="140"/>
      <c r="I50" s="140"/>
      <c r="J50" s="140"/>
      <c r="K50" s="140"/>
      <c r="L50" s="140"/>
      <c r="M50" s="141"/>
      <c r="N50" s="142"/>
      <c r="O50" s="142"/>
      <c r="P50" s="142"/>
      <c r="Q50" s="142"/>
      <c r="R50" s="142"/>
      <c r="S50" s="143"/>
      <c r="T50" s="356"/>
      <c r="U50" s="357"/>
      <c r="V50" s="214"/>
      <c r="W50" s="72"/>
      <c r="X50" s="227" t="e">
        <f t="shared" si="5"/>
        <v>#VALUE!</v>
      </c>
      <c r="Y50" s="220" t="str">
        <f t="shared" si="4"/>
        <v/>
      </c>
      <c r="Z50" s="221" t="str">
        <f t="shared" si="11"/>
        <v/>
      </c>
      <c r="AA50" s="222" t="str">
        <f t="shared" si="10"/>
        <v/>
      </c>
      <c r="AB50" s="224">
        <v>1</v>
      </c>
      <c r="AC50" s="224">
        <v>1.01</v>
      </c>
      <c r="AD50" s="224">
        <v>0.99</v>
      </c>
      <c r="AE50" s="224">
        <v>1.02</v>
      </c>
      <c r="AF50" s="224">
        <v>0.98</v>
      </c>
    </row>
    <row r="51" spans="2:32" x14ac:dyDescent="0.25">
      <c r="B51" s="135"/>
      <c r="C51" s="136"/>
      <c r="D51" s="137" t="str">
        <f t="shared" si="2"/>
        <v/>
      </c>
      <c r="E51" s="138" t="str">
        <f t="shared" si="3"/>
        <v/>
      </c>
      <c r="F51" s="139"/>
      <c r="G51" s="140"/>
      <c r="H51" s="140"/>
      <c r="I51" s="140"/>
      <c r="J51" s="140"/>
      <c r="K51" s="140"/>
      <c r="L51" s="140"/>
      <c r="M51" s="141"/>
      <c r="N51" s="142"/>
      <c r="O51" s="142"/>
      <c r="P51" s="142"/>
      <c r="Q51" s="142"/>
      <c r="R51" s="142"/>
      <c r="S51" s="143"/>
      <c r="T51" s="356"/>
      <c r="U51" s="357"/>
      <c r="V51" s="214"/>
      <c r="W51" s="72"/>
      <c r="X51" s="227" t="e">
        <f t="shared" si="5"/>
        <v>#VALUE!</v>
      </c>
      <c r="Y51" s="220" t="str">
        <f t="shared" si="4"/>
        <v/>
      </c>
      <c r="Z51" s="221" t="str">
        <f t="shared" si="11"/>
        <v/>
      </c>
      <c r="AA51" s="222" t="str">
        <f t="shared" si="10"/>
        <v/>
      </c>
      <c r="AB51" s="224">
        <v>1</v>
      </c>
      <c r="AC51" s="224">
        <v>1.01</v>
      </c>
      <c r="AD51" s="224">
        <v>0.99</v>
      </c>
      <c r="AE51" s="224">
        <v>1.02</v>
      </c>
      <c r="AF51" s="224">
        <v>0.98</v>
      </c>
    </row>
    <row r="52" spans="2:32" x14ac:dyDescent="0.25">
      <c r="B52" s="135"/>
      <c r="C52" s="136"/>
      <c r="D52" s="137" t="str">
        <f t="shared" si="2"/>
        <v/>
      </c>
      <c r="E52" s="138" t="str">
        <f t="shared" si="3"/>
        <v/>
      </c>
      <c r="F52" s="139"/>
      <c r="G52" s="140"/>
      <c r="H52" s="140"/>
      <c r="I52" s="140"/>
      <c r="J52" s="140"/>
      <c r="K52" s="140"/>
      <c r="L52" s="140"/>
      <c r="M52" s="141"/>
      <c r="N52" s="142"/>
      <c r="O52" s="142"/>
      <c r="P52" s="142"/>
      <c r="Q52" s="142"/>
      <c r="R52" s="142"/>
      <c r="S52" s="143"/>
      <c r="T52" s="356"/>
      <c r="U52" s="357"/>
      <c r="V52" s="214"/>
      <c r="W52" s="72"/>
      <c r="X52" s="227" t="e">
        <f t="shared" si="5"/>
        <v>#VALUE!</v>
      </c>
      <c r="Y52" s="220" t="str">
        <f t="shared" si="4"/>
        <v/>
      </c>
      <c r="Z52" s="221" t="str">
        <f t="shared" si="11"/>
        <v/>
      </c>
      <c r="AA52" s="222" t="str">
        <f t="shared" si="10"/>
        <v/>
      </c>
      <c r="AB52" s="224">
        <v>1</v>
      </c>
      <c r="AC52" s="224">
        <v>1.01</v>
      </c>
      <c r="AD52" s="224">
        <v>0.99</v>
      </c>
      <c r="AE52" s="224">
        <v>1.02</v>
      </c>
      <c r="AF52" s="224">
        <v>0.98</v>
      </c>
    </row>
    <row r="53" spans="2:32" x14ac:dyDescent="0.25">
      <c r="B53" s="135"/>
      <c r="C53" s="136"/>
      <c r="D53" s="137" t="str">
        <f t="shared" si="2"/>
        <v/>
      </c>
      <c r="E53" s="138" t="str">
        <f t="shared" si="3"/>
        <v/>
      </c>
      <c r="F53" s="139"/>
      <c r="G53" s="140"/>
      <c r="H53" s="140"/>
      <c r="I53" s="140"/>
      <c r="J53" s="140"/>
      <c r="K53" s="140"/>
      <c r="L53" s="140"/>
      <c r="M53" s="141"/>
      <c r="N53" s="142"/>
      <c r="O53" s="142"/>
      <c r="P53" s="142"/>
      <c r="Q53" s="142"/>
      <c r="R53" s="142"/>
      <c r="S53" s="143"/>
      <c r="T53" s="356"/>
      <c r="U53" s="357"/>
      <c r="V53" s="214"/>
      <c r="W53" s="72"/>
      <c r="X53" s="227" t="e">
        <f t="shared" si="5"/>
        <v>#VALUE!</v>
      </c>
      <c r="Y53" s="220" t="str">
        <f t="shared" si="4"/>
        <v/>
      </c>
      <c r="Z53" s="221" t="str">
        <f t="shared" si="11"/>
        <v/>
      </c>
      <c r="AA53" s="222" t="str">
        <f t="shared" si="10"/>
        <v/>
      </c>
      <c r="AB53" s="224">
        <v>1</v>
      </c>
      <c r="AC53" s="224">
        <v>1.01</v>
      </c>
      <c r="AD53" s="224">
        <v>0.99</v>
      </c>
      <c r="AE53" s="224">
        <v>1.02</v>
      </c>
      <c r="AF53" s="224">
        <v>0.98</v>
      </c>
    </row>
    <row r="54" spans="2:32" x14ac:dyDescent="0.25">
      <c r="B54" s="135"/>
      <c r="C54" s="136"/>
      <c r="D54" s="137" t="str">
        <f t="shared" si="2"/>
        <v/>
      </c>
      <c r="E54" s="138" t="str">
        <f t="shared" si="3"/>
        <v/>
      </c>
      <c r="F54" s="139"/>
      <c r="G54" s="140"/>
      <c r="H54" s="140"/>
      <c r="I54" s="140"/>
      <c r="J54" s="140"/>
      <c r="K54" s="140"/>
      <c r="L54" s="140"/>
      <c r="M54" s="141"/>
      <c r="N54" s="142"/>
      <c r="O54" s="142"/>
      <c r="P54" s="142"/>
      <c r="Q54" s="142"/>
      <c r="R54" s="142"/>
      <c r="S54" s="143"/>
      <c r="T54" s="356"/>
      <c r="U54" s="357"/>
      <c r="V54" s="214"/>
      <c r="W54" s="72"/>
      <c r="X54" s="227" t="e">
        <f t="shared" si="5"/>
        <v>#VALUE!</v>
      </c>
      <c r="Y54" s="220" t="str">
        <f t="shared" si="4"/>
        <v/>
      </c>
      <c r="Z54" s="221" t="str">
        <f t="shared" ref="Z54:Z98" si="12">IF(C54="",IF(Y54="","",Y54),AVERAGE(Y45:Y65))</f>
        <v/>
      </c>
      <c r="AA54" s="222" t="str">
        <f t="shared" si="10"/>
        <v/>
      </c>
      <c r="AB54" s="224">
        <v>1</v>
      </c>
      <c r="AC54" s="224">
        <v>1.01</v>
      </c>
      <c r="AD54" s="224">
        <v>0.99</v>
      </c>
      <c r="AE54" s="224">
        <v>1.02</v>
      </c>
      <c r="AF54" s="224">
        <v>0.98</v>
      </c>
    </row>
    <row r="55" spans="2:32" x14ac:dyDescent="0.25">
      <c r="B55" s="135"/>
      <c r="C55" s="136"/>
      <c r="D55" s="137" t="str">
        <f t="shared" si="2"/>
        <v/>
      </c>
      <c r="E55" s="138" t="str">
        <f t="shared" si="3"/>
        <v/>
      </c>
      <c r="F55" s="139"/>
      <c r="G55" s="140"/>
      <c r="H55" s="140"/>
      <c r="I55" s="140"/>
      <c r="J55" s="140"/>
      <c r="K55" s="140"/>
      <c r="L55" s="140"/>
      <c r="M55" s="141"/>
      <c r="N55" s="142"/>
      <c r="O55" s="142"/>
      <c r="P55" s="142"/>
      <c r="Q55" s="142"/>
      <c r="R55" s="142"/>
      <c r="S55" s="143"/>
      <c r="T55" s="356"/>
      <c r="U55" s="357"/>
      <c r="V55" s="214"/>
      <c r="W55" s="72"/>
      <c r="X55" s="227" t="e">
        <f t="shared" si="5"/>
        <v>#VALUE!</v>
      </c>
      <c r="Y55" s="220" t="str">
        <f t="shared" si="4"/>
        <v/>
      </c>
      <c r="Z55" s="221" t="str">
        <f t="shared" si="12"/>
        <v/>
      </c>
      <c r="AA55" s="222" t="str">
        <f t="shared" si="10"/>
        <v/>
      </c>
      <c r="AB55" s="224">
        <v>1</v>
      </c>
      <c r="AC55" s="224">
        <v>1.01</v>
      </c>
      <c r="AD55" s="224">
        <v>0.99</v>
      </c>
      <c r="AE55" s="224">
        <v>1.02</v>
      </c>
      <c r="AF55" s="224">
        <v>0.98</v>
      </c>
    </row>
    <row r="56" spans="2:32" x14ac:dyDescent="0.25">
      <c r="B56" s="135"/>
      <c r="C56" s="136"/>
      <c r="D56" s="137" t="str">
        <f t="shared" si="2"/>
        <v/>
      </c>
      <c r="E56" s="138" t="str">
        <f t="shared" si="3"/>
        <v/>
      </c>
      <c r="F56" s="139"/>
      <c r="G56" s="140"/>
      <c r="H56" s="140"/>
      <c r="I56" s="140"/>
      <c r="J56" s="140"/>
      <c r="K56" s="140"/>
      <c r="L56" s="140"/>
      <c r="M56" s="141"/>
      <c r="N56" s="142"/>
      <c r="O56" s="142"/>
      <c r="P56" s="142"/>
      <c r="Q56" s="142"/>
      <c r="R56" s="142"/>
      <c r="S56" s="143"/>
      <c r="T56" s="356"/>
      <c r="U56" s="357"/>
      <c r="V56" s="214"/>
      <c r="W56" s="72"/>
      <c r="X56" s="227" t="e">
        <f t="shared" si="5"/>
        <v>#VALUE!</v>
      </c>
      <c r="Y56" s="220" t="str">
        <f t="shared" si="4"/>
        <v/>
      </c>
      <c r="Z56" s="221" t="str">
        <f t="shared" si="12"/>
        <v/>
      </c>
      <c r="AA56" s="222" t="str">
        <f t="shared" si="10"/>
        <v/>
      </c>
      <c r="AB56" s="224">
        <v>1</v>
      </c>
      <c r="AC56" s="224">
        <v>1.01</v>
      </c>
      <c r="AD56" s="224">
        <v>0.99</v>
      </c>
      <c r="AE56" s="224">
        <v>1.02</v>
      </c>
      <c r="AF56" s="224">
        <v>0.98</v>
      </c>
    </row>
    <row r="57" spans="2:32" x14ac:dyDescent="0.25">
      <c r="B57" s="135"/>
      <c r="C57" s="136"/>
      <c r="D57" s="137" t="str">
        <f t="shared" si="2"/>
        <v/>
      </c>
      <c r="E57" s="138" t="str">
        <f t="shared" si="3"/>
        <v/>
      </c>
      <c r="F57" s="139"/>
      <c r="G57" s="140"/>
      <c r="H57" s="140"/>
      <c r="I57" s="140"/>
      <c r="J57" s="140"/>
      <c r="K57" s="140"/>
      <c r="L57" s="140"/>
      <c r="M57" s="141"/>
      <c r="N57" s="142"/>
      <c r="O57" s="142"/>
      <c r="P57" s="142"/>
      <c r="Q57" s="142"/>
      <c r="R57" s="142"/>
      <c r="S57" s="143"/>
      <c r="T57" s="356"/>
      <c r="U57" s="357"/>
      <c r="V57" s="214"/>
      <c r="W57" s="72"/>
      <c r="X57" s="227" t="e">
        <f t="shared" si="5"/>
        <v>#VALUE!</v>
      </c>
      <c r="Y57" s="220" t="str">
        <f t="shared" si="4"/>
        <v/>
      </c>
      <c r="Z57" s="221" t="str">
        <f t="shared" si="12"/>
        <v/>
      </c>
      <c r="AA57" s="222" t="str">
        <f t="shared" si="10"/>
        <v/>
      </c>
      <c r="AB57" s="224">
        <v>1</v>
      </c>
      <c r="AC57" s="224">
        <v>1.01</v>
      </c>
      <c r="AD57" s="224">
        <v>0.99</v>
      </c>
      <c r="AE57" s="224">
        <v>1.02</v>
      </c>
      <c r="AF57" s="224">
        <v>0.98</v>
      </c>
    </row>
    <row r="58" spans="2:32" x14ac:dyDescent="0.25">
      <c r="B58" s="135"/>
      <c r="C58" s="136"/>
      <c r="D58" s="137" t="str">
        <f t="shared" si="2"/>
        <v/>
      </c>
      <c r="E58" s="138" t="str">
        <f t="shared" si="3"/>
        <v/>
      </c>
      <c r="F58" s="139"/>
      <c r="G58" s="140"/>
      <c r="H58" s="140"/>
      <c r="I58" s="140"/>
      <c r="J58" s="140"/>
      <c r="K58" s="140"/>
      <c r="L58" s="140"/>
      <c r="M58" s="141"/>
      <c r="N58" s="142"/>
      <c r="O58" s="142"/>
      <c r="P58" s="142"/>
      <c r="Q58" s="142"/>
      <c r="R58" s="142"/>
      <c r="S58" s="143"/>
      <c r="T58" s="356"/>
      <c r="U58" s="357"/>
      <c r="V58" s="214"/>
      <c r="W58" s="72"/>
      <c r="X58" s="227" t="e">
        <f t="shared" si="5"/>
        <v>#VALUE!</v>
      </c>
      <c r="Y58" s="220" t="str">
        <f t="shared" si="4"/>
        <v/>
      </c>
      <c r="Z58" s="221" t="str">
        <f t="shared" si="12"/>
        <v/>
      </c>
      <c r="AA58" s="222" t="str">
        <f t="shared" si="10"/>
        <v/>
      </c>
      <c r="AB58" s="224">
        <v>1</v>
      </c>
      <c r="AC58" s="224">
        <v>1.01</v>
      </c>
      <c r="AD58" s="224">
        <v>0.99</v>
      </c>
      <c r="AE58" s="224">
        <v>1.02</v>
      </c>
      <c r="AF58" s="224">
        <v>0.98</v>
      </c>
    </row>
    <row r="59" spans="2:32" x14ac:dyDescent="0.25">
      <c r="B59" s="135"/>
      <c r="C59" s="136"/>
      <c r="D59" s="137" t="str">
        <f t="shared" si="2"/>
        <v/>
      </c>
      <c r="E59" s="138" t="str">
        <f t="shared" si="3"/>
        <v/>
      </c>
      <c r="F59" s="139"/>
      <c r="G59" s="140"/>
      <c r="H59" s="140"/>
      <c r="I59" s="140"/>
      <c r="J59" s="140"/>
      <c r="K59" s="140"/>
      <c r="L59" s="140"/>
      <c r="M59" s="141"/>
      <c r="N59" s="142"/>
      <c r="O59" s="142"/>
      <c r="P59" s="142"/>
      <c r="Q59" s="142"/>
      <c r="R59" s="142"/>
      <c r="S59" s="143"/>
      <c r="T59" s="356"/>
      <c r="U59" s="357"/>
      <c r="V59" s="214"/>
      <c r="W59" s="72"/>
      <c r="X59" s="227" t="e">
        <f t="shared" si="5"/>
        <v>#VALUE!</v>
      </c>
      <c r="Y59" s="220" t="str">
        <f t="shared" si="4"/>
        <v/>
      </c>
      <c r="Z59" s="221" t="str">
        <f t="shared" si="12"/>
        <v/>
      </c>
      <c r="AA59" s="222" t="str">
        <f t="shared" si="10"/>
        <v/>
      </c>
      <c r="AB59" s="224">
        <v>1</v>
      </c>
      <c r="AC59" s="224">
        <v>1.01</v>
      </c>
      <c r="AD59" s="224">
        <v>0.99</v>
      </c>
      <c r="AE59" s="224">
        <v>1.02</v>
      </c>
      <c r="AF59" s="224">
        <v>0.98</v>
      </c>
    </row>
    <row r="60" spans="2:32" x14ac:dyDescent="0.25">
      <c r="B60" s="135"/>
      <c r="C60" s="136"/>
      <c r="D60" s="137" t="str">
        <f t="shared" si="2"/>
        <v/>
      </c>
      <c r="E60" s="138" t="str">
        <f t="shared" si="3"/>
        <v/>
      </c>
      <c r="F60" s="139"/>
      <c r="G60" s="140"/>
      <c r="H60" s="140"/>
      <c r="I60" s="140"/>
      <c r="J60" s="140"/>
      <c r="K60" s="140"/>
      <c r="L60" s="140"/>
      <c r="M60" s="141"/>
      <c r="N60" s="142"/>
      <c r="O60" s="142"/>
      <c r="P60" s="142"/>
      <c r="Q60" s="142"/>
      <c r="R60" s="142"/>
      <c r="S60" s="143"/>
      <c r="T60" s="356"/>
      <c r="U60" s="357"/>
      <c r="V60" s="214"/>
      <c r="W60" s="72"/>
      <c r="X60" s="227" t="e">
        <f t="shared" si="5"/>
        <v>#VALUE!</v>
      </c>
      <c r="Y60" s="220" t="str">
        <f t="shared" si="4"/>
        <v/>
      </c>
      <c r="Z60" s="221" t="str">
        <f t="shared" si="12"/>
        <v/>
      </c>
      <c r="AA60" s="222" t="str">
        <f t="shared" si="10"/>
        <v/>
      </c>
      <c r="AB60" s="224">
        <v>1</v>
      </c>
      <c r="AC60" s="224">
        <v>1.01</v>
      </c>
      <c r="AD60" s="224">
        <v>0.99</v>
      </c>
      <c r="AE60" s="224">
        <v>1.02</v>
      </c>
      <c r="AF60" s="224">
        <v>0.98</v>
      </c>
    </row>
    <row r="61" spans="2:32" x14ac:dyDescent="0.25">
      <c r="B61" s="135"/>
      <c r="C61" s="136"/>
      <c r="D61" s="137" t="str">
        <f t="shared" si="2"/>
        <v/>
      </c>
      <c r="E61" s="138" t="str">
        <f t="shared" si="3"/>
        <v/>
      </c>
      <c r="F61" s="139"/>
      <c r="G61" s="140"/>
      <c r="H61" s="140"/>
      <c r="I61" s="140"/>
      <c r="J61" s="140"/>
      <c r="K61" s="140"/>
      <c r="L61" s="140"/>
      <c r="M61" s="141"/>
      <c r="N61" s="142"/>
      <c r="O61" s="142"/>
      <c r="P61" s="142"/>
      <c r="Q61" s="142"/>
      <c r="R61" s="142"/>
      <c r="S61" s="143"/>
      <c r="T61" s="356"/>
      <c r="U61" s="357"/>
      <c r="V61" s="214"/>
      <c r="W61" s="72"/>
      <c r="X61" s="227" t="e">
        <f t="shared" si="5"/>
        <v>#VALUE!</v>
      </c>
      <c r="Y61" s="220" t="str">
        <f t="shared" si="4"/>
        <v/>
      </c>
      <c r="Z61" s="221" t="str">
        <f t="shared" si="12"/>
        <v/>
      </c>
      <c r="AA61" s="222" t="str">
        <f t="shared" ref="AA61:AA65" si="13">IF(C61="",IF(Z61="","",Z61),AVERAGE(Y41:Y82))</f>
        <v/>
      </c>
      <c r="AB61" s="224">
        <v>1</v>
      </c>
      <c r="AC61" s="224">
        <v>1.01</v>
      </c>
      <c r="AD61" s="224">
        <v>0.99</v>
      </c>
      <c r="AE61" s="224">
        <v>1.02</v>
      </c>
      <c r="AF61" s="224">
        <v>0.98</v>
      </c>
    </row>
    <row r="62" spans="2:32" x14ac:dyDescent="0.25">
      <c r="B62" s="135"/>
      <c r="C62" s="136"/>
      <c r="D62" s="137" t="str">
        <f t="shared" si="2"/>
        <v/>
      </c>
      <c r="E62" s="138" t="str">
        <f t="shared" si="3"/>
        <v/>
      </c>
      <c r="F62" s="139"/>
      <c r="G62" s="140"/>
      <c r="H62" s="140"/>
      <c r="I62" s="140"/>
      <c r="J62" s="140"/>
      <c r="K62" s="140"/>
      <c r="L62" s="140"/>
      <c r="M62" s="141"/>
      <c r="N62" s="142"/>
      <c r="O62" s="142"/>
      <c r="P62" s="142"/>
      <c r="Q62" s="142"/>
      <c r="R62" s="142"/>
      <c r="S62" s="143"/>
      <c r="T62" s="356"/>
      <c r="U62" s="357"/>
      <c r="V62" s="214"/>
      <c r="W62" s="72"/>
      <c r="X62" s="227" t="e">
        <f t="shared" si="5"/>
        <v>#VALUE!</v>
      </c>
      <c r="Y62" s="220" t="str">
        <f t="shared" si="4"/>
        <v/>
      </c>
      <c r="Z62" s="221" t="str">
        <f t="shared" si="12"/>
        <v/>
      </c>
      <c r="AA62" s="222" t="str">
        <f t="shared" si="13"/>
        <v/>
      </c>
      <c r="AB62" s="224">
        <v>1</v>
      </c>
      <c r="AC62" s="224">
        <v>1.01</v>
      </c>
      <c r="AD62" s="224">
        <v>0.99</v>
      </c>
      <c r="AE62" s="224">
        <v>1.02</v>
      </c>
      <c r="AF62" s="224">
        <v>0.98</v>
      </c>
    </row>
    <row r="63" spans="2:32" x14ac:dyDescent="0.25">
      <c r="B63" s="135"/>
      <c r="C63" s="136"/>
      <c r="D63" s="137" t="str">
        <f t="shared" si="2"/>
        <v/>
      </c>
      <c r="E63" s="138" t="str">
        <f t="shared" si="3"/>
        <v/>
      </c>
      <c r="F63" s="139"/>
      <c r="G63" s="140"/>
      <c r="H63" s="140"/>
      <c r="I63" s="140"/>
      <c r="J63" s="140"/>
      <c r="K63" s="140"/>
      <c r="L63" s="140"/>
      <c r="M63" s="141"/>
      <c r="N63" s="142"/>
      <c r="O63" s="142"/>
      <c r="P63" s="142"/>
      <c r="Q63" s="142"/>
      <c r="R63" s="142"/>
      <c r="S63" s="143"/>
      <c r="T63" s="356"/>
      <c r="U63" s="357"/>
      <c r="V63" s="214"/>
      <c r="W63" s="72"/>
      <c r="X63" s="227" t="e">
        <f t="shared" si="5"/>
        <v>#VALUE!</v>
      </c>
      <c r="Y63" s="220" t="str">
        <f t="shared" si="4"/>
        <v/>
      </c>
      <c r="Z63" s="221" t="str">
        <f t="shared" si="12"/>
        <v/>
      </c>
      <c r="AA63" s="222" t="str">
        <f t="shared" si="13"/>
        <v/>
      </c>
      <c r="AB63" s="224">
        <v>1</v>
      </c>
      <c r="AC63" s="224">
        <v>1.01</v>
      </c>
      <c r="AD63" s="224">
        <v>0.99</v>
      </c>
      <c r="AE63" s="224">
        <v>1.02</v>
      </c>
      <c r="AF63" s="224">
        <v>0.98</v>
      </c>
    </row>
    <row r="64" spans="2:32" x14ac:dyDescent="0.25">
      <c r="B64" s="135"/>
      <c r="C64" s="136"/>
      <c r="D64" s="137" t="str">
        <f t="shared" si="2"/>
        <v/>
      </c>
      <c r="E64" s="138" t="str">
        <f t="shared" si="3"/>
        <v/>
      </c>
      <c r="F64" s="139"/>
      <c r="G64" s="140"/>
      <c r="H64" s="140"/>
      <c r="I64" s="140"/>
      <c r="J64" s="140"/>
      <c r="K64" s="140"/>
      <c r="L64" s="140"/>
      <c r="M64" s="141"/>
      <c r="N64" s="142"/>
      <c r="O64" s="142"/>
      <c r="P64" s="142"/>
      <c r="Q64" s="142"/>
      <c r="R64" s="142"/>
      <c r="S64" s="143"/>
      <c r="T64" s="356"/>
      <c r="U64" s="357"/>
      <c r="V64" s="214"/>
      <c r="W64" s="72"/>
      <c r="X64" s="227" t="e">
        <f t="shared" si="5"/>
        <v>#VALUE!</v>
      </c>
      <c r="Y64" s="220" t="str">
        <f t="shared" si="4"/>
        <v/>
      </c>
      <c r="Z64" s="221" t="str">
        <f t="shared" si="12"/>
        <v/>
      </c>
      <c r="AA64" s="222" t="str">
        <f t="shared" si="13"/>
        <v/>
      </c>
      <c r="AB64" s="224">
        <v>1</v>
      </c>
      <c r="AC64" s="224">
        <v>1.01</v>
      </c>
      <c r="AD64" s="224">
        <v>0.99</v>
      </c>
      <c r="AE64" s="224">
        <v>1.02</v>
      </c>
      <c r="AF64" s="224">
        <v>0.98</v>
      </c>
    </row>
    <row r="65" spans="2:32" x14ac:dyDescent="0.25">
      <c r="B65" s="135"/>
      <c r="C65" s="136"/>
      <c r="D65" s="137" t="str">
        <f t="shared" si="2"/>
        <v/>
      </c>
      <c r="E65" s="138" t="str">
        <f t="shared" si="3"/>
        <v/>
      </c>
      <c r="F65" s="139"/>
      <c r="G65" s="140"/>
      <c r="H65" s="140"/>
      <c r="I65" s="140"/>
      <c r="J65" s="140"/>
      <c r="K65" s="140"/>
      <c r="L65" s="140"/>
      <c r="M65" s="141"/>
      <c r="N65" s="142"/>
      <c r="O65" s="142"/>
      <c r="P65" s="142"/>
      <c r="Q65" s="142"/>
      <c r="R65" s="142"/>
      <c r="S65" s="143"/>
      <c r="T65" s="356"/>
      <c r="U65" s="357"/>
      <c r="V65" s="214"/>
      <c r="W65" s="72"/>
      <c r="X65" s="227" t="e">
        <f t="shared" si="5"/>
        <v>#VALUE!</v>
      </c>
      <c r="Y65" s="220" t="str">
        <f t="shared" si="4"/>
        <v/>
      </c>
      <c r="Z65" s="221" t="str">
        <f t="shared" si="12"/>
        <v/>
      </c>
      <c r="AA65" s="222" t="str">
        <f t="shared" si="13"/>
        <v/>
      </c>
      <c r="AB65" s="224">
        <v>1</v>
      </c>
      <c r="AC65" s="224">
        <v>1.01</v>
      </c>
      <c r="AD65" s="224">
        <v>0.99</v>
      </c>
      <c r="AE65" s="224">
        <v>1.02</v>
      </c>
      <c r="AF65" s="224">
        <v>0.98</v>
      </c>
    </row>
    <row r="66" spans="2:32" x14ac:dyDescent="0.25">
      <c r="B66" s="135"/>
      <c r="C66" s="136"/>
      <c r="D66" s="137" t="str">
        <f t="shared" si="2"/>
        <v/>
      </c>
      <c r="E66" s="138" t="str">
        <f t="shared" si="3"/>
        <v/>
      </c>
      <c r="F66" s="139"/>
      <c r="G66" s="140"/>
      <c r="H66" s="140"/>
      <c r="I66" s="140"/>
      <c r="J66" s="140"/>
      <c r="K66" s="140"/>
      <c r="L66" s="140"/>
      <c r="M66" s="141"/>
      <c r="N66" s="142"/>
      <c r="O66" s="142"/>
      <c r="P66" s="142"/>
      <c r="Q66" s="142"/>
      <c r="R66" s="142"/>
      <c r="S66" s="143"/>
      <c r="T66" s="356"/>
      <c r="U66" s="357"/>
      <c r="V66" s="214"/>
      <c r="W66" s="72"/>
      <c r="X66" s="227" t="e">
        <f t="shared" si="5"/>
        <v>#VALUE!</v>
      </c>
      <c r="Y66" s="220" t="str">
        <f t="shared" si="4"/>
        <v/>
      </c>
      <c r="Z66" s="221" t="str">
        <f t="shared" si="12"/>
        <v/>
      </c>
      <c r="AA66" s="222" t="str">
        <f t="shared" ref="AA66:AA98" si="14">IF(C66="",IF(Z66="","",Z66),AVERAGE(Y45:Y87))</f>
        <v/>
      </c>
      <c r="AB66" s="224">
        <v>1</v>
      </c>
      <c r="AC66" s="224">
        <v>1.01</v>
      </c>
      <c r="AD66" s="224">
        <v>0.99</v>
      </c>
      <c r="AE66" s="224">
        <v>1.02</v>
      </c>
      <c r="AF66" s="224">
        <v>0.98</v>
      </c>
    </row>
    <row r="67" spans="2:32" x14ac:dyDescent="0.25">
      <c r="B67" s="135"/>
      <c r="C67" s="136"/>
      <c r="D67" s="137" t="str">
        <f t="shared" si="2"/>
        <v/>
      </c>
      <c r="E67" s="138" t="str">
        <f t="shared" si="3"/>
        <v/>
      </c>
      <c r="F67" s="139"/>
      <c r="G67" s="140"/>
      <c r="H67" s="140"/>
      <c r="I67" s="140"/>
      <c r="J67" s="140"/>
      <c r="K67" s="140"/>
      <c r="L67" s="140"/>
      <c r="M67" s="141"/>
      <c r="N67" s="142"/>
      <c r="O67" s="142"/>
      <c r="P67" s="142"/>
      <c r="Q67" s="142"/>
      <c r="R67" s="142"/>
      <c r="S67" s="143"/>
      <c r="T67" s="356"/>
      <c r="U67" s="357"/>
      <c r="V67" s="214"/>
      <c r="W67" s="72"/>
      <c r="X67" s="227" t="e">
        <f t="shared" si="5"/>
        <v>#VALUE!</v>
      </c>
      <c r="Y67" s="220" t="str">
        <f t="shared" si="4"/>
        <v/>
      </c>
      <c r="Z67" s="221" t="str">
        <f t="shared" si="12"/>
        <v/>
      </c>
      <c r="AA67" s="222" t="str">
        <f t="shared" si="14"/>
        <v/>
      </c>
      <c r="AB67" s="224">
        <v>1</v>
      </c>
      <c r="AC67" s="224">
        <v>1.01</v>
      </c>
      <c r="AD67" s="224">
        <v>0.99</v>
      </c>
      <c r="AE67" s="224">
        <v>1.02</v>
      </c>
      <c r="AF67" s="224">
        <v>0.98</v>
      </c>
    </row>
    <row r="68" spans="2:32" x14ac:dyDescent="0.25">
      <c r="B68" s="135"/>
      <c r="C68" s="136"/>
      <c r="D68" s="137" t="str">
        <f t="shared" si="2"/>
        <v/>
      </c>
      <c r="E68" s="138" t="str">
        <f t="shared" si="3"/>
        <v/>
      </c>
      <c r="F68" s="139"/>
      <c r="G68" s="140"/>
      <c r="H68" s="140"/>
      <c r="I68" s="140"/>
      <c r="J68" s="140"/>
      <c r="K68" s="140"/>
      <c r="L68" s="140"/>
      <c r="M68" s="141"/>
      <c r="N68" s="142"/>
      <c r="O68" s="142"/>
      <c r="P68" s="142"/>
      <c r="Q68" s="142"/>
      <c r="R68" s="142"/>
      <c r="S68" s="143"/>
      <c r="T68" s="356"/>
      <c r="U68" s="357"/>
      <c r="V68" s="214"/>
      <c r="W68" s="72"/>
      <c r="X68" s="227" t="e">
        <f t="shared" si="5"/>
        <v>#VALUE!</v>
      </c>
      <c r="Y68" s="220" t="str">
        <f t="shared" si="4"/>
        <v/>
      </c>
      <c r="Z68" s="221" t="str">
        <f t="shared" si="12"/>
        <v/>
      </c>
      <c r="AA68" s="222" t="str">
        <f t="shared" si="14"/>
        <v/>
      </c>
      <c r="AB68" s="224">
        <v>1</v>
      </c>
      <c r="AC68" s="224">
        <v>1.01</v>
      </c>
      <c r="AD68" s="224">
        <v>0.99</v>
      </c>
      <c r="AE68" s="224">
        <v>1.02</v>
      </c>
      <c r="AF68" s="224">
        <v>0.98</v>
      </c>
    </row>
    <row r="69" spans="2:32" x14ac:dyDescent="0.25">
      <c r="B69" s="135"/>
      <c r="C69" s="136"/>
      <c r="D69" s="137" t="str">
        <f t="shared" si="2"/>
        <v/>
      </c>
      <c r="E69" s="138" t="str">
        <f t="shared" si="3"/>
        <v/>
      </c>
      <c r="F69" s="139"/>
      <c r="G69" s="140"/>
      <c r="H69" s="140"/>
      <c r="I69" s="140"/>
      <c r="J69" s="140"/>
      <c r="K69" s="140"/>
      <c r="L69" s="140"/>
      <c r="M69" s="141"/>
      <c r="N69" s="142"/>
      <c r="O69" s="142"/>
      <c r="P69" s="142"/>
      <c r="Q69" s="142"/>
      <c r="R69" s="142"/>
      <c r="S69" s="143"/>
      <c r="T69" s="356"/>
      <c r="U69" s="357"/>
      <c r="V69" s="214"/>
      <c r="W69" s="72"/>
      <c r="X69" s="227" t="e">
        <f t="shared" si="5"/>
        <v>#VALUE!</v>
      </c>
      <c r="Y69" s="220" t="str">
        <f t="shared" si="4"/>
        <v/>
      </c>
      <c r="Z69" s="221" t="str">
        <f t="shared" si="12"/>
        <v/>
      </c>
      <c r="AA69" s="222" t="str">
        <f t="shared" si="14"/>
        <v/>
      </c>
      <c r="AB69" s="224">
        <v>1</v>
      </c>
      <c r="AC69" s="224">
        <v>1.01</v>
      </c>
      <c r="AD69" s="224">
        <v>0.99</v>
      </c>
      <c r="AE69" s="224">
        <v>1.02</v>
      </c>
      <c r="AF69" s="224">
        <v>0.98</v>
      </c>
    </row>
    <row r="70" spans="2:32" x14ac:dyDescent="0.25">
      <c r="B70" s="135"/>
      <c r="C70" s="136"/>
      <c r="D70" s="137" t="str">
        <f t="shared" si="2"/>
        <v/>
      </c>
      <c r="E70" s="138" t="str">
        <f t="shared" si="3"/>
        <v/>
      </c>
      <c r="F70" s="139"/>
      <c r="G70" s="140"/>
      <c r="H70" s="140"/>
      <c r="I70" s="140"/>
      <c r="J70" s="140"/>
      <c r="K70" s="140"/>
      <c r="L70" s="140"/>
      <c r="M70" s="141"/>
      <c r="N70" s="142"/>
      <c r="O70" s="142"/>
      <c r="P70" s="142"/>
      <c r="Q70" s="142"/>
      <c r="R70" s="142"/>
      <c r="S70" s="143"/>
      <c r="T70" s="356"/>
      <c r="U70" s="357"/>
      <c r="V70" s="214"/>
      <c r="W70" s="72"/>
      <c r="X70" s="227" t="e">
        <f t="shared" si="5"/>
        <v>#VALUE!</v>
      </c>
      <c r="Y70" s="220" t="str">
        <f t="shared" si="4"/>
        <v/>
      </c>
      <c r="Z70" s="221" t="str">
        <f t="shared" si="12"/>
        <v/>
      </c>
      <c r="AA70" s="222" t="str">
        <f t="shared" si="14"/>
        <v/>
      </c>
      <c r="AB70" s="224">
        <v>1</v>
      </c>
      <c r="AC70" s="224">
        <v>1.01</v>
      </c>
      <c r="AD70" s="224">
        <v>0.99</v>
      </c>
      <c r="AE70" s="224">
        <v>1.02</v>
      </c>
      <c r="AF70" s="224">
        <v>0.98</v>
      </c>
    </row>
    <row r="71" spans="2:32" x14ac:dyDescent="0.25">
      <c r="B71" s="135"/>
      <c r="C71" s="136"/>
      <c r="D71" s="137" t="str">
        <f t="shared" si="2"/>
        <v/>
      </c>
      <c r="E71" s="138" t="str">
        <f t="shared" si="3"/>
        <v/>
      </c>
      <c r="F71" s="139"/>
      <c r="G71" s="140"/>
      <c r="H71" s="140"/>
      <c r="I71" s="140"/>
      <c r="J71" s="140"/>
      <c r="K71" s="140"/>
      <c r="L71" s="140"/>
      <c r="M71" s="141"/>
      <c r="N71" s="142"/>
      <c r="O71" s="142"/>
      <c r="P71" s="142"/>
      <c r="Q71" s="142"/>
      <c r="R71" s="142"/>
      <c r="S71" s="143"/>
      <c r="T71" s="356"/>
      <c r="U71" s="357"/>
      <c r="V71" s="214"/>
      <c r="W71" s="72"/>
      <c r="X71" s="227" t="e">
        <f t="shared" si="5"/>
        <v>#VALUE!</v>
      </c>
      <c r="Y71" s="220" t="str">
        <f t="shared" si="4"/>
        <v/>
      </c>
      <c r="Z71" s="221" t="str">
        <f t="shared" si="12"/>
        <v/>
      </c>
      <c r="AA71" s="222" t="str">
        <f t="shared" si="14"/>
        <v/>
      </c>
      <c r="AB71" s="224">
        <v>1</v>
      </c>
      <c r="AC71" s="224">
        <v>1.01</v>
      </c>
      <c r="AD71" s="224">
        <v>0.99</v>
      </c>
      <c r="AE71" s="224">
        <v>1.02</v>
      </c>
      <c r="AF71" s="224">
        <v>0.98</v>
      </c>
    </row>
    <row r="72" spans="2:32" x14ac:dyDescent="0.25">
      <c r="B72" s="135"/>
      <c r="C72" s="136"/>
      <c r="D72" s="137" t="str">
        <f t="shared" si="2"/>
        <v/>
      </c>
      <c r="E72" s="138" t="str">
        <f t="shared" si="3"/>
        <v/>
      </c>
      <c r="F72" s="139"/>
      <c r="G72" s="140"/>
      <c r="H72" s="140"/>
      <c r="I72" s="140"/>
      <c r="J72" s="140"/>
      <c r="K72" s="140"/>
      <c r="L72" s="140"/>
      <c r="M72" s="141"/>
      <c r="N72" s="142"/>
      <c r="O72" s="142"/>
      <c r="P72" s="142"/>
      <c r="Q72" s="142"/>
      <c r="R72" s="142"/>
      <c r="S72" s="143"/>
      <c r="T72" s="356"/>
      <c r="U72" s="357"/>
      <c r="V72" s="214"/>
      <c r="W72" s="72"/>
      <c r="X72" s="227" t="e">
        <f t="shared" si="5"/>
        <v>#VALUE!</v>
      </c>
      <c r="Y72" s="220" t="str">
        <f t="shared" si="4"/>
        <v/>
      </c>
      <c r="Z72" s="221" t="str">
        <f t="shared" si="12"/>
        <v/>
      </c>
      <c r="AA72" s="222" t="str">
        <f t="shared" si="14"/>
        <v/>
      </c>
      <c r="AB72" s="224">
        <v>1</v>
      </c>
      <c r="AC72" s="224">
        <v>1.01</v>
      </c>
      <c r="AD72" s="224">
        <v>0.99</v>
      </c>
      <c r="AE72" s="224">
        <v>1.02</v>
      </c>
      <c r="AF72" s="224">
        <v>0.98</v>
      </c>
    </row>
    <row r="73" spans="2:32" x14ac:dyDescent="0.25">
      <c r="B73" s="135"/>
      <c r="C73" s="136"/>
      <c r="D73" s="137" t="str">
        <f t="shared" si="2"/>
        <v/>
      </c>
      <c r="E73" s="138" t="str">
        <f t="shared" si="3"/>
        <v/>
      </c>
      <c r="F73" s="139"/>
      <c r="G73" s="140" t="str">
        <f t="shared" ref="G73:G136" si="15">IF(F73="","",F73/$C$21)</f>
        <v/>
      </c>
      <c r="H73" s="140"/>
      <c r="I73" s="140"/>
      <c r="J73" s="140"/>
      <c r="K73" s="140"/>
      <c r="L73" s="140"/>
      <c r="M73" s="141"/>
      <c r="N73" s="142"/>
      <c r="O73" s="142"/>
      <c r="P73" s="142"/>
      <c r="Q73" s="142"/>
      <c r="R73" s="142"/>
      <c r="S73" s="143"/>
      <c r="T73" s="356"/>
      <c r="U73" s="357"/>
      <c r="V73" s="214"/>
      <c r="W73" s="72"/>
      <c r="X73" s="227" t="e">
        <f t="shared" si="5"/>
        <v>#VALUE!</v>
      </c>
      <c r="Y73" s="220" t="str">
        <f t="shared" si="4"/>
        <v/>
      </c>
      <c r="Z73" s="221" t="str">
        <f t="shared" si="12"/>
        <v/>
      </c>
      <c r="AA73" s="222" t="str">
        <f t="shared" si="14"/>
        <v/>
      </c>
      <c r="AB73" s="224">
        <v>1</v>
      </c>
      <c r="AC73" s="224">
        <v>1.01</v>
      </c>
      <c r="AD73" s="224">
        <v>0.99</v>
      </c>
      <c r="AE73" s="224">
        <v>1.02</v>
      </c>
      <c r="AF73" s="224">
        <v>0.98</v>
      </c>
    </row>
    <row r="74" spans="2:32" x14ac:dyDescent="0.25">
      <c r="B74" s="135"/>
      <c r="C74" s="136"/>
      <c r="D74" s="137" t="str">
        <f t="shared" si="2"/>
        <v/>
      </c>
      <c r="E74" s="138" t="str">
        <f t="shared" si="3"/>
        <v/>
      </c>
      <c r="F74" s="139"/>
      <c r="G74" s="140" t="str">
        <f t="shared" si="15"/>
        <v/>
      </c>
      <c r="H74" s="140"/>
      <c r="I74" s="140"/>
      <c r="J74" s="140"/>
      <c r="K74" s="140"/>
      <c r="L74" s="140"/>
      <c r="M74" s="141"/>
      <c r="N74" s="142"/>
      <c r="O74" s="142"/>
      <c r="P74" s="142"/>
      <c r="Q74" s="142"/>
      <c r="R74" s="142"/>
      <c r="S74" s="143"/>
      <c r="T74" s="356"/>
      <c r="U74" s="357"/>
      <c r="V74" s="214"/>
      <c r="W74" s="72"/>
      <c r="X74" s="227" t="e">
        <f t="shared" si="5"/>
        <v>#VALUE!</v>
      </c>
      <c r="Y74" s="220" t="str">
        <f t="shared" si="4"/>
        <v/>
      </c>
      <c r="Z74" s="221" t="str">
        <f t="shared" si="12"/>
        <v/>
      </c>
      <c r="AA74" s="222" t="str">
        <f t="shared" si="14"/>
        <v/>
      </c>
      <c r="AB74" s="224">
        <v>1</v>
      </c>
      <c r="AC74" s="224">
        <v>1.01</v>
      </c>
      <c r="AD74" s="224">
        <v>0.99</v>
      </c>
      <c r="AE74" s="224">
        <v>1.02</v>
      </c>
      <c r="AF74" s="224">
        <v>0.98</v>
      </c>
    </row>
    <row r="75" spans="2:32" x14ac:dyDescent="0.25">
      <c r="B75" s="135"/>
      <c r="C75" s="136"/>
      <c r="D75" s="137" t="str">
        <f t="shared" si="2"/>
        <v/>
      </c>
      <c r="E75" s="138" t="str">
        <f t="shared" si="3"/>
        <v/>
      </c>
      <c r="F75" s="139"/>
      <c r="G75" s="140" t="str">
        <f t="shared" si="15"/>
        <v/>
      </c>
      <c r="H75" s="140"/>
      <c r="I75" s="140"/>
      <c r="J75" s="140"/>
      <c r="K75" s="140"/>
      <c r="L75" s="140"/>
      <c r="M75" s="141"/>
      <c r="N75" s="142"/>
      <c r="O75" s="142"/>
      <c r="P75" s="142"/>
      <c r="Q75" s="142"/>
      <c r="R75" s="142"/>
      <c r="S75" s="143"/>
      <c r="T75" s="356"/>
      <c r="U75" s="357"/>
      <c r="V75" s="214"/>
      <c r="W75" s="72"/>
      <c r="X75" s="227" t="e">
        <f t="shared" si="5"/>
        <v>#VALUE!</v>
      </c>
      <c r="Y75" s="220" t="str">
        <f t="shared" si="4"/>
        <v/>
      </c>
      <c r="Z75" s="221" t="str">
        <f t="shared" si="12"/>
        <v/>
      </c>
      <c r="AA75" s="222" t="str">
        <f t="shared" si="14"/>
        <v/>
      </c>
      <c r="AB75" s="224">
        <v>1</v>
      </c>
      <c r="AC75" s="224">
        <v>1.01</v>
      </c>
      <c r="AD75" s="224">
        <v>0.99</v>
      </c>
      <c r="AE75" s="224">
        <v>1.02</v>
      </c>
      <c r="AF75" s="224">
        <v>0.98</v>
      </c>
    </row>
    <row r="76" spans="2:32" x14ac:dyDescent="0.25">
      <c r="B76" s="135"/>
      <c r="C76" s="136"/>
      <c r="D76" s="137" t="str">
        <f t="shared" si="2"/>
        <v/>
      </c>
      <c r="E76" s="138" t="str">
        <f t="shared" si="3"/>
        <v/>
      </c>
      <c r="F76" s="139"/>
      <c r="G76" s="140" t="str">
        <f t="shared" si="15"/>
        <v/>
      </c>
      <c r="H76" s="140"/>
      <c r="I76" s="140"/>
      <c r="J76" s="140"/>
      <c r="K76" s="140"/>
      <c r="L76" s="140"/>
      <c r="M76" s="141"/>
      <c r="N76" s="142"/>
      <c r="O76" s="142"/>
      <c r="P76" s="142"/>
      <c r="Q76" s="142"/>
      <c r="R76" s="142"/>
      <c r="S76" s="143"/>
      <c r="T76" s="356"/>
      <c r="U76" s="357"/>
      <c r="V76" s="214"/>
      <c r="W76" s="72"/>
      <c r="X76" s="227" t="e">
        <f t="shared" si="5"/>
        <v>#VALUE!</v>
      </c>
      <c r="Y76" s="220" t="str">
        <f t="shared" si="4"/>
        <v/>
      </c>
      <c r="Z76" s="221" t="str">
        <f t="shared" si="12"/>
        <v/>
      </c>
      <c r="AA76" s="222" t="str">
        <f t="shared" si="14"/>
        <v/>
      </c>
      <c r="AB76" s="224">
        <v>1</v>
      </c>
      <c r="AC76" s="224">
        <v>1.01</v>
      </c>
      <c r="AD76" s="224">
        <v>0.99</v>
      </c>
      <c r="AE76" s="224">
        <v>1.02</v>
      </c>
      <c r="AF76" s="224">
        <v>0.98</v>
      </c>
    </row>
    <row r="77" spans="2:32" x14ac:dyDescent="0.25">
      <c r="B77" s="135"/>
      <c r="C77" s="136"/>
      <c r="D77" s="137" t="str">
        <f t="shared" si="2"/>
        <v/>
      </c>
      <c r="E77" s="138" t="str">
        <f t="shared" si="3"/>
        <v/>
      </c>
      <c r="F77" s="139"/>
      <c r="G77" s="140" t="str">
        <f t="shared" si="15"/>
        <v/>
      </c>
      <c r="H77" s="140"/>
      <c r="I77" s="140"/>
      <c r="J77" s="140"/>
      <c r="K77" s="140"/>
      <c r="L77" s="140"/>
      <c r="M77" s="141"/>
      <c r="N77" s="142"/>
      <c r="O77" s="142"/>
      <c r="P77" s="142"/>
      <c r="Q77" s="142"/>
      <c r="R77" s="142"/>
      <c r="S77" s="143"/>
      <c r="T77" s="356"/>
      <c r="U77" s="357"/>
      <c r="V77" s="214"/>
      <c r="W77" s="72"/>
      <c r="X77" s="227" t="e">
        <f t="shared" si="5"/>
        <v>#VALUE!</v>
      </c>
      <c r="Y77" s="220" t="str">
        <f t="shared" si="4"/>
        <v/>
      </c>
      <c r="Z77" s="221" t="str">
        <f t="shared" si="12"/>
        <v/>
      </c>
      <c r="AA77" s="222" t="str">
        <f t="shared" si="14"/>
        <v/>
      </c>
      <c r="AB77" s="224">
        <v>1</v>
      </c>
      <c r="AC77" s="224">
        <v>1.01</v>
      </c>
      <c r="AD77" s="224">
        <v>0.99</v>
      </c>
      <c r="AE77" s="224">
        <v>1.02</v>
      </c>
      <c r="AF77" s="224">
        <v>0.98</v>
      </c>
    </row>
    <row r="78" spans="2:32" x14ac:dyDescent="0.25">
      <c r="B78" s="135"/>
      <c r="C78" s="136"/>
      <c r="D78" s="137" t="str">
        <f t="shared" si="2"/>
        <v/>
      </c>
      <c r="E78" s="138" t="str">
        <f t="shared" si="3"/>
        <v/>
      </c>
      <c r="F78" s="139"/>
      <c r="G78" s="140" t="str">
        <f t="shared" si="15"/>
        <v/>
      </c>
      <c r="H78" s="140"/>
      <c r="I78" s="140"/>
      <c r="J78" s="140"/>
      <c r="K78" s="140"/>
      <c r="L78" s="140"/>
      <c r="M78" s="141"/>
      <c r="N78" s="142"/>
      <c r="O78" s="142"/>
      <c r="P78" s="142"/>
      <c r="Q78" s="142"/>
      <c r="R78" s="142"/>
      <c r="S78" s="143"/>
      <c r="T78" s="356"/>
      <c r="U78" s="357"/>
      <c r="V78" s="214"/>
      <c r="W78" s="72"/>
      <c r="X78" s="227" t="e">
        <f t="shared" si="5"/>
        <v>#VALUE!</v>
      </c>
      <c r="Y78" s="220" t="str">
        <f t="shared" si="4"/>
        <v/>
      </c>
      <c r="Z78" s="221" t="str">
        <f t="shared" si="12"/>
        <v/>
      </c>
      <c r="AA78" s="222" t="str">
        <f t="shared" si="14"/>
        <v/>
      </c>
      <c r="AB78" s="224">
        <v>1</v>
      </c>
      <c r="AC78" s="224">
        <v>1.01</v>
      </c>
      <c r="AD78" s="224">
        <v>0.99</v>
      </c>
      <c r="AE78" s="224">
        <v>1.02</v>
      </c>
      <c r="AF78" s="224">
        <v>0.98</v>
      </c>
    </row>
    <row r="79" spans="2:32" x14ac:dyDescent="0.25">
      <c r="B79" s="135"/>
      <c r="C79" s="136"/>
      <c r="D79" s="137" t="str">
        <f t="shared" si="2"/>
        <v/>
      </c>
      <c r="E79" s="138" t="str">
        <f t="shared" si="3"/>
        <v/>
      </c>
      <c r="F79" s="139"/>
      <c r="G79" s="140" t="str">
        <f t="shared" si="15"/>
        <v/>
      </c>
      <c r="H79" s="140"/>
      <c r="I79" s="140"/>
      <c r="J79" s="140"/>
      <c r="K79" s="140"/>
      <c r="L79" s="140"/>
      <c r="M79" s="141"/>
      <c r="N79" s="142"/>
      <c r="O79" s="142"/>
      <c r="P79" s="142"/>
      <c r="Q79" s="142"/>
      <c r="R79" s="142"/>
      <c r="S79" s="143"/>
      <c r="T79" s="356"/>
      <c r="U79" s="357"/>
      <c r="V79" s="214"/>
      <c r="W79" s="72"/>
      <c r="X79" s="227" t="e">
        <f t="shared" si="5"/>
        <v>#VALUE!</v>
      </c>
      <c r="Y79" s="220" t="str">
        <f t="shared" si="4"/>
        <v/>
      </c>
      <c r="Z79" s="221" t="str">
        <f t="shared" si="12"/>
        <v/>
      </c>
      <c r="AA79" s="222" t="str">
        <f t="shared" si="14"/>
        <v/>
      </c>
      <c r="AB79" s="224">
        <v>1</v>
      </c>
      <c r="AC79" s="224">
        <v>1.01</v>
      </c>
      <c r="AD79" s="224">
        <v>0.99</v>
      </c>
      <c r="AE79" s="224">
        <v>1.02</v>
      </c>
      <c r="AF79" s="224">
        <v>0.98</v>
      </c>
    </row>
    <row r="80" spans="2:32" x14ac:dyDescent="0.25">
      <c r="B80" s="135"/>
      <c r="C80" s="136"/>
      <c r="D80" s="137" t="str">
        <f t="shared" si="2"/>
        <v/>
      </c>
      <c r="E80" s="138" t="str">
        <f t="shared" si="3"/>
        <v/>
      </c>
      <c r="F80" s="139"/>
      <c r="G80" s="140" t="str">
        <f t="shared" si="15"/>
        <v/>
      </c>
      <c r="H80" s="140"/>
      <c r="I80" s="140"/>
      <c r="J80" s="140"/>
      <c r="K80" s="140"/>
      <c r="L80" s="140"/>
      <c r="M80" s="141"/>
      <c r="N80" s="142"/>
      <c r="O80" s="142"/>
      <c r="P80" s="142"/>
      <c r="Q80" s="142"/>
      <c r="R80" s="142"/>
      <c r="S80" s="143"/>
      <c r="T80" s="356"/>
      <c r="U80" s="357"/>
      <c r="V80" s="214"/>
      <c r="W80" s="72"/>
      <c r="X80" s="227" t="e">
        <f t="shared" si="5"/>
        <v>#VALUE!</v>
      </c>
      <c r="Y80" s="220" t="str">
        <f t="shared" si="4"/>
        <v/>
      </c>
      <c r="Z80" s="221" t="str">
        <f t="shared" si="12"/>
        <v/>
      </c>
      <c r="AA80" s="222" t="str">
        <f t="shared" si="14"/>
        <v/>
      </c>
      <c r="AB80" s="224">
        <v>1</v>
      </c>
      <c r="AC80" s="224">
        <v>1.01</v>
      </c>
      <c r="AD80" s="224">
        <v>0.99</v>
      </c>
      <c r="AE80" s="224">
        <v>1.02</v>
      </c>
      <c r="AF80" s="224">
        <v>0.98</v>
      </c>
    </row>
    <row r="81" spans="2:32" x14ac:dyDescent="0.25">
      <c r="B81" s="135"/>
      <c r="C81" s="136"/>
      <c r="D81" s="137" t="str">
        <f t="shared" si="2"/>
        <v/>
      </c>
      <c r="E81" s="138" t="str">
        <f t="shared" si="3"/>
        <v/>
      </c>
      <c r="F81" s="139"/>
      <c r="G81" s="140" t="str">
        <f t="shared" si="15"/>
        <v/>
      </c>
      <c r="H81" s="140"/>
      <c r="I81" s="140"/>
      <c r="J81" s="140"/>
      <c r="K81" s="140"/>
      <c r="L81" s="140"/>
      <c r="M81" s="141"/>
      <c r="N81" s="142"/>
      <c r="O81" s="142"/>
      <c r="P81" s="142"/>
      <c r="Q81" s="142"/>
      <c r="R81" s="142"/>
      <c r="S81" s="143"/>
      <c r="T81" s="356"/>
      <c r="U81" s="357"/>
      <c r="V81" s="214"/>
      <c r="W81" s="72"/>
      <c r="X81" s="227" t="e">
        <f t="shared" si="5"/>
        <v>#VALUE!</v>
      </c>
      <c r="Y81" s="220" t="str">
        <f t="shared" si="4"/>
        <v/>
      </c>
      <c r="Z81" s="221" t="str">
        <f t="shared" si="12"/>
        <v/>
      </c>
      <c r="AA81" s="222" t="str">
        <f t="shared" si="14"/>
        <v/>
      </c>
      <c r="AB81" s="224">
        <v>1</v>
      </c>
      <c r="AC81" s="224">
        <v>1.01</v>
      </c>
      <c r="AD81" s="224">
        <v>0.99</v>
      </c>
      <c r="AE81" s="224">
        <v>1.02</v>
      </c>
      <c r="AF81" s="224">
        <v>0.98</v>
      </c>
    </row>
    <row r="82" spans="2:32" x14ac:dyDescent="0.25">
      <c r="B82" s="135"/>
      <c r="C82" s="136"/>
      <c r="D82" s="137" t="str">
        <f t="shared" si="2"/>
        <v/>
      </c>
      <c r="E82" s="138" t="str">
        <f t="shared" si="3"/>
        <v/>
      </c>
      <c r="F82" s="139"/>
      <c r="G82" s="140" t="str">
        <f t="shared" si="15"/>
        <v/>
      </c>
      <c r="H82" s="140"/>
      <c r="I82" s="140"/>
      <c r="J82" s="140"/>
      <c r="K82" s="140"/>
      <c r="L82" s="140"/>
      <c r="M82" s="141"/>
      <c r="N82" s="142"/>
      <c r="O82" s="142"/>
      <c r="P82" s="142"/>
      <c r="Q82" s="142"/>
      <c r="R82" s="142"/>
      <c r="S82" s="143"/>
      <c r="T82" s="356"/>
      <c r="U82" s="357"/>
      <c r="V82" s="214"/>
      <c r="W82" s="72"/>
      <c r="X82" s="227" t="e">
        <f t="shared" si="5"/>
        <v>#VALUE!</v>
      </c>
      <c r="Y82" s="220" t="str">
        <f t="shared" si="4"/>
        <v/>
      </c>
      <c r="Z82" s="221" t="str">
        <f t="shared" si="12"/>
        <v/>
      </c>
      <c r="AA82" s="222" t="str">
        <f t="shared" si="14"/>
        <v/>
      </c>
      <c r="AB82" s="224">
        <v>1</v>
      </c>
      <c r="AC82" s="224">
        <v>1.01</v>
      </c>
      <c r="AD82" s="224">
        <v>0.99</v>
      </c>
      <c r="AE82" s="224">
        <v>1.02</v>
      </c>
      <c r="AF82" s="224">
        <v>0.98</v>
      </c>
    </row>
    <row r="83" spans="2:32" x14ac:dyDescent="0.25">
      <c r="B83" s="135"/>
      <c r="C83" s="136"/>
      <c r="D83" s="137" t="str">
        <f t="shared" si="2"/>
        <v/>
      </c>
      <c r="E83" s="138" t="str">
        <f t="shared" si="3"/>
        <v/>
      </c>
      <c r="F83" s="139"/>
      <c r="G83" s="140" t="str">
        <f t="shared" si="15"/>
        <v/>
      </c>
      <c r="H83" s="140"/>
      <c r="I83" s="140"/>
      <c r="J83" s="140"/>
      <c r="K83" s="140"/>
      <c r="L83" s="140"/>
      <c r="M83" s="141"/>
      <c r="N83" s="142"/>
      <c r="O83" s="142"/>
      <c r="P83" s="142"/>
      <c r="Q83" s="142"/>
      <c r="R83" s="142"/>
      <c r="S83" s="143"/>
      <c r="T83" s="356"/>
      <c r="U83" s="357"/>
      <c r="V83" s="214"/>
      <c r="W83" s="72"/>
      <c r="X83" s="227" t="e">
        <f t="shared" si="5"/>
        <v>#VALUE!</v>
      </c>
      <c r="Y83" s="220" t="str">
        <f t="shared" si="4"/>
        <v/>
      </c>
      <c r="Z83" s="221" t="str">
        <f t="shared" si="12"/>
        <v/>
      </c>
      <c r="AA83" s="222" t="str">
        <f t="shared" si="14"/>
        <v/>
      </c>
      <c r="AB83" s="224">
        <v>1</v>
      </c>
      <c r="AC83" s="224">
        <v>1.01</v>
      </c>
      <c r="AD83" s="224">
        <v>0.99</v>
      </c>
      <c r="AE83" s="224">
        <v>1.02</v>
      </c>
      <c r="AF83" s="224">
        <v>0.98</v>
      </c>
    </row>
    <row r="84" spans="2:32" x14ac:dyDescent="0.25">
      <c r="B84" s="135"/>
      <c r="C84" s="136"/>
      <c r="D84" s="137" t="str">
        <f t="shared" si="2"/>
        <v/>
      </c>
      <c r="E84" s="138" t="str">
        <f t="shared" si="3"/>
        <v/>
      </c>
      <c r="F84" s="139"/>
      <c r="G84" s="140" t="str">
        <f t="shared" si="15"/>
        <v/>
      </c>
      <c r="H84" s="140"/>
      <c r="I84" s="140"/>
      <c r="J84" s="140"/>
      <c r="K84" s="140"/>
      <c r="L84" s="140"/>
      <c r="M84" s="141"/>
      <c r="N84" s="142"/>
      <c r="O84" s="142"/>
      <c r="P84" s="142"/>
      <c r="Q84" s="142"/>
      <c r="R84" s="142"/>
      <c r="S84" s="143"/>
      <c r="T84" s="356"/>
      <c r="U84" s="357"/>
      <c r="V84" s="214"/>
      <c r="W84" s="72"/>
      <c r="X84" s="227" t="e">
        <f t="shared" si="5"/>
        <v>#VALUE!</v>
      </c>
      <c r="Y84" s="220" t="str">
        <f t="shared" si="4"/>
        <v/>
      </c>
      <c r="Z84" s="221" t="str">
        <f t="shared" si="12"/>
        <v/>
      </c>
      <c r="AA84" s="222" t="str">
        <f t="shared" si="14"/>
        <v/>
      </c>
      <c r="AB84" s="224">
        <v>1</v>
      </c>
      <c r="AC84" s="224">
        <v>1.01</v>
      </c>
      <c r="AD84" s="224">
        <v>0.99</v>
      </c>
      <c r="AE84" s="224">
        <v>1.02</v>
      </c>
      <c r="AF84" s="224">
        <v>0.98</v>
      </c>
    </row>
    <row r="85" spans="2:32" x14ac:dyDescent="0.25">
      <c r="B85" s="135"/>
      <c r="C85" s="136"/>
      <c r="D85" s="137" t="str">
        <f t="shared" si="2"/>
        <v/>
      </c>
      <c r="E85" s="138" t="str">
        <f t="shared" si="3"/>
        <v/>
      </c>
      <c r="F85" s="139"/>
      <c r="G85" s="140" t="str">
        <f t="shared" si="15"/>
        <v/>
      </c>
      <c r="H85" s="140"/>
      <c r="I85" s="140"/>
      <c r="J85" s="140"/>
      <c r="K85" s="140"/>
      <c r="L85" s="140"/>
      <c r="M85" s="141"/>
      <c r="N85" s="142"/>
      <c r="O85" s="142"/>
      <c r="P85" s="142"/>
      <c r="Q85" s="142"/>
      <c r="R85" s="142"/>
      <c r="S85" s="143"/>
      <c r="T85" s="356"/>
      <c r="U85" s="357"/>
      <c r="V85" s="214"/>
      <c r="W85" s="72"/>
      <c r="X85" s="227" t="e">
        <f t="shared" si="5"/>
        <v>#VALUE!</v>
      </c>
      <c r="Y85" s="220" t="str">
        <f t="shared" si="4"/>
        <v/>
      </c>
      <c r="Z85" s="221" t="str">
        <f t="shared" si="12"/>
        <v/>
      </c>
      <c r="AA85" s="222" t="str">
        <f t="shared" si="14"/>
        <v/>
      </c>
      <c r="AB85" s="224">
        <v>1</v>
      </c>
      <c r="AC85" s="224">
        <v>1.01</v>
      </c>
      <c r="AD85" s="224">
        <v>0.99</v>
      </c>
      <c r="AE85" s="224">
        <v>1.02</v>
      </c>
      <c r="AF85" s="224">
        <v>0.98</v>
      </c>
    </row>
    <row r="86" spans="2:32" x14ac:dyDescent="0.25">
      <c r="B86" s="135"/>
      <c r="C86" s="136"/>
      <c r="D86" s="137" t="str">
        <f t="shared" si="2"/>
        <v/>
      </c>
      <c r="E86" s="138" t="str">
        <f t="shared" si="3"/>
        <v/>
      </c>
      <c r="F86" s="139"/>
      <c r="G86" s="140" t="str">
        <f t="shared" si="15"/>
        <v/>
      </c>
      <c r="H86" s="140"/>
      <c r="I86" s="140"/>
      <c r="J86" s="140"/>
      <c r="K86" s="140"/>
      <c r="L86" s="140"/>
      <c r="M86" s="141"/>
      <c r="N86" s="142"/>
      <c r="O86" s="142"/>
      <c r="P86" s="142"/>
      <c r="Q86" s="142"/>
      <c r="R86" s="142"/>
      <c r="S86" s="143"/>
      <c r="T86" s="356"/>
      <c r="U86" s="357"/>
      <c r="V86" s="214"/>
      <c r="W86" s="72"/>
      <c r="X86" s="227" t="e">
        <f t="shared" si="5"/>
        <v>#VALUE!</v>
      </c>
      <c r="Y86" s="220" t="str">
        <f t="shared" si="4"/>
        <v/>
      </c>
      <c r="Z86" s="221" t="str">
        <f t="shared" si="12"/>
        <v/>
      </c>
      <c r="AA86" s="222" t="str">
        <f t="shared" si="14"/>
        <v/>
      </c>
      <c r="AB86" s="224">
        <v>1</v>
      </c>
      <c r="AC86" s="224">
        <v>1.01</v>
      </c>
      <c r="AD86" s="224">
        <v>0.99</v>
      </c>
      <c r="AE86" s="224">
        <v>1.02</v>
      </c>
      <c r="AF86" s="224">
        <v>0.98</v>
      </c>
    </row>
    <row r="87" spans="2:32" x14ac:dyDescent="0.25">
      <c r="B87" s="135"/>
      <c r="C87" s="136"/>
      <c r="D87" s="137" t="str">
        <f t="shared" si="2"/>
        <v/>
      </c>
      <c r="E87" s="138" t="str">
        <f t="shared" si="3"/>
        <v/>
      </c>
      <c r="F87" s="139"/>
      <c r="G87" s="140" t="str">
        <f t="shared" si="15"/>
        <v/>
      </c>
      <c r="H87" s="140"/>
      <c r="I87" s="140"/>
      <c r="J87" s="140"/>
      <c r="K87" s="140"/>
      <c r="L87" s="140"/>
      <c r="M87" s="141"/>
      <c r="N87" s="142"/>
      <c r="O87" s="142"/>
      <c r="P87" s="142"/>
      <c r="Q87" s="142"/>
      <c r="R87" s="142"/>
      <c r="S87" s="143"/>
      <c r="T87" s="356"/>
      <c r="U87" s="357"/>
      <c r="V87" s="214"/>
      <c r="W87" s="72"/>
      <c r="X87" s="227" t="e">
        <f t="shared" si="5"/>
        <v>#VALUE!</v>
      </c>
      <c r="Y87" s="220" t="str">
        <f t="shared" si="4"/>
        <v/>
      </c>
      <c r="Z87" s="221" t="str">
        <f t="shared" si="12"/>
        <v/>
      </c>
      <c r="AA87" s="222" t="str">
        <f t="shared" si="14"/>
        <v/>
      </c>
      <c r="AB87" s="224">
        <v>1</v>
      </c>
      <c r="AC87" s="224">
        <v>1.01</v>
      </c>
      <c r="AD87" s="224">
        <v>0.99</v>
      </c>
      <c r="AE87" s="224">
        <v>1.02</v>
      </c>
      <c r="AF87" s="224">
        <v>0.98</v>
      </c>
    </row>
    <row r="88" spans="2:32" x14ac:dyDescent="0.25">
      <c r="B88" s="135"/>
      <c r="C88" s="136"/>
      <c r="D88" s="137" t="str">
        <f t="shared" si="2"/>
        <v/>
      </c>
      <c r="E88" s="138" t="str">
        <f t="shared" si="3"/>
        <v/>
      </c>
      <c r="F88" s="139"/>
      <c r="G88" s="140" t="str">
        <f t="shared" si="15"/>
        <v/>
      </c>
      <c r="H88" s="140"/>
      <c r="I88" s="140"/>
      <c r="J88" s="140"/>
      <c r="K88" s="140"/>
      <c r="L88" s="140"/>
      <c r="M88" s="141"/>
      <c r="N88" s="142"/>
      <c r="O88" s="142"/>
      <c r="P88" s="142"/>
      <c r="Q88" s="142"/>
      <c r="R88" s="142"/>
      <c r="S88" s="143"/>
      <c r="T88" s="356"/>
      <c r="U88" s="357"/>
      <c r="V88" s="214"/>
      <c r="W88" s="72"/>
      <c r="X88" s="227" t="e">
        <f t="shared" si="5"/>
        <v>#VALUE!</v>
      </c>
      <c r="Y88" s="220" t="str">
        <f t="shared" si="4"/>
        <v/>
      </c>
      <c r="Z88" s="221" t="str">
        <f t="shared" si="12"/>
        <v/>
      </c>
      <c r="AA88" s="222" t="str">
        <f t="shared" si="14"/>
        <v/>
      </c>
      <c r="AB88" s="224">
        <v>1</v>
      </c>
      <c r="AC88" s="224">
        <v>1.01</v>
      </c>
      <c r="AD88" s="224">
        <v>0.99</v>
      </c>
      <c r="AE88" s="224">
        <v>1.02</v>
      </c>
      <c r="AF88" s="224">
        <v>0.98</v>
      </c>
    </row>
    <row r="89" spans="2:32" x14ac:dyDescent="0.25">
      <c r="B89" s="135"/>
      <c r="C89" s="136"/>
      <c r="D89" s="137" t="str">
        <f t="shared" si="2"/>
        <v/>
      </c>
      <c r="E89" s="138" t="str">
        <f t="shared" si="3"/>
        <v/>
      </c>
      <c r="F89" s="139"/>
      <c r="G89" s="140" t="str">
        <f t="shared" si="15"/>
        <v/>
      </c>
      <c r="H89" s="140"/>
      <c r="I89" s="140"/>
      <c r="J89" s="140"/>
      <c r="K89" s="140"/>
      <c r="L89" s="140"/>
      <c r="M89" s="141"/>
      <c r="N89" s="142"/>
      <c r="O89" s="142"/>
      <c r="P89" s="142"/>
      <c r="Q89" s="142"/>
      <c r="R89" s="142"/>
      <c r="S89" s="143"/>
      <c r="T89" s="356"/>
      <c r="U89" s="357"/>
      <c r="V89" s="214"/>
      <c r="W89" s="72"/>
      <c r="X89" s="227" t="e">
        <f t="shared" si="5"/>
        <v>#VALUE!</v>
      </c>
      <c r="Y89" s="220" t="str">
        <f t="shared" si="4"/>
        <v/>
      </c>
      <c r="Z89" s="221" t="str">
        <f t="shared" si="12"/>
        <v/>
      </c>
      <c r="AA89" s="222" t="str">
        <f t="shared" si="14"/>
        <v/>
      </c>
      <c r="AB89" s="224">
        <v>1</v>
      </c>
      <c r="AC89" s="224">
        <v>1.01</v>
      </c>
      <c r="AD89" s="224">
        <v>0.99</v>
      </c>
      <c r="AE89" s="224">
        <v>1.02</v>
      </c>
      <c r="AF89" s="224">
        <v>0.98</v>
      </c>
    </row>
    <row r="90" spans="2:32" x14ac:dyDescent="0.25">
      <c r="B90" s="135"/>
      <c r="C90" s="136"/>
      <c r="D90" s="137" t="str">
        <f t="shared" si="2"/>
        <v/>
      </c>
      <c r="E90" s="138" t="str">
        <f t="shared" si="3"/>
        <v/>
      </c>
      <c r="F90" s="139"/>
      <c r="G90" s="140" t="str">
        <f t="shared" si="15"/>
        <v/>
      </c>
      <c r="H90" s="140"/>
      <c r="I90" s="140"/>
      <c r="J90" s="140"/>
      <c r="K90" s="140"/>
      <c r="L90" s="140"/>
      <c r="M90" s="141"/>
      <c r="N90" s="142"/>
      <c r="O90" s="142"/>
      <c r="P90" s="142"/>
      <c r="Q90" s="142"/>
      <c r="R90" s="142"/>
      <c r="S90" s="143"/>
      <c r="T90" s="356"/>
      <c r="U90" s="357"/>
      <c r="V90" s="214"/>
      <c r="W90" s="72"/>
      <c r="X90" s="227" t="e">
        <f t="shared" si="5"/>
        <v>#VALUE!</v>
      </c>
      <c r="Y90" s="220" t="str">
        <f t="shared" si="4"/>
        <v/>
      </c>
      <c r="Z90" s="221" t="str">
        <f t="shared" si="12"/>
        <v/>
      </c>
      <c r="AA90" s="222" t="str">
        <f t="shared" si="14"/>
        <v/>
      </c>
      <c r="AB90" s="224">
        <v>1</v>
      </c>
      <c r="AC90" s="224">
        <v>1.01</v>
      </c>
      <c r="AD90" s="224">
        <v>0.99</v>
      </c>
      <c r="AE90" s="224">
        <v>1.02</v>
      </c>
      <c r="AF90" s="224">
        <v>0.98</v>
      </c>
    </row>
    <row r="91" spans="2:32" x14ac:dyDescent="0.25">
      <c r="B91" s="135"/>
      <c r="C91" s="136"/>
      <c r="D91" s="137" t="str">
        <f t="shared" si="2"/>
        <v/>
      </c>
      <c r="E91" s="138" t="str">
        <f t="shared" si="3"/>
        <v/>
      </c>
      <c r="F91" s="139"/>
      <c r="G91" s="140" t="str">
        <f t="shared" si="15"/>
        <v/>
      </c>
      <c r="H91" s="140"/>
      <c r="I91" s="140"/>
      <c r="J91" s="140"/>
      <c r="K91" s="140"/>
      <c r="L91" s="140"/>
      <c r="M91" s="141"/>
      <c r="N91" s="142"/>
      <c r="O91" s="142"/>
      <c r="P91" s="142"/>
      <c r="Q91" s="142"/>
      <c r="R91" s="142"/>
      <c r="S91" s="143"/>
      <c r="T91" s="356"/>
      <c r="U91" s="357"/>
      <c r="V91" s="214"/>
      <c r="W91" s="72"/>
      <c r="X91" s="227" t="e">
        <f t="shared" si="5"/>
        <v>#VALUE!</v>
      </c>
      <c r="Y91" s="220" t="str">
        <f t="shared" si="4"/>
        <v/>
      </c>
      <c r="Z91" s="221" t="str">
        <f t="shared" si="12"/>
        <v/>
      </c>
      <c r="AA91" s="222" t="str">
        <f t="shared" si="14"/>
        <v/>
      </c>
      <c r="AB91" s="224">
        <v>1</v>
      </c>
      <c r="AC91" s="224">
        <v>1.01</v>
      </c>
      <c r="AD91" s="224">
        <v>0.99</v>
      </c>
      <c r="AE91" s="224">
        <v>1.02</v>
      </c>
      <c r="AF91" s="224">
        <v>0.98</v>
      </c>
    </row>
    <row r="92" spans="2:32" x14ac:dyDescent="0.25">
      <c r="B92" s="135"/>
      <c r="C92" s="136"/>
      <c r="D92" s="137" t="str">
        <f t="shared" si="2"/>
        <v/>
      </c>
      <c r="E92" s="138" t="str">
        <f t="shared" si="3"/>
        <v/>
      </c>
      <c r="F92" s="139"/>
      <c r="G92" s="140" t="str">
        <f t="shared" si="15"/>
        <v/>
      </c>
      <c r="H92" s="140"/>
      <c r="I92" s="140"/>
      <c r="J92" s="140"/>
      <c r="K92" s="140"/>
      <c r="L92" s="140"/>
      <c r="M92" s="141"/>
      <c r="N92" s="142"/>
      <c r="O92" s="142"/>
      <c r="P92" s="142"/>
      <c r="Q92" s="142"/>
      <c r="R92" s="142"/>
      <c r="S92" s="143"/>
      <c r="T92" s="356"/>
      <c r="U92" s="357"/>
      <c r="V92" s="214"/>
      <c r="W92" s="72"/>
      <c r="X92" s="227" t="e">
        <f t="shared" si="5"/>
        <v>#VALUE!</v>
      </c>
      <c r="Y92" s="220" t="str">
        <f t="shared" si="4"/>
        <v/>
      </c>
      <c r="Z92" s="221" t="str">
        <f t="shared" si="12"/>
        <v/>
      </c>
      <c r="AA92" s="222" t="str">
        <f t="shared" si="14"/>
        <v/>
      </c>
      <c r="AB92" s="224">
        <v>1</v>
      </c>
      <c r="AC92" s="224">
        <v>1.01</v>
      </c>
      <c r="AD92" s="224">
        <v>0.99</v>
      </c>
      <c r="AE92" s="224">
        <v>1.02</v>
      </c>
      <c r="AF92" s="224">
        <v>0.98</v>
      </c>
    </row>
    <row r="93" spans="2:32" x14ac:dyDescent="0.25">
      <c r="B93" s="135"/>
      <c r="C93" s="136"/>
      <c r="D93" s="137" t="str">
        <f t="shared" si="2"/>
        <v/>
      </c>
      <c r="E93" s="138" t="str">
        <f t="shared" si="3"/>
        <v/>
      </c>
      <c r="F93" s="139"/>
      <c r="G93" s="140" t="str">
        <f t="shared" si="15"/>
        <v/>
      </c>
      <c r="H93" s="140"/>
      <c r="I93" s="140"/>
      <c r="J93" s="140"/>
      <c r="K93" s="140"/>
      <c r="L93" s="140"/>
      <c r="M93" s="141"/>
      <c r="N93" s="142"/>
      <c r="O93" s="142"/>
      <c r="P93" s="142"/>
      <c r="Q93" s="142"/>
      <c r="R93" s="142"/>
      <c r="S93" s="143"/>
      <c r="T93" s="356"/>
      <c r="U93" s="357"/>
      <c r="V93" s="214"/>
      <c r="W93" s="72"/>
      <c r="X93" s="227" t="e">
        <f t="shared" si="5"/>
        <v>#VALUE!</v>
      </c>
      <c r="Y93" s="220" t="str">
        <f t="shared" si="4"/>
        <v/>
      </c>
      <c r="Z93" s="221" t="str">
        <f t="shared" si="12"/>
        <v/>
      </c>
      <c r="AA93" s="222" t="str">
        <f t="shared" si="14"/>
        <v/>
      </c>
      <c r="AB93" s="224">
        <v>1</v>
      </c>
      <c r="AC93" s="224">
        <v>1.01</v>
      </c>
      <c r="AD93" s="224">
        <v>0.99</v>
      </c>
      <c r="AE93" s="224">
        <v>1.02</v>
      </c>
      <c r="AF93" s="224">
        <v>0.98</v>
      </c>
    </row>
    <row r="94" spans="2:32" x14ac:dyDescent="0.25">
      <c r="B94" s="135"/>
      <c r="C94" s="136"/>
      <c r="D94" s="137" t="str">
        <f t="shared" si="2"/>
        <v/>
      </c>
      <c r="E94" s="138" t="str">
        <f t="shared" si="3"/>
        <v/>
      </c>
      <c r="F94" s="139"/>
      <c r="G94" s="140" t="str">
        <f t="shared" si="15"/>
        <v/>
      </c>
      <c r="H94" s="140"/>
      <c r="I94" s="140"/>
      <c r="J94" s="140"/>
      <c r="K94" s="140"/>
      <c r="L94" s="140"/>
      <c r="M94" s="141"/>
      <c r="N94" s="142"/>
      <c r="O94" s="142"/>
      <c r="P94" s="142"/>
      <c r="Q94" s="142"/>
      <c r="R94" s="142"/>
      <c r="S94" s="143"/>
      <c r="T94" s="356"/>
      <c r="U94" s="357"/>
      <c r="V94" s="214"/>
      <c r="W94" s="72"/>
      <c r="X94" s="227" t="e">
        <f t="shared" si="5"/>
        <v>#VALUE!</v>
      </c>
      <c r="Y94" s="220" t="str">
        <f t="shared" si="4"/>
        <v/>
      </c>
      <c r="Z94" s="221" t="str">
        <f t="shared" si="12"/>
        <v/>
      </c>
      <c r="AA94" s="222" t="str">
        <f t="shared" si="14"/>
        <v/>
      </c>
      <c r="AB94" s="224">
        <v>1</v>
      </c>
      <c r="AC94" s="224">
        <v>1.01</v>
      </c>
      <c r="AD94" s="224">
        <v>0.99</v>
      </c>
      <c r="AE94" s="224">
        <v>1.02</v>
      </c>
      <c r="AF94" s="224">
        <v>0.98</v>
      </c>
    </row>
    <row r="95" spans="2:32" x14ac:dyDescent="0.25">
      <c r="B95" s="135"/>
      <c r="C95" s="136"/>
      <c r="D95" s="137" t="str">
        <f t="shared" si="2"/>
        <v/>
      </c>
      <c r="E95" s="138" t="str">
        <f t="shared" si="3"/>
        <v/>
      </c>
      <c r="F95" s="139"/>
      <c r="G95" s="140" t="str">
        <f t="shared" si="15"/>
        <v/>
      </c>
      <c r="H95" s="140"/>
      <c r="I95" s="140"/>
      <c r="J95" s="140"/>
      <c r="K95" s="140"/>
      <c r="L95" s="140"/>
      <c r="M95" s="141"/>
      <c r="N95" s="142"/>
      <c r="O95" s="142"/>
      <c r="P95" s="142"/>
      <c r="Q95" s="142"/>
      <c r="R95" s="142"/>
      <c r="S95" s="143"/>
      <c r="T95" s="356"/>
      <c r="U95" s="357"/>
      <c r="V95" s="214"/>
      <c r="W95" s="72"/>
      <c r="X95" s="227" t="e">
        <f t="shared" si="5"/>
        <v>#VALUE!</v>
      </c>
      <c r="Y95" s="220" t="str">
        <f t="shared" si="4"/>
        <v/>
      </c>
      <c r="Z95" s="221" t="str">
        <f t="shared" si="12"/>
        <v/>
      </c>
      <c r="AA95" s="222" t="str">
        <f t="shared" si="14"/>
        <v/>
      </c>
      <c r="AB95" s="224">
        <v>1</v>
      </c>
      <c r="AC95" s="224">
        <v>1.01</v>
      </c>
      <c r="AD95" s="224">
        <v>0.99</v>
      </c>
      <c r="AE95" s="224">
        <v>1.02</v>
      </c>
      <c r="AF95" s="224">
        <v>0.98</v>
      </c>
    </row>
    <row r="96" spans="2:32" x14ac:dyDescent="0.25">
      <c r="B96" s="135"/>
      <c r="C96" s="136"/>
      <c r="D96" s="137" t="str">
        <f t="shared" si="2"/>
        <v/>
      </c>
      <c r="E96" s="138" t="str">
        <f t="shared" si="3"/>
        <v/>
      </c>
      <c r="F96" s="139"/>
      <c r="G96" s="140" t="str">
        <f t="shared" si="15"/>
        <v/>
      </c>
      <c r="H96" s="140"/>
      <c r="I96" s="140"/>
      <c r="J96" s="140"/>
      <c r="K96" s="140"/>
      <c r="L96" s="140"/>
      <c r="M96" s="141"/>
      <c r="N96" s="142"/>
      <c r="O96" s="142"/>
      <c r="P96" s="142"/>
      <c r="Q96" s="142"/>
      <c r="R96" s="142"/>
      <c r="S96" s="143"/>
      <c r="T96" s="356"/>
      <c r="U96" s="357"/>
      <c r="V96" s="214"/>
      <c r="W96" s="72"/>
      <c r="X96" s="227" t="e">
        <f t="shared" si="5"/>
        <v>#VALUE!</v>
      </c>
      <c r="Y96" s="220" t="str">
        <f t="shared" si="4"/>
        <v/>
      </c>
      <c r="Z96" s="221" t="str">
        <f t="shared" si="12"/>
        <v/>
      </c>
      <c r="AA96" s="222" t="str">
        <f t="shared" si="14"/>
        <v/>
      </c>
      <c r="AB96" s="224">
        <v>1</v>
      </c>
      <c r="AC96" s="224">
        <v>1.01</v>
      </c>
      <c r="AD96" s="224">
        <v>0.99</v>
      </c>
      <c r="AE96" s="224">
        <v>1.02</v>
      </c>
      <c r="AF96" s="224">
        <v>0.98</v>
      </c>
    </row>
    <row r="97" spans="2:32" x14ac:dyDescent="0.25">
      <c r="B97" s="135"/>
      <c r="C97" s="136"/>
      <c r="D97" s="137" t="str">
        <f t="shared" si="2"/>
        <v/>
      </c>
      <c r="E97" s="138" t="str">
        <f t="shared" si="3"/>
        <v/>
      </c>
      <c r="F97" s="139"/>
      <c r="G97" s="140" t="str">
        <f t="shared" si="15"/>
        <v/>
      </c>
      <c r="H97" s="140"/>
      <c r="I97" s="140"/>
      <c r="J97" s="140"/>
      <c r="K97" s="140"/>
      <c r="L97" s="140"/>
      <c r="M97" s="141"/>
      <c r="N97" s="142"/>
      <c r="O97" s="142"/>
      <c r="P97" s="142"/>
      <c r="Q97" s="142"/>
      <c r="R97" s="142"/>
      <c r="S97" s="143"/>
      <c r="T97" s="356"/>
      <c r="U97" s="357"/>
      <c r="V97" s="214"/>
      <c r="W97" s="72"/>
      <c r="X97" s="227" t="e">
        <f t="shared" si="5"/>
        <v>#VALUE!</v>
      </c>
      <c r="Y97" s="220" t="str">
        <f t="shared" si="4"/>
        <v/>
      </c>
      <c r="Z97" s="221" t="str">
        <f t="shared" si="12"/>
        <v/>
      </c>
      <c r="AA97" s="222" t="str">
        <f t="shared" si="14"/>
        <v/>
      </c>
      <c r="AB97" s="224">
        <v>1</v>
      </c>
      <c r="AC97" s="224">
        <v>1.01</v>
      </c>
      <c r="AD97" s="224">
        <v>0.99</v>
      </c>
      <c r="AE97" s="224">
        <v>1.02</v>
      </c>
      <c r="AF97" s="224">
        <v>0.98</v>
      </c>
    </row>
    <row r="98" spans="2:32" x14ac:dyDescent="0.25">
      <c r="B98" s="135"/>
      <c r="C98" s="136"/>
      <c r="D98" s="137" t="str">
        <f t="shared" si="2"/>
        <v/>
      </c>
      <c r="E98" s="138" t="str">
        <f t="shared" si="3"/>
        <v/>
      </c>
      <c r="F98" s="139"/>
      <c r="G98" s="140" t="str">
        <f t="shared" si="15"/>
        <v/>
      </c>
      <c r="H98" s="140"/>
      <c r="I98" s="140"/>
      <c r="J98" s="140"/>
      <c r="K98" s="140"/>
      <c r="L98" s="140"/>
      <c r="M98" s="141"/>
      <c r="N98" s="142"/>
      <c r="O98" s="142"/>
      <c r="P98" s="142"/>
      <c r="Q98" s="142"/>
      <c r="R98" s="142"/>
      <c r="S98" s="143"/>
      <c r="T98" s="356"/>
      <c r="U98" s="357"/>
      <c r="V98" s="214"/>
      <c r="W98" s="72"/>
      <c r="X98" s="227" t="e">
        <f t="shared" si="5"/>
        <v>#VALUE!</v>
      </c>
      <c r="Y98" s="220" t="str">
        <f t="shared" si="4"/>
        <v/>
      </c>
      <c r="Z98" s="221" t="str">
        <f t="shared" si="12"/>
        <v/>
      </c>
      <c r="AA98" s="222" t="str">
        <f t="shared" si="14"/>
        <v/>
      </c>
      <c r="AB98" s="224">
        <v>1</v>
      </c>
      <c r="AC98" s="224">
        <v>1.01</v>
      </c>
      <c r="AD98" s="224">
        <v>0.99</v>
      </c>
      <c r="AE98" s="224">
        <v>1.02</v>
      </c>
      <c r="AF98" s="224">
        <v>0.98</v>
      </c>
    </row>
    <row r="99" spans="2:32" ht="15.75" thickBot="1" x14ac:dyDescent="0.3">
      <c r="B99" s="134"/>
      <c r="C99" s="121"/>
      <c r="D99" s="163" t="str">
        <f t="shared" si="2"/>
        <v/>
      </c>
      <c r="E99" s="164" t="str">
        <f t="shared" si="3"/>
        <v/>
      </c>
      <c r="F99" s="139"/>
      <c r="G99" s="140" t="str">
        <f t="shared" si="15"/>
        <v/>
      </c>
      <c r="H99" s="140"/>
      <c r="I99" s="140"/>
      <c r="J99" s="140"/>
      <c r="K99" s="140"/>
      <c r="L99" s="140"/>
      <c r="M99" s="141"/>
      <c r="N99" s="142"/>
      <c r="O99" s="142"/>
      <c r="P99" s="142"/>
      <c r="Q99" s="142"/>
      <c r="R99" s="142"/>
      <c r="S99" s="143"/>
      <c r="T99" s="383"/>
      <c r="U99" s="384"/>
      <c r="V99" s="215"/>
      <c r="W99" s="65"/>
      <c r="X99" s="229" t="e">
        <f t="shared" si="5"/>
        <v>#VALUE!</v>
      </c>
      <c r="Y99" s="321" t="str">
        <f t="shared" ref="Y99" si="16">IF(C99="","",C99/$C$21)</f>
        <v/>
      </c>
      <c r="Z99" s="322" t="str">
        <f t="shared" ref="Z99" si="17">IF(C99="",IF(Y99="","",Y99),AVERAGE(Y90:Y110))</f>
        <v/>
      </c>
      <c r="AA99" s="323" t="str">
        <f t="shared" ref="AA99" si="18">IF(C99="",IF(Z99="","",Z99),AVERAGE(Y78:Y120))</f>
        <v/>
      </c>
      <c r="AB99" s="224">
        <v>1</v>
      </c>
      <c r="AC99" s="224">
        <v>1.01</v>
      </c>
      <c r="AD99" s="224">
        <v>0.99</v>
      </c>
      <c r="AE99" s="224">
        <v>1.02</v>
      </c>
      <c r="AF99" s="224">
        <v>0.98</v>
      </c>
    </row>
    <row r="100" spans="2:32" x14ac:dyDescent="0.25">
      <c r="E100" s="320" t="str">
        <f t="shared" ref="E100:E163" si="19">IF(C100="","",((C100/$C$22)-1))</f>
        <v/>
      </c>
      <c r="F100" s="69"/>
      <c r="G100" s="66" t="str">
        <f t="shared" si="15"/>
        <v/>
      </c>
      <c r="H100" s="67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t="str">
        <f t="shared" ref="Y100:Y162" si="20">IF(C100="","",C100/$C$21)</f>
        <v/>
      </c>
      <c r="Z100" s="218" t="str">
        <f t="shared" ref="Z100:Z108" si="21">IF(C100="",IF(Y100="","",Y100),AVERAGE(Y92:Y111))</f>
        <v/>
      </c>
      <c r="AA100" s="218" t="str">
        <f t="shared" ref="AA100:AA118" si="22">IF(D100="",IF(Z100="","",Z100),AVERAGE(Y82:Y121))</f>
        <v/>
      </c>
    </row>
    <row r="101" spans="2:32" x14ac:dyDescent="0.25">
      <c r="E101" s="320" t="str">
        <f t="shared" si="19"/>
        <v/>
      </c>
      <c r="F101" s="69"/>
      <c r="G101" s="66" t="str">
        <f t="shared" si="15"/>
        <v/>
      </c>
      <c r="H101" s="67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t="str">
        <f t="shared" si="20"/>
        <v/>
      </c>
      <c r="Z101" s="218" t="str">
        <f t="shared" si="21"/>
        <v/>
      </c>
      <c r="AA101" s="218" t="str">
        <f t="shared" si="22"/>
        <v/>
      </c>
    </row>
    <row r="102" spans="2:32" x14ac:dyDescent="0.25">
      <c r="E102" s="320" t="str">
        <f t="shared" si="19"/>
        <v/>
      </c>
      <c r="F102" s="69"/>
      <c r="G102" s="66" t="str">
        <f t="shared" si="15"/>
        <v/>
      </c>
      <c r="H102" s="67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t="str">
        <f t="shared" si="20"/>
        <v/>
      </c>
      <c r="Z102" s="218" t="str">
        <f t="shared" si="21"/>
        <v/>
      </c>
      <c r="AA102" s="218" t="str">
        <f t="shared" si="22"/>
        <v/>
      </c>
    </row>
    <row r="103" spans="2:32" x14ac:dyDescent="0.25">
      <c r="E103" s="320" t="str">
        <f t="shared" si="19"/>
        <v/>
      </c>
      <c r="F103" s="69"/>
      <c r="G103" s="66" t="str">
        <f t="shared" si="15"/>
        <v/>
      </c>
      <c r="H103" s="67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t="str">
        <f t="shared" si="20"/>
        <v/>
      </c>
      <c r="Z103" s="218" t="str">
        <f t="shared" si="21"/>
        <v/>
      </c>
      <c r="AA103" s="218" t="str">
        <f t="shared" si="22"/>
        <v/>
      </c>
    </row>
    <row r="104" spans="2:32" x14ac:dyDescent="0.25">
      <c r="E104" s="320" t="str">
        <f t="shared" si="19"/>
        <v/>
      </c>
      <c r="F104" s="69"/>
      <c r="G104" s="66" t="str">
        <f t="shared" si="15"/>
        <v/>
      </c>
      <c r="H104" s="67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t="str">
        <f t="shared" si="20"/>
        <v/>
      </c>
      <c r="Z104" s="218" t="str">
        <f t="shared" si="21"/>
        <v/>
      </c>
      <c r="AA104" s="218" t="str">
        <f t="shared" si="22"/>
        <v/>
      </c>
    </row>
    <row r="105" spans="2:32" x14ac:dyDescent="0.25">
      <c r="E105" s="320" t="str">
        <f t="shared" si="19"/>
        <v/>
      </c>
      <c r="F105" s="69"/>
      <c r="G105" s="66" t="str">
        <f t="shared" si="15"/>
        <v/>
      </c>
      <c r="H105" s="67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t="str">
        <f t="shared" si="20"/>
        <v/>
      </c>
      <c r="Z105" s="218" t="str">
        <f t="shared" si="21"/>
        <v/>
      </c>
      <c r="AA105" s="218" t="str">
        <f t="shared" si="22"/>
        <v/>
      </c>
    </row>
    <row r="106" spans="2:32" x14ac:dyDescent="0.25">
      <c r="E106" s="320" t="str">
        <f t="shared" si="19"/>
        <v/>
      </c>
      <c r="F106" s="69"/>
      <c r="G106" s="66" t="str">
        <f t="shared" si="15"/>
        <v/>
      </c>
      <c r="H106" s="67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t="str">
        <f t="shared" si="20"/>
        <v/>
      </c>
      <c r="Z106" s="218" t="str">
        <f t="shared" si="21"/>
        <v/>
      </c>
      <c r="AA106" s="218" t="str">
        <f t="shared" si="22"/>
        <v/>
      </c>
    </row>
    <row r="107" spans="2:32" x14ac:dyDescent="0.25">
      <c r="E107" s="320" t="str">
        <f t="shared" si="19"/>
        <v/>
      </c>
      <c r="F107" s="69"/>
      <c r="G107" s="66" t="str">
        <f t="shared" si="15"/>
        <v/>
      </c>
      <c r="H107" s="67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t="str">
        <f t="shared" si="20"/>
        <v/>
      </c>
      <c r="Z107" s="218" t="str">
        <f t="shared" si="21"/>
        <v/>
      </c>
      <c r="AA107" s="218" t="str">
        <f t="shared" si="22"/>
        <v/>
      </c>
    </row>
    <row r="108" spans="2:32" x14ac:dyDescent="0.25">
      <c r="E108" s="320" t="str">
        <f t="shared" si="19"/>
        <v/>
      </c>
      <c r="F108" s="69"/>
      <c r="G108" s="66" t="str">
        <f t="shared" si="15"/>
        <v/>
      </c>
      <c r="H108" s="67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t="str">
        <f t="shared" si="20"/>
        <v/>
      </c>
      <c r="Z108" s="218" t="str">
        <f t="shared" si="21"/>
        <v/>
      </c>
      <c r="AA108" s="218" t="str">
        <f t="shared" si="22"/>
        <v/>
      </c>
    </row>
    <row r="109" spans="2:32" x14ac:dyDescent="0.25">
      <c r="E109" s="320" t="str">
        <f t="shared" si="19"/>
        <v/>
      </c>
      <c r="F109" s="69"/>
      <c r="G109" s="66" t="str">
        <f t="shared" si="15"/>
        <v/>
      </c>
      <c r="H109" s="67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t="str">
        <f t="shared" si="20"/>
        <v/>
      </c>
      <c r="Z109" s="218" t="str">
        <f t="shared" ref="Z109:Z162" si="23">IF(C109="",IF(Y109="","",Y109),AVERAGE(Y100:Y120))</f>
        <v/>
      </c>
      <c r="AA109" s="218" t="str">
        <f t="shared" si="22"/>
        <v/>
      </c>
    </row>
    <row r="110" spans="2:32" x14ac:dyDescent="0.25">
      <c r="E110" s="320" t="str">
        <f t="shared" si="19"/>
        <v/>
      </c>
      <c r="F110" s="69"/>
      <c r="G110" s="66" t="str">
        <f t="shared" si="15"/>
        <v/>
      </c>
      <c r="H110" s="67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t="str">
        <f t="shared" si="20"/>
        <v/>
      </c>
      <c r="Z110" s="218" t="str">
        <f t="shared" si="23"/>
        <v/>
      </c>
      <c r="AA110" s="218" t="str">
        <f t="shared" si="22"/>
        <v/>
      </c>
    </row>
    <row r="111" spans="2:32" x14ac:dyDescent="0.25">
      <c r="E111" s="320" t="str">
        <f t="shared" si="19"/>
        <v/>
      </c>
      <c r="F111" s="69"/>
      <c r="G111" s="66" t="str">
        <f t="shared" si="15"/>
        <v/>
      </c>
      <c r="H111" s="67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t="str">
        <f t="shared" si="20"/>
        <v/>
      </c>
      <c r="Z111" s="218" t="str">
        <f t="shared" si="23"/>
        <v/>
      </c>
      <c r="AA111" s="218" t="str">
        <f t="shared" si="22"/>
        <v/>
      </c>
    </row>
    <row r="112" spans="2:32" x14ac:dyDescent="0.25">
      <c r="E112" s="320" t="str">
        <f t="shared" si="19"/>
        <v/>
      </c>
      <c r="F112" s="69"/>
      <c r="G112" s="66" t="str">
        <f t="shared" si="15"/>
        <v/>
      </c>
      <c r="H112" s="67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t="str">
        <f t="shared" si="20"/>
        <v/>
      </c>
      <c r="Z112" s="218" t="str">
        <f t="shared" si="23"/>
        <v/>
      </c>
      <c r="AA112" s="218" t="str">
        <f t="shared" si="22"/>
        <v/>
      </c>
    </row>
    <row r="113" spans="5:27" x14ac:dyDescent="0.25">
      <c r="E113" s="320" t="str">
        <f t="shared" si="19"/>
        <v/>
      </c>
      <c r="F113" s="69"/>
      <c r="G113" s="66" t="str">
        <f t="shared" si="15"/>
        <v/>
      </c>
      <c r="H113" s="67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t="str">
        <f t="shared" si="20"/>
        <v/>
      </c>
      <c r="Z113" s="218" t="str">
        <f t="shared" si="23"/>
        <v/>
      </c>
      <c r="AA113" s="218" t="str">
        <f t="shared" si="22"/>
        <v/>
      </c>
    </row>
    <row r="114" spans="5:27" x14ac:dyDescent="0.25">
      <c r="E114" s="320" t="str">
        <f t="shared" si="19"/>
        <v/>
      </c>
      <c r="F114" s="69"/>
      <c r="G114" s="66" t="str">
        <f t="shared" si="15"/>
        <v/>
      </c>
      <c r="H114" s="67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t="str">
        <f t="shared" si="20"/>
        <v/>
      </c>
      <c r="Z114" s="218" t="str">
        <f t="shared" si="23"/>
        <v/>
      </c>
      <c r="AA114" s="218" t="str">
        <f t="shared" si="22"/>
        <v/>
      </c>
    </row>
    <row r="115" spans="5:27" x14ac:dyDescent="0.25">
      <c r="E115" s="320" t="str">
        <f t="shared" si="19"/>
        <v/>
      </c>
      <c r="F115" s="69"/>
      <c r="G115" s="66" t="str">
        <f t="shared" si="15"/>
        <v/>
      </c>
      <c r="H115" s="67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t="str">
        <f t="shared" si="20"/>
        <v/>
      </c>
      <c r="Z115" s="218" t="str">
        <f t="shared" si="23"/>
        <v/>
      </c>
      <c r="AA115" s="218" t="str">
        <f t="shared" si="22"/>
        <v/>
      </c>
    </row>
    <row r="116" spans="5:27" x14ac:dyDescent="0.25">
      <c r="E116" s="320" t="str">
        <f t="shared" si="19"/>
        <v/>
      </c>
      <c r="F116" s="69"/>
      <c r="G116" s="66" t="str">
        <f t="shared" si="15"/>
        <v/>
      </c>
      <c r="H116" s="67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t="str">
        <f t="shared" si="20"/>
        <v/>
      </c>
      <c r="Z116" s="218" t="str">
        <f t="shared" si="23"/>
        <v/>
      </c>
      <c r="AA116" s="218" t="str">
        <f t="shared" si="22"/>
        <v/>
      </c>
    </row>
    <row r="117" spans="5:27" x14ac:dyDescent="0.25">
      <c r="E117" s="320" t="str">
        <f t="shared" si="19"/>
        <v/>
      </c>
      <c r="F117" s="69"/>
      <c r="G117" s="66" t="str">
        <f t="shared" si="15"/>
        <v/>
      </c>
      <c r="H117" s="67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t="str">
        <f t="shared" si="20"/>
        <v/>
      </c>
      <c r="Z117" s="218" t="str">
        <f t="shared" si="23"/>
        <v/>
      </c>
      <c r="AA117" s="218" t="str">
        <f t="shared" si="22"/>
        <v/>
      </c>
    </row>
    <row r="118" spans="5:27" x14ac:dyDescent="0.25">
      <c r="E118" s="320" t="str">
        <f t="shared" si="19"/>
        <v/>
      </c>
      <c r="F118" s="69"/>
      <c r="G118" s="66" t="str">
        <f t="shared" si="15"/>
        <v/>
      </c>
      <c r="H118" s="67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t="str">
        <f t="shared" si="20"/>
        <v/>
      </c>
      <c r="Z118" s="218" t="str">
        <f t="shared" si="23"/>
        <v/>
      </c>
      <c r="AA118" s="218" t="str">
        <f t="shared" si="22"/>
        <v/>
      </c>
    </row>
    <row r="119" spans="5:27" x14ac:dyDescent="0.25">
      <c r="E119" s="320" t="str">
        <f t="shared" si="19"/>
        <v/>
      </c>
      <c r="F119" s="69"/>
      <c r="G119" s="66" t="str">
        <f t="shared" si="15"/>
        <v/>
      </c>
      <c r="H119" s="67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t="str">
        <f t="shared" si="20"/>
        <v/>
      </c>
      <c r="Z119" s="218" t="str">
        <f t="shared" si="23"/>
        <v/>
      </c>
      <c r="AA119" s="218" t="str">
        <f t="shared" ref="AA119:AA162" si="24">IF(D119="",IF(Z119="","",Z119),AVERAGE(Y100:Y140))</f>
        <v/>
      </c>
    </row>
    <row r="120" spans="5:27" x14ac:dyDescent="0.25">
      <c r="E120" s="320" t="str">
        <f t="shared" si="19"/>
        <v/>
      </c>
      <c r="F120" s="69"/>
      <c r="G120" s="66" t="str">
        <f t="shared" si="15"/>
        <v/>
      </c>
      <c r="H120" s="67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t="str">
        <f t="shared" si="20"/>
        <v/>
      </c>
      <c r="Z120" s="218" t="str">
        <f t="shared" si="23"/>
        <v/>
      </c>
      <c r="AA120" s="218" t="str">
        <f t="shared" si="24"/>
        <v/>
      </c>
    </row>
    <row r="121" spans="5:27" x14ac:dyDescent="0.25">
      <c r="E121" s="320" t="str">
        <f t="shared" si="19"/>
        <v/>
      </c>
      <c r="F121" s="69"/>
      <c r="G121" s="66" t="str">
        <f t="shared" si="15"/>
        <v/>
      </c>
      <c r="H121" s="67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t="str">
        <f t="shared" si="20"/>
        <v/>
      </c>
      <c r="Z121" s="218" t="str">
        <f t="shared" si="23"/>
        <v/>
      </c>
      <c r="AA121" s="218" t="str">
        <f t="shared" si="24"/>
        <v/>
      </c>
    </row>
    <row r="122" spans="5:27" x14ac:dyDescent="0.25">
      <c r="E122" s="320" t="str">
        <f t="shared" si="19"/>
        <v/>
      </c>
      <c r="F122" s="69"/>
      <c r="G122" s="66" t="str">
        <f t="shared" si="15"/>
        <v/>
      </c>
      <c r="H122" s="67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t="str">
        <f t="shared" si="20"/>
        <v/>
      </c>
      <c r="Z122" s="218" t="str">
        <f t="shared" si="23"/>
        <v/>
      </c>
      <c r="AA122" s="218" t="str">
        <f t="shared" si="24"/>
        <v/>
      </c>
    </row>
    <row r="123" spans="5:27" x14ac:dyDescent="0.25">
      <c r="E123" s="320" t="str">
        <f t="shared" si="19"/>
        <v/>
      </c>
      <c r="F123" s="69"/>
      <c r="G123" s="66" t="str">
        <f t="shared" si="15"/>
        <v/>
      </c>
      <c r="H123" s="67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t="str">
        <f t="shared" si="20"/>
        <v/>
      </c>
      <c r="Z123" s="218" t="str">
        <f t="shared" si="23"/>
        <v/>
      </c>
      <c r="AA123" s="218" t="str">
        <f t="shared" si="24"/>
        <v/>
      </c>
    </row>
    <row r="124" spans="5:27" x14ac:dyDescent="0.25">
      <c r="E124" s="320" t="str">
        <f t="shared" si="19"/>
        <v/>
      </c>
      <c r="F124" s="69"/>
      <c r="G124" s="66" t="str">
        <f t="shared" si="15"/>
        <v/>
      </c>
      <c r="H124" s="67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t="str">
        <f t="shared" si="20"/>
        <v/>
      </c>
      <c r="Z124" s="218" t="str">
        <f t="shared" si="23"/>
        <v/>
      </c>
      <c r="AA124" s="218" t="str">
        <f t="shared" si="24"/>
        <v/>
      </c>
    </row>
    <row r="125" spans="5:27" x14ac:dyDescent="0.25">
      <c r="E125" s="320" t="str">
        <f t="shared" si="19"/>
        <v/>
      </c>
      <c r="F125" s="69"/>
      <c r="G125" s="66" t="str">
        <f t="shared" si="15"/>
        <v/>
      </c>
      <c r="H125" s="67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t="str">
        <f t="shared" si="20"/>
        <v/>
      </c>
      <c r="Z125" s="218" t="str">
        <f t="shared" si="23"/>
        <v/>
      </c>
      <c r="AA125" s="218" t="str">
        <f t="shared" si="24"/>
        <v/>
      </c>
    </row>
    <row r="126" spans="5:27" x14ac:dyDescent="0.25">
      <c r="E126" s="320" t="str">
        <f t="shared" si="19"/>
        <v/>
      </c>
      <c r="F126" s="69"/>
      <c r="G126" s="66" t="str">
        <f t="shared" si="15"/>
        <v/>
      </c>
      <c r="H126" s="67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t="str">
        <f t="shared" si="20"/>
        <v/>
      </c>
      <c r="Z126" s="218" t="str">
        <f t="shared" si="23"/>
        <v/>
      </c>
      <c r="AA126" s="218" t="str">
        <f t="shared" si="24"/>
        <v/>
      </c>
    </row>
    <row r="127" spans="5:27" x14ac:dyDescent="0.25">
      <c r="E127" s="320" t="str">
        <f t="shared" si="19"/>
        <v/>
      </c>
      <c r="F127" s="69"/>
      <c r="G127" s="66" t="str">
        <f t="shared" si="15"/>
        <v/>
      </c>
      <c r="H127" s="67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t="str">
        <f t="shared" si="20"/>
        <v/>
      </c>
      <c r="Z127" s="218" t="str">
        <f t="shared" si="23"/>
        <v/>
      </c>
      <c r="AA127" s="218" t="str">
        <f t="shared" si="24"/>
        <v/>
      </c>
    </row>
    <row r="128" spans="5:27" x14ac:dyDescent="0.25">
      <c r="E128" s="320" t="str">
        <f t="shared" si="19"/>
        <v/>
      </c>
      <c r="F128" s="69"/>
      <c r="G128" s="66" t="str">
        <f t="shared" si="15"/>
        <v/>
      </c>
      <c r="H128" s="67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t="str">
        <f t="shared" si="20"/>
        <v/>
      </c>
      <c r="Z128" s="218" t="str">
        <f t="shared" si="23"/>
        <v/>
      </c>
      <c r="AA128" s="218" t="str">
        <f t="shared" si="24"/>
        <v/>
      </c>
    </row>
    <row r="129" spans="5:27" x14ac:dyDescent="0.25">
      <c r="E129" s="320" t="str">
        <f t="shared" si="19"/>
        <v/>
      </c>
      <c r="F129" s="69"/>
      <c r="G129" s="66" t="str">
        <f t="shared" si="15"/>
        <v/>
      </c>
      <c r="H129" s="67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t="str">
        <f t="shared" si="20"/>
        <v/>
      </c>
      <c r="Z129" s="218" t="str">
        <f t="shared" si="23"/>
        <v/>
      </c>
      <c r="AA129" s="218" t="str">
        <f t="shared" si="24"/>
        <v/>
      </c>
    </row>
    <row r="130" spans="5:27" x14ac:dyDescent="0.25">
      <c r="E130" s="320" t="str">
        <f t="shared" si="19"/>
        <v/>
      </c>
      <c r="F130" s="69"/>
      <c r="G130" s="66" t="str">
        <f t="shared" si="15"/>
        <v/>
      </c>
      <c r="H130" s="67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t="str">
        <f t="shared" si="20"/>
        <v/>
      </c>
      <c r="Z130" s="218" t="str">
        <f t="shared" si="23"/>
        <v/>
      </c>
      <c r="AA130" s="218" t="str">
        <f t="shared" si="24"/>
        <v/>
      </c>
    </row>
    <row r="131" spans="5:27" x14ac:dyDescent="0.25">
      <c r="E131" s="320" t="str">
        <f t="shared" si="19"/>
        <v/>
      </c>
      <c r="F131" s="69"/>
      <c r="G131" s="66" t="str">
        <f t="shared" si="15"/>
        <v/>
      </c>
      <c r="H131" s="67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t="str">
        <f t="shared" si="20"/>
        <v/>
      </c>
      <c r="Z131" s="218" t="str">
        <f t="shared" si="23"/>
        <v/>
      </c>
      <c r="AA131" s="218" t="str">
        <f t="shared" si="24"/>
        <v/>
      </c>
    </row>
    <row r="132" spans="5:27" x14ac:dyDescent="0.25">
      <c r="E132" s="320" t="str">
        <f t="shared" si="19"/>
        <v/>
      </c>
      <c r="F132" s="69"/>
      <c r="G132" s="66" t="str">
        <f t="shared" si="15"/>
        <v/>
      </c>
      <c r="H132" s="67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t="str">
        <f t="shared" si="20"/>
        <v/>
      </c>
      <c r="Z132" s="218" t="str">
        <f t="shared" si="23"/>
        <v/>
      </c>
      <c r="AA132" s="218" t="str">
        <f t="shared" si="24"/>
        <v/>
      </c>
    </row>
    <row r="133" spans="5:27" x14ac:dyDescent="0.25">
      <c r="E133" s="320" t="str">
        <f t="shared" si="19"/>
        <v/>
      </c>
      <c r="F133" s="69"/>
      <c r="G133" s="66" t="str">
        <f t="shared" si="15"/>
        <v/>
      </c>
      <c r="H133" s="67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t="str">
        <f t="shared" si="20"/>
        <v/>
      </c>
      <c r="Z133" s="218" t="str">
        <f t="shared" si="23"/>
        <v/>
      </c>
      <c r="AA133" s="218" t="str">
        <f t="shared" si="24"/>
        <v/>
      </c>
    </row>
    <row r="134" spans="5:27" x14ac:dyDescent="0.25">
      <c r="E134" s="320" t="str">
        <f t="shared" si="19"/>
        <v/>
      </c>
      <c r="F134" s="69"/>
      <c r="G134" s="66" t="str">
        <f t="shared" si="15"/>
        <v/>
      </c>
      <c r="H134" s="67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t="str">
        <f t="shared" si="20"/>
        <v/>
      </c>
      <c r="Z134" s="218" t="str">
        <f t="shared" si="23"/>
        <v/>
      </c>
      <c r="AA134" s="218" t="str">
        <f t="shared" si="24"/>
        <v/>
      </c>
    </row>
    <row r="135" spans="5:27" x14ac:dyDescent="0.25">
      <c r="E135" s="320" t="str">
        <f t="shared" si="19"/>
        <v/>
      </c>
      <c r="F135" s="69"/>
      <c r="G135" s="66" t="str">
        <f t="shared" si="15"/>
        <v/>
      </c>
      <c r="H135" s="67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t="str">
        <f t="shared" si="20"/>
        <v/>
      </c>
      <c r="Z135" s="218" t="str">
        <f t="shared" si="23"/>
        <v/>
      </c>
      <c r="AA135" s="218" t="str">
        <f t="shared" si="24"/>
        <v/>
      </c>
    </row>
    <row r="136" spans="5:27" x14ac:dyDescent="0.25">
      <c r="E136" s="320" t="str">
        <f t="shared" si="19"/>
        <v/>
      </c>
      <c r="F136" s="69"/>
      <c r="G136" s="66" t="str">
        <f t="shared" si="15"/>
        <v/>
      </c>
      <c r="H136" s="67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t="str">
        <f t="shared" si="20"/>
        <v/>
      </c>
      <c r="Z136" s="218" t="str">
        <f t="shared" si="23"/>
        <v/>
      </c>
      <c r="AA136" s="218" t="str">
        <f t="shared" si="24"/>
        <v/>
      </c>
    </row>
    <row r="137" spans="5:27" x14ac:dyDescent="0.25">
      <c r="E137" s="320" t="str">
        <f t="shared" si="19"/>
        <v/>
      </c>
      <c r="F137" s="69"/>
      <c r="G137" s="66" t="str">
        <f t="shared" ref="G137:G200" si="25">IF(F137="","",F137/$C$21)</f>
        <v/>
      </c>
      <c r="H137" s="67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t="str">
        <f t="shared" si="20"/>
        <v/>
      </c>
      <c r="Z137" s="218" t="str">
        <f t="shared" si="23"/>
        <v/>
      </c>
      <c r="AA137" s="218" t="str">
        <f t="shared" si="24"/>
        <v/>
      </c>
    </row>
    <row r="138" spans="5:27" x14ac:dyDescent="0.25">
      <c r="E138" s="320" t="str">
        <f t="shared" si="19"/>
        <v/>
      </c>
      <c r="F138" s="69"/>
      <c r="G138" s="66" t="str">
        <f t="shared" si="25"/>
        <v/>
      </c>
      <c r="H138" s="67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t="str">
        <f t="shared" si="20"/>
        <v/>
      </c>
      <c r="Z138" s="218" t="str">
        <f t="shared" si="23"/>
        <v/>
      </c>
      <c r="AA138" s="218" t="str">
        <f t="shared" si="24"/>
        <v/>
      </c>
    </row>
    <row r="139" spans="5:27" x14ac:dyDescent="0.25">
      <c r="E139" s="320" t="str">
        <f t="shared" si="19"/>
        <v/>
      </c>
      <c r="F139" s="69"/>
      <c r="G139" s="66" t="str">
        <f t="shared" si="25"/>
        <v/>
      </c>
      <c r="H139" s="67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t="str">
        <f t="shared" si="20"/>
        <v/>
      </c>
      <c r="Z139" s="218" t="str">
        <f t="shared" si="23"/>
        <v/>
      </c>
      <c r="AA139" s="218" t="str">
        <f t="shared" si="24"/>
        <v/>
      </c>
    </row>
    <row r="140" spans="5:27" x14ac:dyDescent="0.25">
      <c r="E140" s="320" t="str">
        <f t="shared" si="19"/>
        <v/>
      </c>
      <c r="F140" s="69"/>
      <c r="G140" s="66" t="str">
        <f t="shared" si="25"/>
        <v/>
      </c>
      <c r="H140" s="67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t="str">
        <f t="shared" si="20"/>
        <v/>
      </c>
      <c r="Z140" s="218" t="str">
        <f t="shared" si="23"/>
        <v/>
      </c>
      <c r="AA140" s="218" t="str">
        <f t="shared" si="24"/>
        <v/>
      </c>
    </row>
    <row r="141" spans="5:27" x14ac:dyDescent="0.25">
      <c r="E141" s="320" t="str">
        <f t="shared" si="19"/>
        <v/>
      </c>
      <c r="F141" s="69"/>
      <c r="G141" s="66" t="str">
        <f t="shared" si="25"/>
        <v/>
      </c>
      <c r="H141" s="67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t="str">
        <f t="shared" si="20"/>
        <v/>
      </c>
      <c r="Z141" s="218" t="str">
        <f t="shared" si="23"/>
        <v/>
      </c>
      <c r="AA141" s="218" t="str">
        <f t="shared" si="24"/>
        <v/>
      </c>
    </row>
    <row r="142" spans="5:27" x14ac:dyDescent="0.25">
      <c r="E142" s="320" t="str">
        <f t="shared" si="19"/>
        <v/>
      </c>
      <c r="F142" s="69"/>
      <c r="G142" s="66" t="str">
        <f t="shared" si="25"/>
        <v/>
      </c>
      <c r="H142" s="67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t="str">
        <f t="shared" si="20"/>
        <v/>
      </c>
      <c r="Z142" s="218" t="str">
        <f t="shared" si="23"/>
        <v/>
      </c>
      <c r="AA142" s="218" t="str">
        <f t="shared" si="24"/>
        <v/>
      </c>
    </row>
    <row r="143" spans="5:27" x14ac:dyDescent="0.25">
      <c r="E143" s="320" t="str">
        <f t="shared" si="19"/>
        <v/>
      </c>
      <c r="F143" s="69"/>
      <c r="G143" s="66" t="str">
        <f t="shared" si="25"/>
        <v/>
      </c>
      <c r="H143" s="67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t="str">
        <f t="shared" si="20"/>
        <v/>
      </c>
      <c r="Z143" s="218" t="str">
        <f t="shared" si="23"/>
        <v/>
      </c>
      <c r="AA143" s="218" t="str">
        <f t="shared" si="24"/>
        <v/>
      </c>
    </row>
    <row r="144" spans="5:27" x14ac:dyDescent="0.25">
      <c r="E144" s="320" t="str">
        <f t="shared" si="19"/>
        <v/>
      </c>
      <c r="F144" s="69"/>
      <c r="G144" s="66" t="str">
        <f t="shared" si="25"/>
        <v/>
      </c>
      <c r="H144" s="67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t="str">
        <f t="shared" si="20"/>
        <v/>
      </c>
      <c r="Z144" s="218" t="str">
        <f t="shared" si="23"/>
        <v/>
      </c>
      <c r="AA144" s="218" t="str">
        <f t="shared" si="24"/>
        <v/>
      </c>
    </row>
    <row r="145" spans="5:27" x14ac:dyDescent="0.25">
      <c r="E145" s="320" t="str">
        <f t="shared" si="19"/>
        <v/>
      </c>
      <c r="F145" s="69"/>
      <c r="G145" s="66" t="str">
        <f t="shared" si="25"/>
        <v/>
      </c>
      <c r="H145" s="67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t="str">
        <f t="shared" si="20"/>
        <v/>
      </c>
      <c r="Z145" s="218" t="str">
        <f t="shared" si="23"/>
        <v/>
      </c>
      <c r="AA145" s="218" t="str">
        <f t="shared" si="24"/>
        <v/>
      </c>
    </row>
    <row r="146" spans="5:27" x14ac:dyDescent="0.25">
      <c r="E146" s="320" t="str">
        <f t="shared" si="19"/>
        <v/>
      </c>
      <c r="F146" s="69"/>
      <c r="G146" s="66" t="str">
        <f t="shared" si="25"/>
        <v/>
      </c>
      <c r="H146" s="67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t="str">
        <f t="shared" si="20"/>
        <v/>
      </c>
      <c r="Z146" s="218" t="str">
        <f t="shared" si="23"/>
        <v/>
      </c>
      <c r="AA146" s="218" t="str">
        <f t="shared" si="24"/>
        <v/>
      </c>
    </row>
    <row r="147" spans="5:27" x14ac:dyDescent="0.25">
      <c r="E147" s="320" t="str">
        <f t="shared" si="19"/>
        <v/>
      </c>
      <c r="F147" s="69"/>
      <c r="G147" s="66" t="str">
        <f t="shared" si="25"/>
        <v/>
      </c>
      <c r="H147" s="67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t="str">
        <f t="shared" si="20"/>
        <v/>
      </c>
      <c r="Z147" s="218" t="str">
        <f t="shared" si="23"/>
        <v/>
      </c>
      <c r="AA147" s="218" t="str">
        <f t="shared" si="24"/>
        <v/>
      </c>
    </row>
    <row r="148" spans="5:27" x14ac:dyDescent="0.25">
      <c r="E148" s="320" t="str">
        <f t="shared" si="19"/>
        <v/>
      </c>
      <c r="F148" s="69"/>
      <c r="G148" s="66" t="str">
        <f t="shared" si="25"/>
        <v/>
      </c>
      <c r="H148" s="67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t="str">
        <f t="shared" si="20"/>
        <v/>
      </c>
      <c r="Z148" s="218" t="str">
        <f t="shared" si="23"/>
        <v/>
      </c>
      <c r="AA148" s="218" t="str">
        <f t="shared" si="24"/>
        <v/>
      </c>
    </row>
    <row r="149" spans="5:27" x14ac:dyDescent="0.25">
      <c r="E149" s="320" t="str">
        <f t="shared" si="19"/>
        <v/>
      </c>
      <c r="F149" s="69"/>
      <c r="G149" s="66" t="str">
        <f t="shared" si="25"/>
        <v/>
      </c>
      <c r="H149" s="67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t="str">
        <f t="shared" si="20"/>
        <v/>
      </c>
      <c r="Z149" s="218" t="str">
        <f t="shared" si="23"/>
        <v/>
      </c>
      <c r="AA149" s="218" t="str">
        <f t="shared" si="24"/>
        <v/>
      </c>
    </row>
    <row r="150" spans="5:27" x14ac:dyDescent="0.25">
      <c r="E150" s="320" t="str">
        <f t="shared" si="19"/>
        <v/>
      </c>
      <c r="F150" s="69"/>
      <c r="G150" s="66" t="str">
        <f t="shared" si="25"/>
        <v/>
      </c>
      <c r="H150" s="67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t="str">
        <f t="shared" si="20"/>
        <v/>
      </c>
      <c r="Z150" s="218" t="str">
        <f t="shared" si="23"/>
        <v/>
      </c>
      <c r="AA150" s="218" t="str">
        <f t="shared" si="24"/>
        <v/>
      </c>
    </row>
    <row r="151" spans="5:27" x14ac:dyDescent="0.25">
      <c r="E151" s="320" t="str">
        <f t="shared" si="19"/>
        <v/>
      </c>
      <c r="F151" s="69"/>
      <c r="G151" s="66" t="str">
        <f t="shared" si="25"/>
        <v/>
      </c>
      <c r="H151" s="67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t="str">
        <f t="shared" si="20"/>
        <v/>
      </c>
      <c r="Z151" s="218" t="str">
        <f t="shared" si="23"/>
        <v/>
      </c>
      <c r="AA151" s="218" t="str">
        <f t="shared" si="24"/>
        <v/>
      </c>
    </row>
    <row r="152" spans="5:27" x14ac:dyDescent="0.25">
      <c r="E152" s="320" t="str">
        <f t="shared" si="19"/>
        <v/>
      </c>
      <c r="F152" s="69"/>
      <c r="G152" s="66" t="str">
        <f t="shared" si="25"/>
        <v/>
      </c>
      <c r="H152" s="67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t="str">
        <f t="shared" si="20"/>
        <v/>
      </c>
      <c r="Z152" s="218" t="str">
        <f t="shared" si="23"/>
        <v/>
      </c>
      <c r="AA152" s="218" t="str">
        <f t="shared" si="24"/>
        <v/>
      </c>
    </row>
    <row r="153" spans="5:27" x14ac:dyDescent="0.25">
      <c r="E153" s="320" t="str">
        <f t="shared" si="19"/>
        <v/>
      </c>
      <c r="F153" s="69"/>
      <c r="G153" s="66" t="str">
        <f t="shared" si="25"/>
        <v/>
      </c>
      <c r="H153" s="67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t="str">
        <f t="shared" si="20"/>
        <v/>
      </c>
      <c r="Z153" s="218" t="str">
        <f t="shared" si="23"/>
        <v/>
      </c>
      <c r="AA153" s="218" t="str">
        <f t="shared" si="24"/>
        <v/>
      </c>
    </row>
    <row r="154" spans="5:27" x14ac:dyDescent="0.25">
      <c r="E154" s="320" t="str">
        <f t="shared" si="19"/>
        <v/>
      </c>
      <c r="F154" s="69"/>
      <c r="G154" s="66" t="str">
        <f t="shared" si="25"/>
        <v/>
      </c>
      <c r="H154" s="67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t="str">
        <f t="shared" si="20"/>
        <v/>
      </c>
      <c r="Z154" s="218" t="str">
        <f t="shared" si="23"/>
        <v/>
      </c>
      <c r="AA154" s="218" t="str">
        <f t="shared" si="24"/>
        <v/>
      </c>
    </row>
    <row r="155" spans="5:27" x14ac:dyDescent="0.25">
      <c r="E155" s="320" t="str">
        <f t="shared" si="19"/>
        <v/>
      </c>
      <c r="F155" s="69"/>
      <c r="G155" s="66" t="str">
        <f t="shared" si="25"/>
        <v/>
      </c>
      <c r="H155" s="67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t="str">
        <f t="shared" si="20"/>
        <v/>
      </c>
      <c r="Z155" s="218" t="str">
        <f t="shared" si="23"/>
        <v/>
      </c>
      <c r="AA155" s="218" t="str">
        <f t="shared" si="24"/>
        <v/>
      </c>
    </row>
    <row r="156" spans="5:27" x14ac:dyDescent="0.25">
      <c r="E156" s="320" t="str">
        <f t="shared" si="19"/>
        <v/>
      </c>
      <c r="F156" s="69"/>
      <c r="G156" s="66" t="str">
        <f t="shared" si="25"/>
        <v/>
      </c>
      <c r="H156" s="67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t="str">
        <f t="shared" si="20"/>
        <v/>
      </c>
      <c r="Z156" s="218" t="str">
        <f t="shared" si="23"/>
        <v/>
      </c>
      <c r="AA156" s="218" t="str">
        <f t="shared" si="24"/>
        <v/>
      </c>
    </row>
    <row r="157" spans="5:27" x14ac:dyDescent="0.25">
      <c r="E157" s="320" t="str">
        <f t="shared" si="19"/>
        <v/>
      </c>
      <c r="F157" s="69"/>
      <c r="G157" s="66" t="str">
        <f t="shared" si="25"/>
        <v/>
      </c>
      <c r="H157" s="67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t="str">
        <f t="shared" si="20"/>
        <v/>
      </c>
      <c r="Z157" s="218" t="str">
        <f t="shared" si="23"/>
        <v/>
      </c>
      <c r="AA157" s="218" t="str">
        <f t="shared" si="24"/>
        <v/>
      </c>
    </row>
    <row r="158" spans="5:27" x14ac:dyDescent="0.25">
      <c r="E158" s="320" t="str">
        <f t="shared" si="19"/>
        <v/>
      </c>
      <c r="F158" s="69"/>
      <c r="G158" s="66" t="str">
        <f t="shared" si="25"/>
        <v/>
      </c>
      <c r="H158" s="67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t="str">
        <f t="shared" si="20"/>
        <v/>
      </c>
      <c r="Z158" s="218" t="str">
        <f t="shared" si="23"/>
        <v/>
      </c>
      <c r="AA158" s="218" t="str">
        <f t="shared" si="24"/>
        <v/>
      </c>
    </row>
    <row r="159" spans="5:27" x14ac:dyDescent="0.25">
      <c r="E159" s="320" t="str">
        <f t="shared" si="19"/>
        <v/>
      </c>
      <c r="F159" s="69"/>
      <c r="G159" s="66" t="str">
        <f t="shared" si="25"/>
        <v/>
      </c>
      <c r="H159" s="67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t="str">
        <f t="shared" si="20"/>
        <v/>
      </c>
      <c r="Z159" s="218" t="str">
        <f t="shared" si="23"/>
        <v/>
      </c>
      <c r="AA159" s="218" t="str">
        <f t="shared" si="24"/>
        <v/>
      </c>
    </row>
    <row r="160" spans="5:27" x14ac:dyDescent="0.25">
      <c r="E160" s="320" t="str">
        <f t="shared" si="19"/>
        <v/>
      </c>
      <c r="F160" s="69"/>
      <c r="G160" s="66" t="str">
        <f t="shared" si="25"/>
        <v/>
      </c>
      <c r="H160" s="67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t="str">
        <f t="shared" si="20"/>
        <v/>
      </c>
      <c r="Z160" s="218" t="str">
        <f t="shared" si="23"/>
        <v/>
      </c>
      <c r="AA160" s="218" t="str">
        <f t="shared" si="24"/>
        <v/>
      </c>
    </row>
    <row r="161" spans="5:27" x14ac:dyDescent="0.25">
      <c r="E161" s="320" t="str">
        <f t="shared" si="19"/>
        <v/>
      </c>
      <c r="F161" s="69"/>
      <c r="G161" s="66" t="str">
        <f t="shared" si="25"/>
        <v/>
      </c>
      <c r="H161" s="67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t="str">
        <f t="shared" si="20"/>
        <v/>
      </c>
      <c r="Z161" s="218" t="str">
        <f t="shared" si="23"/>
        <v/>
      </c>
      <c r="AA161" s="218" t="str">
        <f t="shared" si="24"/>
        <v/>
      </c>
    </row>
    <row r="162" spans="5:27" x14ac:dyDescent="0.25">
      <c r="E162" s="320" t="str">
        <f t="shared" si="19"/>
        <v/>
      </c>
      <c r="F162" s="69"/>
      <c r="G162" s="66" t="str">
        <f t="shared" si="25"/>
        <v/>
      </c>
      <c r="H162" s="67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t="str">
        <f t="shared" si="20"/>
        <v/>
      </c>
      <c r="Z162" s="218" t="str">
        <f t="shared" si="23"/>
        <v/>
      </c>
      <c r="AA162" s="218" t="str">
        <f t="shared" si="24"/>
        <v/>
      </c>
    </row>
    <row r="163" spans="5:27" x14ac:dyDescent="0.25">
      <c r="E163" s="320" t="str">
        <f t="shared" si="19"/>
        <v/>
      </c>
      <c r="F163" s="69"/>
      <c r="G163" s="66" t="str">
        <f t="shared" si="25"/>
        <v/>
      </c>
      <c r="H163" s="67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t="str">
        <f t="shared" ref="Y163:Y226" si="26">IF(C163="","",C163/$C$21)</f>
        <v/>
      </c>
      <c r="Z163" s="218" t="str">
        <f t="shared" ref="Z163:Z226" si="27">IF(C163="",IF(Y163="","",Y163),AVERAGE(Y154:Y174))</f>
        <v/>
      </c>
      <c r="AA163" s="218" t="str">
        <f t="shared" ref="AA163:AA226" si="28">IF(D163="",IF(Z163="","",Z163),AVERAGE(Y144:Y184))</f>
        <v/>
      </c>
    </row>
    <row r="164" spans="5:27" x14ac:dyDescent="0.25">
      <c r="E164" s="320" t="str">
        <f t="shared" ref="E164:E227" si="29">IF(C164="","",((C164/$C$22)-1))</f>
        <v/>
      </c>
      <c r="F164" s="69"/>
      <c r="G164" s="66" t="str">
        <f t="shared" si="25"/>
        <v/>
      </c>
      <c r="H164" s="67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t="str">
        <f t="shared" si="26"/>
        <v/>
      </c>
      <c r="Z164" s="218" t="str">
        <f t="shared" si="27"/>
        <v/>
      </c>
      <c r="AA164" s="218" t="str">
        <f t="shared" si="28"/>
        <v/>
      </c>
    </row>
    <row r="165" spans="5:27" x14ac:dyDescent="0.25">
      <c r="E165" s="320" t="str">
        <f t="shared" si="29"/>
        <v/>
      </c>
      <c r="F165" s="69"/>
      <c r="G165" s="66" t="str">
        <f t="shared" si="25"/>
        <v/>
      </c>
      <c r="H165" s="67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t="str">
        <f t="shared" si="26"/>
        <v/>
      </c>
      <c r="Z165" s="218" t="str">
        <f t="shared" si="27"/>
        <v/>
      </c>
      <c r="AA165" s="218" t="str">
        <f t="shared" si="28"/>
        <v/>
      </c>
    </row>
    <row r="166" spans="5:27" x14ac:dyDescent="0.25">
      <c r="E166" s="320" t="str">
        <f t="shared" si="29"/>
        <v/>
      </c>
      <c r="F166" s="69"/>
      <c r="G166" s="66" t="str">
        <f t="shared" si="25"/>
        <v/>
      </c>
      <c r="H166" s="67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t="str">
        <f t="shared" si="26"/>
        <v/>
      </c>
      <c r="Z166" s="218" t="str">
        <f t="shared" si="27"/>
        <v/>
      </c>
      <c r="AA166" s="218" t="str">
        <f t="shared" si="28"/>
        <v/>
      </c>
    </row>
    <row r="167" spans="5:27" x14ac:dyDescent="0.25">
      <c r="E167" s="320" t="str">
        <f t="shared" si="29"/>
        <v/>
      </c>
      <c r="F167" s="69"/>
      <c r="G167" s="66" t="str">
        <f t="shared" si="25"/>
        <v/>
      </c>
      <c r="H167" s="67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t="str">
        <f t="shared" si="26"/>
        <v/>
      </c>
      <c r="Z167" s="218" t="str">
        <f t="shared" si="27"/>
        <v/>
      </c>
      <c r="AA167" s="218" t="str">
        <f t="shared" si="28"/>
        <v/>
      </c>
    </row>
    <row r="168" spans="5:27" x14ac:dyDescent="0.25">
      <c r="E168" s="320" t="str">
        <f t="shared" si="29"/>
        <v/>
      </c>
      <c r="F168" s="69"/>
      <c r="G168" s="66" t="str">
        <f t="shared" si="25"/>
        <v/>
      </c>
      <c r="H168" s="67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t="str">
        <f t="shared" si="26"/>
        <v/>
      </c>
      <c r="Z168" s="218" t="str">
        <f t="shared" si="27"/>
        <v/>
      </c>
      <c r="AA168" s="218" t="str">
        <f t="shared" si="28"/>
        <v/>
      </c>
    </row>
    <row r="169" spans="5:27" x14ac:dyDescent="0.25">
      <c r="E169" s="320" t="str">
        <f t="shared" si="29"/>
        <v/>
      </c>
      <c r="F169" s="69"/>
      <c r="G169" s="66" t="str">
        <f t="shared" si="25"/>
        <v/>
      </c>
      <c r="H169" s="67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t="str">
        <f t="shared" si="26"/>
        <v/>
      </c>
      <c r="Z169" s="218" t="str">
        <f t="shared" si="27"/>
        <v/>
      </c>
      <c r="AA169" s="218" t="str">
        <f t="shared" si="28"/>
        <v/>
      </c>
    </row>
    <row r="170" spans="5:27" x14ac:dyDescent="0.25">
      <c r="E170" s="320" t="str">
        <f t="shared" si="29"/>
        <v/>
      </c>
      <c r="F170" s="69"/>
      <c r="G170" s="66" t="str">
        <f t="shared" si="25"/>
        <v/>
      </c>
      <c r="H170" s="67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t="str">
        <f t="shared" si="26"/>
        <v/>
      </c>
      <c r="Z170" s="218" t="str">
        <f t="shared" si="27"/>
        <v/>
      </c>
      <c r="AA170" s="218" t="str">
        <f t="shared" si="28"/>
        <v/>
      </c>
    </row>
    <row r="171" spans="5:27" x14ac:dyDescent="0.25">
      <c r="E171" s="320" t="str">
        <f t="shared" si="29"/>
        <v/>
      </c>
      <c r="F171" s="69"/>
      <c r="G171" s="66" t="str">
        <f t="shared" si="25"/>
        <v/>
      </c>
      <c r="H171" s="67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t="str">
        <f t="shared" si="26"/>
        <v/>
      </c>
      <c r="Z171" s="218" t="str">
        <f t="shared" si="27"/>
        <v/>
      </c>
      <c r="AA171" s="218" t="str">
        <f t="shared" si="28"/>
        <v/>
      </c>
    </row>
    <row r="172" spans="5:27" x14ac:dyDescent="0.25">
      <c r="E172" s="320" t="str">
        <f t="shared" si="29"/>
        <v/>
      </c>
      <c r="F172" s="69"/>
      <c r="G172" s="66" t="str">
        <f t="shared" si="25"/>
        <v/>
      </c>
      <c r="H172" s="67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t="str">
        <f t="shared" si="26"/>
        <v/>
      </c>
      <c r="Z172" s="218" t="str">
        <f t="shared" si="27"/>
        <v/>
      </c>
      <c r="AA172" s="218" t="str">
        <f t="shared" si="28"/>
        <v/>
      </c>
    </row>
    <row r="173" spans="5:27" x14ac:dyDescent="0.25">
      <c r="E173" s="320" t="str">
        <f t="shared" si="29"/>
        <v/>
      </c>
      <c r="F173" s="69"/>
      <c r="G173" s="66" t="str">
        <f t="shared" si="25"/>
        <v/>
      </c>
      <c r="H173" s="67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t="str">
        <f t="shared" si="26"/>
        <v/>
      </c>
      <c r="Z173" s="218" t="str">
        <f t="shared" si="27"/>
        <v/>
      </c>
      <c r="AA173" s="218" t="str">
        <f t="shared" si="28"/>
        <v/>
      </c>
    </row>
    <row r="174" spans="5:27" x14ac:dyDescent="0.25">
      <c r="E174" s="320" t="str">
        <f t="shared" si="29"/>
        <v/>
      </c>
      <c r="F174" s="69"/>
      <c r="G174" s="66" t="str">
        <f t="shared" si="25"/>
        <v/>
      </c>
      <c r="H174" s="67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t="str">
        <f t="shared" si="26"/>
        <v/>
      </c>
      <c r="Z174" s="218" t="str">
        <f t="shared" si="27"/>
        <v/>
      </c>
      <c r="AA174" s="218" t="str">
        <f t="shared" si="28"/>
        <v/>
      </c>
    </row>
    <row r="175" spans="5:27" x14ac:dyDescent="0.25">
      <c r="E175" s="320" t="str">
        <f t="shared" si="29"/>
        <v/>
      </c>
      <c r="F175" s="69"/>
      <c r="G175" s="66" t="str">
        <f t="shared" si="25"/>
        <v/>
      </c>
      <c r="H175" s="67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t="str">
        <f t="shared" si="26"/>
        <v/>
      </c>
      <c r="Z175" s="218" t="str">
        <f t="shared" si="27"/>
        <v/>
      </c>
      <c r="AA175" s="218" t="str">
        <f t="shared" si="28"/>
        <v/>
      </c>
    </row>
    <row r="176" spans="5:27" x14ac:dyDescent="0.25">
      <c r="E176" s="320" t="str">
        <f t="shared" si="29"/>
        <v/>
      </c>
      <c r="F176" s="69"/>
      <c r="G176" s="66" t="str">
        <f t="shared" si="25"/>
        <v/>
      </c>
      <c r="H176" s="67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t="str">
        <f t="shared" si="26"/>
        <v/>
      </c>
      <c r="Z176" s="218" t="str">
        <f t="shared" si="27"/>
        <v/>
      </c>
      <c r="AA176" s="218" t="str">
        <f t="shared" si="28"/>
        <v/>
      </c>
    </row>
    <row r="177" spans="5:27" x14ac:dyDescent="0.25">
      <c r="E177" s="320" t="str">
        <f t="shared" si="29"/>
        <v/>
      </c>
      <c r="F177" s="69"/>
      <c r="G177" s="66" t="str">
        <f t="shared" si="25"/>
        <v/>
      </c>
      <c r="H177" s="67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t="str">
        <f t="shared" si="26"/>
        <v/>
      </c>
      <c r="Z177" s="218" t="str">
        <f t="shared" si="27"/>
        <v/>
      </c>
      <c r="AA177" s="218" t="str">
        <f t="shared" si="28"/>
        <v/>
      </c>
    </row>
    <row r="178" spans="5:27" x14ac:dyDescent="0.25">
      <c r="E178" s="320" t="str">
        <f t="shared" si="29"/>
        <v/>
      </c>
      <c r="F178" s="69"/>
      <c r="G178" s="66" t="str">
        <f t="shared" si="25"/>
        <v/>
      </c>
      <c r="H178" s="67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t="str">
        <f t="shared" si="26"/>
        <v/>
      </c>
      <c r="Z178" s="218" t="str">
        <f t="shared" si="27"/>
        <v/>
      </c>
      <c r="AA178" s="218" t="str">
        <f t="shared" si="28"/>
        <v/>
      </c>
    </row>
    <row r="179" spans="5:27" x14ac:dyDescent="0.25">
      <c r="E179" s="320" t="str">
        <f t="shared" si="29"/>
        <v/>
      </c>
      <c r="F179" s="69"/>
      <c r="G179" s="66" t="str">
        <f t="shared" si="25"/>
        <v/>
      </c>
      <c r="H179" s="67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t="str">
        <f t="shared" si="26"/>
        <v/>
      </c>
      <c r="Z179" s="218" t="str">
        <f t="shared" si="27"/>
        <v/>
      </c>
      <c r="AA179" s="218" t="str">
        <f t="shared" si="28"/>
        <v/>
      </c>
    </row>
    <row r="180" spans="5:27" x14ac:dyDescent="0.25">
      <c r="E180" s="320" t="str">
        <f t="shared" si="29"/>
        <v/>
      </c>
      <c r="F180" s="69"/>
      <c r="G180" s="66" t="str">
        <f t="shared" si="25"/>
        <v/>
      </c>
      <c r="H180" s="67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t="str">
        <f t="shared" si="26"/>
        <v/>
      </c>
      <c r="Z180" s="218" t="str">
        <f t="shared" si="27"/>
        <v/>
      </c>
      <c r="AA180" s="218" t="str">
        <f t="shared" si="28"/>
        <v/>
      </c>
    </row>
    <row r="181" spans="5:27" x14ac:dyDescent="0.25">
      <c r="E181" s="320" t="str">
        <f t="shared" si="29"/>
        <v/>
      </c>
      <c r="F181" s="69"/>
      <c r="G181" s="66" t="str">
        <f t="shared" si="25"/>
        <v/>
      </c>
      <c r="H181" s="67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t="str">
        <f t="shared" si="26"/>
        <v/>
      </c>
      <c r="Z181" s="218" t="str">
        <f t="shared" si="27"/>
        <v/>
      </c>
      <c r="AA181" s="218" t="str">
        <f t="shared" si="28"/>
        <v/>
      </c>
    </row>
    <row r="182" spans="5:27" x14ac:dyDescent="0.25">
      <c r="E182" s="320" t="str">
        <f t="shared" si="29"/>
        <v/>
      </c>
      <c r="F182" s="69"/>
      <c r="G182" s="66" t="str">
        <f t="shared" si="25"/>
        <v/>
      </c>
      <c r="H182" s="67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t="str">
        <f t="shared" si="26"/>
        <v/>
      </c>
      <c r="Z182" s="218" t="str">
        <f t="shared" si="27"/>
        <v/>
      </c>
      <c r="AA182" s="218" t="str">
        <f t="shared" si="28"/>
        <v/>
      </c>
    </row>
    <row r="183" spans="5:27" x14ac:dyDescent="0.25">
      <c r="E183" s="320" t="str">
        <f t="shared" si="29"/>
        <v/>
      </c>
      <c r="F183" s="69"/>
      <c r="G183" s="66" t="str">
        <f t="shared" si="25"/>
        <v/>
      </c>
      <c r="H183" s="67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t="str">
        <f t="shared" si="26"/>
        <v/>
      </c>
      <c r="Z183" s="218" t="str">
        <f t="shared" si="27"/>
        <v/>
      </c>
      <c r="AA183" s="218" t="str">
        <f t="shared" si="28"/>
        <v/>
      </c>
    </row>
    <row r="184" spans="5:27" x14ac:dyDescent="0.25">
      <c r="E184" s="320" t="str">
        <f t="shared" si="29"/>
        <v/>
      </c>
      <c r="F184" s="69"/>
      <c r="G184" s="66" t="str">
        <f t="shared" si="25"/>
        <v/>
      </c>
      <c r="H184" s="67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t="str">
        <f t="shared" si="26"/>
        <v/>
      </c>
      <c r="Z184" s="218" t="str">
        <f t="shared" si="27"/>
        <v/>
      </c>
      <c r="AA184" s="218" t="str">
        <f t="shared" si="28"/>
        <v/>
      </c>
    </row>
    <row r="185" spans="5:27" x14ac:dyDescent="0.25">
      <c r="E185" s="320" t="str">
        <f t="shared" si="29"/>
        <v/>
      </c>
      <c r="F185" s="69"/>
      <c r="G185" s="66" t="str">
        <f t="shared" si="25"/>
        <v/>
      </c>
      <c r="H185" s="67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t="str">
        <f t="shared" si="26"/>
        <v/>
      </c>
      <c r="Z185" s="218" t="str">
        <f t="shared" si="27"/>
        <v/>
      </c>
      <c r="AA185" s="218" t="str">
        <f t="shared" si="28"/>
        <v/>
      </c>
    </row>
    <row r="186" spans="5:27" x14ac:dyDescent="0.25">
      <c r="E186" s="320" t="str">
        <f t="shared" si="29"/>
        <v/>
      </c>
      <c r="F186" s="69"/>
      <c r="G186" s="66" t="str">
        <f t="shared" si="25"/>
        <v/>
      </c>
      <c r="H186" s="67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t="str">
        <f t="shared" si="26"/>
        <v/>
      </c>
      <c r="Z186" s="218" t="str">
        <f t="shared" si="27"/>
        <v/>
      </c>
      <c r="AA186" s="218" t="str">
        <f t="shared" si="28"/>
        <v/>
      </c>
    </row>
    <row r="187" spans="5:27" x14ac:dyDescent="0.25">
      <c r="E187" s="320" t="str">
        <f t="shared" si="29"/>
        <v/>
      </c>
      <c r="F187" s="69"/>
      <c r="G187" s="66" t="str">
        <f t="shared" si="25"/>
        <v/>
      </c>
      <c r="H187" s="67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t="str">
        <f t="shared" si="26"/>
        <v/>
      </c>
      <c r="Z187" s="218" t="str">
        <f t="shared" si="27"/>
        <v/>
      </c>
      <c r="AA187" s="218" t="str">
        <f t="shared" si="28"/>
        <v/>
      </c>
    </row>
    <row r="188" spans="5:27" x14ac:dyDescent="0.25">
      <c r="E188" s="320" t="str">
        <f t="shared" si="29"/>
        <v/>
      </c>
      <c r="F188" s="69"/>
      <c r="G188" s="66" t="str">
        <f t="shared" si="25"/>
        <v/>
      </c>
      <c r="H188" s="67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t="str">
        <f t="shared" si="26"/>
        <v/>
      </c>
      <c r="Z188" s="218" t="str">
        <f t="shared" si="27"/>
        <v/>
      </c>
      <c r="AA188" s="218" t="str">
        <f t="shared" si="28"/>
        <v/>
      </c>
    </row>
    <row r="189" spans="5:27" x14ac:dyDescent="0.25">
      <c r="E189" s="320" t="str">
        <f t="shared" si="29"/>
        <v/>
      </c>
      <c r="F189" s="69"/>
      <c r="G189" s="66" t="str">
        <f t="shared" si="25"/>
        <v/>
      </c>
      <c r="H189" s="67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t="str">
        <f t="shared" si="26"/>
        <v/>
      </c>
      <c r="Z189" s="218" t="str">
        <f t="shared" si="27"/>
        <v/>
      </c>
      <c r="AA189" s="218" t="str">
        <f t="shared" si="28"/>
        <v/>
      </c>
    </row>
    <row r="190" spans="5:27" x14ac:dyDescent="0.25">
      <c r="E190" s="320" t="str">
        <f t="shared" si="29"/>
        <v/>
      </c>
      <c r="F190" s="69"/>
      <c r="G190" s="66" t="str">
        <f t="shared" si="25"/>
        <v/>
      </c>
      <c r="H190" s="67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t="str">
        <f t="shared" si="26"/>
        <v/>
      </c>
      <c r="Z190" s="218" t="str">
        <f t="shared" si="27"/>
        <v/>
      </c>
      <c r="AA190" s="218" t="str">
        <f t="shared" si="28"/>
        <v/>
      </c>
    </row>
    <row r="191" spans="5:27" x14ac:dyDescent="0.25">
      <c r="E191" s="320" t="str">
        <f t="shared" si="29"/>
        <v/>
      </c>
      <c r="F191" s="69"/>
      <c r="G191" s="66" t="str">
        <f t="shared" si="25"/>
        <v/>
      </c>
      <c r="H191" s="67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t="str">
        <f t="shared" si="26"/>
        <v/>
      </c>
      <c r="Z191" s="218" t="str">
        <f t="shared" si="27"/>
        <v/>
      </c>
      <c r="AA191" s="218" t="str">
        <f t="shared" si="28"/>
        <v/>
      </c>
    </row>
    <row r="192" spans="5:27" x14ac:dyDescent="0.25">
      <c r="E192" s="320" t="str">
        <f t="shared" si="29"/>
        <v/>
      </c>
      <c r="F192" s="69"/>
      <c r="G192" s="66" t="str">
        <f t="shared" si="25"/>
        <v/>
      </c>
      <c r="H192" s="67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t="str">
        <f t="shared" si="26"/>
        <v/>
      </c>
      <c r="Z192" s="218" t="str">
        <f t="shared" si="27"/>
        <v/>
      </c>
      <c r="AA192" s="218" t="str">
        <f t="shared" si="28"/>
        <v/>
      </c>
    </row>
    <row r="193" spans="5:27" x14ac:dyDescent="0.25">
      <c r="E193" s="320" t="str">
        <f t="shared" si="29"/>
        <v/>
      </c>
      <c r="F193" s="69"/>
      <c r="G193" s="66" t="str">
        <f t="shared" si="25"/>
        <v/>
      </c>
      <c r="H193" s="67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t="str">
        <f t="shared" si="26"/>
        <v/>
      </c>
      <c r="Z193" s="218" t="str">
        <f t="shared" si="27"/>
        <v/>
      </c>
      <c r="AA193" s="218" t="str">
        <f t="shared" si="28"/>
        <v/>
      </c>
    </row>
    <row r="194" spans="5:27" x14ac:dyDescent="0.25">
      <c r="E194" s="320" t="str">
        <f t="shared" si="29"/>
        <v/>
      </c>
      <c r="F194" s="69"/>
      <c r="G194" s="66" t="str">
        <f t="shared" si="25"/>
        <v/>
      </c>
      <c r="H194" s="67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t="str">
        <f t="shared" si="26"/>
        <v/>
      </c>
      <c r="Z194" s="218" t="str">
        <f t="shared" si="27"/>
        <v/>
      </c>
      <c r="AA194" s="218" t="str">
        <f t="shared" si="28"/>
        <v/>
      </c>
    </row>
    <row r="195" spans="5:27" x14ac:dyDescent="0.25">
      <c r="E195" s="320" t="str">
        <f t="shared" si="29"/>
        <v/>
      </c>
      <c r="F195" s="69"/>
      <c r="G195" s="66" t="str">
        <f t="shared" si="25"/>
        <v/>
      </c>
      <c r="H195" s="67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t="str">
        <f t="shared" si="26"/>
        <v/>
      </c>
      <c r="Z195" s="218" t="str">
        <f t="shared" si="27"/>
        <v/>
      </c>
      <c r="AA195" s="218" t="str">
        <f t="shared" si="28"/>
        <v/>
      </c>
    </row>
    <row r="196" spans="5:27" x14ac:dyDescent="0.25">
      <c r="E196" s="320" t="str">
        <f t="shared" si="29"/>
        <v/>
      </c>
      <c r="F196" s="69"/>
      <c r="G196" s="66" t="str">
        <f t="shared" si="25"/>
        <v/>
      </c>
      <c r="H196" s="67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t="str">
        <f t="shared" si="26"/>
        <v/>
      </c>
      <c r="Z196" s="218" t="str">
        <f t="shared" si="27"/>
        <v/>
      </c>
      <c r="AA196" s="218" t="str">
        <f t="shared" si="28"/>
        <v/>
      </c>
    </row>
    <row r="197" spans="5:27" x14ac:dyDescent="0.25">
      <c r="E197" s="320" t="str">
        <f t="shared" si="29"/>
        <v/>
      </c>
      <c r="F197" s="69"/>
      <c r="G197" s="66" t="str">
        <f t="shared" si="25"/>
        <v/>
      </c>
      <c r="H197" s="67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t="str">
        <f t="shared" si="26"/>
        <v/>
      </c>
      <c r="Z197" s="218" t="str">
        <f t="shared" si="27"/>
        <v/>
      </c>
      <c r="AA197" s="218" t="str">
        <f t="shared" si="28"/>
        <v/>
      </c>
    </row>
    <row r="198" spans="5:27" x14ac:dyDescent="0.25">
      <c r="E198" s="320" t="str">
        <f t="shared" si="29"/>
        <v/>
      </c>
      <c r="F198" s="69"/>
      <c r="G198" s="66" t="str">
        <f t="shared" si="25"/>
        <v/>
      </c>
      <c r="H198" s="67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t="str">
        <f t="shared" si="26"/>
        <v/>
      </c>
      <c r="Z198" s="218" t="str">
        <f t="shared" si="27"/>
        <v/>
      </c>
      <c r="AA198" s="218" t="str">
        <f t="shared" si="28"/>
        <v/>
      </c>
    </row>
    <row r="199" spans="5:27" x14ac:dyDescent="0.25">
      <c r="E199" s="320" t="str">
        <f t="shared" si="29"/>
        <v/>
      </c>
      <c r="F199" s="69"/>
      <c r="G199" s="66" t="str">
        <f t="shared" si="25"/>
        <v/>
      </c>
      <c r="H199" s="67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t="str">
        <f t="shared" si="26"/>
        <v/>
      </c>
      <c r="Z199" s="218" t="str">
        <f t="shared" si="27"/>
        <v/>
      </c>
      <c r="AA199" s="218" t="str">
        <f t="shared" si="28"/>
        <v/>
      </c>
    </row>
    <row r="200" spans="5:27" x14ac:dyDescent="0.25">
      <c r="E200" s="320" t="str">
        <f t="shared" si="29"/>
        <v/>
      </c>
      <c r="F200" s="69"/>
      <c r="G200" s="66" t="str">
        <f t="shared" si="25"/>
        <v/>
      </c>
      <c r="H200" s="67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t="str">
        <f t="shared" si="26"/>
        <v/>
      </c>
      <c r="Z200" s="218" t="str">
        <f t="shared" si="27"/>
        <v/>
      </c>
      <c r="AA200" s="218" t="str">
        <f t="shared" si="28"/>
        <v/>
      </c>
    </row>
    <row r="201" spans="5:27" x14ac:dyDescent="0.25">
      <c r="E201" s="320" t="str">
        <f t="shared" si="29"/>
        <v/>
      </c>
      <c r="F201" s="69"/>
      <c r="G201" s="66" t="str">
        <f t="shared" ref="G201:G264" si="30">IF(F201="","",F201/$C$21)</f>
        <v/>
      </c>
      <c r="H201" s="67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t="str">
        <f t="shared" si="26"/>
        <v/>
      </c>
      <c r="Z201" s="218" t="str">
        <f t="shared" si="27"/>
        <v/>
      </c>
      <c r="AA201" s="218" t="str">
        <f t="shared" si="28"/>
        <v/>
      </c>
    </row>
    <row r="202" spans="5:27" x14ac:dyDescent="0.25">
      <c r="E202" s="320" t="str">
        <f t="shared" si="29"/>
        <v/>
      </c>
      <c r="F202" s="69"/>
      <c r="G202" s="66" t="str">
        <f t="shared" si="30"/>
        <v/>
      </c>
      <c r="H202" s="67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t="str">
        <f t="shared" si="26"/>
        <v/>
      </c>
      <c r="Z202" s="218" t="str">
        <f t="shared" si="27"/>
        <v/>
      </c>
      <c r="AA202" s="218" t="str">
        <f t="shared" si="28"/>
        <v/>
      </c>
    </row>
    <row r="203" spans="5:27" x14ac:dyDescent="0.25">
      <c r="E203" s="320" t="str">
        <f t="shared" si="29"/>
        <v/>
      </c>
      <c r="F203" s="69"/>
      <c r="G203" s="66" t="str">
        <f t="shared" si="30"/>
        <v/>
      </c>
      <c r="H203" s="67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t="str">
        <f t="shared" si="26"/>
        <v/>
      </c>
      <c r="Z203" s="218" t="str">
        <f t="shared" si="27"/>
        <v/>
      </c>
      <c r="AA203" s="218" t="str">
        <f t="shared" si="28"/>
        <v/>
      </c>
    </row>
    <row r="204" spans="5:27" x14ac:dyDescent="0.25">
      <c r="E204" s="320" t="str">
        <f t="shared" si="29"/>
        <v/>
      </c>
      <c r="F204" s="69"/>
      <c r="G204" s="66" t="str">
        <f t="shared" si="30"/>
        <v/>
      </c>
      <c r="H204" s="67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t="str">
        <f t="shared" si="26"/>
        <v/>
      </c>
      <c r="Z204" s="218" t="str">
        <f t="shared" si="27"/>
        <v/>
      </c>
      <c r="AA204" s="218" t="str">
        <f t="shared" si="28"/>
        <v/>
      </c>
    </row>
    <row r="205" spans="5:27" x14ac:dyDescent="0.25">
      <c r="E205" s="320" t="str">
        <f t="shared" si="29"/>
        <v/>
      </c>
      <c r="F205" s="69"/>
      <c r="G205" s="66" t="str">
        <f t="shared" si="30"/>
        <v/>
      </c>
      <c r="H205" s="67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t="str">
        <f t="shared" si="26"/>
        <v/>
      </c>
      <c r="Z205" s="218" t="str">
        <f t="shared" si="27"/>
        <v/>
      </c>
      <c r="AA205" s="218" t="str">
        <f t="shared" si="28"/>
        <v/>
      </c>
    </row>
    <row r="206" spans="5:27" x14ac:dyDescent="0.25">
      <c r="E206" s="320" t="str">
        <f t="shared" si="29"/>
        <v/>
      </c>
      <c r="F206" s="69"/>
      <c r="G206" s="66" t="str">
        <f t="shared" si="30"/>
        <v/>
      </c>
      <c r="H206" s="67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t="str">
        <f t="shared" si="26"/>
        <v/>
      </c>
      <c r="Z206" s="218" t="str">
        <f t="shared" si="27"/>
        <v/>
      </c>
      <c r="AA206" s="218" t="str">
        <f t="shared" si="28"/>
        <v/>
      </c>
    </row>
    <row r="207" spans="5:27" x14ac:dyDescent="0.25">
      <c r="E207" s="320" t="str">
        <f t="shared" si="29"/>
        <v/>
      </c>
      <c r="F207" s="69"/>
      <c r="G207" s="66" t="str">
        <f t="shared" si="30"/>
        <v/>
      </c>
      <c r="H207" s="67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t="str">
        <f t="shared" si="26"/>
        <v/>
      </c>
      <c r="Z207" s="218" t="str">
        <f t="shared" si="27"/>
        <v/>
      </c>
      <c r="AA207" s="218" t="str">
        <f t="shared" si="28"/>
        <v/>
      </c>
    </row>
    <row r="208" spans="5:27" x14ac:dyDescent="0.25">
      <c r="E208" s="320" t="str">
        <f t="shared" si="29"/>
        <v/>
      </c>
      <c r="F208" s="69"/>
      <c r="G208" s="66" t="str">
        <f t="shared" si="30"/>
        <v/>
      </c>
      <c r="H208" s="67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t="str">
        <f t="shared" si="26"/>
        <v/>
      </c>
      <c r="Z208" s="218" t="str">
        <f t="shared" si="27"/>
        <v/>
      </c>
      <c r="AA208" s="218" t="str">
        <f t="shared" si="28"/>
        <v/>
      </c>
    </row>
    <row r="209" spans="5:27" x14ac:dyDescent="0.25">
      <c r="E209" s="320" t="str">
        <f t="shared" si="29"/>
        <v/>
      </c>
      <c r="F209" s="69"/>
      <c r="G209" s="66" t="str">
        <f t="shared" si="30"/>
        <v/>
      </c>
      <c r="H209" s="67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t="str">
        <f t="shared" si="26"/>
        <v/>
      </c>
      <c r="Z209" s="218" t="str">
        <f t="shared" si="27"/>
        <v/>
      </c>
      <c r="AA209" s="218" t="str">
        <f t="shared" si="28"/>
        <v/>
      </c>
    </row>
    <row r="210" spans="5:27" x14ac:dyDescent="0.25">
      <c r="E210" s="320" t="str">
        <f t="shared" si="29"/>
        <v/>
      </c>
      <c r="F210" s="69"/>
      <c r="G210" s="66" t="str">
        <f t="shared" si="30"/>
        <v/>
      </c>
      <c r="H210" s="67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t="str">
        <f t="shared" si="26"/>
        <v/>
      </c>
      <c r="Z210" s="218" t="str">
        <f t="shared" si="27"/>
        <v/>
      </c>
      <c r="AA210" s="218" t="str">
        <f t="shared" si="28"/>
        <v/>
      </c>
    </row>
    <row r="211" spans="5:27" x14ac:dyDescent="0.25">
      <c r="E211" s="320" t="str">
        <f t="shared" si="29"/>
        <v/>
      </c>
      <c r="F211" s="69"/>
      <c r="G211" s="66" t="str">
        <f t="shared" si="30"/>
        <v/>
      </c>
      <c r="H211" s="67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t="str">
        <f t="shared" si="26"/>
        <v/>
      </c>
      <c r="Z211" s="218" t="str">
        <f t="shared" si="27"/>
        <v/>
      </c>
      <c r="AA211" s="218" t="str">
        <f t="shared" si="28"/>
        <v/>
      </c>
    </row>
    <row r="212" spans="5:27" x14ac:dyDescent="0.25">
      <c r="E212" s="320" t="str">
        <f t="shared" si="29"/>
        <v/>
      </c>
      <c r="F212" s="69"/>
      <c r="G212" s="66" t="str">
        <f t="shared" si="30"/>
        <v/>
      </c>
      <c r="H212" s="67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t="str">
        <f t="shared" si="26"/>
        <v/>
      </c>
      <c r="Z212" s="218" t="str">
        <f t="shared" si="27"/>
        <v/>
      </c>
      <c r="AA212" s="218" t="str">
        <f t="shared" si="28"/>
        <v/>
      </c>
    </row>
    <row r="213" spans="5:27" x14ac:dyDescent="0.25">
      <c r="E213" s="320" t="str">
        <f t="shared" si="29"/>
        <v/>
      </c>
      <c r="F213" s="69"/>
      <c r="G213" s="66" t="str">
        <f t="shared" si="30"/>
        <v/>
      </c>
      <c r="H213" s="67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t="str">
        <f t="shared" si="26"/>
        <v/>
      </c>
      <c r="Z213" s="218" t="str">
        <f t="shared" si="27"/>
        <v/>
      </c>
      <c r="AA213" s="218" t="str">
        <f t="shared" si="28"/>
        <v/>
      </c>
    </row>
    <row r="214" spans="5:27" x14ac:dyDescent="0.25">
      <c r="E214" s="320" t="str">
        <f t="shared" si="29"/>
        <v/>
      </c>
      <c r="F214" s="69"/>
      <c r="G214" s="66" t="str">
        <f t="shared" si="30"/>
        <v/>
      </c>
      <c r="H214" s="67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t="str">
        <f t="shared" si="26"/>
        <v/>
      </c>
      <c r="Z214" s="218" t="str">
        <f t="shared" si="27"/>
        <v/>
      </c>
      <c r="AA214" s="218" t="str">
        <f t="shared" si="28"/>
        <v/>
      </c>
    </row>
    <row r="215" spans="5:27" x14ac:dyDescent="0.25">
      <c r="E215" s="320" t="str">
        <f t="shared" si="29"/>
        <v/>
      </c>
      <c r="F215" s="69"/>
      <c r="G215" s="66" t="str">
        <f t="shared" si="30"/>
        <v/>
      </c>
      <c r="H215" s="67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t="str">
        <f t="shared" si="26"/>
        <v/>
      </c>
      <c r="Z215" s="218" t="str">
        <f t="shared" si="27"/>
        <v/>
      </c>
      <c r="AA215" s="218" t="str">
        <f t="shared" si="28"/>
        <v/>
      </c>
    </row>
    <row r="216" spans="5:27" x14ac:dyDescent="0.25">
      <c r="E216" s="320" t="str">
        <f t="shared" si="29"/>
        <v/>
      </c>
      <c r="F216" s="69"/>
      <c r="G216" s="66" t="str">
        <f t="shared" si="30"/>
        <v/>
      </c>
      <c r="H216" s="67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t="str">
        <f t="shared" si="26"/>
        <v/>
      </c>
      <c r="Z216" s="218" t="str">
        <f t="shared" si="27"/>
        <v/>
      </c>
      <c r="AA216" s="218" t="str">
        <f t="shared" si="28"/>
        <v/>
      </c>
    </row>
    <row r="217" spans="5:27" x14ac:dyDescent="0.25">
      <c r="E217" s="320" t="str">
        <f t="shared" si="29"/>
        <v/>
      </c>
      <c r="F217" s="69"/>
      <c r="G217" s="66" t="str">
        <f t="shared" si="30"/>
        <v/>
      </c>
      <c r="H217" s="67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t="str">
        <f t="shared" si="26"/>
        <v/>
      </c>
      <c r="Z217" s="218" t="str">
        <f t="shared" si="27"/>
        <v/>
      </c>
      <c r="AA217" s="218" t="str">
        <f t="shared" si="28"/>
        <v/>
      </c>
    </row>
    <row r="218" spans="5:27" x14ac:dyDescent="0.25">
      <c r="E218" s="320" t="str">
        <f t="shared" si="29"/>
        <v/>
      </c>
      <c r="F218" s="69"/>
      <c r="G218" s="66" t="str">
        <f t="shared" si="30"/>
        <v/>
      </c>
      <c r="H218" s="67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t="str">
        <f t="shared" si="26"/>
        <v/>
      </c>
      <c r="Z218" s="218" t="str">
        <f t="shared" si="27"/>
        <v/>
      </c>
      <c r="AA218" s="218" t="str">
        <f t="shared" si="28"/>
        <v/>
      </c>
    </row>
    <row r="219" spans="5:27" x14ac:dyDescent="0.25">
      <c r="E219" s="320" t="str">
        <f t="shared" si="29"/>
        <v/>
      </c>
      <c r="F219" s="69"/>
      <c r="G219" s="66" t="str">
        <f t="shared" si="30"/>
        <v/>
      </c>
      <c r="H219" s="67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t="str">
        <f t="shared" si="26"/>
        <v/>
      </c>
      <c r="Z219" s="218" t="str">
        <f t="shared" si="27"/>
        <v/>
      </c>
      <c r="AA219" s="218" t="str">
        <f t="shared" si="28"/>
        <v/>
      </c>
    </row>
    <row r="220" spans="5:27" x14ac:dyDescent="0.25">
      <c r="E220" s="320" t="str">
        <f t="shared" si="29"/>
        <v/>
      </c>
      <c r="F220" s="69"/>
      <c r="G220" s="66" t="str">
        <f t="shared" si="30"/>
        <v/>
      </c>
      <c r="H220" s="67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t="str">
        <f t="shared" si="26"/>
        <v/>
      </c>
      <c r="Z220" s="218" t="str">
        <f t="shared" si="27"/>
        <v/>
      </c>
      <c r="AA220" s="218" t="str">
        <f t="shared" si="28"/>
        <v/>
      </c>
    </row>
    <row r="221" spans="5:27" x14ac:dyDescent="0.25">
      <c r="E221" s="320" t="str">
        <f t="shared" si="29"/>
        <v/>
      </c>
      <c r="F221" s="69"/>
      <c r="G221" s="66" t="str">
        <f t="shared" si="30"/>
        <v/>
      </c>
      <c r="H221" s="67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t="str">
        <f t="shared" si="26"/>
        <v/>
      </c>
      <c r="Z221" s="218" t="str">
        <f t="shared" si="27"/>
        <v/>
      </c>
      <c r="AA221" s="218" t="str">
        <f t="shared" si="28"/>
        <v/>
      </c>
    </row>
    <row r="222" spans="5:27" x14ac:dyDescent="0.25">
      <c r="E222" s="320" t="str">
        <f t="shared" si="29"/>
        <v/>
      </c>
      <c r="F222" s="69"/>
      <c r="G222" s="66" t="str">
        <f t="shared" si="30"/>
        <v/>
      </c>
      <c r="H222" s="67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t="str">
        <f t="shared" si="26"/>
        <v/>
      </c>
      <c r="Z222" s="218" t="str">
        <f t="shared" si="27"/>
        <v/>
      </c>
      <c r="AA222" s="218" t="str">
        <f t="shared" si="28"/>
        <v/>
      </c>
    </row>
    <row r="223" spans="5:27" x14ac:dyDescent="0.25">
      <c r="E223" s="320" t="str">
        <f t="shared" si="29"/>
        <v/>
      </c>
      <c r="F223" s="69"/>
      <c r="G223" s="66" t="str">
        <f t="shared" si="30"/>
        <v/>
      </c>
      <c r="H223" s="67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t="str">
        <f t="shared" si="26"/>
        <v/>
      </c>
      <c r="Z223" s="218" t="str">
        <f t="shared" si="27"/>
        <v/>
      </c>
      <c r="AA223" s="218" t="str">
        <f t="shared" si="28"/>
        <v/>
      </c>
    </row>
    <row r="224" spans="5:27" x14ac:dyDescent="0.25">
      <c r="E224" s="320" t="str">
        <f t="shared" si="29"/>
        <v/>
      </c>
      <c r="F224" s="69"/>
      <c r="G224" s="66" t="str">
        <f t="shared" si="30"/>
        <v/>
      </c>
      <c r="H224" s="67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t="str">
        <f t="shared" si="26"/>
        <v/>
      </c>
      <c r="Z224" s="218" t="str">
        <f t="shared" si="27"/>
        <v/>
      </c>
      <c r="AA224" s="218" t="str">
        <f t="shared" si="28"/>
        <v/>
      </c>
    </row>
    <row r="225" spans="5:27" x14ac:dyDescent="0.25">
      <c r="E225" s="320" t="str">
        <f t="shared" si="29"/>
        <v/>
      </c>
      <c r="F225" s="69"/>
      <c r="G225" s="66" t="str">
        <f t="shared" si="30"/>
        <v/>
      </c>
      <c r="H225" s="67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t="str">
        <f t="shared" si="26"/>
        <v/>
      </c>
      <c r="Z225" s="218" t="str">
        <f t="shared" si="27"/>
        <v/>
      </c>
      <c r="AA225" s="218" t="str">
        <f t="shared" si="28"/>
        <v/>
      </c>
    </row>
    <row r="226" spans="5:27" x14ac:dyDescent="0.25">
      <c r="E226" s="320" t="str">
        <f t="shared" si="29"/>
        <v/>
      </c>
      <c r="F226" s="69"/>
      <c r="G226" s="66" t="str">
        <f t="shared" si="30"/>
        <v/>
      </c>
      <c r="H226" s="67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t="str">
        <f t="shared" si="26"/>
        <v/>
      </c>
      <c r="Z226" s="218" t="str">
        <f t="shared" si="27"/>
        <v/>
      </c>
      <c r="AA226" s="218" t="str">
        <f t="shared" si="28"/>
        <v/>
      </c>
    </row>
    <row r="227" spans="5:27" x14ac:dyDescent="0.25">
      <c r="E227" s="320" t="str">
        <f t="shared" si="29"/>
        <v/>
      </c>
      <c r="F227" s="69"/>
      <c r="G227" s="66" t="str">
        <f t="shared" si="30"/>
        <v/>
      </c>
      <c r="H227" s="67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t="str">
        <f t="shared" ref="Y227:Y290" si="31">IF(C227="","",C227/$C$21)</f>
        <v/>
      </c>
      <c r="Z227" s="218" t="str">
        <f t="shared" ref="Z227:Z290" si="32">IF(C227="",IF(Y227="","",Y227),AVERAGE(Y218:Y238))</f>
        <v/>
      </c>
      <c r="AA227" s="218" t="str">
        <f t="shared" ref="AA227:AA290" si="33">IF(D227="",IF(Z227="","",Z227),AVERAGE(Y208:Y248))</f>
        <v/>
      </c>
    </row>
    <row r="228" spans="5:27" x14ac:dyDescent="0.25">
      <c r="E228" s="320" t="str">
        <f t="shared" ref="E228:E291" si="34">IF(C228="","",((C228/$C$22)-1))</f>
        <v/>
      </c>
      <c r="F228" s="69"/>
      <c r="G228" s="66" t="str">
        <f t="shared" si="30"/>
        <v/>
      </c>
      <c r="H228" s="67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t="str">
        <f t="shared" si="31"/>
        <v/>
      </c>
      <c r="Z228" s="218" t="str">
        <f t="shared" si="32"/>
        <v/>
      </c>
      <c r="AA228" s="218" t="str">
        <f t="shared" si="33"/>
        <v/>
      </c>
    </row>
    <row r="229" spans="5:27" x14ac:dyDescent="0.25">
      <c r="E229" s="320" t="str">
        <f t="shared" si="34"/>
        <v/>
      </c>
      <c r="F229" s="69"/>
      <c r="G229" s="66" t="str">
        <f t="shared" si="30"/>
        <v/>
      </c>
      <c r="H229" s="67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t="str">
        <f t="shared" si="31"/>
        <v/>
      </c>
      <c r="Z229" s="218" t="str">
        <f t="shared" si="32"/>
        <v/>
      </c>
      <c r="AA229" s="218" t="str">
        <f t="shared" si="33"/>
        <v/>
      </c>
    </row>
    <row r="230" spans="5:27" x14ac:dyDescent="0.25">
      <c r="E230" s="320" t="str">
        <f t="shared" si="34"/>
        <v/>
      </c>
      <c r="F230" s="69"/>
      <c r="G230" s="66" t="str">
        <f t="shared" si="30"/>
        <v/>
      </c>
      <c r="H230" s="67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t="str">
        <f t="shared" si="31"/>
        <v/>
      </c>
      <c r="Z230" s="218" t="str">
        <f t="shared" si="32"/>
        <v/>
      </c>
      <c r="AA230" s="218" t="str">
        <f t="shared" si="33"/>
        <v/>
      </c>
    </row>
    <row r="231" spans="5:27" x14ac:dyDescent="0.25">
      <c r="E231" s="320" t="str">
        <f t="shared" si="34"/>
        <v/>
      </c>
      <c r="F231" s="69"/>
      <c r="G231" s="66" t="str">
        <f t="shared" si="30"/>
        <v/>
      </c>
      <c r="H231" s="67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t="str">
        <f t="shared" si="31"/>
        <v/>
      </c>
      <c r="Z231" s="218" t="str">
        <f t="shared" si="32"/>
        <v/>
      </c>
      <c r="AA231" s="218" t="str">
        <f t="shared" si="33"/>
        <v/>
      </c>
    </row>
    <row r="232" spans="5:27" x14ac:dyDescent="0.25">
      <c r="E232" s="320" t="str">
        <f t="shared" si="34"/>
        <v/>
      </c>
      <c r="F232" s="69"/>
      <c r="G232" s="66" t="str">
        <f t="shared" si="30"/>
        <v/>
      </c>
      <c r="H232" s="67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t="str">
        <f t="shared" si="31"/>
        <v/>
      </c>
      <c r="Z232" s="218" t="str">
        <f t="shared" si="32"/>
        <v/>
      </c>
      <c r="AA232" s="218" t="str">
        <f t="shared" si="33"/>
        <v/>
      </c>
    </row>
    <row r="233" spans="5:27" x14ac:dyDescent="0.25">
      <c r="E233" s="320" t="str">
        <f t="shared" si="34"/>
        <v/>
      </c>
      <c r="F233" s="69"/>
      <c r="G233" s="66" t="str">
        <f t="shared" si="30"/>
        <v/>
      </c>
      <c r="H233" s="67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t="str">
        <f t="shared" si="31"/>
        <v/>
      </c>
      <c r="Z233" s="218" t="str">
        <f t="shared" si="32"/>
        <v/>
      </c>
      <c r="AA233" s="218" t="str">
        <f t="shared" si="33"/>
        <v/>
      </c>
    </row>
    <row r="234" spans="5:27" x14ac:dyDescent="0.25">
      <c r="E234" s="320" t="str">
        <f t="shared" si="34"/>
        <v/>
      </c>
      <c r="F234" s="69"/>
      <c r="G234" s="66" t="str">
        <f t="shared" si="30"/>
        <v/>
      </c>
      <c r="H234" s="67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t="str">
        <f t="shared" si="31"/>
        <v/>
      </c>
      <c r="Z234" s="218" t="str">
        <f t="shared" si="32"/>
        <v/>
      </c>
      <c r="AA234" s="218" t="str">
        <f t="shared" si="33"/>
        <v/>
      </c>
    </row>
    <row r="235" spans="5:27" x14ac:dyDescent="0.25">
      <c r="E235" s="320" t="str">
        <f t="shared" si="34"/>
        <v/>
      </c>
      <c r="F235" s="69"/>
      <c r="G235" s="66" t="str">
        <f t="shared" si="30"/>
        <v/>
      </c>
      <c r="H235" s="67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t="str">
        <f t="shared" si="31"/>
        <v/>
      </c>
      <c r="Z235" s="218" t="str">
        <f t="shared" si="32"/>
        <v/>
      </c>
      <c r="AA235" s="218" t="str">
        <f t="shared" si="33"/>
        <v/>
      </c>
    </row>
    <row r="236" spans="5:27" x14ac:dyDescent="0.25">
      <c r="E236" s="320" t="str">
        <f t="shared" si="34"/>
        <v/>
      </c>
      <c r="F236" s="69"/>
      <c r="G236" s="66" t="str">
        <f t="shared" si="30"/>
        <v/>
      </c>
      <c r="H236" s="67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t="str">
        <f t="shared" si="31"/>
        <v/>
      </c>
      <c r="Z236" s="218" t="str">
        <f t="shared" si="32"/>
        <v/>
      </c>
      <c r="AA236" s="218" t="str">
        <f t="shared" si="33"/>
        <v/>
      </c>
    </row>
    <row r="237" spans="5:27" x14ac:dyDescent="0.25">
      <c r="E237" s="320" t="str">
        <f t="shared" si="34"/>
        <v/>
      </c>
      <c r="F237" s="69"/>
      <c r="G237" s="66" t="str">
        <f t="shared" si="30"/>
        <v/>
      </c>
      <c r="H237" s="67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t="str">
        <f t="shared" si="31"/>
        <v/>
      </c>
      <c r="Z237" s="218" t="str">
        <f t="shared" si="32"/>
        <v/>
      </c>
      <c r="AA237" s="218" t="str">
        <f t="shared" si="33"/>
        <v/>
      </c>
    </row>
    <row r="238" spans="5:27" x14ac:dyDescent="0.25">
      <c r="E238" s="320" t="str">
        <f t="shared" si="34"/>
        <v/>
      </c>
      <c r="F238" s="69"/>
      <c r="G238" s="66" t="str">
        <f t="shared" si="30"/>
        <v/>
      </c>
      <c r="H238" s="67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t="str">
        <f t="shared" si="31"/>
        <v/>
      </c>
      <c r="Z238" s="218" t="str">
        <f t="shared" si="32"/>
        <v/>
      </c>
      <c r="AA238" s="218" t="str">
        <f t="shared" si="33"/>
        <v/>
      </c>
    </row>
    <row r="239" spans="5:27" x14ac:dyDescent="0.25">
      <c r="E239" s="320" t="str">
        <f t="shared" si="34"/>
        <v/>
      </c>
      <c r="F239" s="69"/>
      <c r="G239" s="66" t="str">
        <f t="shared" si="30"/>
        <v/>
      </c>
      <c r="H239" s="67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t="str">
        <f t="shared" si="31"/>
        <v/>
      </c>
      <c r="Z239" s="218" t="str">
        <f t="shared" si="32"/>
        <v/>
      </c>
      <c r="AA239" s="218" t="str">
        <f t="shared" si="33"/>
        <v/>
      </c>
    </row>
    <row r="240" spans="5:27" x14ac:dyDescent="0.25">
      <c r="E240" s="320" t="str">
        <f t="shared" si="34"/>
        <v/>
      </c>
      <c r="F240" s="69"/>
      <c r="G240" s="66" t="str">
        <f t="shared" si="30"/>
        <v/>
      </c>
      <c r="H240" s="67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t="str">
        <f t="shared" si="31"/>
        <v/>
      </c>
      <c r="Z240" s="218" t="str">
        <f t="shared" si="32"/>
        <v/>
      </c>
      <c r="AA240" s="218" t="str">
        <f t="shared" si="33"/>
        <v/>
      </c>
    </row>
    <row r="241" spans="5:27" x14ac:dyDescent="0.25">
      <c r="E241" s="320" t="str">
        <f t="shared" si="34"/>
        <v/>
      </c>
      <c r="F241" s="69"/>
      <c r="G241" s="66" t="str">
        <f t="shared" si="30"/>
        <v/>
      </c>
      <c r="H241" s="67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t="str">
        <f t="shared" si="31"/>
        <v/>
      </c>
      <c r="Z241" s="218" t="str">
        <f t="shared" si="32"/>
        <v/>
      </c>
      <c r="AA241" s="218" t="str">
        <f t="shared" si="33"/>
        <v/>
      </c>
    </row>
    <row r="242" spans="5:27" x14ac:dyDescent="0.25">
      <c r="E242" s="320" t="str">
        <f t="shared" si="34"/>
        <v/>
      </c>
      <c r="F242" s="69"/>
      <c r="G242" s="66" t="str">
        <f t="shared" si="30"/>
        <v/>
      </c>
      <c r="H242" s="67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t="str">
        <f t="shared" si="31"/>
        <v/>
      </c>
      <c r="Z242" s="218" t="str">
        <f t="shared" si="32"/>
        <v/>
      </c>
      <c r="AA242" s="218" t="str">
        <f t="shared" si="33"/>
        <v/>
      </c>
    </row>
    <row r="243" spans="5:27" x14ac:dyDescent="0.25">
      <c r="E243" s="320" t="str">
        <f t="shared" si="34"/>
        <v/>
      </c>
      <c r="F243" s="69"/>
      <c r="G243" s="66" t="str">
        <f t="shared" si="30"/>
        <v/>
      </c>
      <c r="H243" s="67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t="str">
        <f t="shared" si="31"/>
        <v/>
      </c>
      <c r="Z243" s="218" t="str">
        <f t="shared" si="32"/>
        <v/>
      </c>
      <c r="AA243" s="218" t="str">
        <f t="shared" si="33"/>
        <v/>
      </c>
    </row>
    <row r="244" spans="5:27" x14ac:dyDescent="0.25">
      <c r="E244" s="320" t="str">
        <f t="shared" si="34"/>
        <v/>
      </c>
      <c r="F244" s="69"/>
      <c r="G244" s="66" t="str">
        <f t="shared" si="30"/>
        <v/>
      </c>
      <c r="H244" s="67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t="str">
        <f t="shared" si="31"/>
        <v/>
      </c>
      <c r="Z244" s="218" t="str">
        <f t="shared" si="32"/>
        <v/>
      </c>
      <c r="AA244" s="218" t="str">
        <f t="shared" si="33"/>
        <v/>
      </c>
    </row>
    <row r="245" spans="5:27" x14ac:dyDescent="0.25">
      <c r="E245" s="320" t="str">
        <f t="shared" si="34"/>
        <v/>
      </c>
      <c r="F245" s="69"/>
      <c r="G245" s="66" t="str">
        <f t="shared" si="30"/>
        <v/>
      </c>
      <c r="H245" s="67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t="str">
        <f t="shared" si="31"/>
        <v/>
      </c>
      <c r="Z245" s="218" t="str">
        <f t="shared" si="32"/>
        <v/>
      </c>
      <c r="AA245" s="218" t="str">
        <f t="shared" si="33"/>
        <v/>
      </c>
    </row>
    <row r="246" spans="5:27" x14ac:dyDescent="0.25">
      <c r="E246" s="320" t="str">
        <f t="shared" si="34"/>
        <v/>
      </c>
      <c r="F246" s="69"/>
      <c r="G246" s="66" t="str">
        <f t="shared" si="30"/>
        <v/>
      </c>
      <c r="H246" s="67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t="str">
        <f t="shared" si="31"/>
        <v/>
      </c>
      <c r="Z246" s="218" t="str">
        <f t="shared" si="32"/>
        <v/>
      </c>
      <c r="AA246" s="218" t="str">
        <f t="shared" si="33"/>
        <v/>
      </c>
    </row>
    <row r="247" spans="5:27" x14ac:dyDescent="0.25">
      <c r="E247" s="320" t="str">
        <f t="shared" si="34"/>
        <v/>
      </c>
      <c r="F247" s="69"/>
      <c r="G247" s="66" t="str">
        <f t="shared" si="30"/>
        <v/>
      </c>
      <c r="H247" s="67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t="str">
        <f t="shared" si="31"/>
        <v/>
      </c>
      <c r="Z247" s="218" t="str">
        <f t="shared" si="32"/>
        <v/>
      </c>
      <c r="AA247" s="218" t="str">
        <f t="shared" si="33"/>
        <v/>
      </c>
    </row>
    <row r="248" spans="5:27" x14ac:dyDescent="0.25">
      <c r="E248" s="320" t="str">
        <f t="shared" si="34"/>
        <v/>
      </c>
      <c r="F248" s="69"/>
      <c r="G248" s="66" t="str">
        <f t="shared" si="30"/>
        <v/>
      </c>
      <c r="H248" s="67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t="str">
        <f t="shared" si="31"/>
        <v/>
      </c>
      <c r="Z248" s="218" t="str">
        <f t="shared" si="32"/>
        <v/>
      </c>
      <c r="AA248" s="218" t="str">
        <f t="shared" si="33"/>
        <v/>
      </c>
    </row>
    <row r="249" spans="5:27" x14ac:dyDescent="0.25">
      <c r="E249" s="320" t="str">
        <f t="shared" si="34"/>
        <v/>
      </c>
      <c r="F249" s="69"/>
      <c r="G249" s="66" t="str">
        <f t="shared" si="30"/>
        <v/>
      </c>
      <c r="H249" s="67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t="str">
        <f t="shared" si="31"/>
        <v/>
      </c>
      <c r="Z249" s="218" t="str">
        <f t="shared" si="32"/>
        <v/>
      </c>
      <c r="AA249" s="218" t="str">
        <f t="shared" si="33"/>
        <v/>
      </c>
    </row>
    <row r="250" spans="5:27" x14ac:dyDescent="0.25">
      <c r="E250" s="320" t="str">
        <f t="shared" si="34"/>
        <v/>
      </c>
      <c r="F250" s="69"/>
      <c r="G250" s="66" t="str">
        <f t="shared" si="30"/>
        <v/>
      </c>
      <c r="H250" s="67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t="str">
        <f t="shared" si="31"/>
        <v/>
      </c>
      <c r="Z250" s="218" t="str">
        <f t="shared" si="32"/>
        <v/>
      </c>
      <c r="AA250" s="218" t="str">
        <f t="shared" si="33"/>
        <v/>
      </c>
    </row>
    <row r="251" spans="5:27" x14ac:dyDescent="0.25">
      <c r="E251" s="320" t="str">
        <f t="shared" si="34"/>
        <v/>
      </c>
      <c r="F251" s="69"/>
      <c r="G251" s="66" t="str">
        <f t="shared" si="30"/>
        <v/>
      </c>
      <c r="H251" s="67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t="str">
        <f t="shared" si="31"/>
        <v/>
      </c>
      <c r="Z251" s="218" t="str">
        <f t="shared" si="32"/>
        <v/>
      </c>
      <c r="AA251" s="218" t="str">
        <f t="shared" si="33"/>
        <v/>
      </c>
    </row>
    <row r="252" spans="5:27" x14ac:dyDescent="0.25">
      <c r="E252" s="320" t="str">
        <f t="shared" si="34"/>
        <v/>
      </c>
      <c r="F252" s="69"/>
      <c r="G252" s="66" t="str">
        <f t="shared" si="30"/>
        <v/>
      </c>
      <c r="H252" s="67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t="str">
        <f t="shared" si="31"/>
        <v/>
      </c>
      <c r="Z252" s="218" t="str">
        <f t="shared" si="32"/>
        <v/>
      </c>
      <c r="AA252" s="218" t="str">
        <f t="shared" si="33"/>
        <v/>
      </c>
    </row>
    <row r="253" spans="5:27" x14ac:dyDescent="0.25">
      <c r="E253" s="320" t="str">
        <f t="shared" si="34"/>
        <v/>
      </c>
      <c r="F253" s="69"/>
      <c r="G253" s="66" t="str">
        <f t="shared" si="30"/>
        <v/>
      </c>
      <c r="H253" s="67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t="str">
        <f t="shared" si="31"/>
        <v/>
      </c>
      <c r="Z253" s="218" t="str">
        <f t="shared" si="32"/>
        <v/>
      </c>
      <c r="AA253" s="218" t="str">
        <f t="shared" si="33"/>
        <v/>
      </c>
    </row>
    <row r="254" spans="5:27" x14ac:dyDescent="0.25">
      <c r="E254" s="320" t="str">
        <f t="shared" si="34"/>
        <v/>
      </c>
      <c r="F254" s="69"/>
      <c r="G254" s="66" t="str">
        <f t="shared" si="30"/>
        <v/>
      </c>
      <c r="H254" s="67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t="str">
        <f t="shared" si="31"/>
        <v/>
      </c>
      <c r="Z254" s="218" t="str">
        <f t="shared" si="32"/>
        <v/>
      </c>
      <c r="AA254" s="218" t="str">
        <f t="shared" si="33"/>
        <v/>
      </c>
    </row>
    <row r="255" spans="5:27" x14ac:dyDescent="0.25">
      <c r="E255" s="320" t="str">
        <f t="shared" si="34"/>
        <v/>
      </c>
      <c r="F255" s="69"/>
      <c r="G255" s="66" t="str">
        <f t="shared" si="30"/>
        <v/>
      </c>
      <c r="H255" s="67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t="str">
        <f t="shared" si="31"/>
        <v/>
      </c>
      <c r="Z255" s="218" t="str">
        <f t="shared" si="32"/>
        <v/>
      </c>
      <c r="AA255" s="218" t="str">
        <f t="shared" si="33"/>
        <v/>
      </c>
    </row>
    <row r="256" spans="5:27" x14ac:dyDescent="0.25">
      <c r="E256" s="320" t="str">
        <f t="shared" si="34"/>
        <v/>
      </c>
      <c r="F256" s="69"/>
      <c r="G256" s="66" t="str">
        <f t="shared" si="30"/>
        <v/>
      </c>
      <c r="H256" s="67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t="str">
        <f t="shared" si="31"/>
        <v/>
      </c>
      <c r="Z256" s="218" t="str">
        <f t="shared" si="32"/>
        <v/>
      </c>
      <c r="AA256" s="218" t="str">
        <f t="shared" si="33"/>
        <v/>
      </c>
    </row>
    <row r="257" spans="5:27" x14ac:dyDescent="0.25">
      <c r="E257" s="320" t="str">
        <f t="shared" si="34"/>
        <v/>
      </c>
      <c r="F257" s="69"/>
      <c r="G257" s="66" t="str">
        <f t="shared" si="30"/>
        <v/>
      </c>
      <c r="H257" s="67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t="str">
        <f t="shared" si="31"/>
        <v/>
      </c>
      <c r="Z257" s="218" t="str">
        <f t="shared" si="32"/>
        <v/>
      </c>
      <c r="AA257" s="218" t="str">
        <f t="shared" si="33"/>
        <v/>
      </c>
    </row>
    <row r="258" spans="5:27" x14ac:dyDescent="0.25">
      <c r="E258" s="320" t="str">
        <f t="shared" si="34"/>
        <v/>
      </c>
      <c r="F258" s="69"/>
      <c r="G258" s="66" t="str">
        <f t="shared" si="30"/>
        <v/>
      </c>
      <c r="H258" s="67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t="str">
        <f t="shared" si="31"/>
        <v/>
      </c>
      <c r="Z258" s="218" t="str">
        <f t="shared" si="32"/>
        <v/>
      </c>
      <c r="AA258" s="218" t="str">
        <f t="shared" si="33"/>
        <v/>
      </c>
    </row>
    <row r="259" spans="5:27" x14ac:dyDescent="0.25">
      <c r="E259" s="320" t="str">
        <f t="shared" si="34"/>
        <v/>
      </c>
      <c r="F259" s="69"/>
      <c r="G259" s="66" t="str">
        <f t="shared" si="30"/>
        <v/>
      </c>
      <c r="H259" s="67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t="str">
        <f t="shared" si="31"/>
        <v/>
      </c>
      <c r="Z259" s="218" t="str">
        <f t="shared" si="32"/>
        <v/>
      </c>
      <c r="AA259" s="218" t="str">
        <f t="shared" si="33"/>
        <v/>
      </c>
    </row>
    <row r="260" spans="5:27" x14ac:dyDescent="0.25">
      <c r="E260" s="320" t="str">
        <f t="shared" si="34"/>
        <v/>
      </c>
      <c r="F260" s="69"/>
      <c r="G260" s="66" t="str">
        <f t="shared" si="30"/>
        <v/>
      </c>
      <c r="H260" s="67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t="str">
        <f t="shared" si="31"/>
        <v/>
      </c>
      <c r="Z260" s="218" t="str">
        <f t="shared" si="32"/>
        <v/>
      </c>
      <c r="AA260" s="218" t="str">
        <f t="shared" si="33"/>
        <v/>
      </c>
    </row>
    <row r="261" spans="5:27" x14ac:dyDescent="0.25">
      <c r="E261" s="320" t="str">
        <f t="shared" si="34"/>
        <v/>
      </c>
      <c r="F261" s="69"/>
      <c r="G261" s="66" t="str">
        <f t="shared" si="30"/>
        <v/>
      </c>
      <c r="H261" s="67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t="str">
        <f t="shared" si="31"/>
        <v/>
      </c>
      <c r="Z261" s="218" t="str">
        <f t="shared" si="32"/>
        <v/>
      </c>
      <c r="AA261" s="218" t="str">
        <f t="shared" si="33"/>
        <v/>
      </c>
    </row>
    <row r="262" spans="5:27" x14ac:dyDescent="0.25">
      <c r="E262" s="320" t="str">
        <f t="shared" si="34"/>
        <v/>
      </c>
      <c r="F262" s="69"/>
      <c r="G262" s="66" t="str">
        <f t="shared" si="30"/>
        <v/>
      </c>
      <c r="H262" s="67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t="str">
        <f t="shared" si="31"/>
        <v/>
      </c>
      <c r="Z262" s="218" t="str">
        <f t="shared" si="32"/>
        <v/>
      </c>
      <c r="AA262" s="218" t="str">
        <f t="shared" si="33"/>
        <v/>
      </c>
    </row>
    <row r="263" spans="5:27" x14ac:dyDescent="0.25">
      <c r="E263" s="320" t="str">
        <f t="shared" si="34"/>
        <v/>
      </c>
      <c r="F263" s="69"/>
      <c r="G263" s="66" t="str">
        <f t="shared" si="30"/>
        <v/>
      </c>
      <c r="H263" s="67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t="str">
        <f t="shared" si="31"/>
        <v/>
      </c>
      <c r="Z263" s="218" t="str">
        <f t="shared" si="32"/>
        <v/>
      </c>
      <c r="AA263" s="218" t="str">
        <f t="shared" si="33"/>
        <v/>
      </c>
    </row>
    <row r="264" spans="5:27" x14ac:dyDescent="0.25">
      <c r="E264" s="320" t="str">
        <f t="shared" si="34"/>
        <v/>
      </c>
      <c r="F264" s="69"/>
      <c r="G264" s="66" t="str">
        <f t="shared" si="30"/>
        <v/>
      </c>
      <c r="H264" s="67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t="str">
        <f t="shared" si="31"/>
        <v/>
      </c>
      <c r="Z264" s="218" t="str">
        <f t="shared" si="32"/>
        <v/>
      </c>
      <c r="AA264" s="218" t="str">
        <f t="shared" si="33"/>
        <v/>
      </c>
    </row>
    <row r="265" spans="5:27" x14ac:dyDescent="0.25">
      <c r="E265" s="320" t="str">
        <f t="shared" si="34"/>
        <v/>
      </c>
      <c r="F265" s="69"/>
      <c r="G265" s="66" t="str">
        <f t="shared" ref="G265:G328" si="35">IF(F265="","",F265/$C$21)</f>
        <v/>
      </c>
      <c r="H265" s="67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t="str">
        <f t="shared" si="31"/>
        <v/>
      </c>
      <c r="Z265" s="218" t="str">
        <f t="shared" si="32"/>
        <v/>
      </c>
      <c r="AA265" s="218" t="str">
        <f t="shared" si="33"/>
        <v/>
      </c>
    </row>
    <row r="266" spans="5:27" x14ac:dyDescent="0.25">
      <c r="E266" s="320" t="str">
        <f t="shared" si="34"/>
        <v/>
      </c>
      <c r="F266" s="69"/>
      <c r="G266" s="66" t="str">
        <f t="shared" si="35"/>
        <v/>
      </c>
      <c r="H266" s="67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t="str">
        <f t="shared" si="31"/>
        <v/>
      </c>
      <c r="Z266" s="218" t="str">
        <f t="shared" si="32"/>
        <v/>
      </c>
      <c r="AA266" s="218" t="str">
        <f t="shared" si="33"/>
        <v/>
      </c>
    </row>
    <row r="267" spans="5:27" x14ac:dyDescent="0.25">
      <c r="E267" s="320" t="str">
        <f t="shared" si="34"/>
        <v/>
      </c>
      <c r="F267" s="69"/>
      <c r="G267" s="66" t="str">
        <f t="shared" si="35"/>
        <v/>
      </c>
      <c r="H267" s="67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t="str">
        <f t="shared" si="31"/>
        <v/>
      </c>
      <c r="Z267" s="218" t="str">
        <f t="shared" si="32"/>
        <v/>
      </c>
      <c r="AA267" s="218" t="str">
        <f t="shared" si="33"/>
        <v/>
      </c>
    </row>
    <row r="268" spans="5:27" x14ac:dyDescent="0.25">
      <c r="E268" s="320" t="str">
        <f t="shared" si="34"/>
        <v/>
      </c>
      <c r="F268" s="69"/>
      <c r="G268" s="66" t="str">
        <f t="shared" si="35"/>
        <v/>
      </c>
      <c r="H268" s="67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t="str">
        <f t="shared" si="31"/>
        <v/>
      </c>
      <c r="Z268" s="218" t="str">
        <f t="shared" si="32"/>
        <v/>
      </c>
      <c r="AA268" s="218" t="str">
        <f t="shared" si="33"/>
        <v/>
      </c>
    </row>
    <row r="269" spans="5:27" x14ac:dyDescent="0.25">
      <c r="E269" s="320" t="str">
        <f t="shared" si="34"/>
        <v/>
      </c>
      <c r="F269" s="69"/>
      <c r="G269" s="66" t="str">
        <f t="shared" si="35"/>
        <v/>
      </c>
      <c r="H269" s="67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t="str">
        <f t="shared" si="31"/>
        <v/>
      </c>
      <c r="Z269" s="218" t="str">
        <f t="shared" si="32"/>
        <v/>
      </c>
      <c r="AA269" s="218" t="str">
        <f t="shared" si="33"/>
        <v/>
      </c>
    </row>
    <row r="270" spans="5:27" x14ac:dyDescent="0.25">
      <c r="E270" s="320" t="str">
        <f t="shared" si="34"/>
        <v/>
      </c>
      <c r="F270" s="69"/>
      <c r="G270" s="66" t="str">
        <f t="shared" si="35"/>
        <v/>
      </c>
      <c r="H270" s="67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t="str">
        <f t="shared" si="31"/>
        <v/>
      </c>
      <c r="Z270" s="218" t="str">
        <f t="shared" si="32"/>
        <v/>
      </c>
      <c r="AA270" s="218" t="str">
        <f t="shared" si="33"/>
        <v/>
      </c>
    </row>
    <row r="271" spans="5:27" x14ac:dyDescent="0.25">
      <c r="E271" s="320" t="str">
        <f t="shared" si="34"/>
        <v/>
      </c>
      <c r="F271" s="69"/>
      <c r="G271" s="66" t="str">
        <f t="shared" si="35"/>
        <v/>
      </c>
      <c r="H271" s="67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t="str">
        <f t="shared" si="31"/>
        <v/>
      </c>
      <c r="Z271" s="218" t="str">
        <f t="shared" si="32"/>
        <v/>
      </c>
      <c r="AA271" s="218" t="str">
        <f t="shared" si="33"/>
        <v/>
      </c>
    </row>
    <row r="272" spans="5:27" x14ac:dyDescent="0.25">
      <c r="E272" s="320" t="str">
        <f t="shared" si="34"/>
        <v/>
      </c>
      <c r="F272" s="69"/>
      <c r="G272" s="66" t="str">
        <f t="shared" si="35"/>
        <v/>
      </c>
      <c r="H272" s="67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t="str">
        <f t="shared" si="31"/>
        <v/>
      </c>
      <c r="Z272" s="218" t="str">
        <f t="shared" si="32"/>
        <v/>
      </c>
      <c r="AA272" s="218" t="str">
        <f t="shared" si="33"/>
        <v/>
      </c>
    </row>
    <row r="273" spans="5:27" x14ac:dyDescent="0.25">
      <c r="E273" s="320" t="str">
        <f t="shared" si="34"/>
        <v/>
      </c>
      <c r="F273" s="69"/>
      <c r="G273" s="66" t="str">
        <f t="shared" si="35"/>
        <v/>
      </c>
      <c r="H273" s="67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t="str">
        <f t="shared" si="31"/>
        <v/>
      </c>
      <c r="Z273" s="218" t="str">
        <f t="shared" si="32"/>
        <v/>
      </c>
      <c r="AA273" s="218" t="str">
        <f t="shared" si="33"/>
        <v/>
      </c>
    </row>
    <row r="274" spans="5:27" x14ac:dyDescent="0.25">
      <c r="E274" s="320" t="str">
        <f t="shared" si="34"/>
        <v/>
      </c>
      <c r="F274" s="69"/>
      <c r="G274" s="66" t="str">
        <f t="shared" si="35"/>
        <v/>
      </c>
      <c r="H274" s="67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t="str">
        <f t="shared" si="31"/>
        <v/>
      </c>
      <c r="Z274" s="218" t="str">
        <f t="shared" si="32"/>
        <v/>
      </c>
      <c r="AA274" s="218" t="str">
        <f t="shared" si="33"/>
        <v/>
      </c>
    </row>
    <row r="275" spans="5:27" x14ac:dyDescent="0.25">
      <c r="E275" s="320" t="str">
        <f t="shared" si="34"/>
        <v/>
      </c>
      <c r="F275" s="69"/>
      <c r="G275" s="66" t="str">
        <f t="shared" si="35"/>
        <v/>
      </c>
      <c r="H275" s="67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t="str">
        <f t="shared" si="31"/>
        <v/>
      </c>
      <c r="Z275" s="218" t="str">
        <f t="shared" si="32"/>
        <v/>
      </c>
      <c r="AA275" s="218" t="str">
        <f t="shared" si="33"/>
        <v/>
      </c>
    </row>
    <row r="276" spans="5:27" x14ac:dyDescent="0.25">
      <c r="E276" s="320" t="str">
        <f t="shared" si="34"/>
        <v/>
      </c>
      <c r="F276" s="69"/>
      <c r="G276" s="66" t="str">
        <f t="shared" si="35"/>
        <v/>
      </c>
      <c r="H276" s="67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t="str">
        <f t="shared" si="31"/>
        <v/>
      </c>
      <c r="Z276" s="218" t="str">
        <f t="shared" si="32"/>
        <v/>
      </c>
      <c r="AA276" s="218" t="str">
        <f t="shared" si="33"/>
        <v/>
      </c>
    </row>
    <row r="277" spans="5:27" x14ac:dyDescent="0.25">
      <c r="E277" s="320" t="str">
        <f t="shared" si="34"/>
        <v/>
      </c>
      <c r="F277" s="69"/>
      <c r="G277" s="66" t="str">
        <f t="shared" si="35"/>
        <v/>
      </c>
      <c r="H277" s="67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t="str">
        <f t="shared" si="31"/>
        <v/>
      </c>
      <c r="Z277" s="218" t="str">
        <f t="shared" si="32"/>
        <v/>
      </c>
      <c r="AA277" s="218" t="str">
        <f t="shared" si="33"/>
        <v/>
      </c>
    </row>
    <row r="278" spans="5:27" x14ac:dyDescent="0.25">
      <c r="E278" s="320" t="str">
        <f t="shared" si="34"/>
        <v/>
      </c>
      <c r="F278" s="69"/>
      <c r="G278" s="66" t="str">
        <f t="shared" si="35"/>
        <v/>
      </c>
      <c r="H278" s="67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t="str">
        <f t="shared" si="31"/>
        <v/>
      </c>
      <c r="Z278" s="218" t="str">
        <f t="shared" si="32"/>
        <v/>
      </c>
      <c r="AA278" s="218" t="str">
        <f t="shared" si="33"/>
        <v/>
      </c>
    </row>
    <row r="279" spans="5:27" x14ac:dyDescent="0.25">
      <c r="E279" s="320" t="str">
        <f t="shared" si="34"/>
        <v/>
      </c>
      <c r="F279" s="69"/>
      <c r="G279" s="66" t="str">
        <f t="shared" si="35"/>
        <v/>
      </c>
      <c r="H279" s="67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t="str">
        <f t="shared" si="31"/>
        <v/>
      </c>
      <c r="Z279" s="218" t="str">
        <f t="shared" si="32"/>
        <v/>
      </c>
      <c r="AA279" s="218" t="str">
        <f t="shared" si="33"/>
        <v/>
      </c>
    </row>
    <row r="280" spans="5:27" x14ac:dyDescent="0.25">
      <c r="E280" s="320" t="str">
        <f t="shared" si="34"/>
        <v/>
      </c>
      <c r="F280" s="69"/>
      <c r="G280" s="66" t="str">
        <f t="shared" si="35"/>
        <v/>
      </c>
      <c r="H280" s="67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t="str">
        <f t="shared" si="31"/>
        <v/>
      </c>
      <c r="Z280" s="218" t="str">
        <f t="shared" si="32"/>
        <v/>
      </c>
      <c r="AA280" s="218" t="str">
        <f t="shared" si="33"/>
        <v/>
      </c>
    </row>
    <row r="281" spans="5:27" x14ac:dyDescent="0.25">
      <c r="E281" s="320" t="str">
        <f t="shared" si="34"/>
        <v/>
      </c>
      <c r="F281" s="69"/>
      <c r="G281" s="66" t="str">
        <f t="shared" si="35"/>
        <v/>
      </c>
      <c r="H281" s="67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t="str">
        <f t="shared" si="31"/>
        <v/>
      </c>
      <c r="Z281" s="218" t="str">
        <f t="shared" si="32"/>
        <v/>
      </c>
      <c r="AA281" s="218" t="str">
        <f t="shared" si="33"/>
        <v/>
      </c>
    </row>
    <row r="282" spans="5:27" x14ac:dyDescent="0.25">
      <c r="E282" s="320" t="str">
        <f t="shared" si="34"/>
        <v/>
      </c>
      <c r="F282" s="69"/>
      <c r="G282" s="66" t="str">
        <f t="shared" si="35"/>
        <v/>
      </c>
      <c r="H282" s="67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t="str">
        <f t="shared" si="31"/>
        <v/>
      </c>
      <c r="Z282" s="218" t="str">
        <f t="shared" si="32"/>
        <v/>
      </c>
      <c r="AA282" s="218" t="str">
        <f t="shared" si="33"/>
        <v/>
      </c>
    </row>
    <row r="283" spans="5:27" x14ac:dyDescent="0.25">
      <c r="E283" s="320" t="str">
        <f t="shared" si="34"/>
        <v/>
      </c>
      <c r="F283" s="69"/>
      <c r="G283" s="66" t="str">
        <f t="shared" si="35"/>
        <v/>
      </c>
      <c r="H283" s="67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t="str">
        <f t="shared" si="31"/>
        <v/>
      </c>
      <c r="Z283" s="218" t="str">
        <f t="shared" si="32"/>
        <v/>
      </c>
      <c r="AA283" s="218" t="str">
        <f t="shared" si="33"/>
        <v/>
      </c>
    </row>
    <row r="284" spans="5:27" x14ac:dyDescent="0.25">
      <c r="E284" s="320" t="str">
        <f t="shared" si="34"/>
        <v/>
      </c>
      <c r="F284" s="69"/>
      <c r="G284" s="66" t="str">
        <f t="shared" si="35"/>
        <v/>
      </c>
      <c r="H284" s="67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t="str">
        <f t="shared" si="31"/>
        <v/>
      </c>
      <c r="Z284" s="218" t="str">
        <f t="shared" si="32"/>
        <v/>
      </c>
      <c r="AA284" s="218" t="str">
        <f t="shared" si="33"/>
        <v/>
      </c>
    </row>
    <row r="285" spans="5:27" x14ac:dyDescent="0.25">
      <c r="E285" s="320" t="str">
        <f t="shared" si="34"/>
        <v/>
      </c>
      <c r="F285" s="69"/>
      <c r="G285" s="66" t="str">
        <f t="shared" si="35"/>
        <v/>
      </c>
      <c r="H285" s="67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t="str">
        <f t="shared" si="31"/>
        <v/>
      </c>
      <c r="Z285" s="218" t="str">
        <f t="shared" si="32"/>
        <v/>
      </c>
      <c r="AA285" s="218" t="str">
        <f t="shared" si="33"/>
        <v/>
      </c>
    </row>
    <row r="286" spans="5:27" x14ac:dyDescent="0.25">
      <c r="E286" s="320" t="str">
        <f t="shared" si="34"/>
        <v/>
      </c>
      <c r="F286" s="69"/>
      <c r="G286" s="66" t="str">
        <f t="shared" si="35"/>
        <v/>
      </c>
      <c r="H286" s="67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t="str">
        <f t="shared" si="31"/>
        <v/>
      </c>
      <c r="Z286" s="218" t="str">
        <f t="shared" si="32"/>
        <v/>
      </c>
      <c r="AA286" s="218" t="str">
        <f t="shared" si="33"/>
        <v/>
      </c>
    </row>
    <row r="287" spans="5:27" x14ac:dyDescent="0.25">
      <c r="E287" s="320" t="str">
        <f t="shared" si="34"/>
        <v/>
      </c>
      <c r="F287" s="69"/>
      <c r="G287" s="66" t="str">
        <f t="shared" si="35"/>
        <v/>
      </c>
      <c r="H287" s="67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t="str">
        <f t="shared" si="31"/>
        <v/>
      </c>
      <c r="Z287" s="218" t="str">
        <f t="shared" si="32"/>
        <v/>
      </c>
      <c r="AA287" s="218" t="str">
        <f t="shared" si="33"/>
        <v/>
      </c>
    </row>
    <row r="288" spans="5:27" x14ac:dyDescent="0.25">
      <c r="E288" s="320" t="str">
        <f t="shared" si="34"/>
        <v/>
      </c>
      <c r="F288" s="69"/>
      <c r="G288" s="66" t="str">
        <f t="shared" si="35"/>
        <v/>
      </c>
      <c r="H288" s="67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t="str">
        <f t="shared" si="31"/>
        <v/>
      </c>
      <c r="Z288" s="218" t="str">
        <f t="shared" si="32"/>
        <v/>
      </c>
      <c r="AA288" s="218" t="str">
        <f t="shared" si="33"/>
        <v/>
      </c>
    </row>
    <row r="289" spans="5:27" x14ac:dyDescent="0.25">
      <c r="E289" s="320" t="str">
        <f t="shared" si="34"/>
        <v/>
      </c>
      <c r="F289" s="69"/>
      <c r="G289" s="66" t="str">
        <f t="shared" si="35"/>
        <v/>
      </c>
      <c r="H289" s="67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t="str">
        <f t="shared" si="31"/>
        <v/>
      </c>
      <c r="Z289" s="218" t="str">
        <f t="shared" si="32"/>
        <v/>
      </c>
      <c r="AA289" s="218" t="str">
        <f t="shared" si="33"/>
        <v/>
      </c>
    </row>
    <row r="290" spans="5:27" x14ac:dyDescent="0.25">
      <c r="E290" s="320" t="str">
        <f t="shared" si="34"/>
        <v/>
      </c>
      <c r="F290" s="69"/>
      <c r="G290" s="66" t="str">
        <f t="shared" si="35"/>
        <v/>
      </c>
      <c r="H290" s="67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t="str">
        <f t="shared" si="31"/>
        <v/>
      </c>
      <c r="Z290" s="218" t="str">
        <f t="shared" si="32"/>
        <v/>
      </c>
      <c r="AA290" s="218" t="str">
        <f t="shared" si="33"/>
        <v/>
      </c>
    </row>
    <row r="291" spans="5:27" x14ac:dyDescent="0.25">
      <c r="E291" s="320" t="str">
        <f t="shared" si="34"/>
        <v/>
      </c>
      <c r="F291" s="69"/>
      <c r="G291" s="66" t="str">
        <f t="shared" si="35"/>
        <v/>
      </c>
      <c r="H291" s="67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t="str">
        <f t="shared" ref="Y291:Y354" si="36">IF(C291="","",C291/$C$21)</f>
        <v/>
      </c>
      <c r="Z291" s="218" t="str">
        <f t="shared" ref="Z291:Z354" si="37">IF(C291="",IF(Y291="","",Y291),AVERAGE(Y282:Y302))</f>
        <v/>
      </c>
      <c r="AA291" s="218" t="str">
        <f t="shared" ref="AA291:AA354" si="38">IF(D291="",IF(Z291="","",Z291),AVERAGE(Y272:Y312))</f>
        <v/>
      </c>
    </row>
    <row r="292" spans="5:27" x14ac:dyDescent="0.25">
      <c r="E292" s="320" t="str">
        <f t="shared" ref="E292:E355" si="39">IF(C292="","",((C292/$C$22)-1))</f>
        <v/>
      </c>
      <c r="F292" s="69"/>
      <c r="G292" s="66" t="str">
        <f t="shared" si="35"/>
        <v/>
      </c>
      <c r="H292" s="67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t="str">
        <f t="shared" si="36"/>
        <v/>
      </c>
      <c r="Z292" s="218" t="str">
        <f t="shared" si="37"/>
        <v/>
      </c>
      <c r="AA292" s="218" t="str">
        <f t="shared" si="38"/>
        <v/>
      </c>
    </row>
    <row r="293" spans="5:27" x14ac:dyDescent="0.25">
      <c r="E293" s="320" t="str">
        <f t="shared" si="39"/>
        <v/>
      </c>
      <c r="F293" s="69"/>
      <c r="G293" s="66" t="str">
        <f t="shared" si="35"/>
        <v/>
      </c>
      <c r="H293" s="67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t="str">
        <f t="shared" si="36"/>
        <v/>
      </c>
      <c r="Z293" s="218" t="str">
        <f t="shared" si="37"/>
        <v/>
      </c>
      <c r="AA293" s="218" t="str">
        <f t="shared" si="38"/>
        <v/>
      </c>
    </row>
    <row r="294" spans="5:27" x14ac:dyDescent="0.25">
      <c r="E294" s="320" t="str">
        <f t="shared" si="39"/>
        <v/>
      </c>
      <c r="F294" s="69"/>
      <c r="G294" s="66" t="str">
        <f t="shared" si="35"/>
        <v/>
      </c>
      <c r="H294" s="67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t="str">
        <f t="shared" si="36"/>
        <v/>
      </c>
      <c r="Z294" s="218" t="str">
        <f t="shared" si="37"/>
        <v/>
      </c>
      <c r="AA294" s="218" t="str">
        <f t="shared" si="38"/>
        <v/>
      </c>
    </row>
    <row r="295" spans="5:27" x14ac:dyDescent="0.25">
      <c r="E295" s="320" t="str">
        <f t="shared" si="39"/>
        <v/>
      </c>
      <c r="F295" s="69"/>
      <c r="G295" s="66" t="str">
        <f t="shared" si="35"/>
        <v/>
      </c>
      <c r="H295" s="67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t="str">
        <f t="shared" si="36"/>
        <v/>
      </c>
      <c r="Z295" s="218" t="str">
        <f t="shared" si="37"/>
        <v/>
      </c>
      <c r="AA295" s="218" t="str">
        <f t="shared" si="38"/>
        <v/>
      </c>
    </row>
    <row r="296" spans="5:27" x14ac:dyDescent="0.25">
      <c r="E296" s="320" t="str">
        <f t="shared" si="39"/>
        <v/>
      </c>
      <c r="F296" s="69"/>
      <c r="G296" s="66" t="str">
        <f t="shared" si="35"/>
        <v/>
      </c>
      <c r="H296" s="67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t="str">
        <f t="shared" si="36"/>
        <v/>
      </c>
      <c r="Z296" s="218" t="str">
        <f t="shared" si="37"/>
        <v/>
      </c>
      <c r="AA296" s="218" t="str">
        <f t="shared" si="38"/>
        <v/>
      </c>
    </row>
    <row r="297" spans="5:27" x14ac:dyDescent="0.25">
      <c r="E297" s="320" t="str">
        <f t="shared" si="39"/>
        <v/>
      </c>
      <c r="F297" s="69"/>
      <c r="G297" s="66" t="str">
        <f t="shared" si="35"/>
        <v/>
      </c>
      <c r="H297" s="67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t="str">
        <f t="shared" si="36"/>
        <v/>
      </c>
      <c r="Z297" s="218" t="str">
        <f t="shared" si="37"/>
        <v/>
      </c>
      <c r="AA297" s="218" t="str">
        <f t="shared" si="38"/>
        <v/>
      </c>
    </row>
    <row r="298" spans="5:27" x14ac:dyDescent="0.25">
      <c r="E298" s="320" t="str">
        <f t="shared" si="39"/>
        <v/>
      </c>
      <c r="F298" s="69"/>
      <c r="G298" s="66" t="str">
        <f t="shared" si="35"/>
        <v/>
      </c>
      <c r="H298" s="67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t="str">
        <f t="shared" si="36"/>
        <v/>
      </c>
      <c r="Z298" s="218" t="str">
        <f t="shared" si="37"/>
        <v/>
      </c>
      <c r="AA298" s="218" t="str">
        <f t="shared" si="38"/>
        <v/>
      </c>
    </row>
    <row r="299" spans="5:27" x14ac:dyDescent="0.25">
      <c r="E299" s="320" t="str">
        <f t="shared" si="39"/>
        <v/>
      </c>
      <c r="F299" s="69"/>
      <c r="G299" s="66" t="str">
        <f t="shared" si="35"/>
        <v/>
      </c>
      <c r="H299" s="67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t="str">
        <f t="shared" si="36"/>
        <v/>
      </c>
      <c r="Z299" s="218" t="str">
        <f t="shared" si="37"/>
        <v/>
      </c>
      <c r="AA299" s="218" t="str">
        <f t="shared" si="38"/>
        <v/>
      </c>
    </row>
    <row r="300" spans="5:27" x14ac:dyDescent="0.25">
      <c r="E300" s="320" t="str">
        <f t="shared" si="39"/>
        <v/>
      </c>
      <c r="F300" s="69"/>
      <c r="G300" s="66" t="str">
        <f t="shared" si="35"/>
        <v/>
      </c>
      <c r="H300" s="67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t="str">
        <f t="shared" si="36"/>
        <v/>
      </c>
      <c r="Z300" s="218" t="str">
        <f t="shared" si="37"/>
        <v/>
      </c>
      <c r="AA300" s="218" t="str">
        <f t="shared" si="38"/>
        <v/>
      </c>
    </row>
    <row r="301" spans="5:27" x14ac:dyDescent="0.25">
      <c r="E301" s="320" t="str">
        <f t="shared" si="39"/>
        <v/>
      </c>
      <c r="F301" s="69"/>
      <c r="G301" s="66" t="str">
        <f t="shared" si="35"/>
        <v/>
      </c>
      <c r="H301" s="67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t="str">
        <f t="shared" si="36"/>
        <v/>
      </c>
      <c r="Z301" s="218" t="str">
        <f t="shared" si="37"/>
        <v/>
      </c>
      <c r="AA301" s="218" t="str">
        <f t="shared" si="38"/>
        <v/>
      </c>
    </row>
    <row r="302" spans="5:27" x14ac:dyDescent="0.25">
      <c r="E302" s="320" t="str">
        <f t="shared" si="39"/>
        <v/>
      </c>
      <c r="F302" s="69"/>
      <c r="G302" s="66" t="str">
        <f t="shared" si="35"/>
        <v/>
      </c>
      <c r="H302" s="67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t="str">
        <f t="shared" si="36"/>
        <v/>
      </c>
      <c r="Z302" s="218" t="str">
        <f t="shared" si="37"/>
        <v/>
      </c>
      <c r="AA302" s="218" t="str">
        <f t="shared" si="38"/>
        <v/>
      </c>
    </row>
    <row r="303" spans="5:27" x14ac:dyDescent="0.25">
      <c r="E303" s="320" t="str">
        <f t="shared" si="39"/>
        <v/>
      </c>
      <c r="F303" s="69"/>
      <c r="G303" s="66" t="str">
        <f t="shared" si="35"/>
        <v/>
      </c>
      <c r="H303" s="67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t="str">
        <f t="shared" si="36"/>
        <v/>
      </c>
      <c r="Z303" s="218" t="str">
        <f t="shared" si="37"/>
        <v/>
      </c>
      <c r="AA303" s="218" t="str">
        <f t="shared" si="38"/>
        <v/>
      </c>
    </row>
    <row r="304" spans="5:27" x14ac:dyDescent="0.25">
      <c r="E304" s="320" t="str">
        <f t="shared" si="39"/>
        <v/>
      </c>
      <c r="F304" s="69"/>
      <c r="G304" s="66" t="str">
        <f t="shared" si="35"/>
        <v/>
      </c>
      <c r="H304" s="67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t="str">
        <f t="shared" si="36"/>
        <v/>
      </c>
      <c r="Z304" s="218" t="str">
        <f t="shared" si="37"/>
        <v/>
      </c>
      <c r="AA304" s="218" t="str">
        <f t="shared" si="38"/>
        <v/>
      </c>
    </row>
    <row r="305" spans="5:27" x14ac:dyDescent="0.25">
      <c r="E305" s="320" t="str">
        <f t="shared" si="39"/>
        <v/>
      </c>
      <c r="F305" s="69"/>
      <c r="G305" s="66" t="str">
        <f t="shared" si="35"/>
        <v/>
      </c>
      <c r="H305" s="67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t="str">
        <f t="shared" si="36"/>
        <v/>
      </c>
      <c r="Z305" s="218" t="str">
        <f t="shared" si="37"/>
        <v/>
      </c>
      <c r="AA305" s="218" t="str">
        <f t="shared" si="38"/>
        <v/>
      </c>
    </row>
    <row r="306" spans="5:27" x14ac:dyDescent="0.25">
      <c r="E306" s="320" t="str">
        <f t="shared" si="39"/>
        <v/>
      </c>
      <c r="F306" s="69"/>
      <c r="G306" s="66" t="str">
        <f t="shared" si="35"/>
        <v/>
      </c>
      <c r="H306" s="67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t="str">
        <f t="shared" si="36"/>
        <v/>
      </c>
      <c r="Z306" s="218" t="str">
        <f t="shared" si="37"/>
        <v/>
      </c>
      <c r="AA306" s="218" t="str">
        <f t="shared" si="38"/>
        <v/>
      </c>
    </row>
    <row r="307" spans="5:27" x14ac:dyDescent="0.25">
      <c r="E307" s="320" t="str">
        <f t="shared" si="39"/>
        <v/>
      </c>
      <c r="F307" s="69"/>
      <c r="G307" s="66" t="str">
        <f t="shared" si="35"/>
        <v/>
      </c>
      <c r="H307" s="67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t="str">
        <f t="shared" si="36"/>
        <v/>
      </c>
      <c r="Z307" s="218" t="str">
        <f t="shared" si="37"/>
        <v/>
      </c>
      <c r="AA307" s="218" t="str">
        <f t="shared" si="38"/>
        <v/>
      </c>
    </row>
    <row r="308" spans="5:27" x14ac:dyDescent="0.25">
      <c r="E308" s="320" t="str">
        <f t="shared" si="39"/>
        <v/>
      </c>
      <c r="F308" s="69"/>
      <c r="G308" s="66" t="str">
        <f t="shared" si="35"/>
        <v/>
      </c>
      <c r="H308" s="67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t="str">
        <f t="shared" si="36"/>
        <v/>
      </c>
      <c r="Z308" s="218" t="str">
        <f t="shared" si="37"/>
        <v/>
      </c>
      <c r="AA308" s="218" t="str">
        <f t="shared" si="38"/>
        <v/>
      </c>
    </row>
    <row r="309" spans="5:27" x14ac:dyDescent="0.25">
      <c r="E309" s="320" t="str">
        <f t="shared" si="39"/>
        <v/>
      </c>
      <c r="F309" s="69"/>
      <c r="G309" s="66" t="str">
        <f t="shared" si="35"/>
        <v/>
      </c>
      <c r="H309" s="67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t="str">
        <f t="shared" si="36"/>
        <v/>
      </c>
      <c r="Z309" s="218" t="str">
        <f t="shared" si="37"/>
        <v/>
      </c>
      <c r="AA309" s="218" t="str">
        <f t="shared" si="38"/>
        <v/>
      </c>
    </row>
    <row r="310" spans="5:27" x14ac:dyDescent="0.25">
      <c r="E310" s="320" t="str">
        <f t="shared" si="39"/>
        <v/>
      </c>
      <c r="F310" s="69"/>
      <c r="G310" s="66" t="str">
        <f t="shared" si="35"/>
        <v/>
      </c>
      <c r="H310" s="67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t="str">
        <f t="shared" si="36"/>
        <v/>
      </c>
      <c r="Z310" s="218" t="str">
        <f t="shared" si="37"/>
        <v/>
      </c>
      <c r="AA310" s="218" t="str">
        <f t="shared" si="38"/>
        <v/>
      </c>
    </row>
    <row r="311" spans="5:27" x14ac:dyDescent="0.25">
      <c r="E311" s="320" t="str">
        <f t="shared" si="39"/>
        <v/>
      </c>
      <c r="F311" s="69"/>
      <c r="G311" s="66" t="str">
        <f t="shared" si="35"/>
        <v/>
      </c>
      <c r="H311" s="67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t="str">
        <f t="shared" si="36"/>
        <v/>
      </c>
      <c r="Z311" s="218" t="str">
        <f t="shared" si="37"/>
        <v/>
      </c>
      <c r="AA311" s="218" t="str">
        <f t="shared" si="38"/>
        <v/>
      </c>
    </row>
    <row r="312" spans="5:27" x14ac:dyDescent="0.25">
      <c r="E312" s="320" t="str">
        <f t="shared" si="39"/>
        <v/>
      </c>
      <c r="F312" s="69"/>
      <c r="G312" s="66" t="str">
        <f t="shared" si="35"/>
        <v/>
      </c>
      <c r="H312" s="67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t="str">
        <f t="shared" si="36"/>
        <v/>
      </c>
      <c r="Z312" s="218" t="str">
        <f t="shared" si="37"/>
        <v/>
      </c>
      <c r="AA312" s="218" t="str">
        <f t="shared" si="38"/>
        <v/>
      </c>
    </row>
    <row r="313" spans="5:27" x14ac:dyDescent="0.25">
      <c r="E313" s="320" t="str">
        <f t="shared" si="39"/>
        <v/>
      </c>
      <c r="F313" s="69"/>
      <c r="G313" s="66" t="str">
        <f t="shared" si="35"/>
        <v/>
      </c>
      <c r="H313" s="67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t="str">
        <f t="shared" si="36"/>
        <v/>
      </c>
      <c r="Z313" s="218" t="str">
        <f t="shared" si="37"/>
        <v/>
      </c>
      <c r="AA313" s="218" t="str">
        <f t="shared" si="38"/>
        <v/>
      </c>
    </row>
    <row r="314" spans="5:27" x14ac:dyDescent="0.25">
      <c r="E314" s="320" t="str">
        <f t="shared" si="39"/>
        <v/>
      </c>
      <c r="F314" s="69"/>
      <c r="G314" s="66" t="str">
        <f t="shared" si="35"/>
        <v/>
      </c>
      <c r="H314" s="67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t="str">
        <f t="shared" si="36"/>
        <v/>
      </c>
      <c r="Z314" s="218" t="str">
        <f t="shared" si="37"/>
        <v/>
      </c>
      <c r="AA314" s="218" t="str">
        <f t="shared" si="38"/>
        <v/>
      </c>
    </row>
    <row r="315" spans="5:27" x14ac:dyDescent="0.25">
      <c r="E315" s="320" t="str">
        <f t="shared" si="39"/>
        <v/>
      </c>
      <c r="F315" s="69"/>
      <c r="G315" s="66" t="str">
        <f t="shared" si="35"/>
        <v/>
      </c>
      <c r="H315" s="67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t="str">
        <f t="shared" si="36"/>
        <v/>
      </c>
      <c r="Z315" s="218" t="str">
        <f t="shared" si="37"/>
        <v/>
      </c>
      <c r="AA315" s="218" t="str">
        <f t="shared" si="38"/>
        <v/>
      </c>
    </row>
    <row r="316" spans="5:27" x14ac:dyDescent="0.25">
      <c r="E316" s="320" t="str">
        <f t="shared" si="39"/>
        <v/>
      </c>
      <c r="F316" s="69"/>
      <c r="G316" s="66" t="str">
        <f t="shared" si="35"/>
        <v/>
      </c>
      <c r="H316" s="67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t="str">
        <f t="shared" si="36"/>
        <v/>
      </c>
      <c r="Z316" s="218" t="str">
        <f t="shared" si="37"/>
        <v/>
      </c>
      <c r="AA316" s="218" t="str">
        <f t="shared" si="38"/>
        <v/>
      </c>
    </row>
    <row r="317" spans="5:27" x14ac:dyDescent="0.25">
      <c r="E317" s="320" t="str">
        <f t="shared" si="39"/>
        <v/>
      </c>
      <c r="F317" s="69"/>
      <c r="G317" s="66" t="str">
        <f t="shared" si="35"/>
        <v/>
      </c>
      <c r="H317" s="67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t="str">
        <f t="shared" si="36"/>
        <v/>
      </c>
      <c r="Z317" s="218" t="str">
        <f t="shared" si="37"/>
        <v/>
      </c>
      <c r="AA317" s="218" t="str">
        <f t="shared" si="38"/>
        <v/>
      </c>
    </row>
    <row r="318" spans="5:27" x14ac:dyDescent="0.25">
      <c r="E318" s="320" t="str">
        <f t="shared" si="39"/>
        <v/>
      </c>
      <c r="F318" s="69"/>
      <c r="G318" s="66" t="str">
        <f t="shared" si="35"/>
        <v/>
      </c>
      <c r="H318" s="67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t="str">
        <f t="shared" si="36"/>
        <v/>
      </c>
      <c r="Z318" s="218" t="str">
        <f t="shared" si="37"/>
        <v/>
      </c>
      <c r="AA318" s="218" t="str">
        <f t="shared" si="38"/>
        <v/>
      </c>
    </row>
    <row r="319" spans="5:27" x14ac:dyDescent="0.25">
      <c r="E319" s="320" t="str">
        <f t="shared" si="39"/>
        <v/>
      </c>
      <c r="F319" s="69"/>
      <c r="G319" s="66" t="str">
        <f t="shared" si="35"/>
        <v/>
      </c>
      <c r="H319" s="67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t="str">
        <f t="shared" si="36"/>
        <v/>
      </c>
      <c r="Z319" s="218" t="str">
        <f t="shared" si="37"/>
        <v/>
      </c>
      <c r="AA319" s="218" t="str">
        <f t="shared" si="38"/>
        <v/>
      </c>
    </row>
    <row r="320" spans="5:27" x14ac:dyDescent="0.25">
      <c r="E320" s="320" t="str">
        <f t="shared" si="39"/>
        <v/>
      </c>
      <c r="F320" s="69"/>
      <c r="G320" s="66" t="str">
        <f t="shared" si="35"/>
        <v/>
      </c>
      <c r="H320" s="67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t="str">
        <f t="shared" si="36"/>
        <v/>
      </c>
      <c r="Z320" s="218" t="str">
        <f t="shared" si="37"/>
        <v/>
      </c>
      <c r="AA320" s="218" t="str">
        <f t="shared" si="38"/>
        <v/>
      </c>
    </row>
    <row r="321" spans="5:27" x14ac:dyDescent="0.25">
      <c r="E321" s="320" t="str">
        <f t="shared" si="39"/>
        <v/>
      </c>
      <c r="F321" s="69"/>
      <c r="G321" s="66" t="str">
        <f t="shared" si="35"/>
        <v/>
      </c>
      <c r="H321" s="67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t="str">
        <f t="shared" si="36"/>
        <v/>
      </c>
      <c r="Z321" s="218" t="str">
        <f t="shared" si="37"/>
        <v/>
      </c>
      <c r="AA321" s="218" t="str">
        <f t="shared" si="38"/>
        <v/>
      </c>
    </row>
    <row r="322" spans="5:27" x14ac:dyDescent="0.25">
      <c r="E322" s="320" t="str">
        <f t="shared" si="39"/>
        <v/>
      </c>
      <c r="F322" s="69"/>
      <c r="G322" s="66" t="str">
        <f t="shared" si="35"/>
        <v/>
      </c>
      <c r="H322" s="67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t="str">
        <f t="shared" si="36"/>
        <v/>
      </c>
      <c r="Z322" s="218" t="str">
        <f t="shared" si="37"/>
        <v/>
      </c>
      <c r="AA322" s="218" t="str">
        <f t="shared" si="38"/>
        <v/>
      </c>
    </row>
    <row r="323" spans="5:27" x14ac:dyDescent="0.25">
      <c r="E323" s="320" t="str">
        <f t="shared" si="39"/>
        <v/>
      </c>
      <c r="F323" s="69"/>
      <c r="G323" s="66" t="str">
        <f t="shared" si="35"/>
        <v/>
      </c>
      <c r="H323" s="67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t="str">
        <f t="shared" si="36"/>
        <v/>
      </c>
      <c r="Z323" s="218" t="str">
        <f t="shared" si="37"/>
        <v/>
      </c>
      <c r="AA323" s="218" t="str">
        <f t="shared" si="38"/>
        <v/>
      </c>
    </row>
    <row r="324" spans="5:27" x14ac:dyDescent="0.25">
      <c r="E324" s="320" t="str">
        <f t="shared" si="39"/>
        <v/>
      </c>
      <c r="F324" s="69"/>
      <c r="G324" s="66" t="str">
        <f t="shared" si="35"/>
        <v/>
      </c>
      <c r="H324" s="67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t="str">
        <f t="shared" si="36"/>
        <v/>
      </c>
      <c r="Z324" s="218" t="str">
        <f t="shared" si="37"/>
        <v/>
      </c>
      <c r="AA324" s="218" t="str">
        <f t="shared" si="38"/>
        <v/>
      </c>
    </row>
    <row r="325" spans="5:27" x14ac:dyDescent="0.25">
      <c r="E325" s="320" t="str">
        <f t="shared" si="39"/>
        <v/>
      </c>
      <c r="F325" s="69"/>
      <c r="G325" s="66" t="str">
        <f t="shared" si="35"/>
        <v/>
      </c>
      <c r="H325" s="67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t="str">
        <f t="shared" si="36"/>
        <v/>
      </c>
      <c r="Z325" s="218" t="str">
        <f t="shared" si="37"/>
        <v/>
      </c>
      <c r="AA325" s="218" t="str">
        <f t="shared" si="38"/>
        <v/>
      </c>
    </row>
    <row r="326" spans="5:27" x14ac:dyDescent="0.25">
      <c r="E326" s="320" t="str">
        <f t="shared" si="39"/>
        <v/>
      </c>
      <c r="F326" s="69"/>
      <c r="G326" s="66" t="str">
        <f t="shared" si="35"/>
        <v/>
      </c>
      <c r="H326" s="67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t="str">
        <f t="shared" si="36"/>
        <v/>
      </c>
      <c r="Z326" s="218" t="str">
        <f t="shared" si="37"/>
        <v/>
      </c>
      <c r="AA326" s="218" t="str">
        <f t="shared" si="38"/>
        <v/>
      </c>
    </row>
    <row r="327" spans="5:27" x14ac:dyDescent="0.25">
      <c r="E327" s="320" t="str">
        <f t="shared" si="39"/>
        <v/>
      </c>
      <c r="F327" s="69"/>
      <c r="G327" s="66" t="str">
        <f t="shared" si="35"/>
        <v/>
      </c>
      <c r="H327" s="67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t="str">
        <f t="shared" si="36"/>
        <v/>
      </c>
      <c r="Z327" s="218" t="str">
        <f t="shared" si="37"/>
        <v/>
      </c>
      <c r="AA327" s="218" t="str">
        <f t="shared" si="38"/>
        <v/>
      </c>
    </row>
    <row r="328" spans="5:27" x14ac:dyDescent="0.25">
      <c r="E328" s="320" t="str">
        <f t="shared" si="39"/>
        <v/>
      </c>
      <c r="F328" s="69"/>
      <c r="G328" s="66" t="str">
        <f t="shared" si="35"/>
        <v/>
      </c>
      <c r="H328" s="67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t="str">
        <f t="shared" si="36"/>
        <v/>
      </c>
      <c r="Z328" s="218" t="str">
        <f t="shared" si="37"/>
        <v/>
      </c>
      <c r="AA328" s="218" t="str">
        <f t="shared" si="38"/>
        <v/>
      </c>
    </row>
    <row r="329" spans="5:27" x14ac:dyDescent="0.25">
      <c r="E329" s="320" t="str">
        <f t="shared" si="39"/>
        <v/>
      </c>
      <c r="F329" s="69"/>
      <c r="G329" s="66" t="str">
        <f t="shared" ref="G329:G392" si="40">IF(F329="","",F329/$C$21)</f>
        <v/>
      </c>
      <c r="H329" s="67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t="str">
        <f t="shared" si="36"/>
        <v/>
      </c>
      <c r="Z329" s="218" t="str">
        <f t="shared" si="37"/>
        <v/>
      </c>
      <c r="AA329" s="218" t="str">
        <f t="shared" si="38"/>
        <v/>
      </c>
    </row>
    <row r="330" spans="5:27" x14ac:dyDescent="0.25">
      <c r="E330" s="320" t="str">
        <f t="shared" si="39"/>
        <v/>
      </c>
      <c r="F330" s="69"/>
      <c r="G330" s="66" t="str">
        <f t="shared" si="40"/>
        <v/>
      </c>
      <c r="H330" s="67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t="str">
        <f t="shared" si="36"/>
        <v/>
      </c>
      <c r="Z330" s="218" t="str">
        <f t="shared" si="37"/>
        <v/>
      </c>
      <c r="AA330" s="218" t="str">
        <f t="shared" si="38"/>
        <v/>
      </c>
    </row>
    <row r="331" spans="5:27" x14ac:dyDescent="0.25">
      <c r="E331" s="320" t="str">
        <f t="shared" si="39"/>
        <v/>
      </c>
      <c r="F331" s="69"/>
      <c r="G331" s="66" t="str">
        <f t="shared" si="40"/>
        <v/>
      </c>
      <c r="H331" s="67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t="str">
        <f t="shared" si="36"/>
        <v/>
      </c>
      <c r="Z331" s="218" t="str">
        <f t="shared" si="37"/>
        <v/>
      </c>
      <c r="AA331" s="218" t="str">
        <f t="shared" si="38"/>
        <v/>
      </c>
    </row>
    <row r="332" spans="5:27" x14ac:dyDescent="0.25">
      <c r="E332" s="320" t="str">
        <f t="shared" si="39"/>
        <v/>
      </c>
      <c r="F332" s="69"/>
      <c r="G332" s="66" t="str">
        <f t="shared" si="40"/>
        <v/>
      </c>
      <c r="H332" s="67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t="str">
        <f t="shared" si="36"/>
        <v/>
      </c>
      <c r="Z332" s="218" t="str">
        <f t="shared" si="37"/>
        <v/>
      </c>
      <c r="AA332" s="218" t="str">
        <f t="shared" si="38"/>
        <v/>
      </c>
    </row>
    <row r="333" spans="5:27" x14ac:dyDescent="0.25">
      <c r="E333" s="320" t="str">
        <f t="shared" si="39"/>
        <v/>
      </c>
      <c r="F333" s="69"/>
      <c r="G333" s="66" t="str">
        <f t="shared" si="40"/>
        <v/>
      </c>
      <c r="H333" s="67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t="str">
        <f t="shared" si="36"/>
        <v/>
      </c>
      <c r="Z333" s="218" t="str">
        <f t="shared" si="37"/>
        <v/>
      </c>
      <c r="AA333" s="218" t="str">
        <f t="shared" si="38"/>
        <v/>
      </c>
    </row>
    <row r="334" spans="5:27" x14ac:dyDescent="0.25">
      <c r="E334" s="320" t="str">
        <f t="shared" si="39"/>
        <v/>
      </c>
      <c r="F334" s="69"/>
      <c r="G334" s="66" t="str">
        <f t="shared" si="40"/>
        <v/>
      </c>
      <c r="H334" s="67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t="str">
        <f t="shared" si="36"/>
        <v/>
      </c>
      <c r="Z334" s="218" t="str">
        <f t="shared" si="37"/>
        <v/>
      </c>
      <c r="AA334" s="218" t="str">
        <f t="shared" si="38"/>
        <v/>
      </c>
    </row>
    <row r="335" spans="5:27" x14ac:dyDescent="0.25">
      <c r="E335" s="320" t="str">
        <f t="shared" si="39"/>
        <v/>
      </c>
      <c r="F335" s="69"/>
      <c r="G335" s="66" t="str">
        <f t="shared" si="40"/>
        <v/>
      </c>
      <c r="H335" s="67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t="str">
        <f t="shared" si="36"/>
        <v/>
      </c>
      <c r="Z335" s="218" t="str">
        <f t="shared" si="37"/>
        <v/>
      </c>
      <c r="AA335" s="218" t="str">
        <f t="shared" si="38"/>
        <v/>
      </c>
    </row>
    <row r="336" spans="5:27" x14ac:dyDescent="0.25">
      <c r="E336" s="320" t="str">
        <f t="shared" si="39"/>
        <v/>
      </c>
      <c r="F336" s="69"/>
      <c r="G336" s="66" t="str">
        <f t="shared" si="40"/>
        <v/>
      </c>
      <c r="H336" s="67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t="str">
        <f t="shared" si="36"/>
        <v/>
      </c>
      <c r="Z336" s="218" t="str">
        <f t="shared" si="37"/>
        <v/>
      </c>
      <c r="AA336" s="218" t="str">
        <f t="shared" si="38"/>
        <v/>
      </c>
    </row>
    <row r="337" spans="5:27" x14ac:dyDescent="0.25">
      <c r="E337" s="320" t="str">
        <f t="shared" si="39"/>
        <v/>
      </c>
      <c r="F337" s="69"/>
      <c r="G337" s="66" t="str">
        <f t="shared" si="40"/>
        <v/>
      </c>
      <c r="H337" s="67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t="str">
        <f t="shared" si="36"/>
        <v/>
      </c>
      <c r="Z337" s="218" t="str">
        <f t="shared" si="37"/>
        <v/>
      </c>
      <c r="AA337" s="218" t="str">
        <f t="shared" si="38"/>
        <v/>
      </c>
    </row>
    <row r="338" spans="5:27" x14ac:dyDescent="0.25">
      <c r="E338" s="320" t="str">
        <f t="shared" si="39"/>
        <v/>
      </c>
      <c r="F338" s="69"/>
      <c r="G338" s="66" t="str">
        <f t="shared" si="40"/>
        <v/>
      </c>
      <c r="H338" s="67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t="str">
        <f t="shared" si="36"/>
        <v/>
      </c>
      <c r="Z338" s="218" t="str">
        <f t="shared" si="37"/>
        <v/>
      </c>
      <c r="AA338" s="218" t="str">
        <f t="shared" si="38"/>
        <v/>
      </c>
    </row>
    <row r="339" spans="5:27" x14ac:dyDescent="0.25">
      <c r="E339" s="320" t="str">
        <f t="shared" si="39"/>
        <v/>
      </c>
      <c r="F339" s="69"/>
      <c r="G339" s="66" t="str">
        <f t="shared" si="40"/>
        <v/>
      </c>
      <c r="H339" s="67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t="str">
        <f t="shared" si="36"/>
        <v/>
      </c>
      <c r="Z339" s="218" t="str">
        <f t="shared" si="37"/>
        <v/>
      </c>
      <c r="AA339" s="218" t="str">
        <f t="shared" si="38"/>
        <v/>
      </c>
    </row>
    <row r="340" spans="5:27" x14ac:dyDescent="0.25">
      <c r="E340" s="320" t="str">
        <f t="shared" si="39"/>
        <v/>
      </c>
      <c r="F340" s="69"/>
      <c r="G340" s="66" t="str">
        <f t="shared" si="40"/>
        <v/>
      </c>
      <c r="H340" s="67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t="str">
        <f t="shared" si="36"/>
        <v/>
      </c>
      <c r="Z340" s="218" t="str">
        <f t="shared" si="37"/>
        <v/>
      </c>
      <c r="AA340" s="218" t="str">
        <f t="shared" si="38"/>
        <v/>
      </c>
    </row>
    <row r="341" spans="5:27" x14ac:dyDescent="0.25">
      <c r="E341" s="320" t="str">
        <f t="shared" si="39"/>
        <v/>
      </c>
      <c r="F341" s="69"/>
      <c r="G341" s="66" t="str">
        <f t="shared" si="40"/>
        <v/>
      </c>
      <c r="H341" s="67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t="str">
        <f t="shared" si="36"/>
        <v/>
      </c>
      <c r="Z341" s="218" t="str">
        <f t="shared" si="37"/>
        <v/>
      </c>
      <c r="AA341" s="218" t="str">
        <f t="shared" si="38"/>
        <v/>
      </c>
    </row>
    <row r="342" spans="5:27" x14ac:dyDescent="0.25">
      <c r="E342" s="320" t="str">
        <f t="shared" si="39"/>
        <v/>
      </c>
      <c r="F342" s="69"/>
      <c r="G342" s="66" t="str">
        <f t="shared" si="40"/>
        <v/>
      </c>
      <c r="H342" s="67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t="str">
        <f t="shared" si="36"/>
        <v/>
      </c>
      <c r="Z342" s="218" t="str">
        <f t="shared" si="37"/>
        <v/>
      </c>
      <c r="AA342" s="218" t="str">
        <f t="shared" si="38"/>
        <v/>
      </c>
    </row>
    <row r="343" spans="5:27" x14ac:dyDescent="0.25">
      <c r="E343" s="320" t="str">
        <f t="shared" si="39"/>
        <v/>
      </c>
      <c r="F343" s="69"/>
      <c r="G343" s="66" t="str">
        <f t="shared" si="40"/>
        <v/>
      </c>
      <c r="H343" s="67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t="str">
        <f t="shared" si="36"/>
        <v/>
      </c>
      <c r="Z343" s="218" t="str">
        <f t="shared" si="37"/>
        <v/>
      </c>
      <c r="AA343" s="218" t="str">
        <f t="shared" si="38"/>
        <v/>
      </c>
    </row>
    <row r="344" spans="5:27" x14ac:dyDescent="0.25">
      <c r="E344" s="320" t="str">
        <f t="shared" si="39"/>
        <v/>
      </c>
      <c r="F344" s="69"/>
      <c r="G344" s="66" t="str">
        <f t="shared" si="40"/>
        <v/>
      </c>
      <c r="H344" s="67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t="str">
        <f t="shared" si="36"/>
        <v/>
      </c>
      <c r="Z344" s="218" t="str">
        <f t="shared" si="37"/>
        <v/>
      </c>
      <c r="AA344" s="218" t="str">
        <f t="shared" si="38"/>
        <v/>
      </c>
    </row>
    <row r="345" spans="5:27" x14ac:dyDescent="0.25">
      <c r="E345" s="320" t="str">
        <f t="shared" si="39"/>
        <v/>
      </c>
      <c r="F345" s="69"/>
      <c r="G345" s="66" t="str">
        <f t="shared" si="40"/>
        <v/>
      </c>
      <c r="H345" s="67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t="str">
        <f t="shared" si="36"/>
        <v/>
      </c>
      <c r="Z345" s="218" t="str">
        <f t="shared" si="37"/>
        <v/>
      </c>
      <c r="AA345" s="218" t="str">
        <f t="shared" si="38"/>
        <v/>
      </c>
    </row>
    <row r="346" spans="5:27" x14ac:dyDescent="0.25">
      <c r="E346" s="320" t="str">
        <f t="shared" si="39"/>
        <v/>
      </c>
      <c r="F346" s="69"/>
      <c r="G346" s="66" t="str">
        <f t="shared" si="40"/>
        <v/>
      </c>
      <c r="H346" s="67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t="str">
        <f t="shared" si="36"/>
        <v/>
      </c>
      <c r="Z346" s="218" t="str">
        <f t="shared" si="37"/>
        <v/>
      </c>
      <c r="AA346" s="218" t="str">
        <f t="shared" si="38"/>
        <v/>
      </c>
    </row>
    <row r="347" spans="5:27" x14ac:dyDescent="0.25">
      <c r="E347" s="320" t="str">
        <f t="shared" si="39"/>
        <v/>
      </c>
      <c r="F347" s="69"/>
      <c r="G347" s="66" t="str">
        <f t="shared" si="40"/>
        <v/>
      </c>
      <c r="H347" s="67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t="str">
        <f t="shared" si="36"/>
        <v/>
      </c>
      <c r="Z347" s="218" t="str">
        <f t="shared" si="37"/>
        <v/>
      </c>
      <c r="AA347" s="218" t="str">
        <f t="shared" si="38"/>
        <v/>
      </c>
    </row>
    <row r="348" spans="5:27" x14ac:dyDescent="0.25">
      <c r="E348" s="320" t="str">
        <f t="shared" si="39"/>
        <v/>
      </c>
      <c r="F348" s="69"/>
      <c r="G348" s="66" t="str">
        <f t="shared" si="40"/>
        <v/>
      </c>
      <c r="H348" s="67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t="str">
        <f t="shared" si="36"/>
        <v/>
      </c>
      <c r="Z348" s="218" t="str">
        <f t="shared" si="37"/>
        <v/>
      </c>
      <c r="AA348" s="218" t="str">
        <f t="shared" si="38"/>
        <v/>
      </c>
    </row>
    <row r="349" spans="5:27" x14ac:dyDescent="0.25">
      <c r="E349" s="320" t="str">
        <f t="shared" si="39"/>
        <v/>
      </c>
      <c r="F349" s="69"/>
      <c r="G349" s="66" t="str">
        <f t="shared" si="40"/>
        <v/>
      </c>
      <c r="H349" s="67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t="str">
        <f t="shared" si="36"/>
        <v/>
      </c>
      <c r="Z349" s="218" t="str">
        <f t="shared" si="37"/>
        <v/>
      </c>
      <c r="AA349" s="218" t="str">
        <f t="shared" si="38"/>
        <v/>
      </c>
    </row>
    <row r="350" spans="5:27" x14ac:dyDescent="0.25">
      <c r="E350" s="320" t="str">
        <f t="shared" si="39"/>
        <v/>
      </c>
      <c r="F350" s="69"/>
      <c r="G350" s="66" t="str">
        <f t="shared" si="40"/>
        <v/>
      </c>
      <c r="H350" s="67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t="str">
        <f t="shared" si="36"/>
        <v/>
      </c>
      <c r="Z350" s="218" t="str">
        <f t="shared" si="37"/>
        <v/>
      </c>
      <c r="AA350" s="218" t="str">
        <f t="shared" si="38"/>
        <v/>
      </c>
    </row>
    <row r="351" spans="5:27" x14ac:dyDescent="0.25">
      <c r="E351" s="320" t="str">
        <f t="shared" si="39"/>
        <v/>
      </c>
      <c r="F351" s="69"/>
      <c r="G351" s="66" t="str">
        <f t="shared" si="40"/>
        <v/>
      </c>
      <c r="H351" s="67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t="str">
        <f t="shared" si="36"/>
        <v/>
      </c>
      <c r="Z351" s="218" t="str">
        <f t="shared" si="37"/>
        <v/>
      </c>
      <c r="AA351" s="218" t="str">
        <f t="shared" si="38"/>
        <v/>
      </c>
    </row>
    <row r="352" spans="5:27" x14ac:dyDescent="0.25">
      <c r="E352" s="320" t="str">
        <f t="shared" si="39"/>
        <v/>
      </c>
      <c r="F352" s="69"/>
      <c r="G352" s="66" t="str">
        <f t="shared" si="40"/>
        <v/>
      </c>
      <c r="H352" s="67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t="str">
        <f t="shared" si="36"/>
        <v/>
      </c>
      <c r="Z352" s="218" t="str">
        <f t="shared" si="37"/>
        <v/>
      </c>
      <c r="AA352" s="218" t="str">
        <f t="shared" si="38"/>
        <v/>
      </c>
    </row>
    <row r="353" spans="5:27" x14ac:dyDescent="0.25">
      <c r="E353" s="320" t="str">
        <f t="shared" si="39"/>
        <v/>
      </c>
      <c r="F353" s="69"/>
      <c r="G353" s="66" t="str">
        <f t="shared" si="40"/>
        <v/>
      </c>
      <c r="H353" s="67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t="str">
        <f t="shared" si="36"/>
        <v/>
      </c>
      <c r="Z353" s="218" t="str">
        <f t="shared" si="37"/>
        <v/>
      </c>
      <c r="AA353" s="218" t="str">
        <f t="shared" si="38"/>
        <v/>
      </c>
    </row>
    <row r="354" spans="5:27" x14ac:dyDescent="0.25">
      <c r="E354" s="320" t="str">
        <f t="shared" si="39"/>
        <v/>
      </c>
      <c r="F354" s="69"/>
      <c r="G354" s="66" t="str">
        <f t="shared" si="40"/>
        <v/>
      </c>
      <c r="H354" s="67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t="str">
        <f t="shared" si="36"/>
        <v/>
      </c>
      <c r="Z354" s="218" t="str">
        <f t="shared" si="37"/>
        <v/>
      </c>
      <c r="AA354" s="218" t="str">
        <f t="shared" si="38"/>
        <v/>
      </c>
    </row>
    <row r="355" spans="5:27" x14ac:dyDescent="0.25">
      <c r="E355" s="320" t="str">
        <f t="shared" si="39"/>
        <v/>
      </c>
      <c r="F355" s="69"/>
      <c r="G355" s="66" t="str">
        <f t="shared" si="40"/>
        <v/>
      </c>
      <c r="H355" s="67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t="str">
        <f t="shared" ref="Y355:Y418" si="41">IF(C355="","",C355/$C$21)</f>
        <v/>
      </c>
      <c r="Z355" s="218" t="str">
        <f t="shared" ref="Z355:Z418" si="42">IF(C355="",IF(Y355="","",Y355),AVERAGE(Y346:Y366))</f>
        <v/>
      </c>
      <c r="AA355" s="218" t="str">
        <f t="shared" ref="AA355:AA418" si="43">IF(D355="",IF(Z355="","",Z355),AVERAGE(Y336:Y376))</f>
        <v/>
      </c>
    </row>
    <row r="356" spans="5:27" x14ac:dyDescent="0.25">
      <c r="E356" s="320" t="str">
        <f t="shared" ref="E356:E419" si="44">IF(C356="","",((C356/$C$22)-1))</f>
        <v/>
      </c>
      <c r="F356" s="69"/>
      <c r="G356" s="66" t="str">
        <f t="shared" si="40"/>
        <v/>
      </c>
      <c r="H356" s="67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t="str">
        <f t="shared" si="41"/>
        <v/>
      </c>
      <c r="Z356" s="218" t="str">
        <f t="shared" si="42"/>
        <v/>
      </c>
      <c r="AA356" s="218" t="str">
        <f t="shared" si="43"/>
        <v/>
      </c>
    </row>
    <row r="357" spans="5:27" x14ac:dyDescent="0.25">
      <c r="E357" s="320" t="str">
        <f t="shared" si="44"/>
        <v/>
      </c>
      <c r="F357" s="69"/>
      <c r="G357" s="66" t="str">
        <f t="shared" si="40"/>
        <v/>
      </c>
      <c r="H357" s="67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t="str">
        <f t="shared" si="41"/>
        <v/>
      </c>
      <c r="Z357" s="218" t="str">
        <f t="shared" si="42"/>
        <v/>
      </c>
      <c r="AA357" s="218" t="str">
        <f t="shared" si="43"/>
        <v/>
      </c>
    </row>
    <row r="358" spans="5:27" x14ac:dyDescent="0.25">
      <c r="E358" s="320" t="str">
        <f t="shared" si="44"/>
        <v/>
      </c>
      <c r="F358" s="69"/>
      <c r="G358" s="66" t="str">
        <f t="shared" si="40"/>
        <v/>
      </c>
      <c r="H358" s="67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t="str">
        <f t="shared" si="41"/>
        <v/>
      </c>
      <c r="Z358" s="218" t="str">
        <f t="shared" si="42"/>
        <v/>
      </c>
      <c r="AA358" s="218" t="str">
        <f t="shared" si="43"/>
        <v/>
      </c>
    </row>
    <row r="359" spans="5:27" x14ac:dyDescent="0.25">
      <c r="E359" s="320" t="str">
        <f t="shared" si="44"/>
        <v/>
      </c>
      <c r="F359" s="69"/>
      <c r="G359" s="66" t="str">
        <f t="shared" si="40"/>
        <v/>
      </c>
      <c r="H359" s="67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t="str">
        <f t="shared" si="41"/>
        <v/>
      </c>
      <c r="Z359" s="218" t="str">
        <f t="shared" si="42"/>
        <v/>
      </c>
      <c r="AA359" s="218" t="str">
        <f t="shared" si="43"/>
        <v/>
      </c>
    </row>
    <row r="360" spans="5:27" x14ac:dyDescent="0.25">
      <c r="E360" s="320" t="str">
        <f t="shared" si="44"/>
        <v/>
      </c>
      <c r="F360" s="69"/>
      <c r="G360" s="66" t="str">
        <f t="shared" si="40"/>
        <v/>
      </c>
      <c r="H360" s="67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t="str">
        <f t="shared" si="41"/>
        <v/>
      </c>
      <c r="Z360" s="218" t="str">
        <f t="shared" si="42"/>
        <v/>
      </c>
      <c r="AA360" s="218" t="str">
        <f t="shared" si="43"/>
        <v/>
      </c>
    </row>
    <row r="361" spans="5:27" x14ac:dyDescent="0.25">
      <c r="E361" s="320" t="str">
        <f t="shared" si="44"/>
        <v/>
      </c>
      <c r="F361" s="69"/>
      <c r="G361" s="66" t="str">
        <f t="shared" si="40"/>
        <v/>
      </c>
      <c r="H361" s="67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t="str">
        <f t="shared" si="41"/>
        <v/>
      </c>
      <c r="Z361" s="218" t="str">
        <f t="shared" si="42"/>
        <v/>
      </c>
      <c r="AA361" s="218" t="str">
        <f t="shared" si="43"/>
        <v/>
      </c>
    </row>
    <row r="362" spans="5:27" x14ac:dyDescent="0.25">
      <c r="E362" s="320" t="str">
        <f t="shared" si="44"/>
        <v/>
      </c>
      <c r="F362" s="69"/>
      <c r="G362" s="66" t="str">
        <f t="shared" si="40"/>
        <v/>
      </c>
      <c r="H362" s="67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t="str">
        <f t="shared" si="41"/>
        <v/>
      </c>
      <c r="Z362" s="218" t="str">
        <f t="shared" si="42"/>
        <v/>
      </c>
      <c r="AA362" s="218" t="str">
        <f t="shared" si="43"/>
        <v/>
      </c>
    </row>
    <row r="363" spans="5:27" x14ac:dyDescent="0.25">
      <c r="E363" s="320" t="str">
        <f t="shared" si="44"/>
        <v/>
      </c>
      <c r="F363" s="69"/>
      <c r="G363" s="66" t="str">
        <f t="shared" si="40"/>
        <v/>
      </c>
      <c r="H363" s="67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t="str">
        <f t="shared" si="41"/>
        <v/>
      </c>
      <c r="Z363" s="218" t="str">
        <f t="shared" si="42"/>
        <v/>
      </c>
      <c r="AA363" s="218" t="str">
        <f t="shared" si="43"/>
        <v/>
      </c>
    </row>
    <row r="364" spans="5:27" x14ac:dyDescent="0.25">
      <c r="E364" s="320" t="str">
        <f t="shared" si="44"/>
        <v/>
      </c>
      <c r="F364" s="69"/>
      <c r="G364" s="66" t="str">
        <f t="shared" si="40"/>
        <v/>
      </c>
      <c r="H364" s="67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t="str">
        <f t="shared" si="41"/>
        <v/>
      </c>
      <c r="Z364" s="218" t="str">
        <f t="shared" si="42"/>
        <v/>
      </c>
      <c r="AA364" s="218" t="str">
        <f t="shared" si="43"/>
        <v/>
      </c>
    </row>
    <row r="365" spans="5:27" x14ac:dyDescent="0.25">
      <c r="E365" s="320" t="str">
        <f t="shared" si="44"/>
        <v/>
      </c>
      <c r="F365" s="69"/>
      <c r="G365" s="66" t="str">
        <f t="shared" si="40"/>
        <v/>
      </c>
      <c r="H365" s="67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t="str">
        <f t="shared" si="41"/>
        <v/>
      </c>
      <c r="Z365" s="218" t="str">
        <f t="shared" si="42"/>
        <v/>
      </c>
      <c r="AA365" s="218" t="str">
        <f t="shared" si="43"/>
        <v/>
      </c>
    </row>
    <row r="366" spans="5:27" x14ac:dyDescent="0.25">
      <c r="E366" s="320" t="str">
        <f t="shared" si="44"/>
        <v/>
      </c>
      <c r="F366" s="69"/>
      <c r="G366" s="66" t="str">
        <f t="shared" si="40"/>
        <v/>
      </c>
      <c r="H366" s="67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t="str">
        <f t="shared" si="41"/>
        <v/>
      </c>
      <c r="Z366" s="218" t="str">
        <f t="shared" si="42"/>
        <v/>
      </c>
      <c r="AA366" s="218" t="str">
        <f t="shared" si="43"/>
        <v/>
      </c>
    </row>
    <row r="367" spans="5:27" x14ac:dyDescent="0.25">
      <c r="E367" s="320" t="str">
        <f t="shared" si="44"/>
        <v/>
      </c>
      <c r="F367" s="69"/>
      <c r="G367" s="66" t="str">
        <f t="shared" si="40"/>
        <v/>
      </c>
      <c r="H367" s="67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t="str">
        <f t="shared" si="41"/>
        <v/>
      </c>
      <c r="Z367" s="218" t="str">
        <f t="shared" si="42"/>
        <v/>
      </c>
      <c r="AA367" s="218" t="str">
        <f t="shared" si="43"/>
        <v/>
      </c>
    </row>
    <row r="368" spans="5:27" x14ac:dyDescent="0.25">
      <c r="E368" s="320" t="str">
        <f t="shared" si="44"/>
        <v/>
      </c>
      <c r="F368" s="69"/>
      <c r="G368" s="66" t="str">
        <f t="shared" si="40"/>
        <v/>
      </c>
      <c r="H368" s="67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t="str">
        <f t="shared" si="41"/>
        <v/>
      </c>
      <c r="Z368" s="218" t="str">
        <f t="shared" si="42"/>
        <v/>
      </c>
      <c r="AA368" s="218" t="str">
        <f t="shared" si="43"/>
        <v/>
      </c>
    </row>
    <row r="369" spans="5:27" x14ac:dyDescent="0.25">
      <c r="E369" s="320" t="str">
        <f t="shared" si="44"/>
        <v/>
      </c>
      <c r="F369" s="69"/>
      <c r="G369" s="66" t="str">
        <f t="shared" si="40"/>
        <v/>
      </c>
      <c r="H369" s="67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t="str">
        <f t="shared" si="41"/>
        <v/>
      </c>
      <c r="Z369" s="218" t="str">
        <f t="shared" si="42"/>
        <v/>
      </c>
      <c r="AA369" s="218" t="str">
        <f t="shared" si="43"/>
        <v/>
      </c>
    </row>
    <row r="370" spans="5:27" x14ac:dyDescent="0.25">
      <c r="E370" s="320" t="str">
        <f t="shared" si="44"/>
        <v/>
      </c>
      <c r="F370" s="69"/>
      <c r="G370" s="66" t="str">
        <f t="shared" si="40"/>
        <v/>
      </c>
      <c r="H370" s="67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t="str">
        <f t="shared" si="41"/>
        <v/>
      </c>
      <c r="Z370" s="218" t="str">
        <f t="shared" si="42"/>
        <v/>
      </c>
      <c r="AA370" s="218" t="str">
        <f t="shared" si="43"/>
        <v/>
      </c>
    </row>
    <row r="371" spans="5:27" x14ac:dyDescent="0.25">
      <c r="E371" s="320" t="str">
        <f t="shared" si="44"/>
        <v/>
      </c>
      <c r="F371" s="69"/>
      <c r="G371" s="66" t="str">
        <f t="shared" si="40"/>
        <v/>
      </c>
      <c r="H371" s="67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t="str">
        <f t="shared" si="41"/>
        <v/>
      </c>
      <c r="Z371" s="218" t="str">
        <f t="shared" si="42"/>
        <v/>
      </c>
      <c r="AA371" s="218" t="str">
        <f t="shared" si="43"/>
        <v/>
      </c>
    </row>
    <row r="372" spans="5:27" x14ac:dyDescent="0.25">
      <c r="E372" s="320" t="str">
        <f t="shared" si="44"/>
        <v/>
      </c>
      <c r="F372" s="69"/>
      <c r="G372" s="66" t="str">
        <f t="shared" si="40"/>
        <v/>
      </c>
      <c r="H372" s="67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t="str">
        <f t="shared" si="41"/>
        <v/>
      </c>
      <c r="Z372" s="218" t="str">
        <f t="shared" si="42"/>
        <v/>
      </c>
      <c r="AA372" s="218" t="str">
        <f t="shared" si="43"/>
        <v/>
      </c>
    </row>
    <row r="373" spans="5:27" x14ac:dyDescent="0.25">
      <c r="E373" s="320" t="str">
        <f t="shared" si="44"/>
        <v/>
      </c>
      <c r="F373" s="69"/>
      <c r="G373" s="66" t="str">
        <f t="shared" si="40"/>
        <v/>
      </c>
      <c r="H373" s="67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t="str">
        <f t="shared" si="41"/>
        <v/>
      </c>
      <c r="Z373" s="218" t="str">
        <f t="shared" si="42"/>
        <v/>
      </c>
      <c r="AA373" s="218" t="str">
        <f t="shared" si="43"/>
        <v/>
      </c>
    </row>
    <row r="374" spans="5:27" x14ac:dyDescent="0.25">
      <c r="E374" s="320" t="str">
        <f t="shared" si="44"/>
        <v/>
      </c>
      <c r="F374" s="69"/>
      <c r="G374" s="66" t="str">
        <f t="shared" si="40"/>
        <v/>
      </c>
      <c r="H374" s="67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t="str">
        <f t="shared" si="41"/>
        <v/>
      </c>
      <c r="Z374" s="218" t="str">
        <f t="shared" si="42"/>
        <v/>
      </c>
      <c r="AA374" s="218" t="str">
        <f t="shared" si="43"/>
        <v/>
      </c>
    </row>
    <row r="375" spans="5:27" x14ac:dyDescent="0.25">
      <c r="E375" s="320" t="str">
        <f t="shared" si="44"/>
        <v/>
      </c>
      <c r="F375" s="69"/>
      <c r="G375" s="66" t="str">
        <f t="shared" si="40"/>
        <v/>
      </c>
      <c r="H375" s="67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t="str">
        <f t="shared" si="41"/>
        <v/>
      </c>
      <c r="Z375" s="218" t="str">
        <f t="shared" si="42"/>
        <v/>
      </c>
      <c r="AA375" s="218" t="str">
        <f t="shared" si="43"/>
        <v/>
      </c>
    </row>
    <row r="376" spans="5:27" x14ac:dyDescent="0.25">
      <c r="E376" s="320" t="str">
        <f t="shared" si="44"/>
        <v/>
      </c>
      <c r="F376" s="69"/>
      <c r="G376" s="66" t="str">
        <f t="shared" si="40"/>
        <v/>
      </c>
      <c r="H376" s="67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t="str">
        <f t="shared" si="41"/>
        <v/>
      </c>
      <c r="Z376" s="218" t="str">
        <f t="shared" si="42"/>
        <v/>
      </c>
      <c r="AA376" s="218" t="str">
        <f t="shared" si="43"/>
        <v/>
      </c>
    </row>
    <row r="377" spans="5:27" x14ac:dyDescent="0.25">
      <c r="E377" s="320" t="str">
        <f t="shared" si="44"/>
        <v/>
      </c>
      <c r="F377" s="69"/>
      <c r="G377" s="66" t="str">
        <f t="shared" si="40"/>
        <v/>
      </c>
      <c r="H377" s="67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t="str">
        <f t="shared" si="41"/>
        <v/>
      </c>
      <c r="Z377" s="218" t="str">
        <f t="shared" si="42"/>
        <v/>
      </c>
      <c r="AA377" s="218" t="str">
        <f t="shared" si="43"/>
        <v/>
      </c>
    </row>
    <row r="378" spans="5:27" x14ac:dyDescent="0.25">
      <c r="E378" s="320" t="str">
        <f t="shared" si="44"/>
        <v/>
      </c>
      <c r="F378" s="69"/>
      <c r="G378" s="66" t="str">
        <f t="shared" si="40"/>
        <v/>
      </c>
      <c r="H378" s="67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t="str">
        <f t="shared" si="41"/>
        <v/>
      </c>
      <c r="Z378" s="218" t="str">
        <f t="shared" si="42"/>
        <v/>
      </c>
      <c r="AA378" s="218" t="str">
        <f t="shared" si="43"/>
        <v/>
      </c>
    </row>
    <row r="379" spans="5:27" x14ac:dyDescent="0.25">
      <c r="E379" s="320" t="str">
        <f t="shared" si="44"/>
        <v/>
      </c>
      <c r="F379" s="69"/>
      <c r="G379" s="66" t="str">
        <f t="shared" si="40"/>
        <v/>
      </c>
      <c r="H379" s="67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t="str">
        <f t="shared" si="41"/>
        <v/>
      </c>
      <c r="Z379" s="218" t="str">
        <f t="shared" si="42"/>
        <v/>
      </c>
      <c r="AA379" s="218" t="str">
        <f t="shared" si="43"/>
        <v/>
      </c>
    </row>
    <row r="380" spans="5:27" x14ac:dyDescent="0.25">
      <c r="E380" s="320" t="str">
        <f t="shared" si="44"/>
        <v/>
      </c>
      <c r="F380" s="69"/>
      <c r="G380" s="66" t="str">
        <f t="shared" si="40"/>
        <v/>
      </c>
      <c r="H380" s="67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t="str">
        <f t="shared" si="41"/>
        <v/>
      </c>
      <c r="Z380" s="218" t="str">
        <f t="shared" si="42"/>
        <v/>
      </c>
      <c r="AA380" s="218" t="str">
        <f t="shared" si="43"/>
        <v/>
      </c>
    </row>
    <row r="381" spans="5:27" x14ac:dyDescent="0.25">
      <c r="E381" s="320" t="str">
        <f t="shared" si="44"/>
        <v/>
      </c>
      <c r="F381" s="69"/>
      <c r="G381" s="66" t="str">
        <f t="shared" si="40"/>
        <v/>
      </c>
      <c r="H381" s="67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t="str">
        <f t="shared" si="41"/>
        <v/>
      </c>
      <c r="Z381" s="218" t="str">
        <f t="shared" si="42"/>
        <v/>
      </c>
      <c r="AA381" s="218" t="str">
        <f t="shared" si="43"/>
        <v/>
      </c>
    </row>
    <row r="382" spans="5:27" x14ac:dyDescent="0.25">
      <c r="E382" s="320" t="str">
        <f t="shared" si="44"/>
        <v/>
      </c>
      <c r="F382" s="69"/>
      <c r="G382" s="66" t="str">
        <f t="shared" si="40"/>
        <v/>
      </c>
      <c r="H382" s="67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t="str">
        <f t="shared" si="41"/>
        <v/>
      </c>
      <c r="Z382" s="218" t="str">
        <f t="shared" si="42"/>
        <v/>
      </c>
      <c r="AA382" s="218" t="str">
        <f t="shared" si="43"/>
        <v/>
      </c>
    </row>
    <row r="383" spans="5:27" x14ac:dyDescent="0.25">
      <c r="E383" s="320" t="str">
        <f t="shared" si="44"/>
        <v/>
      </c>
      <c r="F383" s="69"/>
      <c r="G383" s="66" t="str">
        <f t="shared" si="40"/>
        <v/>
      </c>
      <c r="H383" s="67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t="str">
        <f t="shared" si="41"/>
        <v/>
      </c>
      <c r="Z383" s="218" t="str">
        <f t="shared" si="42"/>
        <v/>
      </c>
      <c r="AA383" s="218" t="str">
        <f t="shared" si="43"/>
        <v/>
      </c>
    </row>
    <row r="384" spans="5:27" x14ac:dyDescent="0.25">
      <c r="E384" s="320" t="str">
        <f t="shared" si="44"/>
        <v/>
      </c>
      <c r="F384" s="69"/>
      <c r="G384" s="66" t="str">
        <f t="shared" si="40"/>
        <v/>
      </c>
      <c r="H384" s="67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t="str">
        <f t="shared" si="41"/>
        <v/>
      </c>
      <c r="Z384" s="218" t="str">
        <f t="shared" si="42"/>
        <v/>
      </c>
      <c r="AA384" s="218" t="str">
        <f t="shared" si="43"/>
        <v/>
      </c>
    </row>
    <row r="385" spans="5:27" x14ac:dyDescent="0.25">
      <c r="E385" s="320" t="str">
        <f t="shared" si="44"/>
        <v/>
      </c>
      <c r="F385" s="69"/>
      <c r="G385" s="66" t="str">
        <f t="shared" si="40"/>
        <v/>
      </c>
      <c r="H385" s="67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t="str">
        <f t="shared" si="41"/>
        <v/>
      </c>
      <c r="Z385" s="218" t="str">
        <f t="shared" si="42"/>
        <v/>
      </c>
      <c r="AA385" s="218" t="str">
        <f t="shared" si="43"/>
        <v/>
      </c>
    </row>
    <row r="386" spans="5:27" x14ac:dyDescent="0.25">
      <c r="E386" s="320" t="str">
        <f t="shared" si="44"/>
        <v/>
      </c>
      <c r="F386" s="69"/>
      <c r="G386" s="66" t="str">
        <f t="shared" si="40"/>
        <v/>
      </c>
      <c r="H386" s="67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t="str">
        <f t="shared" si="41"/>
        <v/>
      </c>
      <c r="Z386" s="218" t="str">
        <f t="shared" si="42"/>
        <v/>
      </c>
      <c r="AA386" s="218" t="str">
        <f t="shared" si="43"/>
        <v/>
      </c>
    </row>
    <row r="387" spans="5:27" x14ac:dyDescent="0.25">
      <c r="E387" s="320" t="str">
        <f t="shared" si="44"/>
        <v/>
      </c>
      <c r="F387" s="69"/>
      <c r="G387" s="66" t="str">
        <f t="shared" si="40"/>
        <v/>
      </c>
      <c r="H387" s="67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t="str">
        <f t="shared" si="41"/>
        <v/>
      </c>
      <c r="Z387" s="218" t="str">
        <f t="shared" si="42"/>
        <v/>
      </c>
      <c r="AA387" s="218" t="str">
        <f t="shared" si="43"/>
        <v/>
      </c>
    </row>
    <row r="388" spans="5:27" x14ac:dyDescent="0.25">
      <c r="E388" s="320" t="str">
        <f t="shared" si="44"/>
        <v/>
      </c>
      <c r="F388" s="69"/>
      <c r="G388" s="66" t="str">
        <f t="shared" si="40"/>
        <v/>
      </c>
      <c r="H388" s="67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t="str">
        <f t="shared" si="41"/>
        <v/>
      </c>
      <c r="Z388" s="218" t="str">
        <f t="shared" si="42"/>
        <v/>
      </c>
      <c r="AA388" s="218" t="str">
        <f t="shared" si="43"/>
        <v/>
      </c>
    </row>
    <row r="389" spans="5:27" x14ac:dyDescent="0.25">
      <c r="E389" s="320" t="str">
        <f t="shared" si="44"/>
        <v/>
      </c>
      <c r="F389" s="69"/>
      <c r="G389" s="66" t="str">
        <f t="shared" si="40"/>
        <v/>
      </c>
      <c r="H389" s="67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t="str">
        <f t="shared" si="41"/>
        <v/>
      </c>
      <c r="Z389" s="218" t="str">
        <f t="shared" si="42"/>
        <v/>
      </c>
      <c r="AA389" s="218" t="str">
        <f t="shared" si="43"/>
        <v/>
      </c>
    </row>
    <row r="390" spans="5:27" x14ac:dyDescent="0.25">
      <c r="E390" s="320" t="str">
        <f t="shared" si="44"/>
        <v/>
      </c>
      <c r="F390" s="69"/>
      <c r="G390" s="66" t="str">
        <f t="shared" si="40"/>
        <v/>
      </c>
      <c r="H390" s="67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t="str">
        <f t="shared" si="41"/>
        <v/>
      </c>
      <c r="Z390" s="218" t="str">
        <f t="shared" si="42"/>
        <v/>
      </c>
      <c r="AA390" s="218" t="str">
        <f t="shared" si="43"/>
        <v/>
      </c>
    </row>
    <row r="391" spans="5:27" x14ac:dyDescent="0.25">
      <c r="E391" s="320" t="str">
        <f t="shared" si="44"/>
        <v/>
      </c>
      <c r="F391" s="69"/>
      <c r="G391" s="66" t="str">
        <f t="shared" si="40"/>
        <v/>
      </c>
      <c r="H391" s="67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t="str">
        <f t="shared" si="41"/>
        <v/>
      </c>
      <c r="Z391" s="218" t="str">
        <f t="shared" si="42"/>
        <v/>
      </c>
      <c r="AA391" s="218" t="str">
        <f t="shared" si="43"/>
        <v/>
      </c>
    </row>
    <row r="392" spans="5:27" x14ac:dyDescent="0.25">
      <c r="E392" s="320" t="str">
        <f t="shared" si="44"/>
        <v/>
      </c>
      <c r="F392" s="69"/>
      <c r="G392" s="66" t="str">
        <f t="shared" si="40"/>
        <v/>
      </c>
      <c r="H392" s="67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t="str">
        <f t="shared" si="41"/>
        <v/>
      </c>
      <c r="Z392" s="218" t="str">
        <f t="shared" si="42"/>
        <v/>
      </c>
      <c r="AA392" s="218" t="str">
        <f t="shared" si="43"/>
        <v/>
      </c>
    </row>
    <row r="393" spans="5:27" x14ac:dyDescent="0.25">
      <c r="E393" s="320" t="str">
        <f t="shared" si="44"/>
        <v/>
      </c>
      <c r="F393" s="69"/>
      <c r="G393" s="66" t="str">
        <f t="shared" ref="G393:G456" si="45">IF(F393="","",F393/$C$21)</f>
        <v/>
      </c>
      <c r="H393" s="67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t="str">
        <f t="shared" si="41"/>
        <v/>
      </c>
      <c r="Z393" s="218" t="str">
        <f t="shared" si="42"/>
        <v/>
      </c>
      <c r="AA393" s="218" t="str">
        <f t="shared" si="43"/>
        <v/>
      </c>
    </row>
    <row r="394" spans="5:27" x14ac:dyDescent="0.25">
      <c r="E394" s="320" t="str">
        <f t="shared" si="44"/>
        <v/>
      </c>
      <c r="F394" s="69"/>
      <c r="G394" s="66" t="str">
        <f t="shared" si="45"/>
        <v/>
      </c>
      <c r="H394" s="67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t="str">
        <f t="shared" si="41"/>
        <v/>
      </c>
      <c r="Z394" s="218" t="str">
        <f t="shared" si="42"/>
        <v/>
      </c>
      <c r="AA394" s="218" t="str">
        <f t="shared" si="43"/>
        <v/>
      </c>
    </row>
    <row r="395" spans="5:27" x14ac:dyDescent="0.25">
      <c r="E395" s="320" t="str">
        <f t="shared" si="44"/>
        <v/>
      </c>
      <c r="F395" s="69"/>
      <c r="G395" s="66" t="str">
        <f t="shared" si="45"/>
        <v/>
      </c>
      <c r="H395" s="67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t="str">
        <f t="shared" si="41"/>
        <v/>
      </c>
      <c r="Z395" s="218" t="str">
        <f t="shared" si="42"/>
        <v/>
      </c>
      <c r="AA395" s="218" t="str">
        <f t="shared" si="43"/>
        <v/>
      </c>
    </row>
    <row r="396" spans="5:27" x14ac:dyDescent="0.25">
      <c r="E396" s="320" t="str">
        <f t="shared" si="44"/>
        <v/>
      </c>
      <c r="F396" s="69"/>
      <c r="G396" s="66" t="str">
        <f t="shared" si="45"/>
        <v/>
      </c>
      <c r="H396" s="67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t="str">
        <f t="shared" si="41"/>
        <v/>
      </c>
      <c r="Z396" s="218" t="str">
        <f t="shared" si="42"/>
        <v/>
      </c>
      <c r="AA396" s="218" t="str">
        <f t="shared" si="43"/>
        <v/>
      </c>
    </row>
    <row r="397" spans="5:27" x14ac:dyDescent="0.25">
      <c r="E397" s="320" t="str">
        <f t="shared" si="44"/>
        <v/>
      </c>
      <c r="F397" s="69"/>
      <c r="G397" s="66" t="str">
        <f t="shared" si="45"/>
        <v/>
      </c>
      <c r="H397" s="67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t="str">
        <f t="shared" si="41"/>
        <v/>
      </c>
      <c r="Z397" s="218" t="str">
        <f t="shared" si="42"/>
        <v/>
      </c>
      <c r="AA397" s="218" t="str">
        <f t="shared" si="43"/>
        <v/>
      </c>
    </row>
    <row r="398" spans="5:27" x14ac:dyDescent="0.25">
      <c r="E398" s="320" t="str">
        <f t="shared" si="44"/>
        <v/>
      </c>
      <c r="F398" s="69"/>
      <c r="G398" s="66" t="str">
        <f t="shared" si="45"/>
        <v/>
      </c>
      <c r="H398" s="67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t="str">
        <f t="shared" si="41"/>
        <v/>
      </c>
      <c r="Z398" s="218" t="str">
        <f t="shared" si="42"/>
        <v/>
      </c>
      <c r="AA398" s="218" t="str">
        <f t="shared" si="43"/>
        <v/>
      </c>
    </row>
    <row r="399" spans="5:27" x14ac:dyDescent="0.25">
      <c r="E399" s="320" t="str">
        <f t="shared" si="44"/>
        <v/>
      </c>
      <c r="F399" s="69"/>
      <c r="G399" s="66" t="str">
        <f t="shared" si="45"/>
        <v/>
      </c>
      <c r="H399" s="67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t="str">
        <f t="shared" si="41"/>
        <v/>
      </c>
      <c r="Z399" s="218" t="str">
        <f t="shared" si="42"/>
        <v/>
      </c>
      <c r="AA399" s="218" t="str">
        <f t="shared" si="43"/>
        <v/>
      </c>
    </row>
    <row r="400" spans="5:27" x14ac:dyDescent="0.25">
      <c r="E400" s="320" t="str">
        <f t="shared" si="44"/>
        <v/>
      </c>
      <c r="F400" s="69"/>
      <c r="G400" s="66" t="str">
        <f t="shared" si="45"/>
        <v/>
      </c>
      <c r="H400" s="67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t="str">
        <f t="shared" si="41"/>
        <v/>
      </c>
      <c r="Z400" s="218" t="str">
        <f t="shared" si="42"/>
        <v/>
      </c>
      <c r="AA400" s="218" t="str">
        <f t="shared" si="43"/>
        <v/>
      </c>
    </row>
    <row r="401" spans="5:27" x14ac:dyDescent="0.25">
      <c r="E401" s="320" t="str">
        <f t="shared" si="44"/>
        <v/>
      </c>
      <c r="F401" s="69"/>
      <c r="G401" s="66" t="str">
        <f t="shared" si="45"/>
        <v/>
      </c>
      <c r="H401" s="67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t="str">
        <f t="shared" si="41"/>
        <v/>
      </c>
      <c r="Z401" s="218" t="str">
        <f t="shared" si="42"/>
        <v/>
      </c>
      <c r="AA401" s="218" t="str">
        <f t="shared" si="43"/>
        <v/>
      </c>
    </row>
    <row r="402" spans="5:27" x14ac:dyDescent="0.25">
      <c r="E402" s="320" t="str">
        <f t="shared" si="44"/>
        <v/>
      </c>
      <c r="F402" s="69"/>
      <c r="G402" s="66" t="str">
        <f t="shared" si="45"/>
        <v/>
      </c>
      <c r="H402" s="67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t="str">
        <f t="shared" si="41"/>
        <v/>
      </c>
      <c r="Z402" s="218" t="str">
        <f t="shared" si="42"/>
        <v/>
      </c>
      <c r="AA402" s="218" t="str">
        <f t="shared" si="43"/>
        <v/>
      </c>
    </row>
    <row r="403" spans="5:27" x14ac:dyDescent="0.25">
      <c r="E403" s="320" t="str">
        <f t="shared" si="44"/>
        <v/>
      </c>
      <c r="F403" s="69"/>
      <c r="G403" s="66" t="str">
        <f t="shared" si="45"/>
        <v/>
      </c>
      <c r="H403" s="67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t="str">
        <f t="shared" si="41"/>
        <v/>
      </c>
      <c r="Z403" s="218" t="str">
        <f t="shared" si="42"/>
        <v/>
      </c>
      <c r="AA403" s="218" t="str">
        <f t="shared" si="43"/>
        <v/>
      </c>
    </row>
    <row r="404" spans="5:27" x14ac:dyDescent="0.25">
      <c r="E404" s="320" t="str">
        <f t="shared" si="44"/>
        <v/>
      </c>
      <c r="F404" s="69"/>
      <c r="G404" s="66" t="str">
        <f t="shared" si="45"/>
        <v/>
      </c>
      <c r="H404" s="67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t="str">
        <f t="shared" si="41"/>
        <v/>
      </c>
      <c r="Z404" s="218" t="str">
        <f t="shared" si="42"/>
        <v/>
      </c>
      <c r="AA404" s="218" t="str">
        <f t="shared" si="43"/>
        <v/>
      </c>
    </row>
    <row r="405" spans="5:27" x14ac:dyDescent="0.25">
      <c r="E405" s="320" t="str">
        <f t="shared" si="44"/>
        <v/>
      </c>
      <c r="F405" s="69"/>
      <c r="G405" s="66" t="str">
        <f t="shared" si="45"/>
        <v/>
      </c>
      <c r="H405" s="67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t="str">
        <f t="shared" si="41"/>
        <v/>
      </c>
      <c r="Z405" s="218" t="str">
        <f t="shared" si="42"/>
        <v/>
      </c>
      <c r="AA405" s="218" t="str">
        <f t="shared" si="43"/>
        <v/>
      </c>
    </row>
    <row r="406" spans="5:27" x14ac:dyDescent="0.25">
      <c r="E406" s="320" t="str">
        <f t="shared" si="44"/>
        <v/>
      </c>
      <c r="F406" s="69"/>
      <c r="G406" s="66" t="str">
        <f t="shared" si="45"/>
        <v/>
      </c>
      <c r="H406" s="67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t="str">
        <f t="shared" si="41"/>
        <v/>
      </c>
      <c r="Z406" s="218" t="str">
        <f t="shared" si="42"/>
        <v/>
      </c>
      <c r="AA406" s="218" t="str">
        <f t="shared" si="43"/>
        <v/>
      </c>
    </row>
    <row r="407" spans="5:27" x14ac:dyDescent="0.25">
      <c r="E407" s="320" t="str">
        <f t="shared" si="44"/>
        <v/>
      </c>
      <c r="F407" s="69"/>
      <c r="G407" s="66" t="str">
        <f t="shared" si="45"/>
        <v/>
      </c>
      <c r="H407" s="67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t="str">
        <f t="shared" si="41"/>
        <v/>
      </c>
      <c r="Z407" s="218" t="str">
        <f t="shared" si="42"/>
        <v/>
      </c>
      <c r="AA407" s="218" t="str">
        <f t="shared" si="43"/>
        <v/>
      </c>
    </row>
    <row r="408" spans="5:27" x14ac:dyDescent="0.25">
      <c r="E408" s="320" t="str">
        <f t="shared" si="44"/>
        <v/>
      </c>
      <c r="F408" s="69"/>
      <c r="G408" s="66" t="str">
        <f t="shared" si="45"/>
        <v/>
      </c>
      <c r="H408" s="67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t="str">
        <f t="shared" si="41"/>
        <v/>
      </c>
      <c r="Z408" s="218" t="str">
        <f t="shared" si="42"/>
        <v/>
      </c>
      <c r="AA408" s="218" t="str">
        <f t="shared" si="43"/>
        <v/>
      </c>
    </row>
    <row r="409" spans="5:27" x14ac:dyDescent="0.25">
      <c r="E409" s="320" t="str">
        <f t="shared" si="44"/>
        <v/>
      </c>
      <c r="F409" s="69"/>
      <c r="G409" s="66" t="str">
        <f t="shared" si="45"/>
        <v/>
      </c>
      <c r="H409" s="67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t="str">
        <f t="shared" si="41"/>
        <v/>
      </c>
      <c r="Z409" s="218" t="str">
        <f t="shared" si="42"/>
        <v/>
      </c>
      <c r="AA409" s="218" t="str">
        <f t="shared" si="43"/>
        <v/>
      </c>
    </row>
    <row r="410" spans="5:27" x14ac:dyDescent="0.25">
      <c r="E410" s="320" t="str">
        <f t="shared" si="44"/>
        <v/>
      </c>
      <c r="F410" s="69"/>
      <c r="G410" s="66" t="str">
        <f t="shared" si="45"/>
        <v/>
      </c>
      <c r="H410" s="67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t="str">
        <f t="shared" si="41"/>
        <v/>
      </c>
      <c r="Z410" s="218" t="str">
        <f t="shared" si="42"/>
        <v/>
      </c>
      <c r="AA410" s="218" t="str">
        <f t="shared" si="43"/>
        <v/>
      </c>
    </row>
    <row r="411" spans="5:27" x14ac:dyDescent="0.25">
      <c r="E411" s="320" t="str">
        <f t="shared" si="44"/>
        <v/>
      </c>
      <c r="F411" s="69"/>
      <c r="G411" s="66" t="str">
        <f t="shared" si="45"/>
        <v/>
      </c>
      <c r="H411" s="67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t="str">
        <f t="shared" si="41"/>
        <v/>
      </c>
      <c r="Z411" s="218" t="str">
        <f t="shared" si="42"/>
        <v/>
      </c>
      <c r="AA411" s="218" t="str">
        <f t="shared" si="43"/>
        <v/>
      </c>
    </row>
    <row r="412" spans="5:27" x14ac:dyDescent="0.25">
      <c r="E412" s="320" t="str">
        <f t="shared" si="44"/>
        <v/>
      </c>
      <c r="F412" s="69"/>
      <c r="G412" s="66" t="str">
        <f t="shared" si="45"/>
        <v/>
      </c>
      <c r="H412" s="67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t="str">
        <f t="shared" si="41"/>
        <v/>
      </c>
      <c r="Z412" s="218" t="str">
        <f t="shared" si="42"/>
        <v/>
      </c>
      <c r="AA412" s="218" t="str">
        <f t="shared" si="43"/>
        <v/>
      </c>
    </row>
    <row r="413" spans="5:27" x14ac:dyDescent="0.25">
      <c r="E413" s="320" t="str">
        <f t="shared" si="44"/>
        <v/>
      </c>
      <c r="F413" s="69"/>
      <c r="G413" s="66" t="str">
        <f t="shared" si="45"/>
        <v/>
      </c>
      <c r="H413" s="67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t="str">
        <f t="shared" si="41"/>
        <v/>
      </c>
      <c r="Z413" s="218" t="str">
        <f t="shared" si="42"/>
        <v/>
      </c>
      <c r="AA413" s="218" t="str">
        <f t="shared" si="43"/>
        <v/>
      </c>
    </row>
    <row r="414" spans="5:27" x14ac:dyDescent="0.25">
      <c r="E414" s="320" t="str">
        <f t="shared" si="44"/>
        <v/>
      </c>
      <c r="F414" s="69"/>
      <c r="G414" s="66" t="str">
        <f t="shared" si="45"/>
        <v/>
      </c>
      <c r="H414" s="67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t="str">
        <f t="shared" si="41"/>
        <v/>
      </c>
      <c r="Z414" s="218" t="str">
        <f t="shared" si="42"/>
        <v/>
      </c>
      <c r="AA414" s="218" t="str">
        <f t="shared" si="43"/>
        <v/>
      </c>
    </row>
    <row r="415" spans="5:27" x14ac:dyDescent="0.25">
      <c r="E415" s="320" t="str">
        <f t="shared" si="44"/>
        <v/>
      </c>
      <c r="F415" s="69"/>
      <c r="G415" s="66" t="str">
        <f t="shared" si="45"/>
        <v/>
      </c>
      <c r="H415" s="67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t="str">
        <f t="shared" si="41"/>
        <v/>
      </c>
      <c r="Z415" s="218" t="str">
        <f t="shared" si="42"/>
        <v/>
      </c>
      <c r="AA415" s="218" t="str">
        <f t="shared" si="43"/>
        <v/>
      </c>
    </row>
    <row r="416" spans="5:27" x14ac:dyDescent="0.25">
      <c r="E416" s="320" t="str">
        <f t="shared" si="44"/>
        <v/>
      </c>
      <c r="F416" s="69"/>
      <c r="G416" s="66" t="str">
        <f t="shared" si="45"/>
        <v/>
      </c>
      <c r="H416" s="67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t="str">
        <f t="shared" si="41"/>
        <v/>
      </c>
      <c r="Z416" s="218" t="str">
        <f t="shared" si="42"/>
        <v/>
      </c>
      <c r="AA416" s="218" t="str">
        <f t="shared" si="43"/>
        <v/>
      </c>
    </row>
    <row r="417" spans="5:27" x14ac:dyDescent="0.25">
      <c r="E417" s="320" t="str">
        <f t="shared" si="44"/>
        <v/>
      </c>
      <c r="F417" s="69"/>
      <c r="G417" s="66" t="str">
        <f t="shared" si="45"/>
        <v/>
      </c>
      <c r="H417" s="67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t="str">
        <f t="shared" si="41"/>
        <v/>
      </c>
      <c r="Z417" s="218" t="str">
        <f t="shared" si="42"/>
        <v/>
      </c>
      <c r="AA417" s="218" t="str">
        <f t="shared" si="43"/>
        <v/>
      </c>
    </row>
    <row r="418" spans="5:27" x14ac:dyDescent="0.25">
      <c r="E418" s="320" t="str">
        <f t="shared" si="44"/>
        <v/>
      </c>
      <c r="F418" s="69"/>
      <c r="G418" s="66" t="str">
        <f t="shared" si="45"/>
        <v/>
      </c>
      <c r="H418" s="67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t="str">
        <f t="shared" si="41"/>
        <v/>
      </c>
      <c r="Z418" s="218" t="str">
        <f t="shared" si="42"/>
        <v/>
      </c>
      <c r="AA418" s="218" t="str">
        <f t="shared" si="43"/>
        <v/>
      </c>
    </row>
    <row r="419" spans="5:27" x14ac:dyDescent="0.25">
      <c r="E419" s="320" t="str">
        <f t="shared" si="44"/>
        <v/>
      </c>
      <c r="F419" s="69"/>
      <c r="G419" s="66" t="str">
        <f t="shared" si="45"/>
        <v/>
      </c>
      <c r="H419" s="67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t="str">
        <f t="shared" ref="Y419:Y482" si="46">IF(C419="","",C419/$C$21)</f>
        <v/>
      </c>
      <c r="Z419" s="218" t="str">
        <f t="shared" ref="Z419:Z482" si="47">IF(C419="",IF(Y419="","",Y419),AVERAGE(Y410:Y430))</f>
        <v/>
      </c>
      <c r="AA419" s="218" t="str">
        <f t="shared" ref="AA419:AA482" si="48">IF(D419="",IF(Z419="","",Z419),AVERAGE(Y400:Y440))</f>
        <v/>
      </c>
    </row>
    <row r="420" spans="5:27" x14ac:dyDescent="0.25">
      <c r="E420" s="320" t="str">
        <f t="shared" ref="E420:E483" si="49">IF(C420="","",((C420/$C$22)-1))</f>
        <v/>
      </c>
      <c r="F420" s="69"/>
      <c r="G420" s="66" t="str">
        <f t="shared" si="45"/>
        <v/>
      </c>
      <c r="H420" s="67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t="str">
        <f t="shared" si="46"/>
        <v/>
      </c>
      <c r="Z420" s="218" t="str">
        <f t="shared" si="47"/>
        <v/>
      </c>
      <c r="AA420" s="218" t="str">
        <f t="shared" si="48"/>
        <v/>
      </c>
    </row>
    <row r="421" spans="5:27" x14ac:dyDescent="0.25">
      <c r="E421" s="320" t="str">
        <f t="shared" si="49"/>
        <v/>
      </c>
      <c r="F421" s="69"/>
      <c r="G421" s="66" t="str">
        <f t="shared" si="45"/>
        <v/>
      </c>
      <c r="H421" s="67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t="str">
        <f t="shared" si="46"/>
        <v/>
      </c>
      <c r="Z421" s="218" t="str">
        <f t="shared" si="47"/>
        <v/>
      </c>
      <c r="AA421" s="218" t="str">
        <f t="shared" si="48"/>
        <v/>
      </c>
    </row>
    <row r="422" spans="5:27" x14ac:dyDescent="0.25">
      <c r="E422" s="320" t="str">
        <f t="shared" si="49"/>
        <v/>
      </c>
      <c r="F422" s="69"/>
      <c r="G422" s="66" t="str">
        <f t="shared" si="45"/>
        <v/>
      </c>
      <c r="H422" s="67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t="str">
        <f t="shared" si="46"/>
        <v/>
      </c>
      <c r="Z422" s="218" t="str">
        <f t="shared" si="47"/>
        <v/>
      </c>
      <c r="AA422" s="218" t="str">
        <f t="shared" si="48"/>
        <v/>
      </c>
    </row>
    <row r="423" spans="5:27" x14ac:dyDescent="0.25">
      <c r="E423" s="320" t="str">
        <f t="shared" si="49"/>
        <v/>
      </c>
      <c r="F423" s="69"/>
      <c r="G423" s="66" t="str">
        <f t="shared" si="45"/>
        <v/>
      </c>
      <c r="H423" s="67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t="str">
        <f t="shared" si="46"/>
        <v/>
      </c>
      <c r="Z423" s="218" t="str">
        <f t="shared" si="47"/>
        <v/>
      </c>
      <c r="AA423" s="218" t="str">
        <f t="shared" si="48"/>
        <v/>
      </c>
    </row>
    <row r="424" spans="5:27" x14ac:dyDescent="0.25">
      <c r="E424" s="320" t="str">
        <f t="shared" si="49"/>
        <v/>
      </c>
      <c r="F424" s="69"/>
      <c r="G424" s="66" t="str">
        <f t="shared" si="45"/>
        <v/>
      </c>
      <c r="H424" s="67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t="str">
        <f t="shared" si="46"/>
        <v/>
      </c>
      <c r="Z424" s="218" t="str">
        <f t="shared" si="47"/>
        <v/>
      </c>
      <c r="AA424" s="218" t="str">
        <f t="shared" si="48"/>
        <v/>
      </c>
    </row>
    <row r="425" spans="5:27" x14ac:dyDescent="0.25">
      <c r="E425" s="320" t="str">
        <f t="shared" si="49"/>
        <v/>
      </c>
      <c r="F425" s="69"/>
      <c r="G425" s="66" t="str">
        <f t="shared" si="45"/>
        <v/>
      </c>
      <c r="H425" s="67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t="str">
        <f t="shared" si="46"/>
        <v/>
      </c>
      <c r="Z425" s="218" t="str">
        <f t="shared" si="47"/>
        <v/>
      </c>
      <c r="AA425" s="218" t="str">
        <f t="shared" si="48"/>
        <v/>
      </c>
    </row>
    <row r="426" spans="5:27" x14ac:dyDescent="0.25">
      <c r="E426" s="320" t="str">
        <f t="shared" si="49"/>
        <v/>
      </c>
      <c r="F426" s="69"/>
      <c r="G426" s="66" t="str">
        <f t="shared" si="45"/>
        <v/>
      </c>
      <c r="H426" s="67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t="str">
        <f t="shared" si="46"/>
        <v/>
      </c>
      <c r="Z426" s="218" t="str">
        <f t="shared" si="47"/>
        <v/>
      </c>
      <c r="AA426" s="218" t="str">
        <f t="shared" si="48"/>
        <v/>
      </c>
    </row>
    <row r="427" spans="5:27" x14ac:dyDescent="0.25">
      <c r="E427" s="320" t="str">
        <f t="shared" si="49"/>
        <v/>
      </c>
      <c r="F427" s="69"/>
      <c r="G427" s="66" t="str">
        <f t="shared" si="45"/>
        <v/>
      </c>
      <c r="H427" s="67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t="str">
        <f t="shared" si="46"/>
        <v/>
      </c>
      <c r="Z427" s="218" t="str">
        <f t="shared" si="47"/>
        <v/>
      </c>
      <c r="AA427" s="218" t="str">
        <f t="shared" si="48"/>
        <v/>
      </c>
    </row>
    <row r="428" spans="5:27" x14ac:dyDescent="0.25">
      <c r="E428" s="320" t="str">
        <f t="shared" si="49"/>
        <v/>
      </c>
      <c r="F428" s="69"/>
      <c r="G428" s="66" t="str">
        <f t="shared" si="45"/>
        <v/>
      </c>
      <c r="H428" s="67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t="str">
        <f t="shared" si="46"/>
        <v/>
      </c>
      <c r="Z428" s="218" t="str">
        <f t="shared" si="47"/>
        <v/>
      </c>
      <c r="AA428" s="218" t="str">
        <f t="shared" si="48"/>
        <v/>
      </c>
    </row>
    <row r="429" spans="5:27" x14ac:dyDescent="0.25">
      <c r="E429" s="320" t="str">
        <f t="shared" si="49"/>
        <v/>
      </c>
      <c r="F429" s="69"/>
      <c r="G429" s="66" t="str">
        <f t="shared" si="45"/>
        <v/>
      </c>
      <c r="H429" s="67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t="str">
        <f t="shared" si="46"/>
        <v/>
      </c>
      <c r="Z429" s="218" t="str">
        <f t="shared" si="47"/>
        <v/>
      </c>
      <c r="AA429" s="218" t="str">
        <f t="shared" si="48"/>
        <v/>
      </c>
    </row>
    <row r="430" spans="5:27" x14ac:dyDescent="0.25">
      <c r="E430" s="320" t="str">
        <f t="shared" si="49"/>
        <v/>
      </c>
      <c r="F430" s="69"/>
      <c r="G430" s="66" t="str">
        <f t="shared" si="45"/>
        <v/>
      </c>
      <c r="H430" s="67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t="str">
        <f t="shared" si="46"/>
        <v/>
      </c>
      <c r="Z430" s="218" t="str">
        <f t="shared" si="47"/>
        <v/>
      </c>
      <c r="AA430" s="218" t="str">
        <f t="shared" si="48"/>
        <v/>
      </c>
    </row>
    <row r="431" spans="5:27" x14ac:dyDescent="0.25">
      <c r="E431" s="320" t="str">
        <f t="shared" si="49"/>
        <v/>
      </c>
      <c r="F431" s="69"/>
      <c r="G431" s="66" t="str">
        <f t="shared" si="45"/>
        <v/>
      </c>
      <c r="H431" s="67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t="str">
        <f t="shared" si="46"/>
        <v/>
      </c>
      <c r="Z431" s="218" t="str">
        <f t="shared" si="47"/>
        <v/>
      </c>
      <c r="AA431" s="218" t="str">
        <f t="shared" si="48"/>
        <v/>
      </c>
    </row>
    <row r="432" spans="5:27" x14ac:dyDescent="0.25">
      <c r="E432" s="320" t="str">
        <f t="shared" si="49"/>
        <v/>
      </c>
      <c r="F432" s="69"/>
      <c r="G432" s="66" t="str">
        <f t="shared" si="45"/>
        <v/>
      </c>
      <c r="H432" s="67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t="str">
        <f t="shared" si="46"/>
        <v/>
      </c>
      <c r="Z432" s="218" t="str">
        <f t="shared" si="47"/>
        <v/>
      </c>
      <c r="AA432" s="218" t="str">
        <f t="shared" si="48"/>
        <v/>
      </c>
    </row>
    <row r="433" spans="5:27" x14ac:dyDescent="0.25">
      <c r="E433" s="320" t="str">
        <f t="shared" si="49"/>
        <v/>
      </c>
      <c r="F433" s="69"/>
      <c r="G433" s="66" t="str">
        <f t="shared" si="45"/>
        <v/>
      </c>
      <c r="H433" s="67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t="str">
        <f t="shared" si="46"/>
        <v/>
      </c>
      <c r="Z433" s="218" t="str">
        <f t="shared" si="47"/>
        <v/>
      </c>
      <c r="AA433" s="218" t="str">
        <f t="shared" si="48"/>
        <v/>
      </c>
    </row>
    <row r="434" spans="5:27" x14ac:dyDescent="0.25">
      <c r="E434" s="320" t="str">
        <f t="shared" si="49"/>
        <v/>
      </c>
      <c r="F434" s="69"/>
      <c r="G434" s="66" t="str">
        <f t="shared" si="45"/>
        <v/>
      </c>
      <c r="H434" s="67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t="str">
        <f t="shared" si="46"/>
        <v/>
      </c>
      <c r="Z434" s="218" t="str">
        <f t="shared" si="47"/>
        <v/>
      </c>
      <c r="AA434" s="218" t="str">
        <f t="shared" si="48"/>
        <v/>
      </c>
    </row>
    <row r="435" spans="5:27" x14ac:dyDescent="0.25">
      <c r="E435" s="320" t="str">
        <f t="shared" si="49"/>
        <v/>
      </c>
      <c r="F435" s="69"/>
      <c r="G435" s="66" t="str">
        <f t="shared" si="45"/>
        <v/>
      </c>
      <c r="H435" s="67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t="str">
        <f t="shared" si="46"/>
        <v/>
      </c>
      <c r="Z435" s="218" t="str">
        <f t="shared" si="47"/>
        <v/>
      </c>
      <c r="AA435" s="218" t="str">
        <f t="shared" si="48"/>
        <v/>
      </c>
    </row>
    <row r="436" spans="5:27" x14ac:dyDescent="0.25">
      <c r="E436" s="320" t="str">
        <f t="shared" si="49"/>
        <v/>
      </c>
      <c r="F436" s="69"/>
      <c r="G436" s="66" t="str">
        <f t="shared" si="45"/>
        <v/>
      </c>
      <c r="H436" s="67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t="str">
        <f t="shared" si="46"/>
        <v/>
      </c>
      <c r="Z436" s="218" t="str">
        <f t="shared" si="47"/>
        <v/>
      </c>
      <c r="AA436" s="218" t="str">
        <f t="shared" si="48"/>
        <v/>
      </c>
    </row>
    <row r="437" spans="5:27" x14ac:dyDescent="0.25">
      <c r="E437" s="320" t="str">
        <f t="shared" si="49"/>
        <v/>
      </c>
      <c r="F437" s="69"/>
      <c r="G437" s="66" t="str">
        <f t="shared" si="45"/>
        <v/>
      </c>
      <c r="H437" s="67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t="str">
        <f t="shared" si="46"/>
        <v/>
      </c>
      <c r="Z437" s="218" t="str">
        <f t="shared" si="47"/>
        <v/>
      </c>
      <c r="AA437" s="218" t="str">
        <f t="shared" si="48"/>
        <v/>
      </c>
    </row>
    <row r="438" spans="5:27" x14ac:dyDescent="0.25">
      <c r="E438" s="320" t="str">
        <f t="shared" si="49"/>
        <v/>
      </c>
      <c r="F438" s="69"/>
      <c r="G438" s="66" t="str">
        <f t="shared" si="45"/>
        <v/>
      </c>
      <c r="H438" s="67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t="str">
        <f t="shared" si="46"/>
        <v/>
      </c>
      <c r="Z438" s="218" t="str">
        <f t="shared" si="47"/>
        <v/>
      </c>
      <c r="AA438" s="218" t="str">
        <f t="shared" si="48"/>
        <v/>
      </c>
    </row>
    <row r="439" spans="5:27" x14ac:dyDescent="0.25">
      <c r="E439" s="320" t="str">
        <f t="shared" si="49"/>
        <v/>
      </c>
      <c r="F439" s="69"/>
      <c r="G439" s="66" t="str">
        <f t="shared" si="45"/>
        <v/>
      </c>
      <c r="H439" s="67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t="str">
        <f t="shared" si="46"/>
        <v/>
      </c>
      <c r="Z439" s="218" t="str">
        <f t="shared" si="47"/>
        <v/>
      </c>
      <c r="AA439" s="218" t="str">
        <f t="shared" si="48"/>
        <v/>
      </c>
    </row>
    <row r="440" spans="5:27" x14ac:dyDescent="0.25">
      <c r="E440" s="320" t="str">
        <f t="shared" si="49"/>
        <v/>
      </c>
      <c r="F440" s="69"/>
      <c r="G440" s="66" t="str">
        <f t="shared" si="45"/>
        <v/>
      </c>
      <c r="H440" s="67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t="str">
        <f t="shared" si="46"/>
        <v/>
      </c>
      <c r="Z440" s="218" t="str">
        <f t="shared" si="47"/>
        <v/>
      </c>
      <c r="AA440" s="218" t="str">
        <f t="shared" si="48"/>
        <v/>
      </c>
    </row>
    <row r="441" spans="5:27" x14ac:dyDescent="0.25">
      <c r="E441" s="320" t="str">
        <f t="shared" si="49"/>
        <v/>
      </c>
      <c r="F441" s="69"/>
      <c r="G441" s="66" t="str">
        <f t="shared" si="45"/>
        <v/>
      </c>
      <c r="H441" s="67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t="str">
        <f t="shared" si="46"/>
        <v/>
      </c>
      <c r="Z441" s="218" t="str">
        <f t="shared" si="47"/>
        <v/>
      </c>
      <c r="AA441" s="218" t="str">
        <f t="shared" si="48"/>
        <v/>
      </c>
    </row>
    <row r="442" spans="5:27" x14ac:dyDescent="0.25">
      <c r="E442" s="320" t="str">
        <f t="shared" si="49"/>
        <v/>
      </c>
      <c r="F442" s="69"/>
      <c r="G442" s="66" t="str">
        <f t="shared" si="45"/>
        <v/>
      </c>
      <c r="H442" s="67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t="str">
        <f t="shared" si="46"/>
        <v/>
      </c>
      <c r="Z442" s="218" t="str">
        <f t="shared" si="47"/>
        <v/>
      </c>
      <c r="AA442" s="218" t="str">
        <f t="shared" si="48"/>
        <v/>
      </c>
    </row>
    <row r="443" spans="5:27" x14ac:dyDescent="0.25">
      <c r="E443" s="320" t="str">
        <f t="shared" si="49"/>
        <v/>
      </c>
      <c r="F443" s="69"/>
      <c r="G443" s="66" t="str">
        <f t="shared" si="45"/>
        <v/>
      </c>
      <c r="H443" s="67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t="str">
        <f t="shared" si="46"/>
        <v/>
      </c>
      <c r="Z443" s="218" t="str">
        <f t="shared" si="47"/>
        <v/>
      </c>
      <c r="AA443" s="218" t="str">
        <f t="shared" si="48"/>
        <v/>
      </c>
    </row>
    <row r="444" spans="5:27" x14ac:dyDescent="0.25">
      <c r="E444" s="320" t="str">
        <f t="shared" si="49"/>
        <v/>
      </c>
      <c r="F444" s="69"/>
      <c r="G444" s="66" t="str">
        <f t="shared" si="45"/>
        <v/>
      </c>
      <c r="H444" s="67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t="str">
        <f t="shared" si="46"/>
        <v/>
      </c>
      <c r="Z444" s="218" t="str">
        <f t="shared" si="47"/>
        <v/>
      </c>
      <c r="AA444" s="218" t="str">
        <f t="shared" si="48"/>
        <v/>
      </c>
    </row>
    <row r="445" spans="5:27" x14ac:dyDescent="0.25">
      <c r="E445" s="320" t="str">
        <f t="shared" si="49"/>
        <v/>
      </c>
      <c r="F445" s="69"/>
      <c r="G445" s="66" t="str">
        <f t="shared" si="45"/>
        <v/>
      </c>
      <c r="H445" s="67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t="str">
        <f t="shared" si="46"/>
        <v/>
      </c>
      <c r="Z445" s="218" t="str">
        <f t="shared" si="47"/>
        <v/>
      </c>
      <c r="AA445" s="218" t="str">
        <f t="shared" si="48"/>
        <v/>
      </c>
    </row>
    <row r="446" spans="5:27" x14ac:dyDescent="0.25">
      <c r="E446" s="320" t="str">
        <f t="shared" si="49"/>
        <v/>
      </c>
      <c r="F446" s="69"/>
      <c r="G446" s="66" t="str">
        <f t="shared" si="45"/>
        <v/>
      </c>
      <c r="H446" s="67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t="str">
        <f t="shared" si="46"/>
        <v/>
      </c>
      <c r="Z446" s="218" t="str">
        <f t="shared" si="47"/>
        <v/>
      </c>
      <c r="AA446" s="218" t="str">
        <f t="shared" si="48"/>
        <v/>
      </c>
    </row>
    <row r="447" spans="5:27" x14ac:dyDescent="0.25">
      <c r="E447" s="320" t="str">
        <f t="shared" si="49"/>
        <v/>
      </c>
      <c r="F447" s="69"/>
      <c r="G447" s="66" t="str">
        <f t="shared" si="45"/>
        <v/>
      </c>
      <c r="H447" s="67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t="str">
        <f t="shared" si="46"/>
        <v/>
      </c>
      <c r="Z447" s="218" t="str">
        <f t="shared" si="47"/>
        <v/>
      </c>
      <c r="AA447" s="218" t="str">
        <f t="shared" si="48"/>
        <v/>
      </c>
    </row>
    <row r="448" spans="5:27" x14ac:dyDescent="0.25">
      <c r="E448" s="320" t="str">
        <f t="shared" si="49"/>
        <v/>
      </c>
      <c r="F448" s="69"/>
      <c r="G448" s="66" t="str">
        <f t="shared" si="45"/>
        <v/>
      </c>
      <c r="H448" s="67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t="str">
        <f t="shared" si="46"/>
        <v/>
      </c>
      <c r="Z448" s="218" t="str">
        <f t="shared" si="47"/>
        <v/>
      </c>
      <c r="AA448" s="218" t="str">
        <f t="shared" si="48"/>
        <v/>
      </c>
    </row>
    <row r="449" spans="5:27" x14ac:dyDescent="0.25">
      <c r="E449" s="320" t="str">
        <f t="shared" si="49"/>
        <v/>
      </c>
      <c r="F449" s="69"/>
      <c r="G449" s="66" t="str">
        <f t="shared" si="45"/>
        <v/>
      </c>
      <c r="H449" s="67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t="str">
        <f t="shared" si="46"/>
        <v/>
      </c>
      <c r="Z449" s="218" t="str">
        <f t="shared" si="47"/>
        <v/>
      </c>
      <c r="AA449" s="218" t="str">
        <f t="shared" si="48"/>
        <v/>
      </c>
    </row>
    <row r="450" spans="5:27" x14ac:dyDescent="0.25">
      <c r="E450" s="320" t="str">
        <f t="shared" si="49"/>
        <v/>
      </c>
      <c r="F450" s="69"/>
      <c r="G450" s="66" t="str">
        <f t="shared" si="45"/>
        <v/>
      </c>
      <c r="H450" s="67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t="str">
        <f t="shared" si="46"/>
        <v/>
      </c>
      <c r="Z450" s="218" t="str">
        <f t="shared" si="47"/>
        <v/>
      </c>
      <c r="AA450" s="218" t="str">
        <f t="shared" si="48"/>
        <v/>
      </c>
    </row>
    <row r="451" spans="5:27" x14ac:dyDescent="0.25">
      <c r="E451" s="320" t="str">
        <f t="shared" si="49"/>
        <v/>
      </c>
      <c r="F451" s="69"/>
      <c r="G451" s="66" t="str">
        <f t="shared" si="45"/>
        <v/>
      </c>
      <c r="H451" s="67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t="str">
        <f t="shared" si="46"/>
        <v/>
      </c>
      <c r="Z451" s="218" t="str">
        <f t="shared" si="47"/>
        <v/>
      </c>
      <c r="AA451" s="218" t="str">
        <f t="shared" si="48"/>
        <v/>
      </c>
    </row>
    <row r="452" spans="5:27" x14ac:dyDescent="0.25">
      <c r="E452" s="320" t="str">
        <f t="shared" si="49"/>
        <v/>
      </c>
      <c r="F452" s="69"/>
      <c r="G452" s="66" t="str">
        <f t="shared" si="45"/>
        <v/>
      </c>
      <c r="H452" s="67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t="str">
        <f t="shared" si="46"/>
        <v/>
      </c>
      <c r="Z452" s="218" t="str">
        <f t="shared" si="47"/>
        <v/>
      </c>
      <c r="AA452" s="218" t="str">
        <f t="shared" si="48"/>
        <v/>
      </c>
    </row>
    <row r="453" spans="5:27" x14ac:dyDescent="0.25">
      <c r="E453" s="320" t="str">
        <f t="shared" si="49"/>
        <v/>
      </c>
      <c r="F453" s="69"/>
      <c r="G453" s="66" t="str">
        <f t="shared" si="45"/>
        <v/>
      </c>
      <c r="H453" s="67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t="str">
        <f t="shared" si="46"/>
        <v/>
      </c>
      <c r="Z453" s="218" t="str">
        <f t="shared" si="47"/>
        <v/>
      </c>
      <c r="AA453" s="218" t="str">
        <f t="shared" si="48"/>
        <v/>
      </c>
    </row>
    <row r="454" spans="5:27" x14ac:dyDescent="0.25">
      <c r="E454" s="320" t="str">
        <f t="shared" si="49"/>
        <v/>
      </c>
      <c r="F454" s="69"/>
      <c r="G454" s="66" t="str">
        <f t="shared" si="45"/>
        <v/>
      </c>
      <c r="H454" s="67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t="str">
        <f t="shared" si="46"/>
        <v/>
      </c>
      <c r="Z454" s="218" t="str">
        <f t="shared" si="47"/>
        <v/>
      </c>
      <c r="AA454" s="218" t="str">
        <f t="shared" si="48"/>
        <v/>
      </c>
    </row>
    <row r="455" spans="5:27" x14ac:dyDescent="0.25">
      <c r="E455" s="320" t="str">
        <f t="shared" si="49"/>
        <v/>
      </c>
      <c r="F455" s="69"/>
      <c r="G455" s="66" t="str">
        <f t="shared" si="45"/>
        <v/>
      </c>
      <c r="H455" s="67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t="str">
        <f t="shared" si="46"/>
        <v/>
      </c>
      <c r="Z455" s="218" t="str">
        <f t="shared" si="47"/>
        <v/>
      </c>
      <c r="AA455" s="218" t="str">
        <f t="shared" si="48"/>
        <v/>
      </c>
    </row>
    <row r="456" spans="5:27" x14ac:dyDescent="0.25">
      <c r="E456" s="320" t="str">
        <f t="shared" si="49"/>
        <v/>
      </c>
      <c r="F456" s="69"/>
      <c r="G456" s="66" t="str">
        <f t="shared" si="45"/>
        <v/>
      </c>
      <c r="H456" s="67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t="str">
        <f t="shared" si="46"/>
        <v/>
      </c>
      <c r="Z456" s="218" t="str">
        <f t="shared" si="47"/>
        <v/>
      </c>
      <c r="AA456" s="218" t="str">
        <f t="shared" si="48"/>
        <v/>
      </c>
    </row>
    <row r="457" spans="5:27" x14ac:dyDescent="0.25">
      <c r="E457" s="320" t="str">
        <f t="shared" si="49"/>
        <v/>
      </c>
      <c r="F457" s="69"/>
      <c r="G457" s="66" t="str">
        <f t="shared" ref="G457:G520" si="50">IF(F457="","",F457/$C$21)</f>
        <v/>
      </c>
      <c r="H457" s="67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t="str">
        <f t="shared" si="46"/>
        <v/>
      </c>
      <c r="Z457" s="218" t="str">
        <f t="shared" si="47"/>
        <v/>
      </c>
      <c r="AA457" s="218" t="str">
        <f t="shared" si="48"/>
        <v/>
      </c>
    </row>
    <row r="458" spans="5:27" x14ac:dyDescent="0.25">
      <c r="E458" s="320" t="str">
        <f t="shared" si="49"/>
        <v/>
      </c>
      <c r="F458" s="69"/>
      <c r="G458" s="66" t="str">
        <f t="shared" si="50"/>
        <v/>
      </c>
      <c r="H458" s="67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t="str">
        <f t="shared" si="46"/>
        <v/>
      </c>
      <c r="Z458" s="218" t="str">
        <f t="shared" si="47"/>
        <v/>
      </c>
      <c r="AA458" s="218" t="str">
        <f t="shared" si="48"/>
        <v/>
      </c>
    </row>
    <row r="459" spans="5:27" x14ac:dyDescent="0.25">
      <c r="E459" s="320" t="str">
        <f t="shared" si="49"/>
        <v/>
      </c>
      <c r="F459" s="69"/>
      <c r="G459" s="66" t="str">
        <f t="shared" si="50"/>
        <v/>
      </c>
      <c r="H459" s="67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t="str">
        <f t="shared" si="46"/>
        <v/>
      </c>
      <c r="Z459" s="218" t="str">
        <f t="shared" si="47"/>
        <v/>
      </c>
      <c r="AA459" s="218" t="str">
        <f t="shared" si="48"/>
        <v/>
      </c>
    </row>
    <row r="460" spans="5:27" x14ac:dyDescent="0.25">
      <c r="E460" s="320" t="str">
        <f t="shared" si="49"/>
        <v/>
      </c>
      <c r="F460" s="69"/>
      <c r="G460" s="66" t="str">
        <f t="shared" si="50"/>
        <v/>
      </c>
      <c r="H460" s="67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t="str">
        <f t="shared" si="46"/>
        <v/>
      </c>
      <c r="Z460" s="218" t="str">
        <f t="shared" si="47"/>
        <v/>
      </c>
      <c r="AA460" s="218" t="str">
        <f t="shared" si="48"/>
        <v/>
      </c>
    </row>
    <row r="461" spans="5:27" x14ac:dyDescent="0.25">
      <c r="E461" s="320" t="str">
        <f t="shared" si="49"/>
        <v/>
      </c>
      <c r="F461" s="69"/>
      <c r="G461" s="66" t="str">
        <f t="shared" si="50"/>
        <v/>
      </c>
      <c r="H461" s="67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t="str">
        <f t="shared" si="46"/>
        <v/>
      </c>
      <c r="Z461" s="218" t="str">
        <f t="shared" si="47"/>
        <v/>
      </c>
      <c r="AA461" s="218" t="str">
        <f t="shared" si="48"/>
        <v/>
      </c>
    </row>
    <row r="462" spans="5:27" x14ac:dyDescent="0.25">
      <c r="E462" s="320" t="str">
        <f t="shared" si="49"/>
        <v/>
      </c>
      <c r="F462" s="69"/>
      <c r="G462" s="66" t="str">
        <f t="shared" si="50"/>
        <v/>
      </c>
      <c r="H462" s="67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t="str">
        <f t="shared" si="46"/>
        <v/>
      </c>
      <c r="Z462" s="218" t="str">
        <f t="shared" si="47"/>
        <v/>
      </c>
      <c r="AA462" s="218" t="str">
        <f t="shared" si="48"/>
        <v/>
      </c>
    </row>
    <row r="463" spans="5:27" x14ac:dyDescent="0.25">
      <c r="E463" s="320" t="str">
        <f t="shared" si="49"/>
        <v/>
      </c>
      <c r="F463" s="69"/>
      <c r="G463" s="66" t="str">
        <f t="shared" si="50"/>
        <v/>
      </c>
      <c r="H463" s="67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t="str">
        <f t="shared" si="46"/>
        <v/>
      </c>
      <c r="Z463" s="218" t="str">
        <f t="shared" si="47"/>
        <v/>
      </c>
      <c r="AA463" s="218" t="str">
        <f t="shared" si="48"/>
        <v/>
      </c>
    </row>
    <row r="464" spans="5:27" x14ac:dyDescent="0.25">
      <c r="E464" s="320" t="str">
        <f t="shared" si="49"/>
        <v/>
      </c>
      <c r="F464" s="69"/>
      <c r="G464" s="66" t="str">
        <f t="shared" si="50"/>
        <v/>
      </c>
      <c r="H464" s="67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t="str">
        <f t="shared" si="46"/>
        <v/>
      </c>
      <c r="Z464" s="218" t="str">
        <f t="shared" si="47"/>
        <v/>
      </c>
      <c r="AA464" s="218" t="str">
        <f t="shared" si="48"/>
        <v/>
      </c>
    </row>
    <row r="465" spans="5:27" x14ac:dyDescent="0.25">
      <c r="E465" s="320" t="str">
        <f t="shared" si="49"/>
        <v/>
      </c>
      <c r="F465" s="69"/>
      <c r="G465" s="66" t="str">
        <f t="shared" si="50"/>
        <v/>
      </c>
      <c r="H465" s="67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t="str">
        <f t="shared" si="46"/>
        <v/>
      </c>
      <c r="Z465" s="218" t="str">
        <f t="shared" si="47"/>
        <v/>
      </c>
      <c r="AA465" s="218" t="str">
        <f t="shared" si="48"/>
        <v/>
      </c>
    </row>
    <row r="466" spans="5:27" x14ac:dyDescent="0.25">
      <c r="E466" s="320" t="str">
        <f t="shared" si="49"/>
        <v/>
      </c>
      <c r="F466" s="69"/>
      <c r="G466" s="66" t="str">
        <f t="shared" si="50"/>
        <v/>
      </c>
      <c r="H466" s="67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t="str">
        <f t="shared" si="46"/>
        <v/>
      </c>
      <c r="Z466" s="218" t="str">
        <f t="shared" si="47"/>
        <v/>
      </c>
      <c r="AA466" s="218" t="str">
        <f t="shared" si="48"/>
        <v/>
      </c>
    </row>
    <row r="467" spans="5:27" x14ac:dyDescent="0.25">
      <c r="E467" s="320" t="str">
        <f t="shared" si="49"/>
        <v/>
      </c>
      <c r="F467" s="69"/>
      <c r="G467" s="66" t="str">
        <f t="shared" si="50"/>
        <v/>
      </c>
      <c r="H467" s="67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t="str">
        <f t="shared" si="46"/>
        <v/>
      </c>
      <c r="Z467" s="218" t="str">
        <f t="shared" si="47"/>
        <v/>
      </c>
      <c r="AA467" s="218" t="str">
        <f t="shared" si="48"/>
        <v/>
      </c>
    </row>
    <row r="468" spans="5:27" x14ac:dyDescent="0.25">
      <c r="E468" s="320" t="str">
        <f t="shared" si="49"/>
        <v/>
      </c>
      <c r="F468" s="69"/>
      <c r="G468" s="66" t="str">
        <f t="shared" si="50"/>
        <v/>
      </c>
      <c r="H468" s="67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t="str">
        <f t="shared" si="46"/>
        <v/>
      </c>
      <c r="Z468" s="218" t="str">
        <f t="shared" si="47"/>
        <v/>
      </c>
      <c r="AA468" s="218" t="str">
        <f t="shared" si="48"/>
        <v/>
      </c>
    </row>
    <row r="469" spans="5:27" x14ac:dyDescent="0.25">
      <c r="E469" s="320" t="str">
        <f t="shared" si="49"/>
        <v/>
      </c>
      <c r="F469" s="69"/>
      <c r="G469" s="66" t="str">
        <f t="shared" si="50"/>
        <v/>
      </c>
      <c r="H469" s="67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t="str">
        <f t="shared" si="46"/>
        <v/>
      </c>
      <c r="Z469" s="218" t="str">
        <f t="shared" si="47"/>
        <v/>
      </c>
      <c r="AA469" s="218" t="str">
        <f t="shared" si="48"/>
        <v/>
      </c>
    </row>
    <row r="470" spans="5:27" x14ac:dyDescent="0.25">
      <c r="E470" s="320" t="str">
        <f t="shared" si="49"/>
        <v/>
      </c>
      <c r="F470" s="69"/>
      <c r="G470" s="66" t="str">
        <f t="shared" si="50"/>
        <v/>
      </c>
      <c r="H470" s="67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t="str">
        <f t="shared" si="46"/>
        <v/>
      </c>
      <c r="Z470" s="218" t="str">
        <f t="shared" si="47"/>
        <v/>
      </c>
      <c r="AA470" s="218" t="str">
        <f t="shared" si="48"/>
        <v/>
      </c>
    </row>
    <row r="471" spans="5:27" x14ac:dyDescent="0.25">
      <c r="E471" s="320" t="str">
        <f t="shared" si="49"/>
        <v/>
      </c>
      <c r="F471" s="69"/>
      <c r="G471" s="66" t="str">
        <f t="shared" si="50"/>
        <v/>
      </c>
      <c r="H471" s="67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t="str">
        <f t="shared" si="46"/>
        <v/>
      </c>
      <c r="Z471" s="218" t="str">
        <f t="shared" si="47"/>
        <v/>
      </c>
      <c r="AA471" s="218" t="str">
        <f t="shared" si="48"/>
        <v/>
      </c>
    </row>
    <row r="472" spans="5:27" x14ac:dyDescent="0.25">
      <c r="E472" s="320" t="str">
        <f t="shared" si="49"/>
        <v/>
      </c>
      <c r="F472" s="69"/>
      <c r="G472" s="66" t="str">
        <f t="shared" si="50"/>
        <v/>
      </c>
      <c r="H472" s="67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t="str">
        <f t="shared" si="46"/>
        <v/>
      </c>
      <c r="Z472" s="218" t="str">
        <f t="shared" si="47"/>
        <v/>
      </c>
      <c r="AA472" s="218" t="str">
        <f t="shared" si="48"/>
        <v/>
      </c>
    </row>
    <row r="473" spans="5:27" x14ac:dyDescent="0.25">
      <c r="E473" s="320" t="str">
        <f t="shared" si="49"/>
        <v/>
      </c>
      <c r="F473" s="69"/>
      <c r="G473" s="66" t="str">
        <f t="shared" si="50"/>
        <v/>
      </c>
      <c r="H473" s="67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t="str">
        <f t="shared" si="46"/>
        <v/>
      </c>
      <c r="Z473" s="218" t="str">
        <f t="shared" si="47"/>
        <v/>
      </c>
      <c r="AA473" s="218" t="str">
        <f t="shared" si="48"/>
        <v/>
      </c>
    </row>
    <row r="474" spans="5:27" x14ac:dyDescent="0.25">
      <c r="E474" s="320" t="str">
        <f t="shared" si="49"/>
        <v/>
      </c>
      <c r="F474" s="69"/>
      <c r="G474" s="66" t="str">
        <f t="shared" si="50"/>
        <v/>
      </c>
      <c r="H474" s="67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t="str">
        <f t="shared" si="46"/>
        <v/>
      </c>
      <c r="Z474" s="218" t="str">
        <f t="shared" si="47"/>
        <v/>
      </c>
      <c r="AA474" s="218" t="str">
        <f t="shared" si="48"/>
        <v/>
      </c>
    </row>
    <row r="475" spans="5:27" x14ac:dyDescent="0.25">
      <c r="E475" s="320" t="str">
        <f t="shared" si="49"/>
        <v/>
      </c>
      <c r="F475" s="69"/>
      <c r="G475" s="66" t="str">
        <f t="shared" si="50"/>
        <v/>
      </c>
      <c r="H475" s="67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t="str">
        <f t="shared" si="46"/>
        <v/>
      </c>
      <c r="Z475" s="218" t="str">
        <f t="shared" si="47"/>
        <v/>
      </c>
      <c r="AA475" s="218" t="str">
        <f t="shared" si="48"/>
        <v/>
      </c>
    </row>
    <row r="476" spans="5:27" x14ac:dyDescent="0.25">
      <c r="E476" s="320" t="str">
        <f t="shared" si="49"/>
        <v/>
      </c>
      <c r="F476" s="69"/>
      <c r="G476" s="66" t="str">
        <f t="shared" si="50"/>
        <v/>
      </c>
      <c r="H476" s="67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t="str">
        <f t="shared" si="46"/>
        <v/>
      </c>
      <c r="Z476" s="218" t="str">
        <f t="shared" si="47"/>
        <v/>
      </c>
      <c r="AA476" s="218" t="str">
        <f t="shared" si="48"/>
        <v/>
      </c>
    </row>
    <row r="477" spans="5:27" x14ac:dyDescent="0.25">
      <c r="E477" s="320" t="str">
        <f t="shared" si="49"/>
        <v/>
      </c>
      <c r="F477" s="69"/>
      <c r="G477" s="66" t="str">
        <f t="shared" si="50"/>
        <v/>
      </c>
      <c r="H477" s="67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t="str">
        <f t="shared" si="46"/>
        <v/>
      </c>
      <c r="Z477" s="218" t="str">
        <f t="shared" si="47"/>
        <v/>
      </c>
      <c r="AA477" s="218" t="str">
        <f t="shared" si="48"/>
        <v/>
      </c>
    </row>
    <row r="478" spans="5:27" x14ac:dyDescent="0.25">
      <c r="E478" s="320" t="str">
        <f t="shared" si="49"/>
        <v/>
      </c>
      <c r="F478" s="69"/>
      <c r="G478" s="66" t="str">
        <f t="shared" si="50"/>
        <v/>
      </c>
      <c r="H478" s="67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t="str">
        <f t="shared" si="46"/>
        <v/>
      </c>
      <c r="Z478" s="218" t="str">
        <f t="shared" si="47"/>
        <v/>
      </c>
      <c r="AA478" s="218" t="str">
        <f t="shared" si="48"/>
        <v/>
      </c>
    </row>
    <row r="479" spans="5:27" x14ac:dyDescent="0.25">
      <c r="E479" s="320" t="str">
        <f t="shared" si="49"/>
        <v/>
      </c>
      <c r="F479" s="69"/>
      <c r="G479" s="66" t="str">
        <f t="shared" si="50"/>
        <v/>
      </c>
      <c r="H479" s="67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t="str">
        <f t="shared" si="46"/>
        <v/>
      </c>
      <c r="Z479" s="218" t="str">
        <f t="shared" si="47"/>
        <v/>
      </c>
      <c r="AA479" s="218" t="str">
        <f t="shared" si="48"/>
        <v/>
      </c>
    </row>
    <row r="480" spans="5:27" x14ac:dyDescent="0.25">
      <c r="E480" s="320" t="str">
        <f t="shared" si="49"/>
        <v/>
      </c>
      <c r="F480" s="69"/>
      <c r="G480" s="66" t="str">
        <f t="shared" si="50"/>
        <v/>
      </c>
      <c r="H480" s="67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t="str">
        <f t="shared" si="46"/>
        <v/>
      </c>
      <c r="Z480" s="218" t="str">
        <f t="shared" si="47"/>
        <v/>
      </c>
      <c r="AA480" s="218" t="str">
        <f t="shared" si="48"/>
        <v/>
      </c>
    </row>
    <row r="481" spans="5:27" x14ac:dyDescent="0.25">
      <c r="E481" s="320" t="str">
        <f t="shared" si="49"/>
        <v/>
      </c>
      <c r="F481" s="69"/>
      <c r="G481" s="66" t="str">
        <f t="shared" si="50"/>
        <v/>
      </c>
      <c r="H481" s="67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t="str">
        <f t="shared" si="46"/>
        <v/>
      </c>
      <c r="Z481" s="218" t="str">
        <f t="shared" si="47"/>
        <v/>
      </c>
      <c r="AA481" s="218" t="str">
        <f t="shared" si="48"/>
        <v/>
      </c>
    </row>
    <row r="482" spans="5:27" x14ac:dyDescent="0.25">
      <c r="E482" s="320" t="str">
        <f t="shared" si="49"/>
        <v/>
      </c>
      <c r="F482" s="69"/>
      <c r="G482" s="66" t="str">
        <f t="shared" si="50"/>
        <v/>
      </c>
      <c r="H482" s="67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t="str">
        <f t="shared" si="46"/>
        <v/>
      </c>
      <c r="Z482" s="218" t="str">
        <f t="shared" si="47"/>
        <v/>
      </c>
      <c r="AA482" s="218" t="str">
        <f t="shared" si="48"/>
        <v/>
      </c>
    </row>
    <row r="483" spans="5:27" x14ac:dyDescent="0.25">
      <c r="E483" s="320" t="str">
        <f t="shared" si="49"/>
        <v/>
      </c>
      <c r="F483" s="69"/>
      <c r="G483" s="66" t="str">
        <f t="shared" si="50"/>
        <v/>
      </c>
      <c r="H483" s="67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t="str">
        <f t="shared" ref="Y483:Y546" si="51">IF(C483="","",C483/$C$21)</f>
        <v/>
      </c>
      <c r="Z483" s="218" t="str">
        <f t="shared" ref="Z483:Z546" si="52">IF(C483="",IF(Y483="","",Y483),AVERAGE(Y474:Y494))</f>
        <v/>
      </c>
      <c r="AA483" s="218" t="str">
        <f t="shared" ref="AA483:AA546" si="53">IF(D483="",IF(Z483="","",Z483),AVERAGE(Y464:Y504))</f>
        <v/>
      </c>
    </row>
    <row r="484" spans="5:27" x14ac:dyDescent="0.25">
      <c r="E484" s="320" t="str">
        <f t="shared" ref="E484:E547" si="54">IF(C484="","",((C484/$C$22)-1))</f>
        <v/>
      </c>
      <c r="F484" s="69"/>
      <c r="G484" s="66" t="str">
        <f t="shared" si="50"/>
        <v/>
      </c>
      <c r="H484" s="67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t="str">
        <f t="shared" si="51"/>
        <v/>
      </c>
      <c r="Z484" s="218" t="str">
        <f t="shared" si="52"/>
        <v/>
      </c>
      <c r="AA484" s="218" t="str">
        <f t="shared" si="53"/>
        <v/>
      </c>
    </row>
    <row r="485" spans="5:27" x14ac:dyDescent="0.25">
      <c r="E485" s="320" t="str">
        <f t="shared" si="54"/>
        <v/>
      </c>
      <c r="F485" s="69"/>
      <c r="G485" s="66" t="str">
        <f t="shared" si="50"/>
        <v/>
      </c>
      <c r="H485" s="67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t="str">
        <f t="shared" si="51"/>
        <v/>
      </c>
      <c r="Z485" s="218" t="str">
        <f t="shared" si="52"/>
        <v/>
      </c>
      <c r="AA485" s="218" t="str">
        <f t="shared" si="53"/>
        <v/>
      </c>
    </row>
    <row r="486" spans="5:27" x14ac:dyDescent="0.25">
      <c r="E486" s="320" t="str">
        <f t="shared" si="54"/>
        <v/>
      </c>
      <c r="F486" s="69"/>
      <c r="G486" s="66" t="str">
        <f t="shared" si="50"/>
        <v/>
      </c>
      <c r="H486" s="67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t="str">
        <f t="shared" si="51"/>
        <v/>
      </c>
      <c r="Z486" s="218" t="str">
        <f t="shared" si="52"/>
        <v/>
      </c>
      <c r="AA486" s="218" t="str">
        <f t="shared" si="53"/>
        <v/>
      </c>
    </row>
    <row r="487" spans="5:27" x14ac:dyDescent="0.25">
      <c r="E487" s="320" t="str">
        <f t="shared" si="54"/>
        <v/>
      </c>
      <c r="F487" s="69"/>
      <c r="G487" s="66" t="str">
        <f t="shared" si="50"/>
        <v/>
      </c>
      <c r="H487" s="67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t="str">
        <f t="shared" si="51"/>
        <v/>
      </c>
      <c r="Z487" s="218" t="str">
        <f t="shared" si="52"/>
        <v/>
      </c>
      <c r="AA487" s="218" t="str">
        <f t="shared" si="53"/>
        <v/>
      </c>
    </row>
    <row r="488" spans="5:27" x14ac:dyDescent="0.25">
      <c r="E488" s="320" t="str">
        <f t="shared" si="54"/>
        <v/>
      </c>
      <c r="F488" s="69"/>
      <c r="G488" s="66" t="str">
        <f t="shared" si="50"/>
        <v/>
      </c>
      <c r="H488" s="67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t="str">
        <f t="shared" si="51"/>
        <v/>
      </c>
      <c r="Z488" s="218" t="str">
        <f t="shared" si="52"/>
        <v/>
      </c>
      <c r="AA488" s="218" t="str">
        <f t="shared" si="53"/>
        <v/>
      </c>
    </row>
    <row r="489" spans="5:27" x14ac:dyDescent="0.25">
      <c r="E489" s="320" t="str">
        <f t="shared" si="54"/>
        <v/>
      </c>
      <c r="F489" s="69"/>
      <c r="G489" s="66" t="str">
        <f t="shared" si="50"/>
        <v/>
      </c>
      <c r="H489" s="67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t="str">
        <f t="shared" si="51"/>
        <v/>
      </c>
      <c r="Z489" s="218" t="str">
        <f t="shared" si="52"/>
        <v/>
      </c>
      <c r="AA489" s="218" t="str">
        <f t="shared" si="53"/>
        <v/>
      </c>
    </row>
    <row r="490" spans="5:27" x14ac:dyDescent="0.25">
      <c r="E490" s="320" t="str">
        <f t="shared" si="54"/>
        <v/>
      </c>
      <c r="F490" s="69"/>
      <c r="G490" s="66" t="str">
        <f t="shared" si="50"/>
        <v/>
      </c>
      <c r="H490" s="67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t="str">
        <f t="shared" si="51"/>
        <v/>
      </c>
      <c r="Z490" s="218" t="str">
        <f t="shared" si="52"/>
        <v/>
      </c>
      <c r="AA490" s="218" t="str">
        <f t="shared" si="53"/>
        <v/>
      </c>
    </row>
    <row r="491" spans="5:27" x14ac:dyDescent="0.25">
      <c r="E491" s="320" t="str">
        <f t="shared" si="54"/>
        <v/>
      </c>
      <c r="F491" s="69"/>
      <c r="G491" s="66" t="str">
        <f t="shared" si="50"/>
        <v/>
      </c>
      <c r="H491" s="67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t="str">
        <f t="shared" si="51"/>
        <v/>
      </c>
      <c r="Z491" s="218" t="str">
        <f t="shared" si="52"/>
        <v/>
      </c>
      <c r="AA491" s="218" t="str">
        <f t="shared" si="53"/>
        <v/>
      </c>
    </row>
    <row r="492" spans="5:27" x14ac:dyDescent="0.25">
      <c r="E492" s="320" t="str">
        <f t="shared" si="54"/>
        <v/>
      </c>
      <c r="F492" s="69"/>
      <c r="G492" s="66" t="str">
        <f t="shared" si="50"/>
        <v/>
      </c>
      <c r="H492" s="67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t="str">
        <f t="shared" si="51"/>
        <v/>
      </c>
      <c r="Z492" s="218" t="str">
        <f t="shared" si="52"/>
        <v/>
      </c>
      <c r="AA492" s="218" t="str">
        <f t="shared" si="53"/>
        <v/>
      </c>
    </row>
    <row r="493" spans="5:27" x14ac:dyDescent="0.25">
      <c r="E493" s="320" t="str">
        <f t="shared" si="54"/>
        <v/>
      </c>
      <c r="F493" s="69"/>
      <c r="G493" s="66" t="str">
        <f t="shared" si="50"/>
        <v/>
      </c>
      <c r="H493" s="67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t="str">
        <f t="shared" si="51"/>
        <v/>
      </c>
      <c r="Z493" s="218" t="str">
        <f t="shared" si="52"/>
        <v/>
      </c>
      <c r="AA493" s="218" t="str">
        <f t="shared" si="53"/>
        <v/>
      </c>
    </row>
    <row r="494" spans="5:27" x14ac:dyDescent="0.25">
      <c r="E494" s="320" t="str">
        <f t="shared" si="54"/>
        <v/>
      </c>
      <c r="F494" s="69"/>
      <c r="G494" s="66" t="str">
        <f t="shared" si="50"/>
        <v/>
      </c>
      <c r="H494" s="67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t="str">
        <f t="shared" si="51"/>
        <v/>
      </c>
      <c r="Z494" s="218" t="str">
        <f t="shared" si="52"/>
        <v/>
      </c>
      <c r="AA494" s="218" t="str">
        <f t="shared" si="53"/>
        <v/>
      </c>
    </row>
    <row r="495" spans="5:27" x14ac:dyDescent="0.25">
      <c r="E495" s="320" t="str">
        <f t="shared" si="54"/>
        <v/>
      </c>
      <c r="F495" s="69"/>
      <c r="G495" s="66" t="str">
        <f t="shared" si="50"/>
        <v/>
      </c>
      <c r="H495" s="67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t="str">
        <f t="shared" si="51"/>
        <v/>
      </c>
      <c r="Z495" s="218" t="str">
        <f t="shared" si="52"/>
        <v/>
      </c>
      <c r="AA495" s="218" t="str">
        <f t="shared" si="53"/>
        <v/>
      </c>
    </row>
    <row r="496" spans="5:27" x14ac:dyDescent="0.25">
      <c r="E496" s="320" t="str">
        <f t="shared" si="54"/>
        <v/>
      </c>
      <c r="F496" s="69"/>
      <c r="G496" s="66" t="str">
        <f t="shared" si="50"/>
        <v/>
      </c>
      <c r="H496" s="67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t="str">
        <f t="shared" si="51"/>
        <v/>
      </c>
      <c r="Z496" s="218" t="str">
        <f t="shared" si="52"/>
        <v/>
      </c>
      <c r="AA496" s="218" t="str">
        <f t="shared" si="53"/>
        <v/>
      </c>
    </row>
    <row r="497" spans="5:27" x14ac:dyDescent="0.25">
      <c r="E497" s="320" t="str">
        <f t="shared" si="54"/>
        <v/>
      </c>
      <c r="F497" s="69"/>
      <c r="G497" s="66" t="str">
        <f t="shared" si="50"/>
        <v/>
      </c>
      <c r="H497" s="67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t="str">
        <f t="shared" si="51"/>
        <v/>
      </c>
      <c r="Z497" s="218" t="str">
        <f t="shared" si="52"/>
        <v/>
      </c>
      <c r="AA497" s="218" t="str">
        <f t="shared" si="53"/>
        <v/>
      </c>
    </row>
    <row r="498" spans="5:27" x14ac:dyDescent="0.25">
      <c r="E498" s="320" t="str">
        <f t="shared" si="54"/>
        <v/>
      </c>
      <c r="F498" s="69"/>
      <c r="G498" s="66" t="str">
        <f t="shared" si="50"/>
        <v/>
      </c>
      <c r="H498" s="67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t="str">
        <f t="shared" si="51"/>
        <v/>
      </c>
      <c r="Z498" s="218" t="str">
        <f t="shared" si="52"/>
        <v/>
      </c>
      <c r="AA498" s="218" t="str">
        <f t="shared" si="53"/>
        <v/>
      </c>
    </row>
    <row r="499" spans="5:27" x14ac:dyDescent="0.25">
      <c r="E499" s="320" t="str">
        <f t="shared" si="54"/>
        <v/>
      </c>
      <c r="F499" s="69"/>
      <c r="G499" s="66" t="str">
        <f t="shared" si="50"/>
        <v/>
      </c>
      <c r="H499" s="67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t="str">
        <f t="shared" si="51"/>
        <v/>
      </c>
      <c r="Z499" s="218" t="str">
        <f t="shared" si="52"/>
        <v/>
      </c>
      <c r="AA499" s="218" t="str">
        <f t="shared" si="53"/>
        <v/>
      </c>
    </row>
    <row r="500" spans="5:27" x14ac:dyDescent="0.25">
      <c r="E500" s="320" t="str">
        <f t="shared" si="54"/>
        <v/>
      </c>
      <c r="F500" s="69"/>
      <c r="G500" s="66" t="str">
        <f t="shared" si="50"/>
        <v/>
      </c>
      <c r="H500" s="67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t="str">
        <f t="shared" si="51"/>
        <v/>
      </c>
      <c r="Z500" s="218" t="str">
        <f t="shared" si="52"/>
        <v/>
      </c>
      <c r="AA500" s="218" t="str">
        <f t="shared" si="53"/>
        <v/>
      </c>
    </row>
    <row r="501" spans="5:27" x14ac:dyDescent="0.25">
      <c r="E501" s="320" t="str">
        <f t="shared" si="54"/>
        <v/>
      </c>
      <c r="F501" s="69"/>
      <c r="G501" s="66" t="str">
        <f t="shared" si="50"/>
        <v/>
      </c>
      <c r="H501" s="67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t="str">
        <f t="shared" si="51"/>
        <v/>
      </c>
      <c r="Z501" s="218" t="str">
        <f t="shared" si="52"/>
        <v/>
      </c>
      <c r="AA501" s="218" t="str">
        <f t="shared" si="53"/>
        <v/>
      </c>
    </row>
    <row r="502" spans="5:27" x14ac:dyDescent="0.25">
      <c r="E502" s="320" t="str">
        <f t="shared" si="54"/>
        <v/>
      </c>
      <c r="F502" s="69"/>
      <c r="G502" s="66" t="str">
        <f t="shared" si="50"/>
        <v/>
      </c>
      <c r="H502" s="67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t="str">
        <f t="shared" si="51"/>
        <v/>
      </c>
      <c r="Z502" s="218" t="str">
        <f t="shared" si="52"/>
        <v/>
      </c>
      <c r="AA502" s="218" t="str">
        <f t="shared" si="53"/>
        <v/>
      </c>
    </row>
    <row r="503" spans="5:27" x14ac:dyDescent="0.25">
      <c r="E503" s="320" t="str">
        <f t="shared" si="54"/>
        <v/>
      </c>
      <c r="F503" s="69"/>
      <c r="G503" s="66" t="str">
        <f t="shared" si="50"/>
        <v/>
      </c>
      <c r="H503" s="67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t="str">
        <f t="shared" si="51"/>
        <v/>
      </c>
      <c r="Z503" s="218" t="str">
        <f t="shared" si="52"/>
        <v/>
      </c>
      <c r="AA503" s="218" t="str">
        <f t="shared" si="53"/>
        <v/>
      </c>
    </row>
    <row r="504" spans="5:27" x14ac:dyDescent="0.25">
      <c r="E504" s="320" t="str">
        <f t="shared" si="54"/>
        <v/>
      </c>
      <c r="F504" s="69"/>
      <c r="G504" s="66" t="str">
        <f t="shared" si="50"/>
        <v/>
      </c>
      <c r="H504" s="67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t="str">
        <f t="shared" si="51"/>
        <v/>
      </c>
      <c r="Z504" s="218" t="str">
        <f t="shared" si="52"/>
        <v/>
      </c>
      <c r="AA504" s="218" t="str">
        <f t="shared" si="53"/>
        <v/>
      </c>
    </row>
    <row r="505" spans="5:27" x14ac:dyDescent="0.25">
      <c r="E505" s="320" t="str">
        <f t="shared" si="54"/>
        <v/>
      </c>
      <c r="F505" s="69"/>
      <c r="G505" s="66" t="str">
        <f t="shared" si="50"/>
        <v/>
      </c>
      <c r="H505" s="67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t="str">
        <f t="shared" si="51"/>
        <v/>
      </c>
      <c r="Z505" s="218" t="str">
        <f t="shared" si="52"/>
        <v/>
      </c>
      <c r="AA505" s="218" t="str">
        <f t="shared" si="53"/>
        <v/>
      </c>
    </row>
    <row r="506" spans="5:27" x14ac:dyDescent="0.25">
      <c r="E506" s="320" t="str">
        <f t="shared" si="54"/>
        <v/>
      </c>
      <c r="F506" s="69"/>
      <c r="G506" s="66" t="str">
        <f t="shared" si="50"/>
        <v/>
      </c>
      <c r="H506" s="67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t="str">
        <f t="shared" si="51"/>
        <v/>
      </c>
      <c r="Z506" s="218" t="str">
        <f t="shared" si="52"/>
        <v/>
      </c>
      <c r="AA506" s="218" t="str">
        <f t="shared" si="53"/>
        <v/>
      </c>
    </row>
    <row r="507" spans="5:27" x14ac:dyDescent="0.25">
      <c r="E507" s="320" t="str">
        <f t="shared" si="54"/>
        <v/>
      </c>
      <c r="F507" s="69"/>
      <c r="G507" s="66" t="str">
        <f t="shared" si="50"/>
        <v/>
      </c>
      <c r="H507" s="67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t="str">
        <f t="shared" si="51"/>
        <v/>
      </c>
      <c r="Z507" s="218" t="str">
        <f t="shared" si="52"/>
        <v/>
      </c>
      <c r="AA507" s="218" t="str">
        <f t="shared" si="53"/>
        <v/>
      </c>
    </row>
    <row r="508" spans="5:27" x14ac:dyDescent="0.25">
      <c r="E508" s="320" t="str">
        <f t="shared" si="54"/>
        <v/>
      </c>
      <c r="F508" s="69"/>
      <c r="G508" s="66" t="str">
        <f t="shared" si="50"/>
        <v/>
      </c>
      <c r="H508" s="67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t="str">
        <f t="shared" si="51"/>
        <v/>
      </c>
      <c r="Z508" s="218" t="str">
        <f t="shared" si="52"/>
        <v/>
      </c>
      <c r="AA508" s="218" t="str">
        <f t="shared" si="53"/>
        <v/>
      </c>
    </row>
    <row r="509" spans="5:27" x14ac:dyDescent="0.25">
      <c r="E509" s="320" t="str">
        <f t="shared" si="54"/>
        <v/>
      </c>
      <c r="F509" s="69"/>
      <c r="G509" s="66" t="str">
        <f t="shared" si="50"/>
        <v/>
      </c>
      <c r="H509" s="67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t="str">
        <f t="shared" si="51"/>
        <v/>
      </c>
      <c r="Z509" s="218" t="str">
        <f t="shared" si="52"/>
        <v/>
      </c>
      <c r="AA509" s="218" t="str">
        <f t="shared" si="53"/>
        <v/>
      </c>
    </row>
    <row r="510" spans="5:27" x14ac:dyDescent="0.25">
      <c r="E510" s="320" t="str">
        <f t="shared" si="54"/>
        <v/>
      </c>
      <c r="F510" s="69"/>
      <c r="G510" s="66" t="str">
        <f t="shared" si="50"/>
        <v/>
      </c>
      <c r="H510" s="67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t="str">
        <f t="shared" si="51"/>
        <v/>
      </c>
      <c r="Z510" s="218" t="str">
        <f t="shared" si="52"/>
        <v/>
      </c>
      <c r="AA510" s="218" t="str">
        <f t="shared" si="53"/>
        <v/>
      </c>
    </row>
    <row r="511" spans="5:27" x14ac:dyDescent="0.25">
      <c r="E511" s="320" t="str">
        <f t="shared" si="54"/>
        <v/>
      </c>
      <c r="F511" s="69"/>
      <c r="G511" s="66" t="str">
        <f t="shared" si="50"/>
        <v/>
      </c>
      <c r="H511" s="67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t="str">
        <f t="shared" si="51"/>
        <v/>
      </c>
      <c r="Z511" s="218" t="str">
        <f t="shared" si="52"/>
        <v/>
      </c>
      <c r="AA511" s="218" t="str">
        <f t="shared" si="53"/>
        <v/>
      </c>
    </row>
    <row r="512" spans="5:27" x14ac:dyDescent="0.25">
      <c r="E512" s="320" t="str">
        <f t="shared" si="54"/>
        <v/>
      </c>
      <c r="F512" s="69"/>
      <c r="G512" s="66" t="str">
        <f t="shared" si="50"/>
        <v/>
      </c>
      <c r="H512" s="67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t="str">
        <f t="shared" si="51"/>
        <v/>
      </c>
      <c r="Z512" s="218" t="str">
        <f t="shared" si="52"/>
        <v/>
      </c>
      <c r="AA512" s="218" t="str">
        <f t="shared" si="53"/>
        <v/>
      </c>
    </row>
    <row r="513" spans="5:27" x14ac:dyDescent="0.25">
      <c r="E513" s="320" t="str">
        <f t="shared" si="54"/>
        <v/>
      </c>
      <c r="F513" s="69"/>
      <c r="G513" s="66" t="str">
        <f t="shared" si="50"/>
        <v/>
      </c>
      <c r="H513" s="67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t="str">
        <f t="shared" si="51"/>
        <v/>
      </c>
      <c r="Z513" s="218" t="str">
        <f t="shared" si="52"/>
        <v/>
      </c>
      <c r="AA513" s="218" t="str">
        <f t="shared" si="53"/>
        <v/>
      </c>
    </row>
    <row r="514" spans="5:27" x14ac:dyDescent="0.25">
      <c r="E514" s="320" t="str">
        <f t="shared" si="54"/>
        <v/>
      </c>
      <c r="F514" s="69"/>
      <c r="G514" s="66" t="str">
        <f t="shared" si="50"/>
        <v/>
      </c>
      <c r="H514" s="67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t="str">
        <f t="shared" si="51"/>
        <v/>
      </c>
      <c r="Z514" s="218" t="str">
        <f t="shared" si="52"/>
        <v/>
      </c>
      <c r="AA514" s="218" t="str">
        <f t="shared" si="53"/>
        <v/>
      </c>
    </row>
    <row r="515" spans="5:27" x14ac:dyDescent="0.25">
      <c r="E515" s="320" t="str">
        <f t="shared" si="54"/>
        <v/>
      </c>
      <c r="F515" s="69"/>
      <c r="G515" s="66" t="str">
        <f t="shared" si="50"/>
        <v/>
      </c>
      <c r="H515" s="67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t="str">
        <f t="shared" si="51"/>
        <v/>
      </c>
      <c r="Z515" s="218" t="str">
        <f t="shared" si="52"/>
        <v/>
      </c>
      <c r="AA515" s="218" t="str">
        <f t="shared" si="53"/>
        <v/>
      </c>
    </row>
    <row r="516" spans="5:27" x14ac:dyDescent="0.25">
      <c r="E516" s="320" t="str">
        <f t="shared" si="54"/>
        <v/>
      </c>
      <c r="F516" s="69"/>
      <c r="G516" s="66" t="str">
        <f t="shared" si="50"/>
        <v/>
      </c>
      <c r="H516" s="67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t="str">
        <f t="shared" si="51"/>
        <v/>
      </c>
      <c r="Z516" s="218" t="str">
        <f t="shared" si="52"/>
        <v/>
      </c>
      <c r="AA516" s="218" t="str">
        <f t="shared" si="53"/>
        <v/>
      </c>
    </row>
    <row r="517" spans="5:27" x14ac:dyDescent="0.25">
      <c r="E517" s="320" t="str">
        <f t="shared" si="54"/>
        <v/>
      </c>
      <c r="F517" s="69"/>
      <c r="G517" s="66" t="str">
        <f t="shared" si="50"/>
        <v/>
      </c>
      <c r="H517" s="67" t="str">
        <f t="shared" ref="H517:H530" si="55">IF(F517="","",G517-1)</f>
        <v/>
      </c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t="str">
        <f t="shared" si="51"/>
        <v/>
      </c>
      <c r="Z517" s="218" t="str">
        <f t="shared" si="52"/>
        <v/>
      </c>
      <c r="AA517" s="218" t="str">
        <f t="shared" si="53"/>
        <v/>
      </c>
    </row>
    <row r="518" spans="5:27" x14ac:dyDescent="0.25">
      <c r="E518" s="320" t="str">
        <f t="shared" si="54"/>
        <v/>
      </c>
      <c r="F518" s="69"/>
      <c r="G518" s="66" t="str">
        <f t="shared" si="50"/>
        <v/>
      </c>
      <c r="H518" s="67" t="str">
        <f t="shared" si="55"/>
        <v/>
      </c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t="str">
        <f t="shared" si="51"/>
        <v/>
      </c>
      <c r="Z518" s="218" t="str">
        <f t="shared" si="52"/>
        <v/>
      </c>
      <c r="AA518" s="218" t="str">
        <f t="shared" si="53"/>
        <v/>
      </c>
    </row>
    <row r="519" spans="5:27" x14ac:dyDescent="0.25">
      <c r="E519" s="320" t="str">
        <f t="shared" si="54"/>
        <v/>
      </c>
      <c r="F519" s="69"/>
      <c r="G519" s="66" t="str">
        <f t="shared" si="50"/>
        <v/>
      </c>
      <c r="H519" s="67" t="str">
        <f t="shared" si="55"/>
        <v/>
      </c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t="str">
        <f t="shared" si="51"/>
        <v/>
      </c>
      <c r="Z519" s="218" t="str">
        <f t="shared" si="52"/>
        <v/>
      </c>
      <c r="AA519" s="218" t="str">
        <f t="shared" si="53"/>
        <v/>
      </c>
    </row>
    <row r="520" spans="5:27" x14ac:dyDescent="0.25">
      <c r="E520" s="320" t="str">
        <f t="shared" si="54"/>
        <v/>
      </c>
      <c r="F520" s="69"/>
      <c r="G520" s="66" t="str">
        <f t="shared" si="50"/>
        <v/>
      </c>
      <c r="H520" s="67" t="str">
        <f t="shared" si="55"/>
        <v/>
      </c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t="str">
        <f t="shared" si="51"/>
        <v/>
      </c>
      <c r="Z520" s="218" t="str">
        <f t="shared" si="52"/>
        <v/>
      </c>
      <c r="AA520" s="218" t="str">
        <f t="shared" si="53"/>
        <v/>
      </c>
    </row>
    <row r="521" spans="5:27" x14ac:dyDescent="0.25">
      <c r="E521" s="320" t="str">
        <f t="shared" si="54"/>
        <v/>
      </c>
      <c r="F521" s="69"/>
      <c r="G521" s="66" t="str">
        <f t="shared" ref="G521:G584" si="56">IF(F521="","",F521/$C$21)</f>
        <v/>
      </c>
      <c r="H521" s="67" t="str">
        <f t="shared" si="55"/>
        <v/>
      </c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t="str">
        <f t="shared" si="51"/>
        <v/>
      </c>
      <c r="Z521" s="218" t="str">
        <f t="shared" si="52"/>
        <v/>
      </c>
      <c r="AA521" s="218" t="str">
        <f t="shared" si="53"/>
        <v/>
      </c>
    </row>
    <row r="522" spans="5:27" x14ac:dyDescent="0.25">
      <c r="E522" s="320" t="str">
        <f t="shared" si="54"/>
        <v/>
      </c>
      <c r="F522" s="69"/>
      <c r="G522" s="66" t="str">
        <f t="shared" si="56"/>
        <v/>
      </c>
      <c r="H522" s="67" t="str">
        <f t="shared" si="55"/>
        <v/>
      </c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t="str">
        <f t="shared" si="51"/>
        <v/>
      </c>
      <c r="Z522" s="218" t="str">
        <f t="shared" si="52"/>
        <v/>
      </c>
      <c r="AA522" s="218" t="str">
        <f t="shared" si="53"/>
        <v/>
      </c>
    </row>
    <row r="523" spans="5:27" x14ac:dyDescent="0.25">
      <c r="E523" s="320" t="str">
        <f t="shared" si="54"/>
        <v/>
      </c>
      <c r="F523" s="69"/>
      <c r="G523" s="66" t="str">
        <f t="shared" si="56"/>
        <v/>
      </c>
      <c r="H523" s="67" t="str">
        <f t="shared" si="55"/>
        <v/>
      </c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t="str">
        <f t="shared" si="51"/>
        <v/>
      </c>
      <c r="Z523" s="218" t="str">
        <f t="shared" si="52"/>
        <v/>
      </c>
      <c r="AA523" s="218" t="str">
        <f t="shared" si="53"/>
        <v/>
      </c>
    </row>
    <row r="524" spans="5:27" x14ac:dyDescent="0.25">
      <c r="E524" s="320" t="str">
        <f t="shared" si="54"/>
        <v/>
      </c>
      <c r="F524" s="69"/>
      <c r="G524" s="66" t="str">
        <f t="shared" si="56"/>
        <v/>
      </c>
      <c r="H524" s="67" t="str">
        <f t="shared" si="55"/>
        <v/>
      </c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t="str">
        <f t="shared" si="51"/>
        <v/>
      </c>
      <c r="Z524" s="218" t="str">
        <f t="shared" si="52"/>
        <v/>
      </c>
      <c r="AA524" s="218" t="str">
        <f t="shared" si="53"/>
        <v/>
      </c>
    </row>
    <row r="525" spans="5:27" x14ac:dyDescent="0.25">
      <c r="E525" s="320" t="str">
        <f t="shared" si="54"/>
        <v/>
      </c>
      <c r="F525" s="69"/>
      <c r="G525" s="66" t="str">
        <f t="shared" si="56"/>
        <v/>
      </c>
      <c r="H525" s="67" t="str">
        <f t="shared" si="55"/>
        <v/>
      </c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t="str">
        <f t="shared" si="51"/>
        <v/>
      </c>
      <c r="Z525" s="218" t="str">
        <f t="shared" si="52"/>
        <v/>
      </c>
      <c r="AA525" s="218" t="str">
        <f t="shared" si="53"/>
        <v/>
      </c>
    </row>
    <row r="526" spans="5:27" x14ac:dyDescent="0.25">
      <c r="E526" s="320" t="str">
        <f t="shared" si="54"/>
        <v/>
      </c>
      <c r="F526" s="69"/>
      <c r="G526" s="66" t="str">
        <f t="shared" si="56"/>
        <v/>
      </c>
      <c r="H526" s="67" t="str">
        <f t="shared" si="55"/>
        <v/>
      </c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t="str">
        <f t="shared" si="51"/>
        <v/>
      </c>
      <c r="Z526" s="218" t="str">
        <f t="shared" si="52"/>
        <v/>
      </c>
      <c r="AA526" s="218" t="str">
        <f t="shared" si="53"/>
        <v/>
      </c>
    </row>
    <row r="527" spans="5:27" x14ac:dyDescent="0.25">
      <c r="E527" s="320" t="str">
        <f t="shared" si="54"/>
        <v/>
      </c>
      <c r="F527" s="69"/>
      <c r="G527" s="66" t="str">
        <f t="shared" si="56"/>
        <v/>
      </c>
      <c r="H527" s="67" t="str">
        <f t="shared" si="55"/>
        <v/>
      </c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t="str">
        <f t="shared" si="51"/>
        <v/>
      </c>
      <c r="Z527" s="218" t="str">
        <f t="shared" si="52"/>
        <v/>
      </c>
      <c r="AA527" s="218" t="str">
        <f t="shared" si="53"/>
        <v/>
      </c>
    </row>
    <row r="528" spans="5:27" x14ac:dyDescent="0.25">
      <c r="E528" s="320" t="str">
        <f t="shared" si="54"/>
        <v/>
      </c>
      <c r="F528" s="69"/>
      <c r="G528" s="66" t="str">
        <f t="shared" si="56"/>
        <v/>
      </c>
      <c r="H528" s="67" t="str">
        <f t="shared" si="55"/>
        <v/>
      </c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t="str">
        <f t="shared" si="51"/>
        <v/>
      </c>
      <c r="Z528" s="218" t="str">
        <f t="shared" si="52"/>
        <v/>
      </c>
      <c r="AA528" s="218" t="str">
        <f t="shared" si="53"/>
        <v/>
      </c>
    </row>
    <row r="529" spans="5:27" x14ac:dyDescent="0.25">
      <c r="E529" s="320" t="str">
        <f t="shared" si="54"/>
        <v/>
      </c>
      <c r="F529" s="69"/>
      <c r="G529" s="66" t="str">
        <f t="shared" si="56"/>
        <v/>
      </c>
      <c r="H529" s="67" t="str">
        <f t="shared" si="55"/>
        <v/>
      </c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t="str">
        <f t="shared" si="51"/>
        <v/>
      </c>
      <c r="Z529" s="218" t="str">
        <f t="shared" si="52"/>
        <v/>
      </c>
      <c r="AA529" s="218" t="str">
        <f t="shared" si="53"/>
        <v/>
      </c>
    </row>
    <row r="530" spans="5:27" x14ac:dyDescent="0.25">
      <c r="E530" s="320" t="str">
        <f t="shared" si="54"/>
        <v/>
      </c>
      <c r="F530" s="69"/>
      <c r="G530" s="66" t="str">
        <f t="shared" si="56"/>
        <v/>
      </c>
      <c r="H530" s="67" t="str">
        <f t="shared" si="55"/>
        <v/>
      </c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t="str">
        <f t="shared" si="51"/>
        <v/>
      </c>
      <c r="Z530" s="218" t="str">
        <f t="shared" si="52"/>
        <v/>
      </c>
      <c r="AA530" s="218" t="str">
        <f t="shared" si="53"/>
        <v/>
      </c>
    </row>
    <row r="531" spans="5:27" x14ac:dyDescent="0.25">
      <c r="E531" s="320" t="str">
        <f t="shared" si="54"/>
        <v/>
      </c>
      <c r="F531" s="69"/>
      <c r="G531" s="66" t="str">
        <f t="shared" si="56"/>
        <v/>
      </c>
      <c r="H531" s="67" t="str">
        <f t="shared" ref="H531:H594" si="57">IF(F531="","",G531-1)</f>
        <v/>
      </c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t="str">
        <f t="shared" si="51"/>
        <v/>
      </c>
      <c r="Z531" s="218" t="str">
        <f t="shared" si="52"/>
        <v/>
      </c>
      <c r="AA531" s="218" t="str">
        <f t="shared" si="53"/>
        <v/>
      </c>
    </row>
    <row r="532" spans="5:27" x14ac:dyDescent="0.25">
      <c r="E532" s="320" t="str">
        <f t="shared" si="54"/>
        <v/>
      </c>
      <c r="F532" s="69"/>
      <c r="G532" s="66" t="str">
        <f t="shared" si="56"/>
        <v/>
      </c>
      <c r="H532" s="67" t="str">
        <f t="shared" si="57"/>
        <v/>
      </c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t="str">
        <f t="shared" si="51"/>
        <v/>
      </c>
      <c r="Z532" s="218" t="str">
        <f t="shared" si="52"/>
        <v/>
      </c>
      <c r="AA532" s="218" t="str">
        <f t="shared" si="53"/>
        <v/>
      </c>
    </row>
    <row r="533" spans="5:27" x14ac:dyDescent="0.25">
      <c r="E533" s="320" t="str">
        <f t="shared" si="54"/>
        <v/>
      </c>
      <c r="F533" s="69"/>
      <c r="G533" s="66" t="str">
        <f t="shared" si="56"/>
        <v/>
      </c>
      <c r="H533" s="67" t="str">
        <f t="shared" si="57"/>
        <v/>
      </c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t="str">
        <f t="shared" si="51"/>
        <v/>
      </c>
      <c r="Z533" s="218" t="str">
        <f t="shared" si="52"/>
        <v/>
      </c>
      <c r="AA533" s="218" t="str">
        <f t="shared" si="53"/>
        <v/>
      </c>
    </row>
    <row r="534" spans="5:27" x14ac:dyDescent="0.25">
      <c r="E534" s="320" t="str">
        <f t="shared" si="54"/>
        <v/>
      </c>
      <c r="F534" s="69"/>
      <c r="G534" s="66" t="str">
        <f t="shared" si="56"/>
        <v/>
      </c>
      <c r="H534" s="67" t="str">
        <f t="shared" si="57"/>
        <v/>
      </c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t="str">
        <f t="shared" si="51"/>
        <v/>
      </c>
      <c r="Z534" s="218" t="str">
        <f t="shared" si="52"/>
        <v/>
      </c>
      <c r="AA534" s="218" t="str">
        <f t="shared" si="53"/>
        <v/>
      </c>
    </row>
    <row r="535" spans="5:27" x14ac:dyDescent="0.25">
      <c r="E535" s="320" t="str">
        <f t="shared" si="54"/>
        <v/>
      </c>
      <c r="F535" s="69"/>
      <c r="G535" s="66" t="str">
        <f t="shared" si="56"/>
        <v/>
      </c>
      <c r="H535" s="67" t="str">
        <f t="shared" si="57"/>
        <v/>
      </c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t="str">
        <f t="shared" si="51"/>
        <v/>
      </c>
      <c r="Z535" s="218" t="str">
        <f t="shared" si="52"/>
        <v/>
      </c>
      <c r="AA535" s="218" t="str">
        <f t="shared" si="53"/>
        <v/>
      </c>
    </row>
    <row r="536" spans="5:27" x14ac:dyDescent="0.25">
      <c r="E536" s="320" t="str">
        <f t="shared" si="54"/>
        <v/>
      </c>
      <c r="F536" s="69"/>
      <c r="G536" s="66" t="str">
        <f t="shared" si="56"/>
        <v/>
      </c>
      <c r="H536" s="67" t="str">
        <f t="shared" si="57"/>
        <v/>
      </c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t="str">
        <f t="shared" si="51"/>
        <v/>
      </c>
      <c r="Z536" s="218" t="str">
        <f t="shared" si="52"/>
        <v/>
      </c>
      <c r="AA536" s="218" t="str">
        <f t="shared" si="53"/>
        <v/>
      </c>
    </row>
    <row r="537" spans="5:27" x14ac:dyDescent="0.25">
      <c r="E537" s="320" t="str">
        <f t="shared" si="54"/>
        <v/>
      </c>
      <c r="F537" s="69"/>
      <c r="G537" s="66" t="str">
        <f t="shared" si="56"/>
        <v/>
      </c>
      <c r="H537" s="67" t="str">
        <f t="shared" si="57"/>
        <v/>
      </c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t="str">
        <f t="shared" si="51"/>
        <v/>
      </c>
      <c r="Z537" s="218" t="str">
        <f t="shared" si="52"/>
        <v/>
      </c>
      <c r="AA537" s="218" t="str">
        <f t="shared" si="53"/>
        <v/>
      </c>
    </row>
    <row r="538" spans="5:27" x14ac:dyDescent="0.25">
      <c r="E538" s="320" t="str">
        <f t="shared" si="54"/>
        <v/>
      </c>
      <c r="F538" s="69"/>
      <c r="G538" s="66" t="str">
        <f t="shared" si="56"/>
        <v/>
      </c>
      <c r="H538" s="67" t="str">
        <f t="shared" si="57"/>
        <v/>
      </c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t="str">
        <f t="shared" si="51"/>
        <v/>
      </c>
      <c r="Z538" s="218" t="str">
        <f t="shared" si="52"/>
        <v/>
      </c>
      <c r="AA538" s="218" t="str">
        <f t="shared" si="53"/>
        <v/>
      </c>
    </row>
    <row r="539" spans="5:27" x14ac:dyDescent="0.25">
      <c r="E539" s="320" t="str">
        <f t="shared" si="54"/>
        <v/>
      </c>
      <c r="F539" s="69"/>
      <c r="G539" s="66" t="str">
        <f t="shared" si="56"/>
        <v/>
      </c>
      <c r="H539" s="67" t="str">
        <f t="shared" si="57"/>
        <v/>
      </c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t="str">
        <f t="shared" si="51"/>
        <v/>
      </c>
      <c r="Z539" s="218" t="str">
        <f t="shared" si="52"/>
        <v/>
      </c>
      <c r="AA539" s="218" t="str">
        <f t="shared" si="53"/>
        <v/>
      </c>
    </row>
    <row r="540" spans="5:27" x14ac:dyDescent="0.25">
      <c r="E540" s="320" t="str">
        <f t="shared" si="54"/>
        <v/>
      </c>
      <c r="F540" s="69"/>
      <c r="G540" s="66" t="str">
        <f t="shared" si="56"/>
        <v/>
      </c>
      <c r="H540" s="67" t="str">
        <f t="shared" si="57"/>
        <v/>
      </c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t="str">
        <f t="shared" si="51"/>
        <v/>
      </c>
      <c r="Z540" s="218" t="str">
        <f t="shared" si="52"/>
        <v/>
      </c>
      <c r="AA540" s="218" t="str">
        <f t="shared" si="53"/>
        <v/>
      </c>
    </row>
    <row r="541" spans="5:27" x14ac:dyDescent="0.25">
      <c r="E541" s="320" t="str">
        <f t="shared" si="54"/>
        <v/>
      </c>
      <c r="F541" s="69"/>
      <c r="G541" s="66" t="str">
        <f t="shared" si="56"/>
        <v/>
      </c>
      <c r="H541" s="67" t="str">
        <f t="shared" si="57"/>
        <v/>
      </c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t="str">
        <f t="shared" si="51"/>
        <v/>
      </c>
      <c r="Z541" s="218" t="str">
        <f t="shared" si="52"/>
        <v/>
      </c>
      <c r="AA541" s="218" t="str">
        <f t="shared" si="53"/>
        <v/>
      </c>
    </row>
    <row r="542" spans="5:27" x14ac:dyDescent="0.25">
      <c r="E542" s="320" t="str">
        <f t="shared" si="54"/>
        <v/>
      </c>
      <c r="F542" s="69"/>
      <c r="G542" s="66" t="str">
        <f t="shared" si="56"/>
        <v/>
      </c>
      <c r="H542" s="67" t="str">
        <f t="shared" si="57"/>
        <v/>
      </c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t="str">
        <f t="shared" si="51"/>
        <v/>
      </c>
      <c r="Z542" s="218" t="str">
        <f t="shared" si="52"/>
        <v/>
      </c>
      <c r="AA542" s="218" t="str">
        <f t="shared" si="53"/>
        <v/>
      </c>
    </row>
    <row r="543" spans="5:27" x14ac:dyDescent="0.25">
      <c r="E543" s="320" t="str">
        <f t="shared" si="54"/>
        <v/>
      </c>
      <c r="F543" s="69"/>
      <c r="G543" s="66" t="str">
        <f t="shared" si="56"/>
        <v/>
      </c>
      <c r="H543" s="67" t="str">
        <f t="shared" si="57"/>
        <v/>
      </c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t="str">
        <f t="shared" si="51"/>
        <v/>
      </c>
      <c r="Z543" s="218" t="str">
        <f t="shared" si="52"/>
        <v/>
      </c>
      <c r="AA543" s="218" t="str">
        <f t="shared" si="53"/>
        <v/>
      </c>
    </row>
    <row r="544" spans="5:27" x14ac:dyDescent="0.25">
      <c r="E544" s="320" t="str">
        <f t="shared" si="54"/>
        <v/>
      </c>
      <c r="F544" s="69"/>
      <c r="G544" s="66" t="str">
        <f t="shared" si="56"/>
        <v/>
      </c>
      <c r="H544" s="67" t="str">
        <f t="shared" si="57"/>
        <v/>
      </c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t="str">
        <f t="shared" si="51"/>
        <v/>
      </c>
      <c r="Z544" s="218" t="str">
        <f t="shared" si="52"/>
        <v/>
      </c>
      <c r="AA544" s="218" t="str">
        <f t="shared" si="53"/>
        <v/>
      </c>
    </row>
    <row r="545" spans="5:27" x14ac:dyDescent="0.25">
      <c r="E545" s="320" t="str">
        <f t="shared" si="54"/>
        <v/>
      </c>
      <c r="F545" s="69"/>
      <c r="G545" s="66" t="str">
        <f t="shared" si="56"/>
        <v/>
      </c>
      <c r="H545" s="67" t="str">
        <f t="shared" si="57"/>
        <v/>
      </c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t="str">
        <f t="shared" si="51"/>
        <v/>
      </c>
      <c r="Z545" s="218" t="str">
        <f t="shared" si="52"/>
        <v/>
      </c>
      <c r="AA545" s="218" t="str">
        <f t="shared" si="53"/>
        <v/>
      </c>
    </row>
    <row r="546" spans="5:27" x14ac:dyDescent="0.25">
      <c r="E546" s="320" t="str">
        <f t="shared" si="54"/>
        <v/>
      </c>
      <c r="F546" s="69"/>
      <c r="G546" s="66" t="str">
        <f t="shared" si="56"/>
        <v/>
      </c>
      <c r="H546" s="67" t="str">
        <f t="shared" si="57"/>
        <v/>
      </c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t="str">
        <f t="shared" si="51"/>
        <v/>
      </c>
      <c r="Z546" s="218" t="str">
        <f t="shared" si="52"/>
        <v/>
      </c>
      <c r="AA546" s="218" t="str">
        <f t="shared" si="53"/>
        <v/>
      </c>
    </row>
    <row r="547" spans="5:27" x14ac:dyDescent="0.25">
      <c r="E547" s="320" t="str">
        <f t="shared" si="54"/>
        <v/>
      </c>
      <c r="F547" s="69"/>
      <c r="G547" s="66" t="str">
        <f t="shared" si="56"/>
        <v/>
      </c>
      <c r="H547" s="67" t="str">
        <f t="shared" si="57"/>
        <v/>
      </c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t="str">
        <f t="shared" ref="Y547:Y610" si="58">IF(C547="","",C547/$C$21)</f>
        <v/>
      </c>
      <c r="Z547" s="218" t="str">
        <f t="shared" ref="Z547:Z610" si="59">IF(C547="",IF(Y547="","",Y547),AVERAGE(Y538:Y558))</f>
        <v/>
      </c>
      <c r="AA547" s="218" t="str">
        <f t="shared" ref="AA547:AA610" si="60">IF(D547="",IF(Z547="","",Z547),AVERAGE(Y528:Y568))</f>
        <v/>
      </c>
    </row>
    <row r="548" spans="5:27" x14ac:dyDescent="0.25">
      <c r="E548" s="320" t="str">
        <f t="shared" ref="E548:E611" si="61">IF(C548="","",((C548/$C$22)-1))</f>
        <v/>
      </c>
      <c r="F548" s="69"/>
      <c r="G548" s="66" t="str">
        <f t="shared" si="56"/>
        <v/>
      </c>
      <c r="H548" s="67" t="str">
        <f t="shared" si="57"/>
        <v/>
      </c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t="str">
        <f t="shared" si="58"/>
        <v/>
      </c>
      <c r="Z548" s="218" t="str">
        <f t="shared" si="59"/>
        <v/>
      </c>
      <c r="AA548" s="218" t="str">
        <f t="shared" si="60"/>
        <v/>
      </c>
    </row>
    <row r="549" spans="5:27" x14ac:dyDescent="0.25">
      <c r="E549" s="320" t="str">
        <f t="shared" si="61"/>
        <v/>
      </c>
      <c r="F549" s="69"/>
      <c r="G549" s="66" t="str">
        <f t="shared" si="56"/>
        <v/>
      </c>
      <c r="H549" s="67" t="str">
        <f t="shared" si="57"/>
        <v/>
      </c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t="str">
        <f t="shared" si="58"/>
        <v/>
      </c>
      <c r="Z549" s="218" t="str">
        <f t="shared" si="59"/>
        <v/>
      </c>
      <c r="AA549" s="218" t="str">
        <f t="shared" si="60"/>
        <v/>
      </c>
    </row>
    <row r="550" spans="5:27" x14ac:dyDescent="0.25">
      <c r="E550" s="320" t="str">
        <f t="shared" si="61"/>
        <v/>
      </c>
      <c r="F550" s="69"/>
      <c r="G550" s="66" t="str">
        <f t="shared" si="56"/>
        <v/>
      </c>
      <c r="H550" s="67" t="str">
        <f t="shared" si="57"/>
        <v/>
      </c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t="str">
        <f t="shared" si="58"/>
        <v/>
      </c>
      <c r="Z550" s="218" t="str">
        <f t="shared" si="59"/>
        <v/>
      </c>
      <c r="AA550" s="218" t="str">
        <f t="shared" si="60"/>
        <v/>
      </c>
    </row>
    <row r="551" spans="5:27" x14ac:dyDescent="0.25">
      <c r="E551" s="320" t="str">
        <f t="shared" si="61"/>
        <v/>
      </c>
      <c r="F551" s="69"/>
      <c r="G551" s="66" t="str">
        <f t="shared" si="56"/>
        <v/>
      </c>
      <c r="H551" s="67" t="str">
        <f t="shared" si="57"/>
        <v/>
      </c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t="str">
        <f t="shared" si="58"/>
        <v/>
      </c>
      <c r="Z551" s="218" t="str">
        <f t="shared" si="59"/>
        <v/>
      </c>
      <c r="AA551" s="218" t="str">
        <f t="shared" si="60"/>
        <v/>
      </c>
    </row>
    <row r="552" spans="5:27" x14ac:dyDescent="0.25">
      <c r="E552" s="320" t="str">
        <f t="shared" si="61"/>
        <v/>
      </c>
      <c r="F552" s="69"/>
      <c r="G552" s="66" t="str">
        <f t="shared" si="56"/>
        <v/>
      </c>
      <c r="H552" s="67" t="str">
        <f t="shared" si="57"/>
        <v/>
      </c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t="str">
        <f t="shared" si="58"/>
        <v/>
      </c>
      <c r="Z552" s="218" t="str">
        <f t="shared" si="59"/>
        <v/>
      </c>
      <c r="AA552" s="218" t="str">
        <f t="shared" si="60"/>
        <v/>
      </c>
    </row>
    <row r="553" spans="5:27" x14ac:dyDescent="0.25">
      <c r="E553" s="320" t="str">
        <f t="shared" si="61"/>
        <v/>
      </c>
      <c r="F553" s="69"/>
      <c r="G553" s="66" t="str">
        <f t="shared" si="56"/>
        <v/>
      </c>
      <c r="H553" s="67" t="str">
        <f t="shared" si="57"/>
        <v/>
      </c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t="str">
        <f t="shared" si="58"/>
        <v/>
      </c>
      <c r="Z553" s="218" t="str">
        <f t="shared" si="59"/>
        <v/>
      </c>
      <c r="AA553" s="218" t="str">
        <f t="shared" si="60"/>
        <v/>
      </c>
    </row>
    <row r="554" spans="5:27" x14ac:dyDescent="0.25">
      <c r="E554" s="320" t="str">
        <f t="shared" si="61"/>
        <v/>
      </c>
      <c r="F554" s="69"/>
      <c r="G554" s="66" t="str">
        <f t="shared" si="56"/>
        <v/>
      </c>
      <c r="H554" s="67" t="str">
        <f t="shared" si="57"/>
        <v/>
      </c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t="str">
        <f t="shared" si="58"/>
        <v/>
      </c>
      <c r="Z554" s="218" t="str">
        <f t="shared" si="59"/>
        <v/>
      </c>
      <c r="AA554" s="218" t="str">
        <f t="shared" si="60"/>
        <v/>
      </c>
    </row>
    <row r="555" spans="5:27" x14ac:dyDescent="0.25">
      <c r="E555" s="320" t="str">
        <f t="shared" si="61"/>
        <v/>
      </c>
      <c r="F555" s="69"/>
      <c r="G555" s="66" t="str">
        <f t="shared" si="56"/>
        <v/>
      </c>
      <c r="H555" s="67" t="str">
        <f t="shared" si="57"/>
        <v/>
      </c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t="str">
        <f t="shared" si="58"/>
        <v/>
      </c>
      <c r="Z555" s="218" t="str">
        <f t="shared" si="59"/>
        <v/>
      </c>
      <c r="AA555" s="218" t="str">
        <f t="shared" si="60"/>
        <v/>
      </c>
    </row>
    <row r="556" spans="5:27" x14ac:dyDescent="0.25">
      <c r="E556" s="320" t="str">
        <f t="shared" si="61"/>
        <v/>
      </c>
      <c r="F556" s="69"/>
      <c r="G556" s="66" t="str">
        <f t="shared" si="56"/>
        <v/>
      </c>
      <c r="H556" s="67" t="str">
        <f t="shared" si="57"/>
        <v/>
      </c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t="str">
        <f t="shared" si="58"/>
        <v/>
      </c>
      <c r="Z556" s="218" t="str">
        <f t="shared" si="59"/>
        <v/>
      </c>
      <c r="AA556" s="218" t="str">
        <f t="shared" si="60"/>
        <v/>
      </c>
    </row>
    <row r="557" spans="5:27" x14ac:dyDescent="0.25">
      <c r="E557" s="320" t="str">
        <f t="shared" si="61"/>
        <v/>
      </c>
      <c r="F557" s="69"/>
      <c r="G557" s="66" t="str">
        <f t="shared" si="56"/>
        <v/>
      </c>
      <c r="H557" s="67" t="str">
        <f t="shared" si="57"/>
        <v/>
      </c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t="str">
        <f t="shared" si="58"/>
        <v/>
      </c>
      <c r="Z557" s="218" t="str">
        <f t="shared" si="59"/>
        <v/>
      </c>
      <c r="AA557" s="218" t="str">
        <f t="shared" si="60"/>
        <v/>
      </c>
    </row>
    <row r="558" spans="5:27" x14ac:dyDescent="0.25">
      <c r="E558" s="320" t="str">
        <f t="shared" si="61"/>
        <v/>
      </c>
      <c r="F558" s="69"/>
      <c r="G558" s="66" t="str">
        <f t="shared" si="56"/>
        <v/>
      </c>
      <c r="H558" s="67" t="str">
        <f t="shared" si="57"/>
        <v/>
      </c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t="str">
        <f t="shared" si="58"/>
        <v/>
      </c>
      <c r="Z558" s="218" t="str">
        <f t="shared" si="59"/>
        <v/>
      </c>
      <c r="AA558" s="218" t="str">
        <f t="shared" si="60"/>
        <v/>
      </c>
    </row>
    <row r="559" spans="5:27" x14ac:dyDescent="0.25">
      <c r="E559" s="320" t="str">
        <f t="shared" si="61"/>
        <v/>
      </c>
      <c r="F559" s="69"/>
      <c r="G559" s="66" t="str">
        <f t="shared" si="56"/>
        <v/>
      </c>
      <c r="H559" s="67" t="str">
        <f t="shared" si="57"/>
        <v/>
      </c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t="str">
        <f t="shared" si="58"/>
        <v/>
      </c>
      <c r="Z559" s="218" t="str">
        <f t="shared" si="59"/>
        <v/>
      </c>
      <c r="AA559" s="218" t="str">
        <f t="shared" si="60"/>
        <v/>
      </c>
    </row>
    <row r="560" spans="5:27" x14ac:dyDescent="0.25">
      <c r="E560" s="320" t="str">
        <f t="shared" si="61"/>
        <v/>
      </c>
      <c r="F560" s="69"/>
      <c r="G560" s="66" t="str">
        <f t="shared" si="56"/>
        <v/>
      </c>
      <c r="H560" s="67" t="str">
        <f t="shared" si="57"/>
        <v/>
      </c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t="str">
        <f t="shared" si="58"/>
        <v/>
      </c>
      <c r="Z560" s="218" t="str">
        <f t="shared" si="59"/>
        <v/>
      </c>
      <c r="AA560" s="218" t="str">
        <f t="shared" si="60"/>
        <v/>
      </c>
    </row>
    <row r="561" spans="5:27" x14ac:dyDescent="0.25">
      <c r="E561" s="320" t="str">
        <f t="shared" si="61"/>
        <v/>
      </c>
      <c r="F561" s="69"/>
      <c r="G561" s="66" t="str">
        <f t="shared" si="56"/>
        <v/>
      </c>
      <c r="H561" s="67" t="str">
        <f t="shared" si="57"/>
        <v/>
      </c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t="str">
        <f t="shared" si="58"/>
        <v/>
      </c>
      <c r="Z561" s="218" t="str">
        <f t="shared" si="59"/>
        <v/>
      </c>
      <c r="AA561" s="218" t="str">
        <f t="shared" si="60"/>
        <v/>
      </c>
    </row>
    <row r="562" spans="5:27" x14ac:dyDescent="0.25">
      <c r="E562" s="320" t="str">
        <f t="shared" si="61"/>
        <v/>
      </c>
      <c r="F562" s="69"/>
      <c r="G562" s="66" t="str">
        <f t="shared" si="56"/>
        <v/>
      </c>
      <c r="H562" s="67" t="str">
        <f t="shared" si="57"/>
        <v/>
      </c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t="str">
        <f t="shared" si="58"/>
        <v/>
      </c>
      <c r="Z562" s="218" t="str">
        <f t="shared" si="59"/>
        <v/>
      </c>
      <c r="AA562" s="218" t="str">
        <f t="shared" si="60"/>
        <v/>
      </c>
    </row>
    <row r="563" spans="5:27" x14ac:dyDescent="0.25">
      <c r="E563" s="320" t="str">
        <f t="shared" si="61"/>
        <v/>
      </c>
      <c r="F563" s="69"/>
      <c r="G563" s="66" t="str">
        <f t="shared" si="56"/>
        <v/>
      </c>
      <c r="H563" s="67" t="str">
        <f t="shared" si="57"/>
        <v/>
      </c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t="str">
        <f t="shared" si="58"/>
        <v/>
      </c>
      <c r="Z563" s="218" t="str">
        <f t="shared" si="59"/>
        <v/>
      </c>
      <c r="AA563" s="218" t="str">
        <f t="shared" si="60"/>
        <v/>
      </c>
    </row>
    <row r="564" spans="5:27" x14ac:dyDescent="0.25">
      <c r="E564" s="320" t="str">
        <f t="shared" si="61"/>
        <v/>
      </c>
      <c r="F564" s="69"/>
      <c r="G564" s="66" t="str">
        <f t="shared" si="56"/>
        <v/>
      </c>
      <c r="H564" s="67" t="str">
        <f t="shared" si="57"/>
        <v/>
      </c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t="str">
        <f t="shared" si="58"/>
        <v/>
      </c>
      <c r="Z564" s="218" t="str">
        <f t="shared" si="59"/>
        <v/>
      </c>
      <c r="AA564" s="218" t="str">
        <f t="shared" si="60"/>
        <v/>
      </c>
    </row>
    <row r="565" spans="5:27" x14ac:dyDescent="0.25">
      <c r="E565" s="320" t="str">
        <f t="shared" si="61"/>
        <v/>
      </c>
      <c r="F565" s="69"/>
      <c r="G565" s="66" t="str">
        <f t="shared" si="56"/>
        <v/>
      </c>
      <c r="H565" s="67" t="str">
        <f t="shared" si="57"/>
        <v/>
      </c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t="str">
        <f t="shared" si="58"/>
        <v/>
      </c>
      <c r="Z565" s="218" t="str">
        <f t="shared" si="59"/>
        <v/>
      </c>
      <c r="AA565" s="218" t="str">
        <f t="shared" si="60"/>
        <v/>
      </c>
    </row>
    <row r="566" spans="5:27" x14ac:dyDescent="0.25">
      <c r="E566" s="320" t="str">
        <f t="shared" si="61"/>
        <v/>
      </c>
      <c r="F566" s="69"/>
      <c r="G566" s="66" t="str">
        <f t="shared" si="56"/>
        <v/>
      </c>
      <c r="H566" s="67" t="str">
        <f t="shared" si="57"/>
        <v/>
      </c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t="str">
        <f t="shared" si="58"/>
        <v/>
      </c>
      <c r="Z566" s="218" t="str">
        <f t="shared" si="59"/>
        <v/>
      </c>
      <c r="AA566" s="218" t="str">
        <f t="shared" si="60"/>
        <v/>
      </c>
    </row>
    <row r="567" spans="5:27" x14ac:dyDescent="0.25">
      <c r="E567" s="320" t="str">
        <f t="shared" si="61"/>
        <v/>
      </c>
      <c r="F567" s="69"/>
      <c r="G567" s="66" t="str">
        <f t="shared" si="56"/>
        <v/>
      </c>
      <c r="H567" s="67" t="str">
        <f t="shared" si="57"/>
        <v/>
      </c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t="str">
        <f t="shared" si="58"/>
        <v/>
      </c>
      <c r="Z567" s="218" t="str">
        <f t="shared" si="59"/>
        <v/>
      </c>
      <c r="AA567" s="218" t="str">
        <f t="shared" si="60"/>
        <v/>
      </c>
    </row>
    <row r="568" spans="5:27" x14ac:dyDescent="0.25">
      <c r="E568" s="320" t="str">
        <f t="shared" si="61"/>
        <v/>
      </c>
      <c r="F568" s="69"/>
      <c r="G568" s="66" t="str">
        <f t="shared" si="56"/>
        <v/>
      </c>
      <c r="H568" s="67" t="str">
        <f t="shared" si="57"/>
        <v/>
      </c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t="str">
        <f t="shared" si="58"/>
        <v/>
      </c>
      <c r="Z568" s="218" t="str">
        <f t="shared" si="59"/>
        <v/>
      </c>
      <c r="AA568" s="218" t="str">
        <f t="shared" si="60"/>
        <v/>
      </c>
    </row>
    <row r="569" spans="5:27" x14ac:dyDescent="0.25">
      <c r="E569" s="320" t="str">
        <f t="shared" si="61"/>
        <v/>
      </c>
      <c r="F569" s="69"/>
      <c r="G569" s="66" t="str">
        <f t="shared" si="56"/>
        <v/>
      </c>
      <c r="H569" s="67" t="str">
        <f t="shared" si="57"/>
        <v/>
      </c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t="str">
        <f t="shared" si="58"/>
        <v/>
      </c>
      <c r="Z569" s="218" t="str">
        <f t="shared" si="59"/>
        <v/>
      </c>
      <c r="AA569" s="218" t="str">
        <f t="shared" si="60"/>
        <v/>
      </c>
    </row>
    <row r="570" spans="5:27" x14ac:dyDescent="0.25">
      <c r="E570" s="320" t="str">
        <f t="shared" si="61"/>
        <v/>
      </c>
      <c r="F570" s="69"/>
      <c r="G570" s="66" t="str">
        <f t="shared" si="56"/>
        <v/>
      </c>
      <c r="H570" s="67" t="str">
        <f t="shared" si="57"/>
        <v/>
      </c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t="str">
        <f t="shared" si="58"/>
        <v/>
      </c>
      <c r="Z570" s="218" t="str">
        <f t="shared" si="59"/>
        <v/>
      </c>
      <c r="AA570" s="218" t="str">
        <f t="shared" si="60"/>
        <v/>
      </c>
    </row>
    <row r="571" spans="5:27" x14ac:dyDescent="0.25">
      <c r="E571" s="320" t="str">
        <f t="shared" si="61"/>
        <v/>
      </c>
      <c r="F571" s="69"/>
      <c r="G571" s="66" t="str">
        <f t="shared" si="56"/>
        <v/>
      </c>
      <c r="H571" s="67" t="str">
        <f t="shared" si="57"/>
        <v/>
      </c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t="str">
        <f t="shared" si="58"/>
        <v/>
      </c>
      <c r="Z571" s="218" t="str">
        <f t="shared" si="59"/>
        <v/>
      </c>
      <c r="AA571" s="218" t="str">
        <f t="shared" si="60"/>
        <v/>
      </c>
    </row>
    <row r="572" spans="5:27" x14ac:dyDescent="0.25">
      <c r="E572" s="320" t="str">
        <f t="shared" si="61"/>
        <v/>
      </c>
      <c r="F572" s="69"/>
      <c r="G572" s="66" t="str">
        <f t="shared" si="56"/>
        <v/>
      </c>
      <c r="H572" s="67" t="str">
        <f t="shared" si="57"/>
        <v/>
      </c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t="str">
        <f t="shared" si="58"/>
        <v/>
      </c>
      <c r="Z572" s="218" t="str">
        <f t="shared" si="59"/>
        <v/>
      </c>
      <c r="AA572" s="218" t="str">
        <f t="shared" si="60"/>
        <v/>
      </c>
    </row>
    <row r="573" spans="5:27" x14ac:dyDescent="0.25">
      <c r="E573" s="320" t="str">
        <f t="shared" si="61"/>
        <v/>
      </c>
      <c r="F573" s="69"/>
      <c r="G573" s="66" t="str">
        <f t="shared" si="56"/>
        <v/>
      </c>
      <c r="H573" s="67" t="str">
        <f t="shared" si="57"/>
        <v/>
      </c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t="str">
        <f t="shared" si="58"/>
        <v/>
      </c>
      <c r="Z573" s="218" t="str">
        <f t="shared" si="59"/>
        <v/>
      </c>
      <c r="AA573" s="218" t="str">
        <f t="shared" si="60"/>
        <v/>
      </c>
    </row>
    <row r="574" spans="5:27" x14ac:dyDescent="0.25">
      <c r="E574" s="320" t="str">
        <f t="shared" si="61"/>
        <v/>
      </c>
      <c r="F574" s="69"/>
      <c r="G574" s="66" t="str">
        <f t="shared" si="56"/>
        <v/>
      </c>
      <c r="H574" s="67" t="str">
        <f t="shared" si="57"/>
        <v/>
      </c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t="str">
        <f t="shared" si="58"/>
        <v/>
      </c>
      <c r="Z574" s="218" t="str">
        <f t="shared" si="59"/>
        <v/>
      </c>
      <c r="AA574" s="218" t="str">
        <f t="shared" si="60"/>
        <v/>
      </c>
    </row>
    <row r="575" spans="5:27" x14ac:dyDescent="0.25">
      <c r="E575" s="320" t="str">
        <f t="shared" si="61"/>
        <v/>
      </c>
      <c r="F575" s="69"/>
      <c r="G575" s="66" t="str">
        <f t="shared" si="56"/>
        <v/>
      </c>
      <c r="H575" s="67" t="str">
        <f t="shared" si="57"/>
        <v/>
      </c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t="str">
        <f t="shared" si="58"/>
        <v/>
      </c>
      <c r="Z575" s="218" t="str">
        <f t="shared" si="59"/>
        <v/>
      </c>
      <c r="AA575" s="218" t="str">
        <f t="shared" si="60"/>
        <v/>
      </c>
    </row>
    <row r="576" spans="5:27" x14ac:dyDescent="0.25">
      <c r="E576" s="320" t="str">
        <f t="shared" si="61"/>
        <v/>
      </c>
      <c r="F576" s="69"/>
      <c r="G576" s="66" t="str">
        <f t="shared" si="56"/>
        <v/>
      </c>
      <c r="H576" s="67" t="str">
        <f t="shared" si="57"/>
        <v/>
      </c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t="str">
        <f t="shared" si="58"/>
        <v/>
      </c>
      <c r="Z576" s="218" t="str">
        <f t="shared" si="59"/>
        <v/>
      </c>
      <c r="AA576" s="218" t="str">
        <f t="shared" si="60"/>
        <v/>
      </c>
    </row>
    <row r="577" spans="5:27" x14ac:dyDescent="0.25">
      <c r="E577" s="320" t="str">
        <f t="shared" si="61"/>
        <v/>
      </c>
      <c r="F577" s="69"/>
      <c r="G577" s="66" t="str">
        <f t="shared" si="56"/>
        <v/>
      </c>
      <c r="H577" s="67" t="str">
        <f t="shared" si="57"/>
        <v/>
      </c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t="str">
        <f t="shared" si="58"/>
        <v/>
      </c>
      <c r="Z577" s="218" t="str">
        <f t="shared" si="59"/>
        <v/>
      </c>
      <c r="AA577" s="218" t="str">
        <f t="shared" si="60"/>
        <v/>
      </c>
    </row>
    <row r="578" spans="5:27" x14ac:dyDescent="0.25">
      <c r="E578" s="320" t="str">
        <f t="shared" si="61"/>
        <v/>
      </c>
      <c r="F578" s="69"/>
      <c r="G578" s="66" t="str">
        <f t="shared" si="56"/>
        <v/>
      </c>
      <c r="H578" s="67" t="str">
        <f t="shared" si="57"/>
        <v/>
      </c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t="str">
        <f t="shared" si="58"/>
        <v/>
      </c>
      <c r="Z578" s="218" t="str">
        <f t="shared" si="59"/>
        <v/>
      </c>
      <c r="AA578" s="218" t="str">
        <f t="shared" si="60"/>
        <v/>
      </c>
    </row>
    <row r="579" spans="5:27" x14ac:dyDescent="0.25">
      <c r="E579" s="320" t="str">
        <f t="shared" si="61"/>
        <v/>
      </c>
      <c r="F579" s="69"/>
      <c r="G579" s="66" t="str">
        <f t="shared" si="56"/>
        <v/>
      </c>
      <c r="H579" s="67" t="str">
        <f t="shared" si="57"/>
        <v/>
      </c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t="str">
        <f t="shared" si="58"/>
        <v/>
      </c>
      <c r="Z579" s="218" t="str">
        <f t="shared" si="59"/>
        <v/>
      </c>
      <c r="AA579" s="218" t="str">
        <f t="shared" si="60"/>
        <v/>
      </c>
    </row>
    <row r="580" spans="5:27" x14ac:dyDescent="0.25">
      <c r="E580" s="320" t="str">
        <f t="shared" si="61"/>
        <v/>
      </c>
      <c r="F580" s="69"/>
      <c r="G580" s="66" t="str">
        <f t="shared" si="56"/>
        <v/>
      </c>
      <c r="H580" s="67" t="str">
        <f t="shared" si="57"/>
        <v/>
      </c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t="str">
        <f t="shared" si="58"/>
        <v/>
      </c>
      <c r="Z580" s="218" t="str">
        <f t="shared" si="59"/>
        <v/>
      </c>
      <c r="AA580" s="218" t="str">
        <f t="shared" si="60"/>
        <v/>
      </c>
    </row>
    <row r="581" spans="5:27" x14ac:dyDescent="0.25">
      <c r="E581" s="320" t="str">
        <f t="shared" si="61"/>
        <v/>
      </c>
      <c r="F581" s="69"/>
      <c r="G581" s="66" t="str">
        <f t="shared" si="56"/>
        <v/>
      </c>
      <c r="H581" s="67" t="str">
        <f t="shared" si="57"/>
        <v/>
      </c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t="str">
        <f t="shared" si="58"/>
        <v/>
      </c>
      <c r="Z581" s="218" t="str">
        <f t="shared" si="59"/>
        <v/>
      </c>
      <c r="AA581" s="218" t="str">
        <f t="shared" si="60"/>
        <v/>
      </c>
    </row>
    <row r="582" spans="5:27" x14ac:dyDescent="0.25">
      <c r="E582" s="320" t="str">
        <f t="shared" si="61"/>
        <v/>
      </c>
      <c r="F582" s="69"/>
      <c r="G582" s="66" t="str">
        <f t="shared" si="56"/>
        <v/>
      </c>
      <c r="H582" s="67" t="str">
        <f t="shared" si="57"/>
        <v/>
      </c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t="str">
        <f t="shared" si="58"/>
        <v/>
      </c>
      <c r="Z582" s="218" t="str">
        <f t="shared" si="59"/>
        <v/>
      </c>
      <c r="AA582" s="218" t="str">
        <f t="shared" si="60"/>
        <v/>
      </c>
    </row>
    <row r="583" spans="5:27" x14ac:dyDescent="0.25">
      <c r="E583" s="320" t="str">
        <f t="shared" si="61"/>
        <v/>
      </c>
      <c r="F583" s="69"/>
      <c r="G583" s="66" t="str">
        <f t="shared" si="56"/>
        <v/>
      </c>
      <c r="H583" s="67" t="str">
        <f t="shared" si="57"/>
        <v/>
      </c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t="str">
        <f t="shared" si="58"/>
        <v/>
      </c>
      <c r="Z583" s="218" t="str">
        <f t="shared" si="59"/>
        <v/>
      </c>
      <c r="AA583" s="218" t="str">
        <f t="shared" si="60"/>
        <v/>
      </c>
    </row>
    <row r="584" spans="5:27" x14ac:dyDescent="0.25">
      <c r="E584" s="320" t="str">
        <f t="shared" si="61"/>
        <v/>
      </c>
      <c r="F584" s="69"/>
      <c r="G584" s="66" t="str">
        <f t="shared" si="56"/>
        <v/>
      </c>
      <c r="H584" s="67" t="str">
        <f t="shared" si="57"/>
        <v/>
      </c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t="str">
        <f t="shared" si="58"/>
        <v/>
      </c>
      <c r="Z584" s="218" t="str">
        <f t="shared" si="59"/>
        <v/>
      </c>
      <c r="AA584" s="218" t="str">
        <f t="shared" si="60"/>
        <v/>
      </c>
    </row>
    <row r="585" spans="5:27" x14ac:dyDescent="0.25">
      <c r="E585" s="320" t="str">
        <f t="shared" si="61"/>
        <v/>
      </c>
      <c r="F585" s="69"/>
      <c r="G585" s="66" t="str">
        <f t="shared" ref="G585:G648" si="62">IF(F585="","",F585/$C$21)</f>
        <v/>
      </c>
      <c r="H585" s="67" t="str">
        <f t="shared" si="57"/>
        <v/>
      </c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t="str">
        <f t="shared" si="58"/>
        <v/>
      </c>
      <c r="Z585" s="218" t="str">
        <f t="shared" si="59"/>
        <v/>
      </c>
      <c r="AA585" s="218" t="str">
        <f t="shared" si="60"/>
        <v/>
      </c>
    </row>
    <row r="586" spans="5:27" x14ac:dyDescent="0.25">
      <c r="E586" s="320" t="str">
        <f t="shared" si="61"/>
        <v/>
      </c>
      <c r="F586" s="69"/>
      <c r="G586" s="66" t="str">
        <f t="shared" si="62"/>
        <v/>
      </c>
      <c r="H586" s="67" t="str">
        <f t="shared" si="57"/>
        <v/>
      </c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t="str">
        <f t="shared" si="58"/>
        <v/>
      </c>
      <c r="Z586" s="218" t="str">
        <f t="shared" si="59"/>
        <v/>
      </c>
      <c r="AA586" s="218" t="str">
        <f t="shared" si="60"/>
        <v/>
      </c>
    </row>
    <row r="587" spans="5:27" x14ac:dyDescent="0.25">
      <c r="E587" s="320" t="str">
        <f t="shared" si="61"/>
        <v/>
      </c>
      <c r="F587" s="69"/>
      <c r="G587" s="66" t="str">
        <f t="shared" si="62"/>
        <v/>
      </c>
      <c r="H587" s="67" t="str">
        <f t="shared" si="57"/>
        <v/>
      </c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t="str">
        <f t="shared" si="58"/>
        <v/>
      </c>
      <c r="Z587" s="218" t="str">
        <f t="shared" si="59"/>
        <v/>
      </c>
      <c r="AA587" s="218" t="str">
        <f t="shared" si="60"/>
        <v/>
      </c>
    </row>
    <row r="588" spans="5:27" x14ac:dyDescent="0.25">
      <c r="E588" s="320" t="str">
        <f t="shared" si="61"/>
        <v/>
      </c>
      <c r="F588" s="69"/>
      <c r="G588" s="66" t="str">
        <f t="shared" si="62"/>
        <v/>
      </c>
      <c r="H588" s="67" t="str">
        <f t="shared" si="57"/>
        <v/>
      </c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t="str">
        <f t="shared" si="58"/>
        <v/>
      </c>
      <c r="Z588" s="218" t="str">
        <f t="shared" si="59"/>
        <v/>
      </c>
      <c r="AA588" s="218" t="str">
        <f t="shared" si="60"/>
        <v/>
      </c>
    </row>
    <row r="589" spans="5:27" x14ac:dyDescent="0.25">
      <c r="E589" s="320" t="str">
        <f t="shared" si="61"/>
        <v/>
      </c>
      <c r="F589" s="69"/>
      <c r="G589" s="66" t="str">
        <f t="shared" si="62"/>
        <v/>
      </c>
      <c r="H589" s="67" t="str">
        <f t="shared" si="57"/>
        <v/>
      </c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t="str">
        <f t="shared" si="58"/>
        <v/>
      </c>
      <c r="Z589" s="218" t="str">
        <f t="shared" si="59"/>
        <v/>
      </c>
      <c r="AA589" s="218" t="str">
        <f t="shared" si="60"/>
        <v/>
      </c>
    </row>
    <row r="590" spans="5:27" x14ac:dyDescent="0.25">
      <c r="E590" s="320" t="str">
        <f t="shared" si="61"/>
        <v/>
      </c>
      <c r="F590" s="69"/>
      <c r="G590" s="66" t="str">
        <f t="shared" si="62"/>
        <v/>
      </c>
      <c r="H590" s="67" t="str">
        <f t="shared" si="57"/>
        <v/>
      </c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t="str">
        <f t="shared" si="58"/>
        <v/>
      </c>
      <c r="Z590" s="218" t="str">
        <f t="shared" si="59"/>
        <v/>
      </c>
      <c r="AA590" s="218" t="str">
        <f t="shared" si="60"/>
        <v/>
      </c>
    </row>
    <row r="591" spans="5:27" x14ac:dyDescent="0.25">
      <c r="E591" s="320" t="str">
        <f t="shared" si="61"/>
        <v/>
      </c>
      <c r="F591" s="69"/>
      <c r="G591" s="66" t="str">
        <f t="shared" si="62"/>
        <v/>
      </c>
      <c r="H591" s="67" t="str">
        <f t="shared" si="57"/>
        <v/>
      </c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t="str">
        <f t="shared" si="58"/>
        <v/>
      </c>
      <c r="Z591" s="218" t="str">
        <f t="shared" si="59"/>
        <v/>
      </c>
      <c r="AA591" s="218" t="str">
        <f t="shared" si="60"/>
        <v/>
      </c>
    </row>
    <row r="592" spans="5:27" x14ac:dyDescent="0.25">
      <c r="E592" s="320" t="str">
        <f t="shared" si="61"/>
        <v/>
      </c>
      <c r="F592" s="69"/>
      <c r="G592" s="66" t="str">
        <f t="shared" si="62"/>
        <v/>
      </c>
      <c r="H592" s="67" t="str">
        <f t="shared" si="57"/>
        <v/>
      </c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t="str">
        <f t="shared" si="58"/>
        <v/>
      </c>
      <c r="Z592" s="218" t="str">
        <f t="shared" si="59"/>
        <v/>
      </c>
      <c r="AA592" s="218" t="str">
        <f t="shared" si="60"/>
        <v/>
      </c>
    </row>
    <row r="593" spans="5:27" x14ac:dyDescent="0.25">
      <c r="E593" s="320" t="str">
        <f t="shared" si="61"/>
        <v/>
      </c>
      <c r="F593" s="69"/>
      <c r="G593" s="66" t="str">
        <f t="shared" si="62"/>
        <v/>
      </c>
      <c r="H593" s="67" t="str">
        <f t="shared" si="57"/>
        <v/>
      </c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t="str">
        <f t="shared" si="58"/>
        <v/>
      </c>
      <c r="Z593" s="218" t="str">
        <f t="shared" si="59"/>
        <v/>
      </c>
      <c r="AA593" s="218" t="str">
        <f t="shared" si="60"/>
        <v/>
      </c>
    </row>
    <row r="594" spans="5:27" x14ac:dyDescent="0.25">
      <c r="E594" s="320" t="str">
        <f t="shared" si="61"/>
        <v/>
      </c>
      <c r="F594" s="69"/>
      <c r="G594" s="66" t="str">
        <f t="shared" si="62"/>
        <v/>
      </c>
      <c r="H594" s="67" t="str">
        <f t="shared" si="57"/>
        <v/>
      </c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t="str">
        <f t="shared" si="58"/>
        <v/>
      </c>
      <c r="Z594" s="218" t="str">
        <f t="shared" si="59"/>
        <v/>
      </c>
      <c r="AA594" s="218" t="str">
        <f t="shared" si="60"/>
        <v/>
      </c>
    </row>
    <row r="595" spans="5:27" x14ac:dyDescent="0.25">
      <c r="E595" s="320" t="str">
        <f t="shared" si="61"/>
        <v/>
      </c>
      <c r="F595" s="69"/>
      <c r="G595" s="66" t="str">
        <f t="shared" si="62"/>
        <v/>
      </c>
      <c r="H595" s="67" t="str">
        <f t="shared" ref="H595:H658" si="63">IF(F595="","",G595-1)</f>
        <v/>
      </c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t="str">
        <f t="shared" si="58"/>
        <v/>
      </c>
      <c r="Z595" s="218" t="str">
        <f t="shared" si="59"/>
        <v/>
      </c>
      <c r="AA595" s="218" t="str">
        <f t="shared" si="60"/>
        <v/>
      </c>
    </row>
    <row r="596" spans="5:27" x14ac:dyDescent="0.25">
      <c r="E596" s="320" t="str">
        <f t="shared" si="61"/>
        <v/>
      </c>
      <c r="F596" s="69"/>
      <c r="G596" s="66" t="str">
        <f t="shared" si="62"/>
        <v/>
      </c>
      <c r="H596" s="67" t="str">
        <f t="shared" si="63"/>
        <v/>
      </c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t="str">
        <f t="shared" si="58"/>
        <v/>
      </c>
      <c r="Z596" s="218" t="str">
        <f t="shared" si="59"/>
        <v/>
      </c>
      <c r="AA596" s="218" t="str">
        <f t="shared" si="60"/>
        <v/>
      </c>
    </row>
    <row r="597" spans="5:27" x14ac:dyDescent="0.25">
      <c r="E597" s="320" t="str">
        <f t="shared" si="61"/>
        <v/>
      </c>
      <c r="F597" s="69"/>
      <c r="G597" s="66" t="str">
        <f t="shared" si="62"/>
        <v/>
      </c>
      <c r="H597" s="67" t="str">
        <f t="shared" si="63"/>
        <v/>
      </c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t="str">
        <f t="shared" si="58"/>
        <v/>
      </c>
      <c r="Z597" s="218" t="str">
        <f t="shared" si="59"/>
        <v/>
      </c>
      <c r="AA597" s="218" t="str">
        <f t="shared" si="60"/>
        <v/>
      </c>
    </row>
    <row r="598" spans="5:27" x14ac:dyDescent="0.25">
      <c r="E598" s="320" t="str">
        <f t="shared" si="61"/>
        <v/>
      </c>
      <c r="F598" s="69"/>
      <c r="G598" s="66" t="str">
        <f t="shared" si="62"/>
        <v/>
      </c>
      <c r="H598" s="67" t="str">
        <f t="shared" si="63"/>
        <v/>
      </c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t="str">
        <f t="shared" si="58"/>
        <v/>
      </c>
      <c r="Z598" s="218" t="str">
        <f t="shared" si="59"/>
        <v/>
      </c>
      <c r="AA598" s="218" t="str">
        <f t="shared" si="60"/>
        <v/>
      </c>
    </row>
    <row r="599" spans="5:27" x14ac:dyDescent="0.25">
      <c r="E599" s="320" t="str">
        <f t="shared" si="61"/>
        <v/>
      </c>
      <c r="F599" s="69"/>
      <c r="G599" s="66" t="str">
        <f t="shared" si="62"/>
        <v/>
      </c>
      <c r="H599" s="67" t="str">
        <f t="shared" si="63"/>
        <v/>
      </c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t="str">
        <f t="shared" si="58"/>
        <v/>
      </c>
      <c r="Z599" s="218" t="str">
        <f t="shared" si="59"/>
        <v/>
      </c>
      <c r="AA599" s="218" t="str">
        <f t="shared" si="60"/>
        <v/>
      </c>
    </row>
    <row r="600" spans="5:27" x14ac:dyDescent="0.25">
      <c r="E600" s="320" t="str">
        <f t="shared" si="61"/>
        <v/>
      </c>
      <c r="F600" s="69"/>
      <c r="G600" s="66" t="str">
        <f t="shared" si="62"/>
        <v/>
      </c>
      <c r="H600" s="67" t="str">
        <f t="shared" si="63"/>
        <v/>
      </c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t="str">
        <f t="shared" si="58"/>
        <v/>
      </c>
      <c r="Z600" s="218" t="str">
        <f t="shared" si="59"/>
        <v/>
      </c>
      <c r="AA600" s="218" t="str">
        <f t="shared" si="60"/>
        <v/>
      </c>
    </row>
    <row r="601" spans="5:27" x14ac:dyDescent="0.25">
      <c r="E601" s="320" t="str">
        <f t="shared" si="61"/>
        <v/>
      </c>
      <c r="F601" s="69"/>
      <c r="G601" s="66" t="str">
        <f t="shared" si="62"/>
        <v/>
      </c>
      <c r="H601" s="67" t="str">
        <f t="shared" si="63"/>
        <v/>
      </c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t="str">
        <f t="shared" si="58"/>
        <v/>
      </c>
      <c r="Z601" s="218" t="str">
        <f t="shared" si="59"/>
        <v/>
      </c>
      <c r="AA601" s="218" t="str">
        <f t="shared" si="60"/>
        <v/>
      </c>
    </row>
    <row r="602" spans="5:27" x14ac:dyDescent="0.25">
      <c r="E602" s="320" t="str">
        <f t="shared" si="61"/>
        <v/>
      </c>
      <c r="F602" s="69"/>
      <c r="G602" s="66" t="str">
        <f t="shared" si="62"/>
        <v/>
      </c>
      <c r="H602" s="67" t="str">
        <f t="shared" si="63"/>
        <v/>
      </c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t="str">
        <f t="shared" si="58"/>
        <v/>
      </c>
      <c r="Z602" s="218" t="str">
        <f t="shared" si="59"/>
        <v/>
      </c>
      <c r="AA602" s="218" t="str">
        <f t="shared" si="60"/>
        <v/>
      </c>
    </row>
    <row r="603" spans="5:27" x14ac:dyDescent="0.25">
      <c r="E603" s="320" t="str">
        <f t="shared" si="61"/>
        <v/>
      </c>
      <c r="F603" s="69"/>
      <c r="G603" s="66" t="str">
        <f t="shared" si="62"/>
        <v/>
      </c>
      <c r="H603" s="67" t="str">
        <f t="shared" si="63"/>
        <v/>
      </c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t="str">
        <f t="shared" si="58"/>
        <v/>
      </c>
      <c r="Z603" s="218" t="str">
        <f t="shared" si="59"/>
        <v/>
      </c>
      <c r="AA603" s="218" t="str">
        <f t="shared" si="60"/>
        <v/>
      </c>
    </row>
    <row r="604" spans="5:27" x14ac:dyDescent="0.25">
      <c r="E604" s="320" t="str">
        <f t="shared" si="61"/>
        <v/>
      </c>
      <c r="F604" s="69"/>
      <c r="G604" s="66" t="str">
        <f t="shared" si="62"/>
        <v/>
      </c>
      <c r="H604" s="67" t="str">
        <f t="shared" si="63"/>
        <v/>
      </c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t="str">
        <f t="shared" si="58"/>
        <v/>
      </c>
      <c r="Z604" s="218" t="str">
        <f t="shared" si="59"/>
        <v/>
      </c>
      <c r="AA604" s="218" t="str">
        <f t="shared" si="60"/>
        <v/>
      </c>
    </row>
    <row r="605" spans="5:27" x14ac:dyDescent="0.25">
      <c r="E605" s="320" t="str">
        <f t="shared" si="61"/>
        <v/>
      </c>
      <c r="F605" s="69"/>
      <c r="G605" s="66" t="str">
        <f t="shared" si="62"/>
        <v/>
      </c>
      <c r="H605" s="67" t="str">
        <f t="shared" si="63"/>
        <v/>
      </c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t="str">
        <f t="shared" si="58"/>
        <v/>
      </c>
      <c r="Z605" s="218" t="str">
        <f t="shared" si="59"/>
        <v/>
      </c>
      <c r="AA605" s="218" t="str">
        <f t="shared" si="60"/>
        <v/>
      </c>
    </row>
    <row r="606" spans="5:27" x14ac:dyDescent="0.25">
      <c r="E606" s="320" t="str">
        <f t="shared" si="61"/>
        <v/>
      </c>
      <c r="F606" s="69"/>
      <c r="G606" s="66" t="str">
        <f t="shared" si="62"/>
        <v/>
      </c>
      <c r="H606" s="67" t="str">
        <f t="shared" si="63"/>
        <v/>
      </c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t="str">
        <f t="shared" si="58"/>
        <v/>
      </c>
      <c r="Z606" s="218" t="str">
        <f t="shared" si="59"/>
        <v/>
      </c>
      <c r="AA606" s="218" t="str">
        <f t="shared" si="60"/>
        <v/>
      </c>
    </row>
    <row r="607" spans="5:27" x14ac:dyDescent="0.25">
      <c r="E607" s="320" t="str">
        <f t="shared" si="61"/>
        <v/>
      </c>
      <c r="F607" s="69"/>
      <c r="G607" s="66" t="str">
        <f t="shared" si="62"/>
        <v/>
      </c>
      <c r="H607" s="67" t="str">
        <f t="shared" si="63"/>
        <v/>
      </c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t="str">
        <f t="shared" si="58"/>
        <v/>
      </c>
      <c r="Z607" s="218" t="str">
        <f t="shared" si="59"/>
        <v/>
      </c>
      <c r="AA607" s="218" t="str">
        <f t="shared" si="60"/>
        <v/>
      </c>
    </row>
    <row r="608" spans="5:27" x14ac:dyDescent="0.25">
      <c r="E608" s="320" t="str">
        <f t="shared" si="61"/>
        <v/>
      </c>
      <c r="F608" s="69"/>
      <c r="G608" s="66" t="str">
        <f t="shared" si="62"/>
        <v/>
      </c>
      <c r="H608" s="67" t="str">
        <f t="shared" si="63"/>
        <v/>
      </c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t="str">
        <f t="shared" si="58"/>
        <v/>
      </c>
      <c r="Z608" s="218" t="str">
        <f t="shared" si="59"/>
        <v/>
      </c>
      <c r="AA608" s="218" t="str">
        <f t="shared" si="60"/>
        <v/>
      </c>
    </row>
    <row r="609" spans="5:27" x14ac:dyDescent="0.25">
      <c r="E609" s="320" t="str">
        <f t="shared" si="61"/>
        <v/>
      </c>
      <c r="F609" s="69"/>
      <c r="G609" s="66" t="str">
        <f t="shared" si="62"/>
        <v/>
      </c>
      <c r="H609" s="67" t="str">
        <f t="shared" si="63"/>
        <v/>
      </c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t="str">
        <f t="shared" si="58"/>
        <v/>
      </c>
      <c r="Z609" s="218" t="str">
        <f t="shared" si="59"/>
        <v/>
      </c>
      <c r="AA609" s="218" t="str">
        <f t="shared" si="60"/>
        <v/>
      </c>
    </row>
    <row r="610" spans="5:27" x14ac:dyDescent="0.25">
      <c r="E610" s="320" t="str">
        <f t="shared" si="61"/>
        <v/>
      </c>
      <c r="F610" s="69"/>
      <c r="G610" s="66" t="str">
        <f t="shared" si="62"/>
        <v/>
      </c>
      <c r="H610" s="67" t="str">
        <f t="shared" si="63"/>
        <v/>
      </c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t="str">
        <f t="shared" si="58"/>
        <v/>
      </c>
      <c r="Z610" s="218" t="str">
        <f t="shared" si="59"/>
        <v/>
      </c>
      <c r="AA610" s="218" t="str">
        <f t="shared" si="60"/>
        <v/>
      </c>
    </row>
    <row r="611" spans="5:27" x14ac:dyDescent="0.25">
      <c r="E611" s="320" t="str">
        <f t="shared" si="61"/>
        <v/>
      </c>
      <c r="F611" s="69"/>
      <c r="G611" s="66" t="str">
        <f t="shared" si="62"/>
        <v/>
      </c>
      <c r="H611" s="67" t="str">
        <f t="shared" si="63"/>
        <v/>
      </c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t="str">
        <f t="shared" ref="Y611:Y674" si="64">IF(C611="","",C611/$C$21)</f>
        <v/>
      </c>
      <c r="Z611" s="218" t="str">
        <f t="shared" ref="Z611:Z674" si="65">IF(C611="",IF(Y611="","",Y611),AVERAGE(Y602:Y622))</f>
        <v/>
      </c>
      <c r="AA611" s="218" t="str">
        <f t="shared" ref="AA611:AA674" si="66">IF(D611="",IF(Z611="","",Z611),AVERAGE(Y592:Y632))</f>
        <v/>
      </c>
    </row>
    <row r="612" spans="5:27" x14ac:dyDescent="0.25">
      <c r="E612" s="320" t="str">
        <f t="shared" ref="E612:E675" si="67">IF(C612="","",((C612/$C$22)-1))</f>
        <v/>
      </c>
      <c r="F612" s="69"/>
      <c r="G612" s="66" t="str">
        <f t="shared" si="62"/>
        <v/>
      </c>
      <c r="H612" s="67" t="str">
        <f t="shared" si="63"/>
        <v/>
      </c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t="str">
        <f t="shared" si="64"/>
        <v/>
      </c>
      <c r="Z612" s="218" t="str">
        <f t="shared" si="65"/>
        <v/>
      </c>
      <c r="AA612" s="218" t="str">
        <f t="shared" si="66"/>
        <v/>
      </c>
    </row>
    <row r="613" spans="5:27" x14ac:dyDescent="0.25">
      <c r="E613" s="320" t="str">
        <f t="shared" si="67"/>
        <v/>
      </c>
      <c r="F613" s="69"/>
      <c r="G613" s="66" t="str">
        <f t="shared" si="62"/>
        <v/>
      </c>
      <c r="H613" s="67" t="str">
        <f t="shared" si="63"/>
        <v/>
      </c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t="str">
        <f t="shared" si="64"/>
        <v/>
      </c>
      <c r="Z613" s="218" t="str">
        <f t="shared" si="65"/>
        <v/>
      </c>
      <c r="AA613" s="218" t="str">
        <f t="shared" si="66"/>
        <v/>
      </c>
    </row>
    <row r="614" spans="5:27" x14ac:dyDescent="0.25">
      <c r="E614" s="320" t="str">
        <f t="shared" si="67"/>
        <v/>
      </c>
      <c r="F614" s="69"/>
      <c r="G614" s="66" t="str">
        <f t="shared" si="62"/>
        <v/>
      </c>
      <c r="H614" s="67" t="str">
        <f t="shared" si="63"/>
        <v/>
      </c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t="str">
        <f t="shared" si="64"/>
        <v/>
      </c>
      <c r="Z614" s="218" t="str">
        <f t="shared" si="65"/>
        <v/>
      </c>
      <c r="AA614" s="218" t="str">
        <f t="shared" si="66"/>
        <v/>
      </c>
    </row>
    <row r="615" spans="5:27" x14ac:dyDescent="0.25">
      <c r="E615" s="320" t="str">
        <f t="shared" si="67"/>
        <v/>
      </c>
      <c r="F615" s="69"/>
      <c r="G615" s="66" t="str">
        <f t="shared" si="62"/>
        <v/>
      </c>
      <c r="H615" s="67" t="str">
        <f t="shared" si="63"/>
        <v/>
      </c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t="str">
        <f t="shared" si="64"/>
        <v/>
      </c>
      <c r="Z615" s="218" t="str">
        <f t="shared" si="65"/>
        <v/>
      </c>
      <c r="AA615" s="218" t="str">
        <f t="shared" si="66"/>
        <v/>
      </c>
    </row>
    <row r="616" spans="5:27" x14ac:dyDescent="0.25">
      <c r="E616" s="320" t="str">
        <f t="shared" si="67"/>
        <v/>
      </c>
      <c r="F616" s="69"/>
      <c r="G616" s="66" t="str">
        <f t="shared" si="62"/>
        <v/>
      </c>
      <c r="H616" s="67" t="str">
        <f t="shared" si="63"/>
        <v/>
      </c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t="str">
        <f t="shared" si="64"/>
        <v/>
      </c>
      <c r="Z616" s="218" t="str">
        <f t="shared" si="65"/>
        <v/>
      </c>
      <c r="AA616" s="218" t="str">
        <f t="shared" si="66"/>
        <v/>
      </c>
    </row>
    <row r="617" spans="5:27" x14ac:dyDescent="0.25">
      <c r="E617" s="320" t="str">
        <f t="shared" si="67"/>
        <v/>
      </c>
      <c r="F617" s="69"/>
      <c r="G617" s="66" t="str">
        <f t="shared" si="62"/>
        <v/>
      </c>
      <c r="H617" s="67" t="str">
        <f t="shared" si="63"/>
        <v/>
      </c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t="str">
        <f t="shared" si="64"/>
        <v/>
      </c>
      <c r="Z617" s="218" t="str">
        <f t="shared" si="65"/>
        <v/>
      </c>
      <c r="AA617" s="218" t="str">
        <f t="shared" si="66"/>
        <v/>
      </c>
    </row>
    <row r="618" spans="5:27" x14ac:dyDescent="0.25">
      <c r="E618" s="320" t="str">
        <f t="shared" si="67"/>
        <v/>
      </c>
      <c r="F618" s="69"/>
      <c r="G618" s="66" t="str">
        <f t="shared" si="62"/>
        <v/>
      </c>
      <c r="H618" s="67" t="str">
        <f t="shared" si="63"/>
        <v/>
      </c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t="str">
        <f t="shared" si="64"/>
        <v/>
      </c>
      <c r="Z618" s="218" t="str">
        <f t="shared" si="65"/>
        <v/>
      </c>
      <c r="AA618" s="218" t="str">
        <f t="shared" si="66"/>
        <v/>
      </c>
    </row>
    <row r="619" spans="5:27" x14ac:dyDescent="0.25">
      <c r="E619" s="320" t="str">
        <f t="shared" si="67"/>
        <v/>
      </c>
      <c r="F619" s="69"/>
      <c r="G619" s="66" t="str">
        <f t="shared" si="62"/>
        <v/>
      </c>
      <c r="H619" s="67" t="str">
        <f t="shared" si="63"/>
        <v/>
      </c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t="str">
        <f t="shared" si="64"/>
        <v/>
      </c>
      <c r="Z619" s="218" t="str">
        <f t="shared" si="65"/>
        <v/>
      </c>
      <c r="AA619" s="218" t="str">
        <f t="shared" si="66"/>
        <v/>
      </c>
    </row>
    <row r="620" spans="5:27" x14ac:dyDescent="0.25">
      <c r="E620" s="320" t="str">
        <f t="shared" si="67"/>
        <v/>
      </c>
      <c r="F620" s="69"/>
      <c r="G620" s="66" t="str">
        <f t="shared" si="62"/>
        <v/>
      </c>
      <c r="H620" s="67" t="str">
        <f t="shared" si="63"/>
        <v/>
      </c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t="str">
        <f t="shared" si="64"/>
        <v/>
      </c>
      <c r="Z620" s="218" t="str">
        <f t="shared" si="65"/>
        <v/>
      </c>
      <c r="AA620" s="218" t="str">
        <f t="shared" si="66"/>
        <v/>
      </c>
    </row>
    <row r="621" spans="5:27" x14ac:dyDescent="0.25">
      <c r="E621" s="320" t="str">
        <f t="shared" si="67"/>
        <v/>
      </c>
      <c r="F621" s="69"/>
      <c r="G621" s="66" t="str">
        <f t="shared" si="62"/>
        <v/>
      </c>
      <c r="H621" s="67" t="str">
        <f t="shared" si="63"/>
        <v/>
      </c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t="str">
        <f t="shared" si="64"/>
        <v/>
      </c>
      <c r="Z621" s="218" t="str">
        <f t="shared" si="65"/>
        <v/>
      </c>
      <c r="AA621" s="218" t="str">
        <f t="shared" si="66"/>
        <v/>
      </c>
    </row>
    <row r="622" spans="5:27" x14ac:dyDescent="0.25">
      <c r="E622" s="320" t="str">
        <f t="shared" si="67"/>
        <v/>
      </c>
      <c r="F622" s="69"/>
      <c r="G622" s="66" t="str">
        <f t="shared" si="62"/>
        <v/>
      </c>
      <c r="H622" s="67" t="str">
        <f t="shared" si="63"/>
        <v/>
      </c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t="str">
        <f t="shared" si="64"/>
        <v/>
      </c>
      <c r="Z622" s="218" t="str">
        <f t="shared" si="65"/>
        <v/>
      </c>
      <c r="AA622" s="218" t="str">
        <f t="shared" si="66"/>
        <v/>
      </c>
    </row>
    <row r="623" spans="5:27" x14ac:dyDescent="0.25">
      <c r="E623" s="320" t="str">
        <f t="shared" si="67"/>
        <v/>
      </c>
      <c r="F623" s="69"/>
      <c r="G623" s="66" t="str">
        <f t="shared" si="62"/>
        <v/>
      </c>
      <c r="H623" s="67" t="str">
        <f t="shared" si="63"/>
        <v/>
      </c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t="str">
        <f t="shared" si="64"/>
        <v/>
      </c>
      <c r="Z623" s="218" t="str">
        <f t="shared" si="65"/>
        <v/>
      </c>
      <c r="AA623" s="218" t="str">
        <f t="shared" si="66"/>
        <v/>
      </c>
    </row>
    <row r="624" spans="5:27" x14ac:dyDescent="0.25">
      <c r="E624" s="320" t="str">
        <f t="shared" si="67"/>
        <v/>
      </c>
      <c r="F624" s="69"/>
      <c r="G624" s="66" t="str">
        <f t="shared" si="62"/>
        <v/>
      </c>
      <c r="H624" s="67" t="str">
        <f t="shared" si="63"/>
        <v/>
      </c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t="str">
        <f t="shared" si="64"/>
        <v/>
      </c>
      <c r="Z624" s="218" t="str">
        <f t="shared" si="65"/>
        <v/>
      </c>
      <c r="AA624" s="218" t="str">
        <f t="shared" si="66"/>
        <v/>
      </c>
    </row>
    <row r="625" spans="5:27" x14ac:dyDescent="0.25">
      <c r="E625" s="320" t="str">
        <f t="shared" si="67"/>
        <v/>
      </c>
      <c r="F625" s="69"/>
      <c r="G625" s="66" t="str">
        <f t="shared" si="62"/>
        <v/>
      </c>
      <c r="H625" s="67" t="str">
        <f t="shared" si="63"/>
        <v/>
      </c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t="str">
        <f t="shared" si="64"/>
        <v/>
      </c>
      <c r="Z625" s="218" t="str">
        <f t="shared" si="65"/>
        <v/>
      </c>
      <c r="AA625" s="218" t="str">
        <f t="shared" si="66"/>
        <v/>
      </c>
    </row>
    <row r="626" spans="5:27" x14ac:dyDescent="0.25">
      <c r="E626" s="320" t="str">
        <f t="shared" si="67"/>
        <v/>
      </c>
      <c r="F626" s="69"/>
      <c r="G626" s="66" t="str">
        <f t="shared" si="62"/>
        <v/>
      </c>
      <c r="H626" s="67" t="str">
        <f t="shared" si="63"/>
        <v/>
      </c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t="str">
        <f t="shared" si="64"/>
        <v/>
      </c>
      <c r="Z626" s="218" t="str">
        <f t="shared" si="65"/>
        <v/>
      </c>
      <c r="AA626" s="218" t="str">
        <f t="shared" si="66"/>
        <v/>
      </c>
    </row>
    <row r="627" spans="5:27" x14ac:dyDescent="0.25">
      <c r="E627" s="320" t="str">
        <f t="shared" si="67"/>
        <v/>
      </c>
      <c r="F627" s="69"/>
      <c r="G627" s="66" t="str">
        <f t="shared" si="62"/>
        <v/>
      </c>
      <c r="H627" s="67" t="str">
        <f t="shared" si="63"/>
        <v/>
      </c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t="str">
        <f t="shared" si="64"/>
        <v/>
      </c>
      <c r="Z627" s="218" t="str">
        <f t="shared" si="65"/>
        <v/>
      </c>
      <c r="AA627" s="218" t="str">
        <f t="shared" si="66"/>
        <v/>
      </c>
    </row>
    <row r="628" spans="5:27" x14ac:dyDescent="0.25">
      <c r="E628" s="320" t="str">
        <f t="shared" si="67"/>
        <v/>
      </c>
      <c r="F628" s="69"/>
      <c r="G628" s="66" t="str">
        <f t="shared" si="62"/>
        <v/>
      </c>
      <c r="H628" s="67" t="str">
        <f t="shared" si="63"/>
        <v/>
      </c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t="str">
        <f t="shared" si="64"/>
        <v/>
      </c>
      <c r="Z628" s="218" t="str">
        <f t="shared" si="65"/>
        <v/>
      </c>
      <c r="AA628" s="218" t="str">
        <f t="shared" si="66"/>
        <v/>
      </c>
    </row>
    <row r="629" spans="5:27" x14ac:dyDescent="0.25">
      <c r="E629" s="320" t="str">
        <f t="shared" si="67"/>
        <v/>
      </c>
      <c r="F629" s="69"/>
      <c r="G629" s="66" t="str">
        <f t="shared" si="62"/>
        <v/>
      </c>
      <c r="H629" s="67" t="str">
        <f t="shared" si="63"/>
        <v/>
      </c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t="str">
        <f t="shared" si="64"/>
        <v/>
      </c>
      <c r="Z629" s="218" t="str">
        <f t="shared" si="65"/>
        <v/>
      </c>
      <c r="AA629" s="218" t="str">
        <f t="shared" si="66"/>
        <v/>
      </c>
    </row>
    <row r="630" spans="5:27" x14ac:dyDescent="0.25">
      <c r="E630" s="320" t="str">
        <f t="shared" si="67"/>
        <v/>
      </c>
      <c r="F630" s="69"/>
      <c r="G630" s="66" t="str">
        <f t="shared" si="62"/>
        <v/>
      </c>
      <c r="H630" s="67" t="str">
        <f t="shared" si="63"/>
        <v/>
      </c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t="str">
        <f t="shared" si="64"/>
        <v/>
      </c>
      <c r="Z630" s="218" t="str">
        <f t="shared" si="65"/>
        <v/>
      </c>
      <c r="AA630" s="218" t="str">
        <f t="shared" si="66"/>
        <v/>
      </c>
    </row>
    <row r="631" spans="5:27" x14ac:dyDescent="0.25">
      <c r="E631" s="320" t="str">
        <f t="shared" si="67"/>
        <v/>
      </c>
      <c r="F631" s="69"/>
      <c r="G631" s="66" t="str">
        <f t="shared" si="62"/>
        <v/>
      </c>
      <c r="H631" s="67" t="str">
        <f t="shared" si="63"/>
        <v/>
      </c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t="str">
        <f t="shared" si="64"/>
        <v/>
      </c>
      <c r="Z631" s="218" t="str">
        <f t="shared" si="65"/>
        <v/>
      </c>
      <c r="AA631" s="218" t="str">
        <f t="shared" si="66"/>
        <v/>
      </c>
    </row>
    <row r="632" spans="5:27" x14ac:dyDescent="0.25">
      <c r="E632" s="320" t="str">
        <f t="shared" si="67"/>
        <v/>
      </c>
      <c r="F632" s="69"/>
      <c r="G632" s="66" t="str">
        <f t="shared" si="62"/>
        <v/>
      </c>
      <c r="H632" s="67" t="str">
        <f t="shared" si="63"/>
        <v/>
      </c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t="str">
        <f t="shared" si="64"/>
        <v/>
      </c>
      <c r="Z632" s="218" t="str">
        <f t="shared" si="65"/>
        <v/>
      </c>
      <c r="AA632" s="218" t="str">
        <f t="shared" si="66"/>
        <v/>
      </c>
    </row>
    <row r="633" spans="5:27" x14ac:dyDescent="0.25">
      <c r="E633" s="320" t="str">
        <f t="shared" si="67"/>
        <v/>
      </c>
      <c r="F633" s="69"/>
      <c r="G633" s="66" t="str">
        <f t="shared" si="62"/>
        <v/>
      </c>
      <c r="H633" s="67" t="str">
        <f t="shared" si="63"/>
        <v/>
      </c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t="str">
        <f t="shared" si="64"/>
        <v/>
      </c>
      <c r="Z633" s="218" t="str">
        <f t="shared" si="65"/>
        <v/>
      </c>
      <c r="AA633" s="218" t="str">
        <f t="shared" si="66"/>
        <v/>
      </c>
    </row>
    <row r="634" spans="5:27" x14ac:dyDescent="0.25">
      <c r="E634" s="320" t="str">
        <f t="shared" si="67"/>
        <v/>
      </c>
      <c r="F634" s="69"/>
      <c r="G634" s="66" t="str">
        <f t="shared" si="62"/>
        <v/>
      </c>
      <c r="H634" s="67" t="str">
        <f t="shared" si="63"/>
        <v/>
      </c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t="str">
        <f t="shared" si="64"/>
        <v/>
      </c>
      <c r="Z634" s="218" t="str">
        <f t="shared" si="65"/>
        <v/>
      </c>
      <c r="AA634" s="218" t="str">
        <f t="shared" si="66"/>
        <v/>
      </c>
    </row>
    <row r="635" spans="5:27" x14ac:dyDescent="0.25">
      <c r="E635" s="320" t="str">
        <f t="shared" si="67"/>
        <v/>
      </c>
      <c r="F635" s="69"/>
      <c r="G635" s="66" t="str">
        <f t="shared" si="62"/>
        <v/>
      </c>
      <c r="H635" s="67" t="str">
        <f t="shared" si="63"/>
        <v/>
      </c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t="str">
        <f t="shared" si="64"/>
        <v/>
      </c>
      <c r="Z635" s="218" t="str">
        <f t="shared" si="65"/>
        <v/>
      </c>
      <c r="AA635" s="218" t="str">
        <f t="shared" si="66"/>
        <v/>
      </c>
    </row>
    <row r="636" spans="5:27" x14ac:dyDescent="0.25">
      <c r="E636" s="320" t="str">
        <f t="shared" si="67"/>
        <v/>
      </c>
      <c r="F636" s="69"/>
      <c r="G636" s="66" t="str">
        <f t="shared" si="62"/>
        <v/>
      </c>
      <c r="H636" s="67" t="str">
        <f t="shared" si="63"/>
        <v/>
      </c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t="str">
        <f t="shared" si="64"/>
        <v/>
      </c>
      <c r="Z636" s="218" t="str">
        <f t="shared" si="65"/>
        <v/>
      </c>
      <c r="AA636" s="218" t="str">
        <f t="shared" si="66"/>
        <v/>
      </c>
    </row>
    <row r="637" spans="5:27" x14ac:dyDescent="0.25">
      <c r="E637" s="320" t="str">
        <f t="shared" si="67"/>
        <v/>
      </c>
      <c r="F637" s="69"/>
      <c r="G637" s="66" t="str">
        <f t="shared" si="62"/>
        <v/>
      </c>
      <c r="H637" s="67" t="str">
        <f t="shared" si="63"/>
        <v/>
      </c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t="str">
        <f t="shared" si="64"/>
        <v/>
      </c>
      <c r="Z637" s="218" t="str">
        <f t="shared" si="65"/>
        <v/>
      </c>
      <c r="AA637" s="218" t="str">
        <f t="shared" si="66"/>
        <v/>
      </c>
    </row>
    <row r="638" spans="5:27" x14ac:dyDescent="0.25">
      <c r="E638" s="320" t="str">
        <f t="shared" si="67"/>
        <v/>
      </c>
      <c r="F638" s="69"/>
      <c r="G638" s="66" t="str">
        <f t="shared" si="62"/>
        <v/>
      </c>
      <c r="H638" s="67" t="str">
        <f t="shared" si="63"/>
        <v/>
      </c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t="str">
        <f t="shared" si="64"/>
        <v/>
      </c>
      <c r="Z638" s="218" t="str">
        <f t="shared" si="65"/>
        <v/>
      </c>
      <c r="AA638" s="218" t="str">
        <f t="shared" si="66"/>
        <v/>
      </c>
    </row>
    <row r="639" spans="5:27" x14ac:dyDescent="0.25">
      <c r="E639" s="320" t="str">
        <f t="shared" si="67"/>
        <v/>
      </c>
      <c r="F639" s="69"/>
      <c r="G639" s="66" t="str">
        <f t="shared" si="62"/>
        <v/>
      </c>
      <c r="H639" s="67" t="str">
        <f t="shared" si="63"/>
        <v/>
      </c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t="str">
        <f t="shared" si="64"/>
        <v/>
      </c>
      <c r="Z639" s="218" t="str">
        <f t="shared" si="65"/>
        <v/>
      </c>
      <c r="AA639" s="218" t="str">
        <f t="shared" si="66"/>
        <v/>
      </c>
    </row>
    <row r="640" spans="5:27" x14ac:dyDescent="0.25">
      <c r="E640" s="320" t="str">
        <f t="shared" si="67"/>
        <v/>
      </c>
      <c r="F640" s="69"/>
      <c r="G640" s="66" t="str">
        <f t="shared" si="62"/>
        <v/>
      </c>
      <c r="H640" s="67" t="str">
        <f t="shared" si="63"/>
        <v/>
      </c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t="str">
        <f t="shared" si="64"/>
        <v/>
      </c>
      <c r="Z640" s="218" t="str">
        <f t="shared" si="65"/>
        <v/>
      </c>
      <c r="AA640" s="218" t="str">
        <f t="shared" si="66"/>
        <v/>
      </c>
    </row>
    <row r="641" spans="5:27" x14ac:dyDescent="0.25">
      <c r="E641" s="320" t="str">
        <f t="shared" si="67"/>
        <v/>
      </c>
      <c r="F641" s="69"/>
      <c r="G641" s="66" t="str">
        <f t="shared" si="62"/>
        <v/>
      </c>
      <c r="H641" s="67" t="str">
        <f t="shared" si="63"/>
        <v/>
      </c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t="str">
        <f t="shared" si="64"/>
        <v/>
      </c>
      <c r="Z641" s="218" t="str">
        <f t="shared" si="65"/>
        <v/>
      </c>
      <c r="AA641" s="218" t="str">
        <f t="shared" si="66"/>
        <v/>
      </c>
    </row>
    <row r="642" spans="5:27" x14ac:dyDescent="0.25">
      <c r="E642" s="320" t="str">
        <f t="shared" si="67"/>
        <v/>
      </c>
      <c r="F642" s="69"/>
      <c r="G642" s="66" t="str">
        <f t="shared" si="62"/>
        <v/>
      </c>
      <c r="H642" s="67" t="str">
        <f t="shared" si="63"/>
        <v/>
      </c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t="str">
        <f t="shared" si="64"/>
        <v/>
      </c>
      <c r="Z642" s="218" t="str">
        <f t="shared" si="65"/>
        <v/>
      </c>
      <c r="AA642" s="218" t="str">
        <f t="shared" si="66"/>
        <v/>
      </c>
    </row>
    <row r="643" spans="5:27" x14ac:dyDescent="0.25">
      <c r="E643" s="320" t="str">
        <f t="shared" si="67"/>
        <v/>
      </c>
      <c r="F643" s="69"/>
      <c r="G643" s="66" t="str">
        <f t="shared" si="62"/>
        <v/>
      </c>
      <c r="H643" s="67" t="str">
        <f t="shared" si="63"/>
        <v/>
      </c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t="str">
        <f t="shared" si="64"/>
        <v/>
      </c>
      <c r="Z643" s="218" t="str">
        <f t="shared" si="65"/>
        <v/>
      </c>
      <c r="AA643" s="218" t="str">
        <f t="shared" si="66"/>
        <v/>
      </c>
    </row>
    <row r="644" spans="5:27" x14ac:dyDescent="0.25">
      <c r="E644" s="320" t="str">
        <f t="shared" si="67"/>
        <v/>
      </c>
      <c r="F644" s="69"/>
      <c r="G644" s="66" t="str">
        <f t="shared" si="62"/>
        <v/>
      </c>
      <c r="H644" s="67" t="str">
        <f t="shared" si="63"/>
        <v/>
      </c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t="str">
        <f t="shared" si="64"/>
        <v/>
      </c>
      <c r="Z644" s="218" t="str">
        <f t="shared" si="65"/>
        <v/>
      </c>
      <c r="AA644" s="218" t="str">
        <f t="shared" si="66"/>
        <v/>
      </c>
    </row>
    <row r="645" spans="5:27" x14ac:dyDescent="0.25">
      <c r="E645" s="320" t="str">
        <f t="shared" si="67"/>
        <v/>
      </c>
      <c r="F645" s="69"/>
      <c r="G645" s="66" t="str">
        <f t="shared" si="62"/>
        <v/>
      </c>
      <c r="H645" s="67" t="str">
        <f t="shared" si="63"/>
        <v/>
      </c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t="str">
        <f t="shared" si="64"/>
        <v/>
      </c>
      <c r="Z645" s="218" t="str">
        <f t="shared" si="65"/>
        <v/>
      </c>
      <c r="AA645" s="218" t="str">
        <f t="shared" si="66"/>
        <v/>
      </c>
    </row>
    <row r="646" spans="5:27" x14ac:dyDescent="0.25">
      <c r="E646" s="320" t="str">
        <f t="shared" si="67"/>
        <v/>
      </c>
      <c r="F646" s="69"/>
      <c r="G646" s="66" t="str">
        <f t="shared" si="62"/>
        <v/>
      </c>
      <c r="H646" s="67" t="str">
        <f t="shared" si="63"/>
        <v/>
      </c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t="str">
        <f t="shared" si="64"/>
        <v/>
      </c>
      <c r="Z646" s="218" t="str">
        <f t="shared" si="65"/>
        <v/>
      </c>
      <c r="AA646" s="218" t="str">
        <f t="shared" si="66"/>
        <v/>
      </c>
    </row>
    <row r="647" spans="5:27" x14ac:dyDescent="0.25">
      <c r="E647" s="320" t="str">
        <f t="shared" si="67"/>
        <v/>
      </c>
      <c r="F647" s="69"/>
      <c r="G647" s="66" t="str">
        <f t="shared" si="62"/>
        <v/>
      </c>
      <c r="H647" s="67" t="str">
        <f t="shared" si="63"/>
        <v/>
      </c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t="str">
        <f t="shared" si="64"/>
        <v/>
      </c>
      <c r="Z647" s="218" t="str">
        <f t="shared" si="65"/>
        <v/>
      </c>
      <c r="AA647" s="218" t="str">
        <f t="shared" si="66"/>
        <v/>
      </c>
    </row>
    <row r="648" spans="5:27" x14ac:dyDescent="0.25">
      <c r="E648" s="320" t="str">
        <f t="shared" si="67"/>
        <v/>
      </c>
      <c r="F648" s="69"/>
      <c r="G648" s="66" t="str">
        <f t="shared" si="62"/>
        <v/>
      </c>
      <c r="H648" s="67" t="str">
        <f t="shared" si="63"/>
        <v/>
      </c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t="str">
        <f t="shared" si="64"/>
        <v/>
      </c>
      <c r="Z648" s="218" t="str">
        <f t="shared" si="65"/>
        <v/>
      </c>
      <c r="AA648" s="218" t="str">
        <f t="shared" si="66"/>
        <v/>
      </c>
    </row>
    <row r="649" spans="5:27" x14ac:dyDescent="0.25">
      <c r="E649" s="320" t="str">
        <f t="shared" si="67"/>
        <v/>
      </c>
      <c r="F649" s="69"/>
      <c r="G649" s="66" t="str">
        <f t="shared" ref="G649:G712" si="68">IF(F649="","",F649/$C$21)</f>
        <v/>
      </c>
      <c r="H649" s="67" t="str">
        <f t="shared" si="63"/>
        <v/>
      </c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t="str">
        <f t="shared" si="64"/>
        <v/>
      </c>
      <c r="Z649" s="218" t="str">
        <f t="shared" si="65"/>
        <v/>
      </c>
      <c r="AA649" s="218" t="str">
        <f t="shared" si="66"/>
        <v/>
      </c>
    </row>
    <row r="650" spans="5:27" x14ac:dyDescent="0.25">
      <c r="E650" s="320" t="str">
        <f t="shared" si="67"/>
        <v/>
      </c>
      <c r="F650" s="69"/>
      <c r="G650" s="66" t="str">
        <f t="shared" si="68"/>
        <v/>
      </c>
      <c r="H650" s="67" t="str">
        <f t="shared" si="63"/>
        <v/>
      </c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t="str">
        <f t="shared" si="64"/>
        <v/>
      </c>
      <c r="Z650" s="218" t="str">
        <f t="shared" si="65"/>
        <v/>
      </c>
      <c r="AA650" s="218" t="str">
        <f t="shared" si="66"/>
        <v/>
      </c>
    </row>
    <row r="651" spans="5:27" x14ac:dyDescent="0.25">
      <c r="E651" s="320" t="str">
        <f t="shared" si="67"/>
        <v/>
      </c>
      <c r="F651" s="69"/>
      <c r="G651" s="66" t="str">
        <f t="shared" si="68"/>
        <v/>
      </c>
      <c r="H651" s="67" t="str">
        <f t="shared" si="63"/>
        <v/>
      </c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t="str">
        <f t="shared" si="64"/>
        <v/>
      </c>
      <c r="Z651" s="218" t="str">
        <f t="shared" si="65"/>
        <v/>
      </c>
      <c r="AA651" s="218" t="str">
        <f t="shared" si="66"/>
        <v/>
      </c>
    </row>
    <row r="652" spans="5:27" x14ac:dyDescent="0.25">
      <c r="E652" s="320" t="str">
        <f t="shared" si="67"/>
        <v/>
      </c>
      <c r="F652" s="69"/>
      <c r="G652" s="66" t="str">
        <f t="shared" si="68"/>
        <v/>
      </c>
      <c r="H652" s="67" t="str">
        <f t="shared" si="63"/>
        <v/>
      </c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t="str">
        <f t="shared" si="64"/>
        <v/>
      </c>
      <c r="Z652" s="218" t="str">
        <f t="shared" si="65"/>
        <v/>
      </c>
      <c r="AA652" s="218" t="str">
        <f t="shared" si="66"/>
        <v/>
      </c>
    </row>
    <row r="653" spans="5:27" x14ac:dyDescent="0.25">
      <c r="E653" s="320" t="str">
        <f t="shared" si="67"/>
        <v/>
      </c>
      <c r="F653" s="69"/>
      <c r="G653" s="66" t="str">
        <f t="shared" si="68"/>
        <v/>
      </c>
      <c r="H653" s="67" t="str">
        <f t="shared" si="63"/>
        <v/>
      </c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t="str">
        <f t="shared" si="64"/>
        <v/>
      </c>
      <c r="Z653" s="218" t="str">
        <f t="shared" si="65"/>
        <v/>
      </c>
      <c r="AA653" s="218" t="str">
        <f t="shared" si="66"/>
        <v/>
      </c>
    </row>
    <row r="654" spans="5:27" x14ac:dyDescent="0.25">
      <c r="E654" s="320" t="str">
        <f t="shared" si="67"/>
        <v/>
      </c>
      <c r="F654" s="69"/>
      <c r="G654" s="66" t="str">
        <f t="shared" si="68"/>
        <v/>
      </c>
      <c r="H654" s="67" t="str">
        <f t="shared" si="63"/>
        <v/>
      </c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t="str">
        <f t="shared" si="64"/>
        <v/>
      </c>
      <c r="Z654" s="218" t="str">
        <f t="shared" si="65"/>
        <v/>
      </c>
      <c r="AA654" s="218" t="str">
        <f t="shared" si="66"/>
        <v/>
      </c>
    </row>
    <row r="655" spans="5:27" x14ac:dyDescent="0.25">
      <c r="E655" s="320" t="str">
        <f t="shared" si="67"/>
        <v/>
      </c>
      <c r="F655" s="69"/>
      <c r="G655" s="66" t="str">
        <f t="shared" si="68"/>
        <v/>
      </c>
      <c r="H655" s="67" t="str">
        <f t="shared" si="63"/>
        <v/>
      </c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t="str">
        <f t="shared" si="64"/>
        <v/>
      </c>
      <c r="Z655" s="218" t="str">
        <f t="shared" si="65"/>
        <v/>
      </c>
      <c r="AA655" s="218" t="str">
        <f t="shared" si="66"/>
        <v/>
      </c>
    </row>
    <row r="656" spans="5:27" x14ac:dyDescent="0.25">
      <c r="E656" s="320" t="str">
        <f t="shared" si="67"/>
        <v/>
      </c>
      <c r="F656" s="69"/>
      <c r="G656" s="66" t="str">
        <f t="shared" si="68"/>
        <v/>
      </c>
      <c r="H656" s="67" t="str">
        <f t="shared" si="63"/>
        <v/>
      </c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t="str">
        <f t="shared" si="64"/>
        <v/>
      </c>
      <c r="Z656" s="218" t="str">
        <f t="shared" si="65"/>
        <v/>
      </c>
      <c r="AA656" s="218" t="str">
        <f t="shared" si="66"/>
        <v/>
      </c>
    </row>
    <row r="657" spans="5:27" x14ac:dyDescent="0.25">
      <c r="E657" s="320" t="str">
        <f t="shared" si="67"/>
        <v/>
      </c>
      <c r="F657" s="69"/>
      <c r="G657" s="66" t="str">
        <f t="shared" si="68"/>
        <v/>
      </c>
      <c r="H657" s="67" t="str">
        <f t="shared" si="63"/>
        <v/>
      </c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t="str">
        <f t="shared" si="64"/>
        <v/>
      </c>
      <c r="Z657" s="218" t="str">
        <f t="shared" si="65"/>
        <v/>
      </c>
      <c r="AA657" s="218" t="str">
        <f t="shared" si="66"/>
        <v/>
      </c>
    </row>
    <row r="658" spans="5:27" x14ac:dyDescent="0.25">
      <c r="E658" s="320" t="str">
        <f t="shared" si="67"/>
        <v/>
      </c>
      <c r="F658" s="69"/>
      <c r="G658" s="66" t="str">
        <f t="shared" si="68"/>
        <v/>
      </c>
      <c r="H658" s="67" t="str">
        <f t="shared" si="63"/>
        <v/>
      </c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t="str">
        <f t="shared" si="64"/>
        <v/>
      </c>
      <c r="Z658" s="218" t="str">
        <f t="shared" si="65"/>
        <v/>
      </c>
      <c r="AA658" s="218" t="str">
        <f t="shared" si="66"/>
        <v/>
      </c>
    </row>
    <row r="659" spans="5:27" x14ac:dyDescent="0.25">
      <c r="E659" s="320" t="str">
        <f t="shared" si="67"/>
        <v/>
      </c>
      <c r="F659" s="69"/>
      <c r="G659" s="66" t="str">
        <f t="shared" si="68"/>
        <v/>
      </c>
      <c r="H659" s="67" t="str">
        <f t="shared" ref="H659:H722" si="69">IF(F659="","",G659-1)</f>
        <v/>
      </c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t="str">
        <f t="shared" si="64"/>
        <v/>
      </c>
      <c r="Z659" s="218" t="str">
        <f t="shared" si="65"/>
        <v/>
      </c>
      <c r="AA659" s="218" t="str">
        <f t="shared" si="66"/>
        <v/>
      </c>
    </row>
    <row r="660" spans="5:27" x14ac:dyDescent="0.25">
      <c r="E660" s="320" t="str">
        <f t="shared" si="67"/>
        <v/>
      </c>
      <c r="F660" s="69"/>
      <c r="G660" s="66" t="str">
        <f t="shared" si="68"/>
        <v/>
      </c>
      <c r="H660" s="67" t="str">
        <f t="shared" si="69"/>
        <v/>
      </c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t="str">
        <f t="shared" si="64"/>
        <v/>
      </c>
      <c r="Z660" s="218" t="str">
        <f t="shared" si="65"/>
        <v/>
      </c>
      <c r="AA660" s="218" t="str">
        <f t="shared" si="66"/>
        <v/>
      </c>
    </row>
    <row r="661" spans="5:27" x14ac:dyDescent="0.25">
      <c r="E661" s="320" t="str">
        <f t="shared" si="67"/>
        <v/>
      </c>
      <c r="F661" s="69"/>
      <c r="G661" s="66" t="str">
        <f t="shared" si="68"/>
        <v/>
      </c>
      <c r="H661" s="67" t="str">
        <f t="shared" si="69"/>
        <v/>
      </c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t="str">
        <f t="shared" si="64"/>
        <v/>
      </c>
      <c r="Z661" s="218" t="str">
        <f t="shared" si="65"/>
        <v/>
      </c>
      <c r="AA661" s="218" t="str">
        <f t="shared" si="66"/>
        <v/>
      </c>
    </row>
    <row r="662" spans="5:27" x14ac:dyDescent="0.25">
      <c r="E662" s="320" t="str">
        <f t="shared" si="67"/>
        <v/>
      </c>
      <c r="F662" s="69"/>
      <c r="G662" s="66" t="str">
        <f t="shared" si="68"/>
        <v/>
      </c>
      <c r="H662" s="67" t="str">
        <f t="shared" si="69"/>
        <v/>
      </c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t="str">
        <f t="shared" si="64"/>
        <v/>
      </c>
      <c r="Z662" s="218" t="str">
        <f t="shared" si="65"/>
        <v/>
      </c>
      <c r="AA662" s="218" t="str">
        <f t="shared" si="66"/>
        <v/>
      </c>
    </row>
    <row r="663" spans="5:27" x14ac:dyDescent="0.25">
      <c r="E663" s="320" t="str">
        <f t="shared" si="67"/>
        <v/>
      </c>
      <c r="F663" s="69"/>
      <c r="G663" s="66" t="str">
        <f t="shared" si="68"/>
        <v/>
      </c>
      <c r="H663" s="67" t="str">
        <f t="shared" si="69"/>
        <v/>
      </c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t="str">
        <f t="shared" si="64"/>
        <v/>
      </c>
      <c r="Z663" s="218" t="str">
        <f t="shared" si="65"/>
        <v/>
      </c>
      <c r="AA663" s="218" t="str">
        <f t="shared" si="66"/>
        <v/>
      </c>
    </row>
    <row r="664" spans="5:27" x14ac:dyDescent="0.25">
      <c r="E664" s="320" t="str">
        <f t="shared" si="67"/>
        <v/>
      </c>
      <c r="F664" s="69"/>
      <c r="G664" s="66" t="str">
        <f t="shared" si="68"/>
        <v/>
      </c>
      <c r="H664" s="67" t="str">
        <f t="shared" si="69"/>
        <v/>
      </c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t="str">
        <f t="shared" si="64"/>
        <v/>
      </c>
      <c r="Z664" s="218" t="str">
        <f t="shared" si="65"/>
        <v/>
      </c>
      <c r="AA664" s="218" t="str">
        <f t="shared" si="66"/>
        <v/>
      </c>
    </row>
    <row r="665" spans="5:27" x14ac:dyDescent="0.25">
      <c r="E665" s="320" t="str">
        <f t="shared" si="67"/>
        <v/>
      </c>
      <c r="F665" s="69"/>
      <c r="G665" s="66" t="str">
        <f t="shared" si="68"/>
        <v/>
      </c>
      <c r="H665" s="67" t="str">
        <f t="shared" si="69"/>
        <v/>
      </c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t="str">
        <f t="shared" si="64"/>
        <v/>
      </c>
      <c r="Z665" s="218" t="str">
        <f t="shared" si="65"/>
        <v/>
      </c>
      <c r="AA665" s="218" t="str">
        <f t="shared" si="66"/>
        <v/>
      </c>
    </row>
    <row r="666" spans="5:27" x14ac:dyDescent="0.25">
      <c r="E666" s="320" t="str">
        <f t="shared" si="67"/>
        <v/>
      </c>
      <c r="F666" s="69"/>
      <c r="G666" s="66" t="str">
        <f t="shared" si="68"/>
        <v/>
      </c>
      <c r="H666" s="67" t="str">
        <f t="shared" si="69"/>
        <v/>
      </c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t="str">
        <f t="shared" si="64"/>
        <v/>
      </c>
      <c r="Z666" s="218" t="str">
        <f t="shared" si="65"/>
        <v/>
      </c>
      <c r="AA666" s="218" t="str">
        <f t="shared" si="66"/>
        <v/>
      </c>
    </row>
    <row r="667" spans="5:27" x14ac:dyDescent="0.25">
      <c r="E667" s="320" t="str">
        <f t="shared" si="67"/>
        <v/>
      </c>
      <c r="F667" s="69"/>
      <c r="G667" s="66" t="str">
        <f t="shared" si="68"/>
        <v/>
      </c>
      <c r="H667" s="67" t="str">
        <f t="shared" si="69"/>
        <v/>
      </c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t="str">
        <f t="shared" si="64"/>
        <v/>
      </c>
      <c r="Z667" s="218" t="str">
        <f t="shared" si="65"/>
        <v/>
      </c>
      <c r="AA667" s="218" t="str">
        <f t="shared" si="66"/>
        <v/>
      </c>
    </row>
    <row r="668" spans="5:27" x14ac:dyDescent="0.25">
      <c r="E668" s="320" t="str">
        <f t="shared" si="67"/>
        <v/>
      </c>
      <c r="F668" s="69"/>
      <c r="G668" s="66" t="str">
        <f t="shared" si="68"/>
        <v/>
      </c>
      <c r="H668" s="67" t="str">
        <f t="shared" si="69"/>
        <v/>
      </c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t="str">
        <f t="shared" si="64"/>
        <v/>
      </c>
      <c r="Z668" s="218" t="str">
        <f t="shared" si="65"/>
        <v/>
      </c>
      <c r="AA668" s="218" t="str">
        <f t="shared" si="66"/>
        <v/>
      </c>
    </row>
    <row r="669" spans="5:27" x14ac:dyDescent="0.25">
      <c r="E669" s="320" t="str">
        <f t="shared" si="67"/>
        <v/>
      </c>
      <c r="F669" s="69"/>
      <c r="G669" s="66" t="str">
        <f t="shared" si="68"/>
        <v/>
      </c>
      <c r="H669" s="67" t="str">
        <f t="shared" si="69"/>
        <v/>
      </c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t="str">
        <f t="shared" si="64"/>
        <v/>
      </c>
      <c r="Z669" s="218" t="str">
        <f t="shared" si="65"/>
        <v/>
      </c>
      <c r="AA669" s="218" t="str">
        <f t="shared" si="66"/>
        <v/>
      </c>
    </row>
    <row r="670" spans="5:27" x14ac:dyDescent="0.25">
      <c r="E670" s="320" t="str">
        <f t="shared" si="67"/>
        <v/>
      </c>
      <c r="F670" s="69"/>
      <c r="G670" s="66" t="str">
        <f t="shared" si="68"/>
        <v/>
      </c>
      <c r="H670" s="67" t="str">
        <f t="shared" si="69"/>
        <v/>
      </c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t="str">
        <f t="shared" si="64"/>
        <v/>
      </c>
      <c r="Z670" s="218" t="str">
        <f t="shared" si="65"/>
        <v/>
      </c>
      <c r="AA670" s="218" t="str">
        <f t="shared" si="66"/>
        <v/>
      </c>
    </row>
    <row r="671" spans="5:27" x14ac:dyDescent="0.25">
      <c r="E671" s="320" t="str">
        <f t="shared" si="67"/>
        <v/>
      </c>
      <c r="F671" s="69"/>
      <c r="G671" s="66" t="str">
        <f t="shared" si="68"/>
        <v/>
      </c>
      <c r="H671" s="67" t="str">
        <f t="shared" si="69"/>
        <v/>
      </c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t="str">
        <f t="shared" si="64"/>
        <v/>
      </c>
      <c r="Z671" s="218" t="str">
        <f t="shared" si="65"/>
        <v/>
      </c>
      <c r="AA671" s="218" t="str">
        <f t="shared" si="66"/>
        <v/>
      </c>
    </row>
    <row r="672" spans="5:27" x14ac:dyDescent="0.25">
      <c r="E672" s="320" t="str">
        <f t="shared" si="67"/>
        <v/>
      </c>
      <c r="F672" s="69"/>
      <c r="G672" s="66" t="str">
        <f t="shared" si="68"/>
        <v/>
      </c>
      <c r="H672" s="67" t="str">
        <f t="shared" si="69"/>
        <v/>
      </c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t="str">
        <f t="shared" si="64"/>
        <v/>
      </c>
      <c r="Z672" s="218" t="str">
        <f t="shared" si="65"/>
        <v/>
      </c>
      <c r="AA672" s="218" t="str">
        <f t="shared" si="66"/>
        <v/>
      </c>
    </row>
    <row r="673" spans="5:27" x14ac:dyDescent="0.25">
      <c r="E673" s="320" t="str">
        <f t="shared" si="67"/>
        <v/>
      </c>
      <c r="F673" s="69"/>
      <c r="G673" s="66" t="str">
        <f t="shared" si="68"/>
        <v/>
      </c>
      <c r="H673" s="67" t="str">
        <f t="shared" si="69"/>
        <v/>
      </c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t="str">
        <f t="shared" si="64"/>
        <v/>
      </c>
      <c r="Z673" s="218" t="str">
        <f t="shared" si="65"/>
        <v/>
      </c>
      <c r="AA673" s="218" t="str">
        <f t="shared" si="66"/>
        <v/>
      </c>
    </row>
    <row r="674" spans="5:27" x14ac:dyDescent="0.25">
      <c r="E674" s="320" t="str">
        <f t="shared" si="67"/>
        <v/>
      </c>
      <c r="F674" s="69"/>
      <c r="G674" s="66" t="str">
        <f t="shared" si="68"/>
        <v/>
      </c>
      <c r="H674" s="67" t="str">
        <f t="shared" si="69"/>
        <v/>
      </c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t="str">
        <f t="shared" si="64"/>
        <v/>
      </c>
      <c r="Z674" s="218" t="str">
        <f t="shared" si="65"/>
        <v/>
      </c>
      <c r="AA674" s="218" t="str">
        <f t="shared" si="66"/>
        <v/>
      </c>
    </row>
    <row r="675" spans="5:27" x14ac:dyDescent="0.25">
      <c r="E675" s="320" t="str">
        <f t="shared" si="67"/>
        <v/>
      </c>
      <c r="F675" s="69"/>
      <c r="G675" s="66" t="str">
        <f t="shared" si="68"/>
        <v/>
      </c>
      <c r="H675" s="67" t="str">
        <f t="shared" si="69"/>
        <v/>
      </c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t="str">
        <f t="shared" ref="Y675:Y738" si="70">IF(C675="","",C675/$C$21)</f>
        <v/>
      </c>
      <c r="Z675" s="218" t="str">
        <f t="shared" ref="Z675:Z738" si="71">IF(C675="",IF(Y675="","",Y675),AVERAGE(Y666:Y686))</f>
        <v/>
      </c>
      <c r="AA675" s="218" t="str">
        <f t="shared" ref="AA675:AA738" si="72">IF(D675="",IF(Z675="","",Z675),AVERAGE(Y656:Y696))</f>
        <v/>
      </c>
    </row>
    <row r="676" spans="5:27" x14ac:dyDescent="0.25">
      <c r="E676" s="320" t="str">
        <f t="shared" ref="E676:E739" si="73">IF(C676="","",((C676/$C$22)-1))</f>
        <v/>
      </c>
      <c r="F676" s="69"/>
      <c r="G676" s="66" t="str">
        <f t="shared" si="68"/>
        <v/>
      </c>
      <c r="H676" s="67" t="str">
        <f t="shared" si="69"/>
        <v/>
      </c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t="str">
        <f t="shared" si="70"/>
        <v/>
      </c>
      <c r="Z676" s="218" t="str">
        <f t="shared" si="71"/>
        <v/>
      </c>
      <c r="AA676" s="218" t="str">
        <f t="shared" si="72"/>
        <v/>
      </c>
    </row>
    <row r="677" spans="5:27" x14ac:dyDescent="0.25">
      <c r="E677" s="320" t="str">
        <f t="shared" si="73"/>
        <v/>
      </c>
      <c r="F677" s="69"/>
      <c r="G677" s="66" t="str">
        <f t="shared" si="68"/>
        <v/>
      </c>
      <c r="H677" s="67" t="str">
        <f t="shared" si="69"/>
        <v/>
      </c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t="str">
        <f t="shared" si="70"/>
        <v/>
      </c>
      <c r="Z677" s="218" t="str">
        <f t="shared" si="71"/>
        <v/>
      </c>
      <c r="AA677" s="218" t="str">
        <f t="shared" si="72"/>
        <v/>
      </c>
    </row>
    <row r="678" spans="5:27" x14ac:dyDescent="0.25">
      <c r="E678" s="320" t="str">
        <f t="shared" si="73"/>
        <v/>
      </c>
      <c r="F678" s="69"/>
      <c r="G678" s="66" t="str">
        <f t="shared" si="68"/>
        <v/>
      </c>
      <c r="H678" s="67" t="str">
        <f t="shared" si="69"/>
        <v/>
      </c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t="str">
        <f t="shared" si="70"/>
        <v/>
      </c>
      <c r="Z678" s="218" t="str">
        <f t="shared" si="71"/>
        <v/>
      </c>
      <c r="AA678" s="218" t="str">
        <f t="shared" si="72"/>
        <v/>
      </c>
    </row>
    <row r="679" spans="5:27" x14ac:dyDescent="0.25">
      <c r="E679" s="320" t="str">
        <f t="shared" si="73"/>
        <v/>
      </c>
      <c r="F679" s="69"/>
      <c r="G679" s="66" t="str">
        <f t="shared" si="68"/>
        <v/>
      </c>
      <c r="H679" s="67" t="str">
        <f t="shared" si="69"/>
        <v/>
      </c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t="str">
        <f t="shared" si="70"/>
        <v/>
      </c>
      <c r="Z679" s="218" t="str">
        <f t="shared" si="71"/>
        <v/>
      </c>
      <c r="AA679" s="218" t="str">
        <f t="shared" si="72"/>
        <v/>
      </c>
    </row>
    <row r="680" spans="5:27" x14ac:dyDescent="0.25">
      <c r="E680" s="320" t="str">
        <f t="shared" si="73"/>
        <v/>
      </c>
      <c r="F680" s="69"/>
      <c r="G680" s="66" t="str">
        <f t="shared" si="68"/>
        <v/>
      </c>
      <c r="H680" s="67" t="str">
        <f t="shared" si="69"/>
        <v/>
      </c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t="str">
        <f t="shared" si="70"/>
        <v/>
      </c>
      <c r="Z680" s="218" t="str">
        <f t="shared" si="71"/>
        <v/>
      </c>
      <c r="AA680" s="218" t="str">
        <f t="shared" si="72"/>
        <v/>
      </c>
    </row>
    <row r="681" spans="5:27" x14ac:dyDescent="0.25">
      <c r="E681" s="320" t="str">
        <f t="shared" si="73"/>
        <v/>
      </c>
      <c r="F681" s="69"/>
      <c r="G681" s="66" t="str">
        <f t="shared" si="68"/>
        <v/>
      </c>
      <c r="H681" s="67" t="str">
        <f t="shared" si="69"/>
        <v/>
      </c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t="str">
        <f t="shared" si="70"/>
        <v/>
      </c>
      <c r="Z681" s="218" t="str">
        <f t="shared" si="71"/>
        <v/>
      </c>
      <c r="AA681" s="218" t="str">
        <f t="shared" si="72"/>
        <v/>
      </c>
    </row>
    <row r="682" spans="5:27" x14ac:dyDescent="0.25">
      <c r="E682" s="320" t="str">
        <f t="shared" si="73"/>
        <v/>
      </c>
      <c r="F682" s="69"/>
      <c r="G682" s="66" t="str">
        <f t="shared" si="68"/>
        <v/>
      </c>
      <c r="H682" s="67" t="str">
        <f t="shared" si="69"/>
        <v/>
      </c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t="str">
        <f t="shared" si="70"/>
        <v/>
      </c>
      <c r="Z682" s="218" t="str">
        <f t="shared" si="71"/>
        <v/>
      </c>
      <c r="AA682" s="218" t="str">
        <f t="shared" si="72"/>
        <v/>
      </c>
    </row>
    <row r="683" spans="5:27" x14ac:dyDescent="0.25">
      <c r="E683" s="320" t="str">
        <f t="shared" si="73"/>
        <v/>
      </c>
      <c r="F683" s="69"/>
      <c r="G683" s="66" t="str">
        <f t="shared" si="68"/>
        <v/>
      </c>
      <c r="H683" s="67" t="str">
        <f t="shared" si="69"/>
        <v/>
      </c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t="str">
        <f t="shared" si="70"/>
        <v/>
      </c>
      <c r="Z683" s="218" t="str">
        <f t="shared" si="71"/>
        <v/>
      </c>
      <c r="AA683" s="218" t="str">
        <f t="shared" si="72"/>
        <v/>
      </c>
    </row>
    <row r="684" spans="5:27" x14ac:dyDescent="0.25">
      <c r="E684" s="320" t="str">
        <f t="shared" si="73"/>
        <v/>
      </c>
      <c r="F684" s="69"/>
      <c r="G684" s="66" t="str">
        <f t="shared" si="68"/>
        <v/>
      </c>
      <c r="H684" s="67" t="str">
        <f t="shared" si="69"/>
        <v/>
      </c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t="str">
        <f t="shared" si="70"/>
        <v/>
      </c>
      <c r="Z684" s="218" t="str">
        <f t="shared" si="71"/>
        <v/>
      </c>
      <c r="AA684" s="218" t="str">
        <f t="shared" si="72"/>
        <v/>
      </c>
    </row>
    <row r="685" spans="5:27" x14ac:dyDescent="0.25">
      <c r="E685" s="320" t="str">
        <f t="shared" si="73"/>
        <v/>
      </c>
      <c r="F685" s="69"/>
      <c r="G685" s="66" t="str">
        <f t="shared" si="68"/>
        <v/>
      </c>
      <c r="H685" s="67" t="str">
        <f t="shared" si="69"/>
        <v/>
      </c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t="str">
        <f t="shared" si="70"/>
        <v/>
      </c>
      <c r="Z685" s="218" t="str">
        <f t="shared" si="71"/>
        <v/>
      </c>
      <c r="AA685" s="218" t="str">
        <f t="shared" si="72"/>
        <v/>
      </c>
    </row>
    <row r="686" spans="5:27" x14ac:dyDescent="0.25">
      <c r="E686" s="320" t="str">
        <f t="shared" si="73"/>
        <v/>
      </c>
      <c r="F686" s="69"/>
      <c r="G686" s="66" t="str">
        <f t="shared" si="68"/>
        <v/>
      </c>
      <c r="H686" s="67" t="str">
        <f t="shared" si="69"/>
        <v/>
      </c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t="str">
        <f t="shared" si="70"/>
        <v/>
      </c>
      <c r="Z686" s="218" t="str">
        <f t="shared" si="71"/>
        <v/>
      </c>
      <c r="AA686" s="218" t="str">
        <f t="shared" si="72"/>
        <v/>
      </c>
    </row>
    <row r="687" spans="5:27" x14ac:dyDescent="0.25">
      <c r="E687" s="320" t="str">
        <f t="shared" si="73"/>
        <v/>
      </c>
      <c r="F687" s="69"/>
      <c r="G687" s="66" t="str">
        <f t="shared" si="68"/>
        <v/>
      </c>
      <c r="H687" s="67" t="str">
        <f t="shared" si="69"/>
        <v/>
      </c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t="str">
        <f t="shared" si="70"/>
        <v/>
      </c>
      <c r="Z687" s="218" t="str">
        <f t="shared" si="71"/>
        <v/>
      </c>
      <c r="AA687" s="218" t="str">
        <f t="shared" si="72"/>
        <v/>
      </c>
    </row>
    <row r="688" spans="5:27" x14ac:dyDescent="0.25">
      <c r="E688" s="320" t="str">
        <f t="shared" si="73"/>
        <v/>
      </c>
      <c r="F688" s="69"/>
      <c r="G688" s="66" t="str">
        <f t="shared" si="68"/>
        <v/>
      </c>
      <c r="H688" s="67" t="str">
        <f t="shared" si="69"/>
        <v/>
      </c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t="str">
        <f t="shared" si="70"/>
        <v/>
      </c>
      <c r="Z688" s="218" t="str">
        <f t="shared" si="71"/>
        <v/>
      </c>
      <c r="AA688" s="218" t="str">
        <f t="shared" si="72"/>
        <v/>
      </c>
    </row>
    <row r="689" spans="5:27" x14ac:dyDescent="0.25">
      <c r="E689" s="320" t="str">
        <f t="shared" si="73"/>
        <v/>
      </c>
      <c r="F689" s="69"/>
      <c r="G689" s="66" t="str">
        <f t="shared" si="68"/>
        <v/>
      </c>
      <c r="H689" s="67" t="str">
        <f t="shared" si="69"/>
        <v/>
      </c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t="str">
        <f t="shared" si="70"/>
        <v/>
      </c>
      <c r="Z689" s="218" t="str">
        <f t="shared" si="71"/>
        <v/>
      </c>
      <c r="AA689" s="218" t="str">
        <f t="shared" si="72"/>
        <v/>
      </c>
    </row>
    <row r="690" spans="5:27" x14ac:dyDescent="0.25">
      <c r="E690" s="320" t="str">
        <f t="shared" si="73"/>
        <v/>
      </c>
      <c r="F690" s="69"/>
      <c r="G690" s="66" t="str">
        <f t="shared" si="68"/>
        <v/>
      </c>
      <c r="H690" s="67" t="str">
        <f t="shared" si="69"/>
        <v/>
      </c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t="str">
        <f t="shared" si="70"/>
        <v/>
      </c>
      <c r="Z690" s="218" t="str">
        <f t="shared" si="71"/>
        <v/>
      </c>
      <c r="AA690" s="218" t="str">
        <f t="shared" si="72"/>
        <v/>
      </c>
    </row>
    <row r="691" spans="5:27" x14ac:dyDescent="0.25">
      <c r="E691" s="320" t="str">
        <f t="shared" si="73"/>
        <v/>
      </c>
      <c r="F691" s="69"/>
      <c r="G691" s="66" t="str">
        <f t="shared" si="68"/>
        <v/>
      </c>
      <c r="H691" s="67" t="str">
        <f t="shared" si="69"/>
        <v/>
      </c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t="str">
        <f t="shared" si="70"/>
        <v/>
      </c>
      <c r="Z691" s="218" t="str">
        <f t="shared" si="71"/>
        <v/>
      </c>
      <c r="AA691" s="218" t="str">
        <f t="shared" si="72"/>
        <v/>
      </c>
    </row>
    <row r="692" spans="5:27" x14ac:dyDescent="0.25">
      <c r="E692" s="320" t="str">
        <f t="shared" si="73"/>
        <v/>
      </c>
      <c r="F692" s="69"/>
      <c r="G692" s="66" t="str">
        <f t="shared" si="68"/>
        <v/>
      </c>
      <c r="H692" s="67" t="str">
        <f t="shared" si="69"/>
        <v/>
      </c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t="str">
        <f t="shared" si="70"/>
        <v/>
      </c>
      <c r="Z692" s="218" t="str">
        <f t="shared" si="71"/>
        <v/>
      </c>
      <c r="AA692" s="218" t="str">
        <f t="shared" si="72"/>
        <v/>
      </c>
    </row>
    <row r="693" spans="5:27" x14ac:dyDescent="0.25">
      <c r="E693" s="320" t="str">
        <f t="shared" si="73"/>
        <v/>
      </c>
      <c r="F693" s="69"/>
      <c r="G693" s="66" t="str">
        <f t="shared" si="68"/>
        <v/>
      </c>
      <c r="H693" s="67" t="str">
        <f t="shared" si="69"/>
        <v/>
      </c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t="str">
        <f t="shared" si="70"/>
        <v/>
      </c>
      <c r="Z693" s="218" t="str">
        <f t="shared" si="71"/>
        <v/>
      </c>
      <c r="AA693" s="218" t="str">
        <f t="shared" si="72"/>
        <v/>
      </c>
    </row>
    <row r="694" spans="5:27" x14ac:dyDescent="0.25">
      <c r="E694" s="320" t="str">
        <f t="shared" si="73"/>
        <v/>
      </c>
      <c r="F694" s="69"/>
      <c r="G694" s="66" t="str">
        <f t="shared" si="68"/>
        <v/>
      </c>
      <c r="H694" s="67" t="str">
        <f t="shared" si="69"/>
        <v/>
      </c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t="str">
        <f t="shared" si="70"/>
        <v/>
      </c>
      <c r="Z694" s="218" t="str">
        <f t="shared" si="71"/>
        <v/>
      </c>
      <c r="AA694" s="218" t="str">
        <f t="shared" si="72"/>
        <v/>
      </c>
    </row>
    <row r="695" spans="5:27" x14ac:dyDescent="0.25">
      <c r="E695" s="320" t="str">
        <f t="shared" si="73"/>
        <v/>
      </c>
      <c r="F695" s="69"/>
      <c r="G695" s="66" t="str">
        <f t="shared" si="68"/>
        <v/>
      </c>
      <c r="H695" s="67" t="str">
        <f t="shared" si="69"/>
        <v/>
      </c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t="str">
        <f t="shared" si="70"/>
        <v/>
      </c>
      <c r="Z695" s="218" t="str">
        <f t="shared" si="71"/>
        <v/>
      </c>
      <c r="AA695" s="218" t="str">
        <f t="shared" si="72"/>
        <v/>
      </c>
    </row>
    <row r="696" spans="5:27" x14ac:dyDescent="0.25">
      <c r="E696" s="320" t="str">
        <f t="shared" si="73"/>
        <v/>
      </c>
      <c r="F696" s="69"/>
      <c r="G696" s="66" t="str">
        <f t="shared" si="68"/>
        <v/>
      </c>
      <c r="H696" s="67" t="str">
        <f t="shared" si="69"/>
        <v/>
      </c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t="str">
        <f t="shared" si="70"/>
        <v/>
      </c>
      <c r="Z696" s="218" t="str">
        <f t="shared" si="71"/>
        <v/>
      </c>
      <c r="AA696" s="218" t="str">
        <f t="shared" si="72"/>
        <v/>
      </c>
    </row>
    <row r="697" spans="5:27" x14ac:dyDescent="0.25">
      <c r="E697" s="320" t="str">
        <f t="shared" si="73"/>
        <v/>
      </c>
      <c r="F697" s="69"/>
      <c r="G697" s="66" t="str">
        <f t="shared" si="68"/>
        <v/>
      </c>
      <c r="H697" s="67" t="str">
        <f t="shared" si="69"/>
        <v/>
      </c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t="str">
        <f t="shared" si="70"/>
        <v/>
      </c>
      <c r="Z697" s="218" t="str">
        <f t="shared" si="71"/>
        <v/>
      </c>
      <c r="AA697" s="218" t="str">
        <f t="shared" si="72"/>
        <v/>
      </c>
    </row>
    <row r="698" spans="5:27" x14ac:dyDescent="0.25">
      <c r="E698" s="320" t="str">
        <f t="shared" si="73"/>
        <v/>
      </c>
      <c r="F698" s="69"/>
      <c r="G698" s="66" t="str">
        <f t="shared" si="68"/>
        <v/>
      </c>
      <c r="H698" s="67" t="str">
        <f t="shared" si="69"/>
        <v/>
      </c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t="str">
        <f t="shared" si="70"/>
        <v/>
      </c>
      <c r="Z698" s="218" t="str">
        <f t="shared" si="71"/>
        <v/>
      </c>
      <c r="AA698" s="218" t="str">
        <f t="shared" si="72"/>
        <v/>
      </c>
    </row>
    <row r="699" spans="5:27" x14ac:dyDescent="0.25">
      <c r="E699" s="320" t="str">
        <f t="shared" si="73"/>
        <v/>
      </c>
      <c r="F699" s="69"/>
      <c r="G699" s="66" t="str">
        <f t="shared" si="68"/>
        <v/>
      </c>
      <c r="H699" s="67" t="str">
        <f t="shared" si="69"/>
        <v/>
      </c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t="str">
        <f t="shared" si="70"/>
        <v/>
      </c>
      <c r="Z699" s="218" t="str">
        <f t="shared" si="71"/>
        <v/>
      </c>
      <c r="AA699" s="218" t="str">
        <f t="shared" si="72"/>
        <v/>
      </c>
    </row>
    <row r="700" spans="5:27" x14ac:dyDescent="0.25">
      <c r="E700" s="320" t="str">
        <f t="shared" si="73"/>
        <v/>
      </c>
      <c r="F700" s="69"/>
      <c r="G700" s="66" t="str">
        <f t="shared" si="68"/>
        <v/>
      </c>
      <c r="H700" s="67" t="str">
        <f t="shared" si="69"/>
        <v/>
      </c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t="str">
        <f t="shared" si="70"/>
        <v/>
      </c>
      <c r="Z700" s="218" t="str">
        <f t="shared" si="71"/>
        <v/>
      </c>
      <c r="AA700" s="218" t="str">
        <f t="shared" si="72"/>
        <v/>
      </c>
    </row>
    <row r="701" spans="5:27" x14ac:dyDescent="0.25">
      <c r="E701" s="320" t="str">
        <f t="shared" si="73"/>
        <v/>
      </c>
      <c r="F701" s="69"/>
      <c r="G701" s="66" t="str">
        <f t="shared" si="68"/>
        <v/>
      </c>
      <c r="H701" s="67" t="str">
        <f t="shared" si="69"/>
        <v/>
      </c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t="str">
        <f t="shared" si="70"/>
        <v/>
      </c>
      <c r="Z701" s="218" t="str">
        <f t="shared" si="71"/>
        <v/>
      </c>
      <c r="AA701" s="218" t="str">
        <f t="shared" si="72"/>
        <v/>
      </c>
    </row>
    <row r="702" spans="5:27" x14ac:dyDescent="0.25">
      <c r="E702" s="320" t="str">
        <f t="shared" si="73"/>
        <v/>
      </c>
      <c r="F702" s="69"/>
      <c r="G702" s="66" t="str">
        <f t="shared" si="68"/>
        <v/>
      </c>
      <c r="H702" s="67" t="str">
        <f t="shared" si="69"/>
        <v/>
      </c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t="str">
        <f t="shared" si="70"/>
        <v/>
      </c>
      <c r="Z702" s="218" t="str">
        <f t="shared" si="71"/>
        <v/>
      </c>
      <c r="AA702" s="218" t="str">
        <f t="shared" si="72"/>
        <v/>
      </c>
    </row>
    <row r="703" spans="5:27" x14ac:dyDescent="0.25">
      <c r="E703" s="320" t="str">
        <f t="shared" si="73"/>
        <v/>
      </c>
      <c r="F703" s="69"/>
      <c r="G703" s="66" t="str">
        <f t="shared" si="68"/>
        <v/>
      </c>
      <c r="H703" s="67" t="str">
        <f t="shared" si="69"/>
        <v/>
      </c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t="str">
        <f t="shared" si="70"/>
        <v/>
      </c>
      <c r="Z703" s="218" t="str">
        <f t="shared" si="71"/>
        <v/>
      </c>
      <c r="AA703" s="218" t="str">
        <f t="shared" si="72"/>
        <v/>
      </c>
    </row>
    <row r="704" spans="5:27" x14ac:dyDescent="0.25">
      <c r="E704" s="320" t="str">
        <f t="shared" si="73"/>
        <v/>
      </c>
      <c r="F704" s="69"/>
      <c r="G704" s="66" t="str">
        <f t="shared" si="68"/>
        <v/>
      </c>
      <c r="H704" s="67" t="str">
        <f t="shared" si="69"/>
        <v/>
      </c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t="str">
        <f t="shared" si="70"/>
        <v/>
      </c>
      <c r="Z704" s="218" t="str">
        <f t="shared" si="71"/>
        <v/>
      </c>
      <c r="AA704" s="218" t="str">
        <f t="shared" si="72"/>
        <v/>
      </c>
    </row>
    <row r="705" spans="5:27" x14ac:dyDescent="0.25">
      <c r="E705" s="320" t="str">
        <f t="shared" si="73"/>
        <v/>
      </c>
      <c r="F705" s="69"/>
      <c r="G705" s="66" t="str">
        <f t="shared" si="68"/>
        <v/>
      </c>
      <c r="H705" s="67" t="str">
        <f t="shared" si="69"/>
        <v/>
      </c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t="str">
        <f t="shared" si="70"/>
        <v/>
      </c>
      <c r="Z705" s="218" t="str">
        <f t="shared" si="71"/>
        <v/>
      </c>
      <c r="AA705" s="218" t="str">
        <f t="shared" si="72"/>
        <v/>
      </c>
    </row>
    <row r="706" spans="5:27" x14ac:dyDescent="0.25">
      <c r="E706" s="320" t="str">
        <f t="shared" si="73"/>
        <v/>
      </c>
      <c r="F706" s="69"/>
      <c r="G706" s="66" t="str">
        <f t="shared" si="68"/>
        <v/>
      </c>
      <c r="H706" s="67" t="str">
        <f t="shared" si="69"/>
        <v/>
      </c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t="str">
        <f t="shared" si="70"/>
        <v/>
      </c>
      <c r="Z706" s="218" t="str">
        <f t="shared" si="71"/>
        <v/>
      </c>
      <c r="AA706" s="218" t="str">
        <f t="shared" si="72"/>
        <v/>
      </c>
    </row>
    <row r="707" spans="5:27" x14ac:dyDescent="0.25">
      <c r="E707" s="320" t="str">
        <f t="shared" si="73"/>
        <v/>
      </c>
      <c r="F707" s="69"/>
      <c r="G707" s="66" t="str">
        <f t="shared" si="68"/>
        <v/>
      </c>
      <c r="H707" s="67" t="str">
        <f t="shared" si="69"/>
        <v/>
      </c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t="str">
        <f t="shared" si="70"/>
        <v/>
      </c>
      <c r="Z707" s="218" t="str">
        <f t="shared" si="71"/>
        <v/>
      </c>
      <c r="AA707" s="218" t="str">
        <f t="shared" si="72"/>
        <v/>
      </c>
    </row>
    <row r="708" spans="5:27" x14ac:dyDescent="0.25">
      <c r="E708" s="320" t="str">
        <f t="shared" si="73"/>
        <v/>
      </c>
      <c r="F708" s="69"/>
      <c r="G708" s="66" t="str">
        <f t="shared" si="68"/>
        <v/>
      </c>
      <c r="H708" s="67" t="str">
        <f t="shared" si="69"/>
        <v/>
      </c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t="str">
        <f t="shared" si="70"/>
        <v/>
      </c>
      <c r="Z708" s="218" t="str">
        <f t="shared" si="71"/>
        <v/>
      </c>
      <c r="AA708" s="218" t="str">
        <f t="shared" si="72"/>
        <v/>
      </c>
    </row>
    <row r="709" spans="5:27" x14ac:dyDescent="0.25">
      <c r="E709" s="320" t="str">
        <f t="shared" si="73"/>
        <v/>
      </c>
      <c r="F709" s="69"/>
      <c r="G709" s="66" t="str">
        <f t="shared" si="68"/>
        <v/>
      </c>
      <c r="H709" s="67" t="str">
        <f t="shared" si="69"/>
        <v/>
      </c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t="str">
        <f t="shared" si="70"/>
        <v/>
      </c>
      <c r="Z709" s="218" t="str">
        <f t="shared" si="71"/>
        <v/>
      </c>
      <c r="AA709" s="218" t="str">
        <f t="shared" si="72"/>
        <v/>
      </c>
    </row>
    <row r="710" spans="5:27" x14ac:dyDescent="0.25">
      <c r="E710" s="320" t="str">
        <f t="shared" si="73"/>
        <v/>
      </c>
      <c r="F710" s="69"/>
      <c r="G710" s="66" t="str">
        <f t="shared" si="68"/>
        <v/>
      </c>
      <c r="H710" s="67" t="str">
        <f t="shared" si="69"/>
        <v/>
      </c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t="str">
        <f t="shared" si="70"/>
        <v/>
      </c>
      <c r="Z710" s="218" t="str">
        <f t="shared" si="71"/>
        <v/>
      </c>
      <c r="AA710" s="218" t="str">
        <f t="shared" si="72"/>
        <v/>
      </c>
    </row>
    <row r="711" spans="5:27" x14ac:dyDescent="0.25">
      <c r="E711" s="320" t="str">
        <f t="shared" si="73"/>
        <v/>
      </c>
      <c r="F711" s="69"/>
      <c r="G711" s="66" t="str">
        <f t="shared" si="68"/>
        <v/>
      </c>
      <c r="H711" s="67" t="str">
        <f t="shared" si="69"/>
        <v/>
      </c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t="str">
        <f t="shared" si="70"/>
        <v/>
      </c>
      <c r="Z711" s="218" t="str">
        <f t="shared" si="71"/>
        <v/>
      </c>
      <c r="AA711" s="218" t="str">
        <f t="shared" si="72"/>
        <v/>
      </c>
    </row>
    <row r="712" spans="5:27" x14ac:dyDescent="0.25">
      <c r="E712" s="320" t="str">
        <f t="shared" si="73"/>
        <v/>
      </c>
      <c r="F712" s="69"/>
      <c r="G712" s="66" t="str">
        <f t="shared" si="68"/>
        <v/>
      </c>
      <c r="H712" s="67" t="str">
        <f t="shared" si="69"/>
        <v/>
      </c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t="str">
        <f t="shared" si="70"/>
        <v/>
      </c>
      <c r="Z712" s="218" t="str">
        <f t="shared" si="71"/>
        <v/>
      </c>
      <c r="AA712" s="218" t="str">
        <f t="shared" si="72"/>
        <v/>
      </c>
    </row>
    <row r="713" spans="5:27" x14ac:dyDescent="0.25">
      <c r="E713" s="320" t="str">
        <f t="shared" si="73"/>
        <v/>
      </c>
      <c r="F713" s="69"/>
      <c r="G713" s="66" t="str">
        <f t="shared" ref="G713:G776" si="74">IF(F713="","",F713/$C$21)</f>
        <v/>
      </c>
      <c r="H713" s="67" t="str">
        <f t="shared" si="69"/>
        <v/>
      </c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t="str">
        <f t="shared" si="70"/>
        <v/>
      </c>
      <c r="Z713" s="218" t="str">
        <f t="shared" si="71"/>
        <v/>
      </c>
      <c r="AA713" s="218" t="str">
        <f t="shared" si="72"/>
        <v/>
      </c>
    </row>
    <row r="714" spans="5:27" x14ac:dyDescent="0.25">
      <c r="E714" s="320" t="str">
        <f t="shared" si="73"/>
        <v/>
      </c>
      <c r="F714" s="69"/>
      <c r="G714" s="66" t="str">
        <f t="shared" si="74"/>
        <v/>
      </c>
      <c r="H714" s="67" t="str">
        <f t="shared" si="69"/>
        <v/>
      </c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t="str">
        <f t="shared" si="70"/>
        <v/>
      </c>
      <c r="Z714" s="218" t="str">
        <f t="shared" si="71"/>
        <v/>
      </c>
      <c r="AA714" s="218" t="str">
        <f t="shared" si="72"/>
        <v/>
      </c>
    </row>
    <row r="715" spans="5:27" x14ac:dyDescent="0.25">
      <c r="E715" s="320" t="str">
        <f t="shared" si="73"/>
        <v/>
      </c>
      <c r="F715" s="69"/>
      <c r="G715" s="66" t="str">
        <f t="shared" si="74"/>
        <v/>
      </c>
      <c r="H715" s="67" t="str">
        <f t="shared" si="69"/>
        <v/>
      </c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t="str">
        <f t="shared" si="70"/>
        <v/>
      </c>
      <c r="Z715" s="218" t="str">
        <f t="shared" si="71"/>
        <v/>
      </c>
      <c r="AA715" s="218" t="str">
        <f t="shared" si="72"/>
        <v/>
      </c>
    </row>
    <row r="716" spans="5:27" x14ac:dyDescent="0.25">
      <c r="E716" s="320" t="str">
        <f t="shared" si="73"/>
        <v/>
      </c>
      <c r="F716" s="69"/>
      <c r="G716" s="66" t="str">
        <f t="shared" si="74"/>
        <v/>
      </c>
      <c r="H716" s="67" t="str">
        <f t="shared" si="69"/>
        <v/>
      </c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t="str">
        <f t="shared" si="70"/>
        <v/>
      </c>
      <c r="Z716" s="218" t="str">
        <f t="shared" si="71"/>
        <v/>
      </c>
      <c r="AA716" s="218" t="str">
        <f t="shared" si="72"/>
        <v/>
      </c>
    </row>
    <row r="717" spans="5:27" x14ac:dyDescent="0.25">
      <c r="E717" s="320" t="str">
        <f t="shared" si="73"/>
        <v/>
      </c>
      <c r="F717" s="69"/>
      <c r="G717" s="66" t="str">
        <f t="shared" si="74"/>
        <v/>
      </c>
      <c r="H717" s="67" t="str">
        <f t="shared" si="69"/>
        <v/>
      </c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t="str">
        <f t="shared" si="70"/>
        <v/>
      </c>
      <c r="Z717" s="218" t="str">
        <f t="shared" si="71"/>
        <v/>
      </c>
      <c r="AA717" s="218" t="str">
        <f t="shared" si="72"/>
        <v/>
      </c>
    </row>
    <row r="718" spans="5:27" x14ac:dyDescent="0.25">
      <c r="E718" s="320" t="str">
        <f t="shared" si="73"/>
        <v/>
      </c>
      <c r="F718" s="69"/>
      <c r="G718" s="66" t="str">
        <f t="shared" si="74"/>
        <v/>
      </c>
      <c r="H718" s="67" t="str">
        <f t="shared" si="69"/>
        <v/>
      </c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t="str">
        <f t="shared" si="70"/>
        <v/>
      </c>
      <c r="Z718" s="218" t="str">
        <f t="shared" si="71"/>
        <v/>
      </c>
      <c r="AA718" s="218" t="str">
        <f t="shared" si="72"/>
        <v/>
      </c>
    </row>
    <row r="719" spans="5:27" x14ac:dyDescent="0.25">
      <c r="E719" s="320" t="str">
        <f t="shared" si="73"/>
        <v/>
      </c>
      <c r="F719" s="69"/>
      <c r="G719" s="66" t="str">
        <f t="shared" si="74"/>
        <v/>
      </c>
      <c r="H719" s="67" t="str">
        <f t="shared" si="69"/>
        <v/>
      </c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t="str">
        <f t="shared" si="70"/>
        <v/>
      </c>
      <c r="Z719" s="218" t="str">
        <f t="shared" si="71"/>
        <v/>
      </c>
      <c r="AA719" s="218" t="str">
        <f t="shared" si="72"/>
        <v/>
      </c>
    </row>
    <row r="720" spans="5:27" x14ac:dyDescent="0.25">
      <c r="E720" s="320" t="str">
        <f t="shared" si="73"/>
        <v/>
      </c>
      <c r="F720" s="69"/>
      <c r="G720" s="66" t="str">
        <f t="shared" si="74"/>
        <v/>
      </c>
      <c r="H720" s="67" t="str">
        <f t="shared" si="69"/>
        <v/>
      </c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t="str">
        <f t="shared" si="70"/>
        <v/>
      </c>
      <c r="Z720" s="218" t="str">
        <f t="shared" si="71"/>
        <v/>
      </c>
      <c r="AA720" s="218" t="str">
        <f t="shared" si="72"/>
        <v/>
      </c>
    </row>
    <row r="721" spans="5:27" x14ac:dyDescent="0.25">
      <c r="E721" s="320" t="str">
        <f t="shared" si="73"/>
        <v/>
      </c>
      <c r="F721" s="69"/>
      <c r="G721" s="66" t="str">
        <f t="shared" si="74"/>
        <v/>
      </c>
      <c r="H721" s="67" t="str">
        <f t="shared" si="69"/>
        <v/>
      </c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t="str">
        <f t="shared" si="70"/>
        <v/>
      </c>
      <c r="Z721" s="218" t="str">
        <f t="shared" si="71"/>
        <v/>
      </c>
      <c r="AA721" s="218" t="str">
        <f t="shared" si="72"/>
        <v/>
      </c>
    </row>
    <row r="722" spans="5:27" x14ac:dyDescent="0.25">
      <c r="E722" s="320" t="str">
        <f t="shared" si="73"/>
        <v/>
      </c>
      <c r="F722" s="69"/>
      <c r="G722" s="66" t="str">
        <f t="shared" si="74"/>
        <v/>
      </c>
      <c r="H722" s="67" t="str">
        <f t="shared" si="69"/>
        <v/>
      </c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t="str">
        <f t="shared" si="70"/>
        <v/>
      </c>
      <c r="Z722" s="218" t="str">
        <f t="shared" si="71"/>
        <v/>
      </c>
      <c r="AA722" s="218" t="str">
        <f t="shared" si="72"/>
        <v/>
      </c>
    </row>
    <row r="723" spans="5:27" x14ac:dyDescent="0.25">
      <c r="E723" s="320" t="str">
        <f t="shared" si="73"/>
        <v/>
      </c>
      <c r="F723" s="69"/>
      <c r="G723" s="66" t="str">
        <f t="shared" si="74"/>
        <v/>
      </c>
      <c r="H723" s="67" t="str">
        <f t="shared" ref="H723:H786" si="75">IF(F723="","",G723-1)</f>
        <v/>
      </c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t="str">
        <f t="shared" si="70"/>
        <v/>
      </c>
      <c r="Z723" s="218" t="str">
        <f t="shared" si="71"/>
        <v/>
      </c>
      <c r="AA723" s="218" t="str">
        <f t="shared" si="72"/>
        <v/>
      </c>
    </row>
    <row r="724" spans="5:27" x14ac:dyDescent="0.25">
      <c r="E724" s="320" t="str">
        <f t="shared" si="73"/>
        <v/>
      </c>
      <c r="F724" s="69"/>
      <c r="G724" s="66" t="str">
        <f t="shared" si="74"/>
        <v/>
      </c>
      <c r="H724" s="67" t="str">
        <f t="shared" si="75"/>
        <v/>
      </c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t="str">
        <f t="shared" si="70"/>
        <v/>
      </c>
      <c r="Z724" s="218" t="str">
        <f t="shared" si="71"/>
        <v/>
      </c>
      <c r="AA724" s="218" t="str">
        <f t="shared" si="72"/>
        <v/>
      </c>
    </row>
    <row r="725" spans="5:27" x14ac:dyDescent="0.25">
      <c r="E725" s="320" t="str">
        <f t="shared" si="73"/>
        <v/>
      </c>
      <c r="F725" s="69"/>
      <c r="G725" s="66" t="str">
        <f t="shared" si="74"/>
        <v/>
      </c>
      <c r="H725" s="67" t="str">
        <f t="shared" si="75"/>
        <v/>
      </c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t="str">
        <f t="shared" si="70"/>
        <v/>
      </c>
      <c r="Z725" s="218" t="str">
        <f t="shared" si="71"/>
        <v/>
      </c>
      <c r="AA725" s="218" t="str">
        <f t="shared" si="72"/>
        <v/>
      </c>
    </row>
    <row r="726" spans="5:27" x14ac:dyDescent="0.25">
      <c r="E726" s="320" t="str">
        <f t="shared" si="73"/>
        <v/>
      </c>
      <c r="F726" s="69"/>
      <c r="G726" s="66" t="str">
        <f t="shared" si="74"/>
        <v/>
      </c>
      <c r="H726" s="67" t="str">
        <f t="shared" si="75"/>
        <v/>
      </c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t="str">
        <f t="shared" si="70"/>
        <v/>
      </c>
      <c r="Z726" s="218" t="str">
        <f t="shared" si="71"/>
        <v/>
      </c>
      <c r="AA726" s="218" t="str">
        <f t="shared" si="72"/>
        <v/>
      </c>
    </row>
    <row r="727" spans="5:27" x14ac:dyDescent="0.25">
      <c r="E727" s="320" t="str">
        <f t="shared" si="73"/>
        <v/>
      </c>
      <c r="F727" s="69"/>
      <c r="G727" s="66" t="str">
        <f t="shared" si="74"/>
        <v/>
      </c>
      <c r="H727" s="67" t="str">
        <f t="shared" si="75"/>
        <v/>
      </c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t="str">
        <f t="shared" si="70"/>
        <v/>
      </c>
      <c r="Z727" s="218" t="str">
        <f t="shared" si="71"/>
        <v/>
      </c>
      <c r="AA727" s="218" t="str">
        <f t="shared" si="72"/>
        <v/>
      </c>
    </row>
    <row r="728" spans="5:27" x14ac:dyDescent="0.25">
      <c r="E728" s="320" t="str">
        <f t="shared" si="73"/>
        <v/>
      </c>
      <c r="F728" s="69"/>
      <c r="G728" s="66" t="str">
        <f t="shared" si="74"/>
        <v/>
      </c>
      <c r="H728" s="67" t="str">
        <f t="shared" si="75"/>
        <v/>
      </c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t="str">
        <f t="shared" si="70"/>
        <v/>
      </c>
      <c r="Z728" s="218" t="str">
        <f t="shared" si="71"/>
        <v/>
      </c>
      <c r="AA728" s="218" t="str">
        <f t="shared" si="72"/>
        <v/>
      </c>
    </row>
    <row r="729" spans="5:27" x14ac:dyDescent="0.25">
      <c r="E729" s="320" t="str">
        <f t="shared" si="73"/>
        <v/>
      </c>
      <c r="F729" s="69"/>
      <c r="G729" s="66" t="str">
        <f t="shared" si="74"/>
        <v/>
      </c>
      <c r="H729" s="67" t="str">
        <f t="shared" si="75"/>
        <v/>
      </c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t="str">
        <f t="shared" si="70"/>
        <v/>
      </c>
      <c r="Z729" s="218" t="str">
        <f t="shared" si="71"/>
        <v/>
      </c>
      <c r="AA729" s="218" t="str">
        <f t="shared" si="72"/>
        <v/>
      </c>
    </row>
    <row r="730" spans="5:27" x14ac:dyDescent="0.25">
      <c r="E730" s="320" t="str">
        <f t="shared" si="73"/>
        <v/>
      </c>
      <c r="F730" s="69"/>
      <c r="G730" s="66" t="str">
        <f t="shared" si="74"/>
        <v/>
      </c>
      <c r="H730" s="67" t="str">
        <f t="shared" si="75"/>
        <v/>
      </c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t="str">
        <f t="shared" si="70"/>
        <v/>
      </c>
      <c r="Z730" s="218" t="str">
        <f t="shared" si="71"/>
        <v/>
      </c>
      <c r="AA730" s="218" t="str">
        <f t="shared" si="72"/>
        <v/>
      </c>
    </row>
    <row r="731" spans="5:27" x14ac:dyDescent="0.25">
      <c r="E731" s="320" t="str">
        <f t="shared" si="73"/>
        <v/>
      </c>
      <c r="F731" s="69"/>
      <c r="G731" s="66" t="str">
        <f t="shared" si="74"/>
        <v/>
      </c>
      <c r="H731" s="67" t="str">
        <f t="shared" si="75"/>
        <v/>
      </c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t="str">
        <f t="shared" si="70"/>
        <v/>
      </c>
      <c r="Z731" s="218" t="str">
        <f t="shared" si="71"/>
        <v/>
      </c>
      <c r="AA731" s="218" t="str">
        <f t="shared" si="72"/>
        <v/>
      </c>
    </row>
    <row r="732" spans="5:27" x14ac:dyDescent="0.25">
      <c r="E732" s="320" t="str">
        <f t="shared" si="73"/>
        <v/>
      </c>
      <c r="F732" s="69"/>
      <c r="G732" s="66" t="str">
        <f t="shared" si="74"/>
        <v/>
      </c>
      <c r="H732" s="67" t="str">
        <f t="shared" si="75"/>
        <v/>
      </c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t="str">
        <f t="shared" si="70"/>
        <v/>
      </c>
      <c r="Z732" s="218" t="str">
        <f t="shared" si="71"/>
        <v/>
      </c>
      <c r="AA732" s="218" t="str">
        <f t="shared" si="72"/>
        <v/>
      </c>
    </row>
    <row r="733" spans="5:27" x14ac:dyDescent="0.25">
      <c r="E733" s="320" t="str">
        <f t="shared" si="73"/>
        <v/>
      </c>
      <c r="F733" s="69"/>
      <c r="G733" s="66" t="str">
        <f t="shared" si="74"/>
        <v/>
      </c>
      <c r="H733" s="67" t="str">
        <f t="shared" si="75"/>
        <v/>
      </c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t="str">
        <f t="shared" si="70"/>
        <v/>
      </c>
      <c r="Z733" s="218" t="str">
        <f t="shared" si="71"/>
        <v/>
      </c>
      <c r="AA733" s="218" t="str">
        <f t="shared" si="72"/>
        <v/>
      </c>
    </row>
    <row r="734" spans="5:27" x14ac:dyDescent="0.25">
      <c r="E734" s="320" t="str">
        <f t="shared" si="73"/>
        <v/>
      </c>
      <c r="F734" s="69"/>
      <c r="G734" s="66" t="str">
        <f t="shared" si="74"/>
        <v/>
      </c>
      <c r="H734" s="67" t="str">
        <f t="shared" si="75"/>
        <v/>
      </c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t="str">
        <f t="shared" si="70"/>
        <v/>
      </c>
      <c r="Z734" s="218" t="str">
        <f t="shared" si="71"/>
        <v/>
      </c>
      <c r="AA734" s="218" t="str">
        <f t="shared" si="72"/>
        <v/>
      </c>
    </row>
    <row r="735" spans="5:27" x14ac:dyDescent="0.25">
      <c r="E735" s="320" t="str">
        <f t="shared" si="73"/>
        <v/>
      </c>
      <c r="F735" s="69"/>
      <c r="G735" s="66" t="str">
        <f t="shared" si="74"/>
        <v/>
      </c>
      <c r="H735" s="67" t="str">
        <f t="shared" si="75"/>
        <v/>
      </c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t="str">
        <f t="shared" si="70"/>
        <v/>
      </c>
      <c r="Z735" s="218" t="str">
        <f t="shared" si="71"/>
        <v/>
      </c>
      <c r="AA735" s="218" t="str">
        <f t="shared" si="72"/>
        <v/>
      </c>
    </row>
    <row r="736" spans="5:27" x14ac:dyDescent="0.25">
      <c r="E736" s="320" t="str">
        <f t="shared" si="73"/>
        <v/>
      </c>
      <c r="F736" s="69"/>
      <c r="G736" s="66" t="str">
        <f t="shared" si="74"/>
        <v/>
      </c>
      <c r="H736" s="67" t="str">
        <f t="shared" si="75"/>
        <v/>
      </c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t="str">
        <f t="shared" si="70"/>
        <v/>
      </c>
      <c r="Z736" s="218" t="str">
        <f t="shared" si="71"/>
        <v/>
      </c>
      <c r="AA736" s="218" t="str">
        <f t="shared" si="72"/>
        <v/>
      </c>
    </row>
    <row r="737" spans="5:27" x14ac:dyDescent="0.25">
      <c r="E737" s="320" t="str">
        <f t="shared" si="73"/>
        <v/>
      </c>
      <c r="F737" s="69"/>
      <c r="G737" s="66" t="str">
        <f t="shared" si="74"/>
        <v/>
      </c>
      <c r="H737" s="67" t="str">
        <f t="shared" si="75"/>
        <v/>
      </c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t="str">
        <f t="shared" si="70"/>
        <v/>
      </c>
      <c r="Z737" s="218" t="str">
        <f t="shared" si="71"/>
        <v/>
      </c>
      <c r="AA737" s="218" t="str">
        <f t="shared" si="72"/>
        <v/>
      </c>
    </row>
    <row r="738" spans="5:27" x14ac:dyDescent="0.25">
      <c r="E738" s="320" t="str">
        <f t="shared" si="73"/>
        <v/>
      </c>
      <c r="F738" s="69"/>
      <c r="G738" s="66" t="str">
        <f t="shared" si="74"/>
        <v/>
      </c>
      <c r="H738" s="67" t="str">
        <f t="shared" si="75"/>
        <v/>
      </c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t="str">
        <f t="shared" si="70"/>
        <v/>
      </c>
      <c r="Z738" s="218" t="str">
        <f t="shared" si="71"/>
        <v/>
      </c>
      <c r="AA738" s="218" t="str">
        <f t="shared" si="72"/>
        <v/>
      </c>
    </row>
    <row r="739" spans="5:27" x14ac:dyDescent="0.25">
      <c r="E739" s="320" t="str">
        <f t="shared" si="73"/>
        <v/>
      </c>
      <c r="F739" s="69"/>
      <c r="G739" s="66" t="str">
        <f t="shared" si="74"/>
        <v/>
      </c>
      <c r="H739" s="67" t="str">
        <f t="shared" si="75"/>
        <v/>
      </c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t="str">
        <f t="shared" ref="Y739:Y802" si="76">IF(C739="","",C739/$C$21)</f>
        <v/>
      </c>
      <c r="Z739" s="218" t="str">
        <f t="shared" ref="Z739:Z802" si="77">IF(C739="",IF(Y739="","",Y739),AVERAGE(Y730:Y750))</f>
        <v/>
      </c>
      <c r="AA739" s="218" t="str">
        <f t="shared" ref="AA739:AA802" si="78">IF(D739="",IF(Z739="","",Z739),AVERAGE(Y720:Y760))</f>
        <v/>
      </c>
    </row>
    <row r="740" spans="5:27" x14ac:dyDescent="0.25">
      <c r="E740" s="320" t="str">
        <f t="shared" ref="E740:E803" si="79">IF(C740="","",((C740/$C$22)-1))</f>
        <v/>
      </c>
      <c r="F740" s="69"/>
      <c r="G740" s="66" t="str">
        <f t="shared" si="74"/>
        <v/>
      </c>
      <c r="H740" s="67" t="str">
        <f t="shared" si="75"/>
        <v/>
      </c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t="str">
        <f t="shared" si="76"/>
        <v/>
      </c>
      <c r="Z740" s="218" t="str">
        <f t="shared" si="77"/>
        <v/>
      </c>
      <c r="AA740" s="218" t="str">
        <f t="shared" si="78"/>
        <v/>
      </c>
    </row>
    <row r="741" spans="5:27" x14ac:dyDescent="0.25">
      <c r="E741" s="320" t="str">
        <f t="shared" si="79"/>
        <v/>
      </c>
      <c r="F741" s="69"/>
      <c r="G741" s="66" t="str">
        <f t="shared" si="74"/>
        <v/>
      </c>
      <c r="H741" s="67" t="str">
        <f t="shared" si="75"/>
        <v/>
      </c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t="str">
        <f t="shared" si="76"/>
        <v/>
      </c>
      <c r="Z741" s="218" t="str">
        <f t="shared" si="77"/>
        <v/>
      </c>
      <c r="AA741" s="218" t="str">
        <f t="shared" si="78"/>
        <v/>
      </c>
    </row>
    <row r="742" spans="5:27" x14ac:dyDescent="0.25">
      <c r="E742" s="320" t="str">
        <f t="shared" si="79"/>
        <v/>
      </c>
      <c r="F742" s="69"/>
      <c r="G742" s="66" t="str">
        <f t="shared" si="74"/>
        <v/>
      </c>
      <c r="H742" s="67" t="str">
        <f t="shared" si="75"/>
        <v/>
      </c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t="str">
        <f t="shared" si="76"/>
        <v/>
      </c>
      <c r="Z742" s="218" t="str">
        <f t="shared" si="77"/>
        <v/>
      </c>
      <c r="AA742" s="218" t="str">
        <f t="shared" si="78"/>
        <v/>
      </c>
    </row>
    <row r="743" spans="5:27" x14ac:dyDescent="0.25">
      <c r="E743" s="320" t="str">
        <f t="shared" si="79"/>
        <v/>
      </c>
      <c r="F743" s="69"/>
      <c r="G743" s="66" t="str">
        <f t="shared" si="74"/>
        <v/>
      </c>
      <c r="H743" s="67" t="str">
        <f t="shared" si="75"/>
        <v/>
      </c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t="str">
        <f t="shared" si="76"/>
        <v/>
      </c>
      <c r="Z743" s="218" t="str">
        <f t="shared" si="77"/>
        <v/>
      </c>
      <c r="AA743" s="218" t="str">
        <f t="shared" si="78"/>
        <v/>
      </c>
    </row>
    <row r="744" spans="5:27" x14ac:dyDescent="0.25">
      <c r="E744" s="320" t="str">
        <f t="shared" si="79"/>
        <v/>
      </c>
      <c r="F744" s="69"/>
      <c r="G744" s="66" t="str">
        <f t="shared" si="74"/>
        <v/>
      </c>
      <c r="H744" s="67" t="str">
        <f t="shared" si="75"/>
        <v/>
      </c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t="str">
        <f t="shared" si="76"/>
        <v/>
      </c>
      <c r="Z744" s="218" t="str">
        <f t="shared" si="77"/>
        <v/>
      </c>
      <c r="AA744" s="218" t="str">
        <f t="shared" si="78"/>
        <v/>
      </c>
    </row>
    <row r="745" spans="5:27" x14ac:dyDescent="0.25">
      <c r="E745" s="320" t="str">
        <f t="shared" si="79"/>
        <v/>
      </c>
      <c r="F745" s="69"/>
      <c r="G745" s="66" t="str">
        <f t="shared" si="74"/>
        <v/>
      </c>
      <c r="H745" s="67" t="str">
        <f t="shared" si="75"/>
        <v/>
      </c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t="str">
        <f t="shared" si="76"/>
        <v/>
      </c>
      <c r="Z745" s="218" t="str">
        <f t="shared" si="77"/>
        <v/>
      </c>
      <c r="AA745" s="218" t="str">
        <f t="shared" si="78"/>
        <v/>
      </c>
    </row>
    <row r="746" spans="5:27" x14ac:dyDescent="0.25">
      <c r="E746" s="320" t="str">
        <f t="shared" si="79"/>
        <v/>
      </c>
      <c r="F746" s="69"/>
      <c r="G746" s="66" t="str">
        <f t="shared" si="74"/>
        <v/>
      </c>
      <c r="H746" s="67" t="str">
        <f t="shared" si="75"/>
        <v/>
      </c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t="str">
        <f t="shared" si="76"/>
        <v/>
      </c>
      <c r="Z746" s="218" t="str">
        <f t="shared" si="77"/>
        <v/>
      </c>
      <c r="AA746" s="218" t="str">
        <f t="shared" si="78"/>
        <v/>
      </c>
    </row>
    <row r="747" spans="5:27" x14ac:dyDescent="0.25">
      <c r="E747" s="320" t="str">
        <f t="shared" si="79"/>
        <v/>
      </c>
      <c r="F747" s="69"/>
      <c r="G747" s="66" t="str">
        <f t="shared" si="74"/>
        <v/>
      </c>
      <c r="H747" s="67" t="str">
        <f t="shared" si="75"/>
        <v/>
      </c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t="str">
        <f t="shared" si="76"/>
        <v/>
      </c>
      <c r="Z747" s="218" t="str">
        <f t="shared" si="77"/>
        <v/>
      </c>
      <c r="AA747" s="218" t="str">
        <f t="shared" si="78"/>
        <v/>
      </c>
    </row>
    <row r="748" spans="5:27" x14ac:dyDescent="0.25">
      <c r="E748" s="320" t="str">
        <f t="shared" si="79"/>
        <v/>
      </c>
      <c r="F748" s="69"/>
      <c r="G748" s="66" t="str">
        <f t="shared" si="74"/>
        <v/>
      </c>
      <c r="H748" s="67" t="str">
        <f t="shared" si="75"/>
        <v/>
      </c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t="str">
        <f t="shared" si="76"/>
        <v/>
      </c>
      <c r="Z748" s="218" t="str">
        <f t="shared" si="77"/>
        <v/>
      </c>
      <c r="AA748" s="218" t="str">
        <f t="shared" si="78"/>
        <v/>
      </c>
    </row>
    <row r="749" spans="5:27" x14ac:dyDescent="0.25">
      <c r="E749" s="320" t="str">
        <f t="shared" si="79"/>
        <v/>
      </c>
      <c r="F749" s="69"/>
      <c r="G749" s="66" t="str">
        <f t="shared" si="74"/>
        <v/>
      </c>
      <c r="H749" s="67" t="str">
        <f t="shared" si="75"/>
        <v/>
      </c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t="str">
        <f t="shared" si="76"/>
        <v/>
      </c>
      <c r="Z749" s="218" t="str">
        <f t="shared" si="77"/>
        <v/>
      </c>
      <c r="AA749" s="218" t="str">
        <f t="shared" si="78"/>
        <v/>
      </c>
    </row>
    <row r="750" spans="5:27" x14ac:dyDescent="0.25">
      <c r="E750" s="320" t="str">
        <f t="shared" si="79"/>
        <v/>
      </c>
      <c r="F750" s="69"/>
      <c r="G750" s="66" t="str">
        <f t="shared" si="74"/>
        <v/>
      </c>
      <c r="H750" s="67" t="str">
        <f t="shared" si="75"/>
        <v/>
      </c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t="str">
        <f t="shared" si="76"/>
        <v/>
      </c>
      <c r="Z750" s="218" t="str">
        <f t="shared" si="77"/>
        <v/>
      </c>
      <c r="AA750" s="218" t="str">
        <f t="shared" si="78"/>
        <v/>
      </c>
    </row>
    <row r="751" spans="5:27" x14ac:dyDescent="0.25">
      <c r="E751" s="320" t="str">
        <f t="shared" si="79"/>
        <v/>
      </c>
      <c r="F751" s="69"/>
      <c r="G751" s="66" t="str">
        <f t="shared" si="74"/>
        <v/>
      </c>
      <c r="H751" s="67" t="str">
        <f t="shared" si="75"/>
        <v/>
      </c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t="str">
        <f t="shared" si="76"/>
        <v/>
      </c>
      <c r="Z751" s="218" t="str">
        <f t="shared" si="77"/>
        <v/>
      </c>
      <c r="AA751" s="218" t="str">
        <f t="shared" si="78"/>
        <v/>
      </c>
    </row>
    <row r="752" spans="5:27" x14ac:dyDescent="0.25">
      <c r="E752" s="320" t="str">
        <f t="shared" si="79"/>
        <v/>
      </c>
      <c r="F752" s="69"/>
      <c r="G752" s="66" t="str">
        <f t="shared" si="74"/>
        <v/>
      </c>
      <c r="H752" s="67" t="str">
        <f t="shared" si="75"/>
        <v/>
      </c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t="str">
        <f t="shared" si="76"/>
        <v/>
      </c>
      <c r="Z752" s="218" t="str">
        <f t="shared" si="77"/>
        <v/>
      </c>
      <c r="AA752" s="218" t="str">
        <f t="shared" si="78"/>
        <v/>
      </c>
    </row>
    <row r="753" spans="5:27" x14ac:dyDescent="0.25">
      <c r="E753" s="320" t="str">
        <f t="shared" si="79"/>
        <v/>
      </c>
      <c r="F753" s="69"/>
      <c r="G753" s="66" t="str">
        <f t="shared" si="74"/>
        <v/>
      </c>
      <c r="H753" s="67" t="str">
        <f t="shared" si="75"/>
        <v/>
      </c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t="str">
        <f t="shared" si="76"/>
        <v/>
      </c>
      <c r="Z753" s="218" t="str">
        <f t="shared" si="77"/>
        <v/>
      </c>
      <c r="AA753" s="218" t="str">
        <f t="shared" si="78"/>
        <v/>
      </c>
    </row>
    <row r="754" spans="5:27" x14ac:dyDescent="0.25">
      <c r="E754" s="320" t="str">
        <f t="shared" si="79"/>
        <v/>
      </c>
      <c r="F754" s="69"/>
      <c r="G754" s="66" t="str">
        <f t="shared" si="74"/>
        <v/>
      </c>
      <c r="H754" s="67" t="str">
        <f t="shared" si="75"/>
        <v/>
      </c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t="str">
        <f t="shared" si="76"/>
        <v/>
      </c>
      <c r="Z754" s="218" t="str">
        <f t="shared" si="77"/>
        <v/>
      </c>
      <c r="AA754" s="218" t="str">
        <f t="shared" si="78"/>
        <v/>
      </c>
    </row>
    <row r="755" spans="5:27" x14ac:dyDescent="0.25">
      <c r="E755" s="320" t="str">
        <f t="shared" si="79"/>
        <v/>
      </c>
      <c r="F755" s="69"/>
      <c r="G755" s="66" t="str">
        <f t="shared" si="74"/>
        <v/>
      </c>
      <c r="H755" s="67" t="str">
        <f t="shared" si="75"/>
        <v/>
      </c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t="str">
        <f t="shared" si="76"/>
        <v/>
      </c>
      <c r="Z755" s="218" t="str">
        <f t="shared" si="77"/>
        <v/>
      </c>
      <c r="AA755" s="218" t="str">
        <f t="shared" si="78"/>
        <v/>
      </c>
    </row>
    <row r="756" spans="5:27" x14ac:dyDescent="0.25">
      <c r="E756" s="320" t="str">
        <f t="shared" si="79"/>
        <v/>
      </c>
      <c r="F756" s="69"/>
      <c r="G756" s="66" t="str">
        <f t="shared" si="74"/>
        <v/>
      </c>
      <c r="H756" s="67" t="str">
        <f t="shared" si="75"/>
        <v/>
      </c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t="str">
        <f t="shared" si="76"/>
        <v/>
      </c>
      <c r="Z756" s="218" t="str">
        <f t="shared" si="77"/>
        <v/>
      </c>
      <c r="AA756" s="218" t="str">
        <f t="shared" si="78"/>
        <v/>
      </c>
    </row>
    <row r="757" spans="5:27" x14ac:dyDescent="0.25">
      <c r="E757" s="320" t="str">
        <f t="shared" si="79"/>
        <v/>
      </c>
      <c r="F757" s="69"/>
      <c r="G757" s="66" t="str">
        <f t="shared" si="74"/>
        <v/>
      </c>
      <c r="H757" s="67" t="str">
        <f t="shared" si="75"/>
        <v/>
      </c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t="str">
        <f t="shared" si="76"/>
        <v/>
      </c>
      <c r="Z757" s="218" t="str">
        <f t="shared" si="77"/>
        <v/>
      </c>
      <c r="AA757" s="218" t="str">
        <f t="shared" si="78"/>
        <v/>
      </c>
    </row>
    <row r="758" spans="5:27" x14ac:dyDescent="0.25">
      <c r="E758" s="320" t="str">
        <f t="shared" si="79"/>
        <v/>
      </c>
      <c r="F758" s="69"/>
      <c r="G758" s="66" t="str">
        <f t="shared" si="74"/>
        <v/>
      </c>
      <c r="H758" s="67" t="str">
        <f t="shared" si="75"/>
        <v/>
      </c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t="str">
        <f t="shared" si="76"/>
        <v/>
      </c>
      <c r="Z758" s="218" t="str">
        <f t="shared" si="77"/>
        <v/>
      </c>
      <c r="AA758" s="218" t="str">
        <f t="shared" si="78"/>
        <v/>
      </c>
    </row>
    <row r="759" spans="5:27" x14ac:dyDescent="0.25">
      <c r="E759" s="320" t="str">
        <f t="shared" si="79"/>
        <v/>
      </c>
      <c r="F759" s="69"/>
      <c r="G759" s="66" t="str">
        <f t="shared" si="74"/>
        <v/>
      </c>
      <c r="H759" s="67" t="str">
        <f t="shared" si="75"/>
        <v/>
      </c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t="str">
        <f t="shared" si="76"/>
        <v/>
      </c>
      <c r="Z759" s="218" t="str">
        <f t="shared" si="77"/>
        <v/>
      </c>
      <c r="AA759" s="218" t="str">
        <f t="shared" si="78"/>
        <v/>
      </c>
    </row>
    <row r="760" spans="5:27" x14ac:dyDescent="0.25">
      <c r="E760" s="320" t="str">
        <f t="shared" si="79"/>
        <v/>
      </c>
      <c r="F760" s="69"/>
      <c r="G760" s="66" t="str">
        <f t="shared" si="74"/>
        <v/>
      </c>
      <c r="H760" s="67" t="str">
        <f t="shared" si="75"/>
        <v/>
      </c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t="str">
        <f t="shared" si="76"/>
        <v/>
      </c>
      <c r="Z760" s="218" t="str">
        <f t="shared" si="77"/>
        <v/>
      </c>
      <c r="AA760" s="218" t="str">
        <f t="shared" si="78"/>
        <v/>
      </c>
    </row>
    <row r="761" spans="5:27" x14ac:dyDescent="0.25">
      <c r="E761" s="320" t="str">
        <f t="shared" si="79"/>
        <v/>
      </c>
      <c r="F761" s="69"/>
      <c r="G761" s="66" t="str">
        <f t="shared" si="74"/>
        <v/>
      </c>
      <c r="H761" s="67" t="str">
        <f t="shared" si="75"/>
        <v/>
      </c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t="str">
        <f t="shared" si="76"/>
        <v/>
      </c>
      <c r="Z761" s="218" t="str">
        <f t="shared" si="77"/>
        <v/>
      </c>
      <c r="AA761" s="218" t="str">
        <f t="shared" si="78"/>
        <v/>
      </c>
    </row>
    <row r="762" spans="5:27" x14ac:dyDescent="0.25">
      <c r="E762" s="320" t="str">
        <f t="shared" si="79"/>
        <v/>
      </c>
      <c r="F762" s="69"/>
      <c r="G762" s="66" t="str">
        <f t="shared" si="74"/>
        <v/>
      </c>
      <c r="H762" s="67" t="str">
        <f t="shared" si="75"/>
        <v/>
      </c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t="str">
        <f t="shared" si="76"/>
        <v/>
      </c>
      <c r="Z762" s="218" t="str">
        <f t="shared" si="77"/>
        <v/>
      </c>
      <c r="AA762" s="218" t="str">
        <f t="shared" si="78"/>
        <v/>
      </c>
    </row>
    <row r="763" spans="5:27" x14ac:dyDescent="0.25">
      <c r="E763" s="320" t="str">
        <f t="shared" si="79"/>
        <v/>
      </c>
      <c r="F763" s="69"/>
      <c r="G763" s="66" t="str">
        <f t="shared" si="74"/>
        <v/>
      </c>
      <c r="H763" s="67" t="str">
        <f t="shared" si="75"/>
        <v/>
      </c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t="str">
        <f t="shared" si="76"/>
        <v/>
      </c>
      <c r="Z763" s="218" t="str">
        <f t="shared" si="77"/>
        <v/>
      </c>
      <c r="AA763" s="218" t="str">
        <f t="shared" si="78"/>
        <v/>
      </c>
    </row>
    <row r="764" spans="5:27" x14ac:dyDescent="0.25">
      <c r="E764" s="320" t="str">
        <f t="shared" si="79"/>
        <v/>
      </c>
      <c r="F764" s="69"/>
      <c r="G764" s="66" t="str">
        <f t="shared" si="74"/>
        <v/>
      </c>
      <c r="H764" s="67" t="str">
        <f t="shared" si="75"/>
        <v/>
      </c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t="str">
        <f t="shared" si="76"/>
        <v/>
      </c>
      <c r="Z764" s="218" t="str">
        <f t="shared" si="77"/>
        <v/>
      </c>
      <c r="AA764" s="218" t="str">
        <f t="shared" si="78"/>
        <v/>
      </c>
    </row>
    <row r="765" spans="5:27" x14ac:dyDescent="0.25">
      <c r="E765" s="320" t="str">
        <f t="shared" si="79"/>
        <v/>
      </c>
      <c r="F765" s="69"/>
      <c r="G765" s="66" t="str">
        <f t="shared" si="74"/>
        <v/>
      </c>
      <c r="H765" s="67" t="str">
        <f t="shared" si="75"/>
        <v/>
      </c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t="str">
        <f t="shared" si="76"/>
        <v/>
      </c>
      <c r="Z765" s="218" t="str">
        <f t="shared" si="77"/>
        <v/>
      </c>
      <c r="AA765" s="218" t="str">
        <f t="shared" si="78"/>
        <v/>
      </c>
    </row>
    <row r="766" spans="5:27" x14ac:dyDescent="0.25">
      <c r="E766" s="320" t="str">
        <f t="shared" si="79"/>
        <v/>
      </c>
      <c r="F766" s="69"/>
      <c r="G766" s="66" t="str">
        <f t="shared" si="74"/>
        <v/>
      </c>
      <c r="H766" s="67" t="str">
        <f t="shared" si="75"/>
        <v/>
      </c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t="str">
        <f t="shared" si="76"/>
        <v/>
      </c>
      <c r="Z766" s="218" t="str">
        <f t="shared" si="77"/>
        <v/>
      </c>
      <c r="AA766" s="218" t="str">
        <f t="shared" si="78"/>
        <v/>
      </c>
    </row>
    <row r="767" spans="5:27" x14ac:dyDescent="0.25">
      <c r="E767" s="320" t="str">
        <f t="shared" si="79"/>
        <v/>
      </c>
      <c r="F767" s="69"/>
      <c r="G767" s="66" t="str">
        <f t="shared" si="74"/>
        <v/>
      </c>
      <c r="H767" s="67" t="str">
        <f t="shared" si="75"/>
        <v/>
      </c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t="str">
        <f t="shared" si="76"/>
        <v/>
      </c>
      <c r="Z767" s="218" t="str">
        <f t="shared" si="77"/>
        <v/>
      </c>
      <c r="AA767" s="218" t="str">
        <f t="shared" si="78"/>
        <v/>
      </c>
    </row>
    <row r="768" spans="5:27" x14ac:dyDescent="0.25">
      <c r="E768" s="320" t="str">
        <f t="shared" si="79"/>
        <v/>
      </c>
      <c r="F768" s="69"/>
      <c r="G768" s="66" t="str">
        <f t="shared" si="74"/>
        <v/>
      </c>
      <c r="H768" s="67" t="str">
        <f t="shared" si="75"/>
        <v/>
      </c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t="str">
        <f t="shared" si="76"/>
        <v/>
      </c>
      <c r="Z768" s="218" t="str">
        <f t="shared" si="77"/>
        <v/>
      </c>
      <c r="AA768" s="218" t="str">
        <f t="shared" si="78"/>
        <v/>
      </c>
    </row>
    <row r="769" spans="5:27" x14ac:dyDescent="0.25">
      <c r="E769" s="320" t="str">
        <f t="shared" si="79"/>
        <v/>
      </c>
      <c r="F769" s="69"/>
      <c r="G769" s="66" t="str">
        <f t="shared" si="74"/>
        <v/>
      </c>
      <c r="H769" s="67" t="str">
        <f t="shared" si="75"/>
        <v/>
      </c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t="str">
        <f t="shared" si="76"/>
        <v/>
      </c>
      <c r="Z769" s="218" t="str">
        <f t="shared" si="77"/>
        <v/>
      </c>
      <c r="AA769" s="218" t="str">
        <f t="shared" si="78"/>
        <v/>
      </c>
    </row>
    <row r="770" spans="5:27" x14ac:dyDescent="0.25">
      <c r="E770" s="320" t="str">
        <f t="shared" si="79"/>
        <v/>
      </c>
      <c r="F770" s="69"/>
      <c r="G770" s="66" t="str">
        <f t="shared" si="74"/>
        <v/>
      </c>
      <c r="H770" s="67" t="str">
        <f t="shared" si="75"/>
        <v/>
      </c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t="str">
        <f t="shared" si="76"/>
        <v/>
      </c>
      <c r="Z770" s="218" t="str">
        <f t="shared" si="77"/>
        <v/>
      </c>
      <c r="AA770" s="218" t="str">
        <f t="shared" si="78"/>
        <v/>
      </c>
    </row>
    <row r="771" spans="5:27" x14ac:dyDescent="0.25">
      <c r="E771" s="320" t="str">
        <f t="shared" si="79"/>
        <v/>
      </c>
      <c r="F771" s="69"/>
      <c r="G771" s="66" t="str">
        <f t="shared" si="74"/>
        <v/>
      </c>
      <c r="H771" s="67" t="str">
        <f t="shared" si="75"/>
        <v/>
      </c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t="str">
        <f t="shared" si="76"/>
        <v/>
      </c>
      <c r="Z771" s="218" t="str">
        <f t="shared" si="77"/>
        <v/>
      </c>
      <c r="AA771" s="218" t="str">
        <f t="shared" si="78"/>
        <v/>
      </c>
    </row>
    <row r="772" spans="5:27" x14ac:dyDescent="0.25">
      <c r="E772" s="320" t="str">
        <f t="shared" si="79"/>
        <v/>
      </c>
      <c r="F772" s="69"/>
      <c r="G772" s="66" t="str">
        <f t="shared" si="74"/>
        <v/>
      </c>
      <c r="H772" s="67" t="str">
        <f t="shared" si="75"/>
        <v/>
      </c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t="str">
        <f t="shared" si="76"/>
        <v/>
      </c>
      <c r="Z772" s="218" t="str">
        <f t="shared" si="77"/>
        <v/>
      </c>
      <c r="AA772" s="218" t="str">
        <f t="shared" si="78"/>
        <v/>
      </c>
    </row>
    <row r="773" spans="5:27" x14ac:dyDescent="0.25">
      <c r="E773" s="320" t="str">
        <f t="shared" si="79"/>
        <v/>
      </c>
      <c r="F773" s="69"/>
      <c r="G773" s="66" t="str">
        <f t="shared" si="74"/>
        <v/>
      </c>
      <c r="H773" s="67" t="str">
        <f t="shared" si="75"/>
        <v/>
      </c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t="str">
        <f t="shared" si="76"/>
        <v/>
      </c>
      <c r="Z773" s="218" t="str">
        <f t="shared" si="77"/>
        <v/>
      </c>
      <c r="AA773" s="218" t="str">
        <f t="shared" si="78"/>
        <v/>
      </c>
    </row>
    <row r="774" spans="5:27" x14ac:dyDescent="0.25">
      <c r="E774" s="320" t="str">
        <f t="shared" si="79"/>
        <v/>
      </c>
      <c r="F774" s="69"/>
      <c r="G774" s="66" t="str">
        <f t="shared" si="74"/>
        <v/>
      </c>
      <c r="H774" s="67" t="str">
        <f t="shared" si="75"/>
        <v/>
      </c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t="str">
        <f t="shared" si="76"/>
        <v/>
      </c>
      <c r="Z774" s="218" t="str">
        <f t="shared" si="77"/>
        <v/>
      </c>
      <c r="AA774" s="218" t="str">
        <f t="shared" si="78"/>
        <v/>
      </c>
    </row>
    <row r="775" spans="5:27" x14ac:dyDescent="0.25">
      <c r="E775" s="320" t="str">
        <f t="shared" si="79"/>
        <v/>
      </c>
      <c r="F775" s="69"/>
      <c r="G775" s="66" t="str">
        <f t="shared" si="74"/>
        <v/>
      </c>
      <c r="H775" s="67" t="str">
        <f t="shared" si="75"/>
        <v/>
      </c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t="str">
        <f t="shared" si="76"/>
        <v/>
      </c>
      <c r="Z775" s="218" t="str">
        <f t="shared" si="77"/>
        <v/>
      </c>
      <c r="AA775" s="218" t="str">
        <f t="shared" si="78"/>
        <v/>
      </c>
    </row>
    <row r="776" spans="5:27" x14ac:dyDescent="0.25">
      <c r="E776" s="320" t="str">
        <f t="shared" si="79"/>
        <v/>
      </c>
      <c r="F776" s="69"/>
      <c r="G776" s="66" t="str">
        <f t="shared" si="74"/>
        <v/>
      </c>
      <c r="H776" s="67" t="str">
        <f t="shared" si="75"/>
        <v/>
      </c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t="str">
        <f t="shared" si="76"/>
        <v/>
      </c>
      <c r="Z776" s="218" t="str">
        <f t="shared" si="77"/>
        <v/>
      </c>
      <c r="AA776" s="218" t="str">
        <f t="shared" si="78"/>
        <v/>
      </c>
    </row>
    <row r="777" spans="5:27" x14ac:dyDescent="0.25">
      <c r="E777" s="320" t="str">
        <f t="shared" si="79"/>
        <v/>
      </c>
      <c r="F777" s="69"/>
      <c r="G777" s="66" t="str">
        <f t="shared" ref="G777:G840" si="80">IF(F777="","",F777/$C$21)</f>
        <v/>
      </c>
      <c r="H777" s="67" t="str">
        <f t="shared" si="75"/>
        <v/>
      </c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t="str">
        <f t="shared" si="76"/>
        <v/>
      </c>
      <c r="Z777" s="218" t="str">
        <f t="shared" si="77"/>
        <v/>
      </c>
      <c r="AA777" s="218" t="str">
        <f t="shared" si="78"/>
        <v/>
      </c>
    </row>
    <row r="778" spans="5:27" x14ac:dyDescent="0.25">
      <c r="E778" s="320" t="str">
        <f t="shared" si="79"/>
        <v/>
      </c>
      <c r="F778" s="69"/>
      <c r="G778" s="66" t="str">
        <f t="shared" si="80"/>
        <v/>
      </c>
      <c r="H778" s="67" t="str">
        <f t="shared" si="75"/>
        <v/>
      </c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t="str">
        <f t="shared" si="76"/>
        <v/>
      </c>
      <c r="Z778" s="218" t="str">
        <f t="shared" si="77"/>
        <v/>
      </c>
      <c r="AA778" s="218" t="str">
        <f t="shared" si="78"/>
        <v/>
      </c>
    </row>
    <row r="779" spans="5:27" x14ac:dyDescent="0.25">
      <c r="E779" s="320" t="str">
        <f t="shared" si="79"/>
        <v/>
      </c>
      <c r="F779" s="69"/>
      <c r="G779" s="66" t="str">
        <f t="shared" si="80"/>
        <v/>
      </c>
      <c r="H779" s="67" t="str">
        <f t="shared" si="75"/>
        <v/>
      </c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t="str">
        <f t="shared" si="76"/>
        <v/>
      </c>
      <c r="Z779" s="218" t="str">
        <f t="shared" si="77"/>
        <v/>
      </c>
      <c r="AA779" s="218" t="str">
        <f t="shared" si="78"/>
        <v/>
      </c>
    </row>
    <row r="780" spans="5:27" x14ac:dyDescent="0.25">
      <c r="E780" s="320" t="str">
        <f t="shared" si="79"/>
        <v/>
      </c>
      <c r="F780" s="69"/>
      <c r="G780" s="66" t="str">
        <f t="shared" si="80"/>
        <v/>
      </c>
      <c r="H780" s="67" t="str">
        <f t="shared" si="75"/>
        <v/>
      </c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t="str">
        <f t="shared" si="76"/>
        <v/>
      </c>
      <c r="Z780" s="218" t="str">
        <f t="shared" si="77"/>
        <v/>
      </c>
      <c r="AA780" s="218" t="str">
        <f t="shared" si="78"/>
        <v/>
      </c>
    </row>
    <row r="781" spans="5:27" x14ac:dyDescent="0.25">
      <c r="E781" s="320" t="str">
        <f t="shared" si="79"/>
        <v/>
      </c>
      <c r="F781" s="69"/>
      <c r="G781" s="66" t="str">
        <f t="shared" si="80"/>
        <v/>
      </c>
      <c r="H781" s="67" t="str">
        <f t="shared" si="75"/>
        <v/>
      </c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t="str">
        <f t="shared" si="76"/>
        <v/>
      </c>
      <c r="Z781" s="218" t="str">
        <f t="shared" si="77"/>
        <v/>
      </c>
      <c r="AA781" s="218" t="str">
        <f t="shared" si="78"/>
        <v/>
      </c>
    </row>
    <row r="782" spans="5:27" x14ac:dyDescent="0.25">
      <c r="E782" s="320" t="str">
        <f t="shared" si="79"/>
        <v/>
      </c>
      <c r="F782" s="69"/>
      <c r="G782" s="66" t="str">
        <f t="shared" si="80"/>
        <v/>
      </c>
      <c r="H782" s="67" t="str">
        <f t="shared" si="75"/>
        <v/>
      </c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t="str">
        <f t="shared" si="76"/>
        <v/>
      </c>
      <c r="Z782" s="218" t="str">
        <f t="shared" si="77"/>
        <v/>
      </c>
      <c r="AA782" s="218" t="str">
        <f t="shared" si="78"/>
        <v/>
      </c>
    </row>
    <row r="783" spans="5:27" x14ac:dyDescent="0.25">
      <c r="E783" s="320" t="str">
        <f t="shared" si="79"/>
        <v/>
      </c>
      <c r="F783" s="69"/>
      <c r="G783" s="66" t="str">
        <f t="shared" si="80"/>
        <v/>
      </c>
      <c r="H783" s="67" t="str">
        <f t="shared" si="75"/>
        <v/>
      </c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t="str">
        <f t="shared" si="76"/>
        <v/>
      </c>
      <c r="Z783" s="218" t="str">
        <f t="shared" si="77"/>
        <v/>
      </c>
      <c r="AA783" s="218" t="str">
        <f t="shared" si="78"/>
        <v/>
      </c>
    </row>
    <row r="784" spans="5:27" x14ac:dyDescent="0.25">
      <c r="E784" s="320" t="str">
        <f t="shared" si="79"/>
        <v/>
      </c>
      <c r="F784" s="69"/>
      <c r="G784" s="66" t="str">
        <f t="shared" si="80"/>
        <v/>
      </c>
      <c r="H784" s="67" t="str">
        <f t="shared" si="75"/>
        <v/>
      </c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t="str">
        <f t="shared" si="76"/>
        <v/>
      </c>
      <c r="Z784" s="218" t="str">
        <f t="shared" si="77"/>
        <v/>
      </c>
      <c r="AA784" s="218" t="str">
        <f t="shared" si="78"/>
        <v/>
      </c>
    </row>
    <row r="785" spans="5:27" x14ac:dyDescent="0.25">
      <c r="E785" s="320" t="str">
        <f t="shared" si="79"/>
        <v/>
      </c>
      <c r="F785" s="69"/>
      <c r="G785" s="66" t="str">
        <f t="shared" si="80"/>
        <v/>
      </c>
      <c r="H785" s="67" t="str">
        <f t="shared" si="75"/>
        <v/>
      </c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t="str">
        <f t="shared" si="76"/>
        <v/>
      </c>
      <c r="Z785" s="218" t="str">
        <f t="shared" si="77"/>
        <v/>
      </c>
      <c r="AA785" s="218" t="str">
        <f t="shared" si="78"/>
        <v/>
      </c>
    </row>
    <row r="786" spans="5:27" x14ac:dyDescent="0.25">
      <c r="E786" s="320" t="str">
        <f t="shared" si="79"/>
        <v/>
      </c>
      <c r="F786" s="69"/>
      <c r="G786" s="66" t="str">
        <f t="shared" si="80"/>
        <v/>
      </c>
      <c r="H786" s="67" t="str">
        <f t="shared" si="75"/>
        <v/>
      </c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t="str">
        <f t="shared" si="76"/>
        <v/>
      </c>
      <c r="Z786" s="218" t="str">
        <f t="shared" si="77"/>
        <v/>
      </c>
      <c r="AA786" s="218" t="str">
        <f t="shared" si="78"/>
        <v/>
      </c>
    </row>
    <row r="787" spans="5:27" x14ac:dyDescent="0.25">
      <c r="E787" s="320" t="str">
        <f t="shared" si="79"/>
        <v/>
      </c>
      <c r="F787" s="69"/>
      <c r="G787" s="66" t="str">
        <f t="shared" si="80"/>
        <v/>
      </c>
      <c r="H787" s="67" t="str">
        <f t="shared" ref="H787:H850" si="81">IF(F787="","",G787-1)</f>
        <v/>
      </c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t="str">
        <f t="shared" si="76"/>
        <v/>
      </c>
      <c r="Z787" s="218" t="str">
        <f t="shared" si="77"/>
        <v/>
      </c>
      <c r="AA787" s="218" t="str">
        <f t="shared" si="78"/>
        <v/>
      </c>
    </row>
    <row r="788" spans="5:27" x14ac:dyDescent="0.25">
      <c r="E788" s="320" t="str">
        <f t="shared" si="79"/>
        <v/>
      </c>
      <c r="F788" s="69"/>
      <c r="G788" s="66" t="str">
        <f t="shared" si="80"/>
        <v/>
      </c>
      <c r="H788" s="67" t="str">
        <f t="shared" si="81"/>
        <v/>
      </c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t="str">
        <f t="shared" si="76"/>
        <v/>
      </c>
      <c r="Z788" s="218" t="str">
        <f t="shared" si="77"/>
        <v/>
      </c>
      <c r="AA788" s="218" t="str">
        <f t="shared" si="78"/>
        <v/>
      </c>
    </row>
    <row r="789" spans="5:27" x14ac:dyDescent="0.25">
      <c r="E789" s="320" t="str">
        <f t="shared" si="79"/>
        <v/>
      </c>
      <c r="F789" s="69"/>
      <c r="G789" s="66" t="str">
        <f t="shared" si="80"/>
        <v/>
      </c>
      <c r="H789" s="67" t="str">
        <f t="shared" si="81"/>
        <v/>
      </c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t="str">
        <f t="shared" si="76"/>
        <v/>
      </c>
      <c r="Z789" s="218" t="str">
        <f t="shared" si="77"/>
        <v/>
      </c>
      <c r="AA789" s="218" t="str">
        <f t="shared" si="78"/>
        <v/>
      </c>
    </row>
    <row r="790" spans="5:27" x14ac:dyDescent="0.25">
      <c r="E790" s="320" t="str">
        <f t="shared" si="79"/>
        <v/>
      </c>
      <c r="F790" s="69"/>
      <c r="G790" s="66" t="str">
        <f t="shared" si="80"/>
        <v/>
      </c>
      <c r="H790" s="67" t="str">
        <f t="shared" si="81"/>
        <v/>
      </c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t="str">
        <f t="shared" si="76"/>
        <v/>
      </c>
      <c r="Z790" s="218" t="str">
        <f t="shared" si="77"/>
        <v/>
      </c>
      <c r="AA790" s="218" t="str">
        <f t="shared" si="78"/>
        <v/>
      </c>
    </row>
    <row r="791" spans="5:27" x14ac:dyDescent="0.25">
      <c r="E791" s="320" t="str">
        <f t="shared" si="79"/>
        <v/>
      </c>
      <c r="F791" s="69"/>
      <c r="G791" s="66" t="str">
        <f t="shared" si="80"/>
        <v/>
      </c>
      <c r="H791" s="67" t="str">
        <f t="shared" si="81"/>
        <v/>
      </c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t="str">
        <f t="shared" si="76"/>
        <v/>
      </c>
      <c r="Z791" s="218" t="str">
        <f t="shared" si="77"/>
        <v/>
      </c>
      <c r="AA791" s="218" t="str">
        <f t="shared" si="78"/>
        <v/>
      </c>
    </row>
    <row r="792" spans="5:27" x14ac:dyDescent="0.25">
      <c r="E792" s="320" t="str">
        <f t="shared" si="79"/>
        <v/>
      </c>
      <c r="F792" s="69"/>
      <c r="G792" s="66" t="str">
        <f t="shared" si="80"/>
        <v/>
      </c>
      <c r="H792" s="67" t="str">
        <f t="shared" si="81"/>
        <v/>
      </c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t="str">
        <f t="shared" si="76"/>
        <v/>
      </c>
      <c r="Z792" s="218" t="str">
        <f t="shared" si="77"/>
        <v/>
      </c>
      <c r="AA792" s="218" t="str">
        <f t="shared" si="78"/>
        <v/>
      </c>
    </row>
    <row r="793" spans="5:27" x14ac:dyDescent="0.25">
      <c r="E793" s="320" t="str">
        <f t="shared" si="79"/>
        <v/>
      </c>
      <c r="F793" s="69"/>
      <c r="G793" s="66" t="str">
        <f t="shared" si="80"/>
        <v/>
      </c>
      <c r="H793" s="67" t="str">
        <f t="shared" si="81"/>
        <v/>
      </c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t="str">
        <f t="shared" si="76"/>
        <v/>
      </c>
      <c r="Z793" s="218" t="str">
        <f t="shared" si="77"/>
        <v/>
      </c>
      <c r="AA793" s="218" t="str">
        <f t="shared" si="78"/>
        <v/>
      </c>
    </row>
    <row r="794" spans="5:27" x14ac:dyDescent="0.25">
      <c r="E794" s="320" t="str">
        <f t="shared" si="79"/>
        <v/>
      </c>
      <c r="F794" s="69"/>
      <c r="G794" s="66" t="str">
        <f t="shared" si="80"/>
        <v/>
      </c>
      <c r="H794" s="67" t="str">
        <f t="shared" si="81"/>
        <v/>
      </c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t="str">
        <f t="shared" si="76"/>
        <v/>
      </c>
      <c r="Z794" s="218" t="str">
        <f t="shared" si="77"/>
        <v/>
      </c>
      <c r="AA794" s="218" t="str">
        <f t="shared" si="78"/>
        <v/>
      </c>
    </row>
    <row r="795" spans="5:27" x14ac:dyDescent="0.25">
      <c r="E795" s="320" t="str">
        <f t="shared" si="79"/>
        <v/>
      </c>
      <c r="F795" s="69"/>
      <c r="G795" s="66" t="str">
        <f t="shared" si="80"/>
        <v/>
      </c>
      <c r="H795" s="67" t="str">
        <f t="shared" si="81"/>
        <v/>
      </c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t="str">
        <f t="shared" si="76"/>
        <v/>
      </c>
      <c r="Z795" s="218" t="str">
        <f t="shared" si="77"/>
        <v/>
      </c>
      <c r="AA795" s="218" t="str">
        <f t="shared" si="78"/>
        <v/>
      </c>
    </row>
    <row r="796" spans="5:27" x14ac:dyDescent="0.25">
      <c r="E796" s="320" t="str">
        <f t="shared" si="79"/>
        <v/>
      </c>
      <c r="F796" s="69"/>
      <c r="G796" s="66" t="str">
        <f t="shared" si="80"/>
        <v/>
      </c>
      <c r="H796" s="67" t="str">
        <f t="shared" si="81"/>
        <v/>
      </c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t="str">
        <f t="shared" si="76"/>
        <v/>
      </c>
      <c r="Z796" s="218" t="str">
        <f t="shared" si="77"/>
        <v/>
      </c>
      <c r="AA796" s="218" t="str">
        <f t="shared" si="78"/>
        <v/>
      </c>
    </row>
    <row r="797" spans="5:27" x14ac:dyDescent="0.25">
      <c r="E797" s="320" t="str">
        <f t="shared" si="79"/>
        <v/>
      </c>
      <c r="F797" s="69"/>
      <c r="G797" s="66" t="str">
        <f t="shared" si="80"/>
        <v/>
      </c>
      <c r="H797" s="67" t="str">
        <f t="shared" si="81"/>
        <v/>
      </c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t="str">
        <f t="shared" si="76"/>
        <v/>
      </c>
      <c r="Z797" s="218" t="str">
        <f t="shared" si="77"/>
        <v/>
      </c>
      <c r="AA797" s="218" t="str">
        <f t="shared" si="78"/>
        <v/>
      </c>
    </row>
    <row r="798" spans="5:27" x14ac:dyDescent="0.25">
      <c r="E798" s="320" t="str">
        <f t="shared" si="79"/>
        <v/>
      </c>
      <c r="F798" s="69"/>
      <c r="G798" s="66" t="str">
        <f t="shared" si="80"/>
        <v/>
      </c>
      <c r="H798" s="67" t="str">
        <f t="shared" si="81"/>
        <v/>
      </c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t="str">
        <f t="shared" si="76"/>
        <v/>
      </c>
      <c r="Z798" s="218" t="str">
        <f t="shared" si="77"/>
        <v/>
      </c>
      <c r="AA798" s="218" t="str">
        <f t="shared" si="78"/>
        <v/>
      </c>
    </row>
    <row r="799" spans="5:27" x14ac:dyDescent="0.25">
      <c r="E799" s="320" t="str">
        <f t="shared" si="79"/>
        <v/>
      </c>
      <c r="F799" s="69"/>
      <c r="G799" s="66" t="str">
        <f t="shared" si="80"/>
        <v/>
      </c>
      <c r="H799" s="67" t="str">
        <f t="shared" si="81"/>
        <v/>
      </c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t="str">
        <f t="shared" si="76"/>
        <v/>
      </c>
      <c r="Z799" s="218" t="str">
        <f t="shared" si="77"/>
        <v/>
      </c>
      <c r="AA799" s="218" t="str">
        <f t="shared" si="78"/>
        <v/>
      </c>
    </row>
    <row r="800" spans="5:27" x14ac:dyDescent="0.25">
      <c r="E800" s="320" t="str">
        <f t="shared" si="79"/>
        <v/>
      </c>
      <c r="F800" s="69"/>
      <c r="G800" s="66" t="str">
        <f t="shared" si="80"/>
        <v/>
      </c>
      <c r="H800" s="67" t="str">
        <f t="shared" si="81"/>
        <v/>
      </c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t="str">
        <f t="shared" si="76"/>
        <v/>
      </c>
      <c r="Z800" s="218" t="str">
        <f t="shared" si="77"/>
        <v/>
      </c>
      <c r="AA800" s="218" t="str">
        <f t="shared" si="78"/>
        <v/>
      </c>
    </row>
    <row r="801" spans="5:27" x14ac:dyDescent="0.25">
      <c r="E801" s="320" t="str">
        <f t="shared" si="79"/>
        <v/>
      </c>
      <c r="F801" s="69"/>
      <c r="G801" s="66" t="str">
        <f t="shared" si="80"/>
        <v/>
      </c>
      <c r="H801" s="67" t="str">
        <f t="shared" si="81"/>
        <v/>
      </c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t="str">
        <f t="shared" si="76"/>
        <v/>
      </c>
      <c r="Z801" s="218" t="str">
        <f t="shared" si="77"/>
        <v/>
      </c>
      <c r="AA801" s="218" t="str">
        <f t="shared" si="78"/>
        <v/>
      </c>
    </row>
    <row r="802" spans="5:27" x14ac:dyDescent="0.25">
      <c r="E802" s="320" t="str">
        <f t="shared" si="79"/>
        <v/>
      </c>
      <c r="F802" s="69"/>
      <c r="G802" s="66" t="str">
        <f t="shared" si="80"/>
        <v/>
      </c>
      <c r="H802" s="67" t="str">
        <f t="shared" si="81"/>
        <v/>
      </c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t="str">
        <f t="shared" si="76"/>
        <v/>
      </c>
      <c r="Z802" s="218" t="str">
        <f t="shared" si="77"/>
        <v/>
      </c>
      <c r="AA802" s="218" t="str">
        <f t="shared" si="78"/>
        <v/>
      </c>
    </row>
    <row r="803" spans="5:27" x14ac:dyDescent="0.25">
      <c r="E803" s="320" t="str">
        <f t="shared" si="79"/>
        <v/>
      </c>
      <c r="F803" s="69"/>
      <c r="G803" s="66" t="str">
        <f t="shared" si="80"/>
        <v/>
      </c>
      <c r="H803" s="67" t="str">
        <f t="shared" si="81"/>
        <v/>
      </c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t="str">
        <f t="shared" ref="Y803:Y866" si="82">IF(C803="","",C803/$C$21)</f>
        <v/>
      </c>
      <c r="Z803" s="218" t="str">
        <f t="shared" ref="Z803:Z866" si="83">IF(C803="",IF(Y803="","",Y803),AVERAGE(Y794:Y814))</f>
        <v/>
      </c>
      <c r="AA803" s="218" t="str">
        <f t="shared" ref="AA803:AA866" si="84">IF(D803="",IF(Z803="","",Z803),AVERAGE(Y784:Y824))</f>
        <v/>
      </c>
    </row>
    <row r="804" spans="5:27" x14ac:dyDescent="0.25">
      <c r="E804" s="320" t="str">
        <f t="shared" ref="E804:E867" si="85">IF(C804="","",((C804/$C$22)-1))</f>
        <v/>
      </c>
      <c r="F804" s="69"/>
      <c r="G804" s="66" t="str">
        <f t="shared" si="80"/>
        <v/>
      </c>
      <c r="H804" s="67" t="str">
        <f t="shared" si="81"/>
        <v/>
      </c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t="str">
        <f t="shared" si="82"/>
        <v/>
      </c>
      <c r="Z804" s="218" t="str">
        <f t="shared" si="83"/>
        <v/>
      </c>
      <c r="AA804" s="218" t="str">
        <f t="shared" si="84"/>
        <v/>
      </c>
    </row>
    <row r="805" spans="5:27" x14ac:dyDescent="0.25">
      <c r="E805" s="320" t="str">
        <f t="shared" si="85"/>
        <v/>
      </c>
      <c r="F805" s="69"/>
      <c r="G805" s="66" t="str">
        <f t="shared" si="80"/>
        <v/>
      </c>
      <c r="H805" s="67" t="str">
        <f t="shared" si="81"/>
        <v/>
      </c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t="str">
        <f t="shared" si="82"/>
        <v/>
      </c>
      <c r="Z805" s="218" t="str">
        <f t="shared" si="83"/>
        <v/>
      </c>
      <c r="AA805" s="218" t="str">
        <f t="shared" si="84"/>
        <v/>
      </c>
    </row>
    <row r="806" spans="5:27" x14ac:dyDescent="0.25">
      <c r="E806" s="320" t="str">
        <f t="shared" si="85"/>
        <v/>
      </c>
      <c r="F806" s="69"/>
      <c r="G806" s="66" t="str">
        <f t="shared" si="80"/>
        <v/>
      </c>
      <c r="H806" s="67" t="str">
        <f t="shared" si="81"/>
        <v/>
      </c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t="str">
        <f t="shared" si="82"/>
        <v/>
      </c>
      <c r="Z806" s="218" t="str">
        <f t="shared" si="83"/>
        <v/>
      </c>
      <c r="AA806" s="218" t="str">
        <f t="shared" si="84"/>
        <v/>
      </c>
    </row>
    <row r="807" spans="5:27" x14ac:dyDescent="0.25">
      <c r="E807" s="320" t="str">
        <f t="shared" si="85"/>
        <v/>
      </c>
      <c r="F807" s="69"/>
      <c r="G807" s="66" t="str">
        <f t="shared" si="80"/>
        <v/>
      </c>
      <c r="H807" s="67" t="str">
        <f t="shared" si="81"/>
        <v/>
      </c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t="str">
        <f t="shared" si="82"/>
        <v/>
      </c>
      <c r="Z807" s="218" t="str">
        <f t="shared" si="83"/>
        <v/>
      </c>
      <c r="AA807" s="218" t="str">
        <f t="shared" si="84"/>
        <v/>
      </c>
    </row>
    <row r="808" spans="5:27" x14ac:dyDescent="0.25">
      <c r="E808" s="320" t="str">
        <f t="shared" si="85"/>
        <v/>
      </c>
      <c r="F808" s="69"/>
      <c r="G808" s="66" t="str">
        <f t="shared" si="80"/>
        <v/>
      </c>
      <c r="H808" s="67" t="str">
        <f t="shared" si="81"/>
        <v/>
      </c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t="str">
        <f t="shared" si="82"/>
        <v/>
      </c>
      <c r="Z808" s="218" t="str">
        <f t="shared" si="83"/>
        <v/>
      </c>
      <c r="AA808" s="218" t="str">
        <f t="shared" si="84"/>
        <v/>
      </c>
    </row>
    <row r="809" spans="5:27" x14ac:dyDescent="0.25">
      <c r="E809" s="320" t="str">
        <f t="shared" si="85"/>
        <v/>
      </c>
      <c r="F809" s="69"/>
      <c r="G809" s="66" t="str">
        <f t="shared" si="80"/>
        <v/>
      </c>
      <c r="H809" s="67" t="str">
        <f t="shared" si="81"/>
        <v/>
      </c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t="str">
        <f t="shared" si="82"/>
        <v/>
      </c>
      <c r="Z809" s="218" t="str">
        <f t="shared" si="83"/>
        <v/>
      </c>
      <c r="AA809" s="218" t="str">
        <f t="shared" si="84"/>
        <v/>
      </c>
    </row>
    <row r="810" spans="5:27" x14ac:dyDescent="0.25">
      <c r="E810" s="320" t="str">
        <f t="shared" si="85"/>
        <v/>
      </c>
      <c r="F810" s="69"/>
      <c r="G810" s="66" t="str">
        <f t="shared" si="80"/>
        <v/>
      </c>
      <c r="H810" s="67" t="str">
        <f t="shared" si="81"/>
        <v/>
      </c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t="str">
        <f t="shared" si="82"/>
        <v/>
      </c>
      <c r="Z810" s="218" t="str">
        <f t="shared" si="83"/>
        <v/>
      </c>
      <c r="AA810" s="218" t="str">
        <f t="shared" si="84"/>
        <v/>
      </c>
    </row>
    <row r="811" spans="5:27" x14ac:dyDescent="0.25">
      <c r="E811" s="320" t="str">
        <f t="shared" si="85"/>
        <v/>
      </c>
      <c r="F811" s="69"/>
      <c r="G811" s="66" t="str">
        <f t="shared" si="80"/>
        <v/>
      </c>
      <c r="H811" s="67" t="str">
        <f t="shared" si="81"/>
        <v/>
      </c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t="str">
        <f t="shared" si="82"/>
        <v/>
      </c>
      <c r="Z811" s="218" t="str">
        <f t="shared" si="83"/>
        <v/>
      </c>
      <c r="AA811" s="218" t="str">
        <f t="shared" si="84"/>
        <v/>
      </c>
    </row>
    <row r="812" spans="5:27" x14ac:dyDescent="0.25">
      <c r="E812" s="320" t="str">
        <f t="shared" si="85"/>
        <v/>
      </c>
      <c r="F812" s="69"/>
      <c r="G812" s="66" t="str">
        <f t="shared" si="80"/>
        <v/>
      </c>
      <c r="H812" s="67" t="str">
        <f t="shared" si="81"/>
        <v/>
      </c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t="str">
        <f t="shared" si="82"/>
        <v/>
      </c>
      <c r="Z812" s="218" t="str">
        <f t="shared" si="83"/>
        <v/>
      </c>
      <c r="AA812" s="218" t="str">
        <f t="shared" si="84"/>
        <v/>
      </c>
    </row>
    <row r="813" spans="5:27" x14ac:dyDescent="0.25">
      <c r="E813" s="320" t="str">
        <f t="shared" si="85"/>
        <v/>
      </c>
      <c r="F813" s="69"/>
      <c r="G813" s="66" t="str">
        <f t="shared" si="80"/>
        <v/>
      </c>
      <c r="H813" s="67" t="str">
        <f t="shared" si="81"/>
        <v/>
      </c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t="str">
        <f t="shared" si="82"/>
        <v/>
      </c>
      <c r="Z813" s="218" t="str">
        <f t="shared" si="83"/>
        <v/>
      </c>
      <c r="AA813" s="218" t="str">
        <f t="shared" si="84"/>
        <v/>
      </c>
    </row>
    <row r="814" spans="5:27" x14ac:dyDescent="0.25">
      <c r="E814" s="320" t="str">
        <f t="shared" si="85"/>
        <v/>
      </c>
      <c r="F814" s="69"/>
      <c r="G814" s="66" t="str">
        <f t="shared" si="80"/>
        <v/>
      </c>
      <c r="H814" s="67" t="str">
        <f t="shared" si="81"/>
        <v/>
      </c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t="str">
        <f t="shared" si="82"/>
        <v/>
      </c>
      <c r="Z814" s="218" t="str">
        <f t="shared" si="83"/>
        <v/>
      </c>
      <c r="AA814" s="218" t="str">
        <f t="shared" si="84"/>
        <v/>
      </c>
    </row>
    <row r="815" spans="5:27" x14ac:dyDescent="0.25">
      <c r="E815" s="320" t="str">
        <f t="shared" si="85"/>
        <v/>
      </c>
      <c r="F815" s="69"/>
      <c r="G815" s="66" t="str">
        <f t="shared" si="80"/>
        <v/>
      </c>
      <c r="H815" s="67" t="str">
        <f t="shared" si="81"/>
        <v/>
      </c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t="str">
        <f t="shared" si="82"/>
        <v/>
      </c>
      <c r="Z815" s="218" t="str">
        <f t="shared" si="83"/>
        <v/>
      </c>
      <c r="AA815" s="218" t="str">
        <f t="shared" si="84"/>
        <v/>
      </c>
    </row>
    <row r="816" spans="5:27" x14ac:dyDescent="0.25">
      <c r="E816" s="320" t="str">
        <f t="shared" si="85"/>
        <v/>
      </c>
      <c r="F816" s="69"/>
      <c r="G816" s="66" t="str">
        <f t="shared" si="80"/>
        <v/>
      </c>
      <c r="H816" s="67" t="str">
        <f t="shared" si="81"/>
        <v/>
      </c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t="str">
        <f t="shared" si="82"/>
        <v/>
      </c>
      <c r="Z816" s="218" t="str">
        <f t="shared" si="83"/>
        <v/>
      </c>
      <c r="AA816" s="218" t="str">
        <f t="shared" si="84"/>
        <v/>
      </c>
    </row>
    <row r="817" spans="5:27" x14ac:dyDescent="0.25">
      <c r="E817" s="320" t="str">
        <f t="shared" si="85"/>
        <v/>
      </c>
      <c r="F817" s="69"/>
      <c r="G817" s="66" t="str">
        <f t="shared" si="80"/>
        <v/>
      </c>
      <c r="H817" s="67" t="str">
        <f t="shared" si="81"/>
        <v/>
      </c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t="str">
        <f t="shared" si="82"/>
        <v/>
      </c>
      <c r="Z817" s="218" t="str">
        <f t="shared" si="83"/>
        <v/>
      </c>
      <c r="AA817" s="218" t="str">
        <f t="shared" si="84"/>
        <v/>
      </c>
    </row>
    <row r="818" spans="5:27" x14ac:dyDescent="0.25">
      <c r="E818" s="320" t="str">
        <f t="shared" si="85"/>
        <v/>
      </c>
      <c r="F818" s="69"/>
      <c r="G818" s="66" t="str">
        <f t="shared" si="80"/>
        <v/>
      </c>
      <c r="H818" s="67" t="str">
        <f t="shared" si="81"/>
        <v/>
      </c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t="str">
        <f t="shared" si="82"/>
        <v/>
      </c>
      <c r="Z818" s="218" t="str">
        <f t="shared" si="83"/>
        <v/>
      </c>
      <c r="AA818" s="218" t="str">
        <f t="shared" si="84"/>
        <v/>
      </c>
    </row>
    <row r="819" spans="5:27" x14ac:dyDescent="0.25">
      <c r="E819" s="320" t="str">
        <f t="shared" si="85"/>
        <v/>
      </c>
      <c r="F819" s="69"/>
      <c r="G819" s="66" t="str">
        <f t="shared" si="80"/>
        <v/>
      </c>
      <c r="H819" s="67" t="str">
        <f t="shared" si="81"/>
        <v/>
      </c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t="str">
        <f t="shared" si="82"/>
        <v/>
      </c>
      <c r="Z819" s="218" t="str">
        <f t="shared" si="83"/>
        <v/>
      </c>
      <c r="AA819" s="218" t="str">
        <f t="shared" si="84"/>
        <v/>
      </c>
    </row>
    <row r="820" spans="5:27" x14ac:dyDescent="0.25">
      <c r="E820" s="320" t="str">
        <f t="shared" si="85"/>
        <v/>
      </c>
      <c r="F820" s="69"/>
      <c r="G820" s="66" t="str">
        <f t="shared" si="80"/>
        <v/>
      </c>
      <c r="H820" s="67" t="str">
        <f t="shared" si="81"/>
        <v/>
      </c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t="str">
        <f t="shared" si="82"/>
        <v/>
      </c>
      <c r="Z820" s="218" t="str">
        <f t="shared" si="83"/>
        <v/>
      </c>
      <c r="AA820" s="218" t="str">
        <f t="shared" si="84"/>
        <v/>
      </c>
    </row>
    <row r="821" spans="5:27" x14ac:dyDescent="0.25">
      <c r="E821" s="320" t="str">
        <f t="shared" si="85"/>
        <v/>
      </c>
      <c r="F821" s="69"/>
      <c r="G821" s="66" t="str">
        <f t="shared" si="80"/>
        <v/>
      </c>
      <c r="H821" s="67" t="str">
        <f t="shared" si="81"/>
        <v/>
      </c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t="str">
        <f t="shared" si="82"/>
        <v/>
      </c>
      <c r="Z821" s="218" t="str">
        <f t="shared" si="83"/>
        <v/>
      </c>
      <c r="AA821" s="218" t="str">
        <f t="shared" si="84"/>
        <v/>
      </c>
    </row>
    <row r="822" spans="5:27" x14ac:dyDescent="0.25">
      <c r="E822" s="320" t="str">
        <f t="shared" si="85"/>
        <v/>
      </c>
      <c r="F822" s="69"/>
      <c r="G822" s="66" t="str">
        <f t="shared" si="80"/>
        <v/>
      </c>
      <c r="H822" s="67" t="str">
        <f t="shared" si="81"/>
        <v/>
      </c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t="str">
        <f t="shared" si="82"/>
        <v/>
      </c>
      <c r="Z822" s="218" t="str">
        <f t="shared" si="83"/>
        <v/>
      </c>
      <c r="AA822" s="218" t="str">
        <f t="shared" si="84"/>
        <v/>
      </c>
    </row>
    <row r="823" spans="5:27" x14ac:dyDescent="0.25">
      <c r="E823" s="320" t="str">
        <f t="shared" si="85"/>
        <v/>
      </c>
      <c r="F823" s="69"/>
      <c r="G823" s="66" t="str">
        <f t="shared" si="80"/>
        <v/>
      </c>
      <c r="H823" s="67" t="str">
        <f t="shared" si="81"/>
        <v/>
      </c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t="str">
        <f t="shared" si="82"/>
        <v/>
      </c>
      <c r="Z823" s="218" t="str">
        <f t="shared" si="83"/>
        <v/>
      </c>
      <c r="AA823" s="218" t="str">
        <f t="shared" si="84"/>
        <v/>
      </c>
    </row>
    <row r="824" spans="5:27" x14ac:dyDescent="0.25">
      <c r="E824" s="320" t="str">
        <f t="shared" si="85"/>
        <v/>
      </c>
      <c r="F824" s="69"/>
      <c r="G824" s="66" t="str">
        <f t="shared" si="80"/>
        <v/>
      </c>
      <c r="H824" s="67" t="str">
        <f t="shared" si="81"/>
        <v/>
      </c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t="str">
        <f t="shared" si="82"/>
        <v/>
      </c>
      <c r="Z824" s="218" t="str">
        <f t="shared" si="83"/>
        <v/>
      </c>
      <c r="AA824" s="218" t="str">
        <f t="shared" si="84"/>
        <v/>
      </c>
    </row>
    <row r="825" spans="5:27" x14ac:dyDescent="0.25">
      <c r="E825" s="320" t="str">
        <f t="shared" si="85"/>
        <v/>
      </c>
      <c r="F825" s="69"/>
      <c r="G825" s="66" t="str">
        <f t="shared" si="80"/>
        <v/>
      </c>
      <c r="H825" s="67" t="str">
        <f t="shared" si="81"/>
        <v/>
      </c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t="str">
        <f t="shared" si="82"/>
        <v/>
      </c>
      <c r="Z825" s="218" t="str">
        <f t="shared" si="83"/>
        <v/>
      </c>
      <c r="AA825" s="218" t="str">
        <f t="shared" si="84"/>
        <v/>
      </c>
    </row>
    <row r="826" spans="5:27" x14ac:dyDescent="0.25">
      <c r="E826" s="320" t="str">
        <f t="shared" si="85"/>
        <v/>
      </c>
      <c r="F826" s="69"/>
      <c r="G826" s="66" t="str">
        <f t="shared" si="80"/>
        <v/>
      </c>
      <c r="H826" s="67" t="str">
        <f t="shared" si="81"/>
        <v/>
      </c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t="str">
        <f t="shared" si="82"/>
        <v/>
      </c>
      <c r="Z826" s="218" t="str">
        <f t="shared" si="83"/>
        <v/>
      </c>
      <c r="AA826" s="218" t="str">
        <f t="shared" si="84"/>
        <v/>
      </c>
    </row>
    <row r="827" spans="5:27" x14ac:dyDescent="0.25">
      <c r="E827" s="320" t="str">
        <f t="shared" si="85"/>
        <v/>
      </c>
      <c r="F827" s="69"/>
      <c r="G827" s="66" t="str">
        <f t="shared" si="80"/>
        <v/>
      </c>
      <c r="H827" s="67" t="str">
        <f t="shared" si="81"/>
        <v/>
      </c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t="str">
        <f t="shared" si="82"/>
        <v/>
      </c>
      <c r="Z827" s="218" t="str">
        <f t="shared" si="83"/>
        <v/>
      </c>
      <c r="AA827" s="218" t="str">
        <f t="shared" si="84"/>
        <v/>
      </c>
    </row>
    <row r="828" spans="5:27" x14ac:dyDescent="0.25">
      <c r="E828" s="320" t="str">
        <f t="shared" si="85"/>
        <v/>
      </c>
      <c r="F828" s="69"/>
      <c r="G828" s="66" t="str">
        <f t="shared" si="80"/>
        <v/>
      </c>
      <c r="H828" s="67" t="str">
        <f t="shared" si="81"/>
        <v/>
      </c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t="str">
        <f t="shared" si="82"/>
        <v/>
      </c>
      <c r="Z828" s="218" t="str">
        <f t="shared" si="83"/>
        <v/>
      </c>
      <c r="AA828" s="218" t="str">
        <f t="shared" si="84"/>
        <v/>
      </c>
    </row>
    <row r="829" spans="5:27" x14ac:dyDescent="0.25">
      <c r="E829" s="320" t="str">
        <f t="shared" si="85"/>
        <v/>
      </c>
      <c r="F829" s="69"/>
      <c r="G829" s="66" t="str">
        <f t="shared" si="80"/>
        <v/>
      </c>
      <c r="H829" s="67" t="str">
        <f t="shared" si="81"/>
        <v/>
      </c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t="str">
        <f t="shared" si="82"/>
        <v/>
      </c>
      <c r="Z829" s="218" t="str">
        <f t="shared" si="83"/>
        <v/>
      </c>
      <c r="AA829" s="218" t="str">
        <f t="shared" si="84"/>
        <v/>
      </c>
    </row>
    <row r="830" spans="5:27" x14ac:dyDescent="0.25">
      <c r="E830" s="320" t="str">
        <f t="shared" si="85"/>
        <v/>
      </c>
      <c r="F830" s="69"/>
      <c r="G830" s="66" t="str">
        <f t="shared" si="80"/>
        <v/>
      </c>
      <c r="H830" s="67" t="str">
        <f t="shared" si="81"/>
        <v/>
      </c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t="str">
        <f t="shared" si="82"/>
        <v/>
      </c>
      <c r="Z830" s="218" t="str">
        <f t="shared" si="83"/>
        <v/>
      </c>
      <c r="AA830" s="218" t="str">
        <f t="shared" si="84"/>
        <v/>
      </c>
    </row>
    <row r="831" spans="5:27" x14ac:dyDescent="0.25">
      <c r="E831" s="320" t="str">
        <f t="shared" si="85"/>
        <v/>
      </c>
      <c r="F831" s="69"/>
      <c r="G831" s="66" t="str">
        <f t="shared" si="80"/>
        <v/>
      </c>
      <c r="H831" s="67" t="str">
        <f t="shared" si="81"/>
        <v/>
      </c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t="str">
        <f t="shared" si="82"/>
        <v/>
      </c>
      <c r="Z831" s="218" t="str">
        <f t="shared" si="83"/>
        <v/>
      </c>
      <c r="AA831" s="218" t="str">
        <f t="shared" si="84"/>
        <v/>
      </c>
    </row>
    <row r="832" spans="5:27" x14ac:dyDescent="0.25">
      <c r="E832" s="320" t="str">
        <f t="shared" si="85"/>
        <v/>
      </c>
      <c r="F832" s="69"/>
      <c r="G832" s="66" t="str">
        <f t="shared" si="80"/>
        <v/>
      </c>
      <c r="H832" s="67" t="str">
        <f t="shared" si="81"/>
        <v/>
      </c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t="str">
        <f t="shared" si="82"/>
        <v/>
      </c>
      <c r="Z832" s="218" t="str">
        <f t="shared" si="83"/>
        <v/>
      </c>
      <c r="AA832" s="218" t="str">
        <f t="shared" si="84"/>
        <v/>
      </c>
    </row>
    <row r="833" spans="5:27" x14ac:dyDescent="0.25">
      <c r="E833" s="320" t="str">
        <f t="shared" si="85"/>
        <v/>
      </c>
      <c r="F833" s="69"/>
      <c r="G833" s="66" t="str">
        <f t="shared" si="80"/>
        <v/>
      </c>
      <c r="H833" s="67" t="str">
        <f t="shared" si="81"/>
        <v/>
      </c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t="str">
        <f t="shared" si="82"/>
        <v/>
      </c>
      <c r="Z833" s="218" t="str">
        <f t="shared" si="83"/>
        <v/>
      </c>
      <c r="AA833" s="218" t="str">
        <f t="shared" si="84"/>
        <v/>
      </c>
    </row>
    <row r="834" spans="5:27" x14ac:dyDescent="0.25">
      <c r="E834" s="320" t="str">
        <f t="shared" si="85"/>
        <v/>
      </c>
      <c r="F834" s="69"/>
      <c r="G834" s="66" t="str">
        <f t="shared" si="80"/>
        <v/>
      </c>
      <c r="H834" s="67" t="str">
        <f t="shared" si="81"/>
        <v/>
      </c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t="str">
        <f t="shared" si="82"/>
        <v/>
      </c>
      <c r="Z834" s="218" t="str">
        <f t="shared" si="83"/>
        <v/>
      </c>
      <c r="AA834" s="218" t="str">
        <f t="shared" si="84"/>
        <v/>
      </c>
    </row>
    <row r="835" spans="5:27" x14ac:dyDescent="0.25">
      <c r="E835" s="320" t="str">
        <f t="shared" si="85"/>
        <v/>
      </c>
      <c r="F835" s="69"/>
      <c r="G835" s="66" t="str">
        <f t="shared" si="80"/>
        <v/>
      </c>
      <c r="H835" s="67" t="str">
        <f t="shared" si="81"/>
        <v/>
      </c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t="str">
        <f t="shared" si="82"/>
        <v/>
      </c>
      <c r="Z835" s="218" t="str">
        <f t="shared" si="83"/>
        <v/>
      </c>
      <c r="AA835" s="218" t="str">
        <f t="shared" si="84"/>
        <v/>
      </c>
    </row>
    <row r="836" spans="5:27" x14ac:dyDescent="0.25">
      <c r="E836" s="320" t="str">
        <f t="shared" si="85"/>
        <v/>
      </c>
      <c r="F836" s="69"/>
      <c r="G836" s="66" t="str">
        <f t="shared" si="80"/>
        <v/>
      </c>
      <c r="H836" s="67" t="str">
        <f t="shared" si="81"/>
        <v/>
      </c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t="str">
        <f t="shared" si="82"/>
        <v/>
      </c>
      <c r="Z836" s="218" t="str">
        <f t="shared" si="83"/>
        <v/>
      </c>
      <c r="AA836" s="218" t="str">
        <f t="shared" si="84"/>
        <v/>
      </c>
    </row>
    <row r="837" spans="5:27" x14ac:dyDescent="0.25">
      <c r="E837" s="320" t="str">
        <f t="shared" si="85"/>
        <v/>
      </c>
      <c r="F837" s="69"/>
      <c r="G837" s="66" t="str">
        <f t="shared" si="80"/>
        <v/>
      </c>
      <c r="H837" s="67" t="str">
        <f t="shared" si="81"/>
        <v/>
      </c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t="str">
        <f t="shared" si="82"/>
        <v/>
      </c>
      <c r="Z837" s="218" t="str">
        <f t="shared" si="83"/>
        <v/>
      </c>
      <c r="AA837" s="218" t="str">
        <f t="shared" si="84"/>
        <v/>
      </c>
    </row>
    <row r="838" spans="5:27" x14ac:dyDescent="0.25">
      <c r="E838" s="320" t="str">
        <f t="shared" si="85"/>
        <v/>
      </c>
      <c r="F838" s="69"/>
      <c r="G838" s="66" t="str">
        <f t="shared" si="80"/>
        <v/>
      </c>
      <c r="H838" s="67" t="str">
        <f t="shared" si="81"/>
        <v/>
      </c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t="str">
        <f t="shared" si="82"/>
        <v/>
      </c>
      <c r="Z838" s="218" t="str">
        <f t="shared" si="83"/>
        <v/>
      </c>
      <c r="AA838" s="218" t="str">
        <f t="shared" si="84"/>
        <v/>
      </c>
    </row>
    <row r="839" spans="5:27" x14ac:dyDescent="0.25">
      <c r="E839" s="320" t="str">
        <f t="shared" si="85"/>
        <v/>
      </c>
      <c r="F839" s="69"/>
      <c r="G839" s="66" t="str">
        <f t="shared" si="80"/>
        <v/>
      </c>
      <c r="H839" s="67" t="str">
        <f t="shared" si="81"/>
        <v/>
      </c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t="str">
        <f t="shared" si="82"/>
        <v/>
      </c>
      <c r="Z839" s="218" t="str">
        <f t="shared" si="83"/>
        <v/>
      </c>
      <c r="AA839" s="218" t="str">
        <f t="shared" si="84"/>
        <v/>
      </c>
    </row>
    <row r="840" spans="5:27" x14ac:dyDescent="0.25">
      <c r="E840" s="320" t="str">
        <f t="shared" si="85"/>
        <v/>
      </c>
      <c r="F840" s="69"/>
      <c r="G840" s="66" t="str">
        <f t="shared" si="80"/>
        <v/>
      </c>
      <c r="H840" s="67" t="str">
        <f t="shared" si="81"/>
        <v/>
      </c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t="str">
        <f t="shared" si="82"/>
        <v/>
      </c>
      <c r="Z840" s="218" t="str">
        <f t="shared" si="83"/>
        <v/>
      </c>
      <c r="AA840" s="218" t="str">
        <f t="shared" si="84"/>
        <v/>
      </c>
    </row>
    <row r="841" spans="5:27" x14ac:dyDescent="0.25">
      <c r="E841" s="320" t="str">
        <f t="shared" si="85"/>
        <v/>
      </c>
      <c r="F841" s="69"/>
      <c r="G841" s="66" t="str">
        <f t="shared" ref="G841:G904" si="86">IF(F841="","",F841/$C$21)</f>
        <v/>
      </c>
      <c r="H841" s="67" t="str">
        <f t="shared" si="81"/>
        <v/>
      </c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t="str">
        <f t="shared" si="82"/>
        <v/>
      </c>
      <c r="Z841" s="218" t="str">
        <f t="shared" si="83"/>
        <v/>
      </c>
      <c r="AA841" s="218" t="str">
        <f t="shared" si="84"/>
        <v/>
      </c>
    </row>
    <row r="842" spans="5:27" x14ac:dyDescent="0.25">
      <c r="E842" s="320" t="str">
        <f t="shared" si="85"/>
        <v/>
      </c>
      <c r="F842" s="69"/>
      <c r="G842" s="66" t="str">
        <f t="shared" si="86"/>
        <v/>
      </c>
      <c r="H842" s="67" t="str">
        <f t="shared" si="81"/>
        <v/>
      </c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t="str">
        <f t="shared" si="82"/>
        <v/>
      </c>
      <c r="Z842" s="218" t="str">
        <f t="shared" si="83"/>
        <v/>
      </c>
      <c r="AA842" s="218" t="str">
        <f t="shared" si="84"/>
        <v/>
      </c>
    </row>
    <row r="843" spans="5:27" x14ac:dyDescent="0.25">
      <c r="E843" s="320" t="str">
        <f t="shared" si="85"/>
        <v/>
      </c>
      <c r="F843" s="69"/>
      <c r="G843" s="66" t="str">
        <f t="shared" si="86"/>
        <v/>
      </c>
      <c r="H843" s="67" t="str">
        <f t="shared" si="81"/>
        <v/>
      </c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t="str">
        <f t="shared" si="82"/>
        <v/>
      </c>
      <c r="Z843" s="218" t="str">
        <f t="shared" si="83"/>
        <v/>
      </c>
      <c r="AA843" s="218" t="str">
        <f t="shared" si="84"/>
        <v/>
      </c>
    </row>
    <row r="844" spans="5:27" x14ac:dyDescent="0.25">
      <c r="E844" s="320" t="str">
        <f t="shared" si="85"/>
        <v/>
      </c>
      <c r="F844" s="69"/>
      <c r="G844" s="66" t="str">
        <f t="shared" si="86"/>
        <v/>
      </c>
      <c r="H844" s="67" t="str">
        <f t="shared" si="81"/>
        <v/>
      </c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t="str">
        <f t="shared" si="82"/>
        <v/>
      </c>
      <c r="Z844" s="218" t="str">
        <f t="shared" si="83"/>
        <v/>
      </c>
      <c r="AA844" s="218" t="str">
        <f t="shared" si="84"/>
        <v/>
      </c>
    </row>
    <row r="845" spans="5:27" x14ac:dyDescent="0.25">
      <c r="E845" s="320" t="str">
        <f t="shared" si="85"/>
        <v/>
      </c>
      <c r="F845" s="69"/>
      <c r="G845" s="66" t="str">
        <f t="shared" si="86"/>
        <v/>
      </c>
      <c r="H845" s="67" t="str">
        <f t="shared" si="81"/>
        <v/>
      </c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t="str">
        <f t="shared" si="82"/>
        <v/>
      </c>
      <c r="Z845" s="218" t="str">
        <f t="shared" si="83"/>
        <v/>
      </c>
      <c r="AA845" s="218" t="str">
        <f t="shared" si="84"/>
        <v/>
      </c>
    </row>
    <row r="846" spans="5:27" x14ac:dyDescent="0.25">
      <c r="E846" s="320" t="str">
        <f t="shared" si="85"/>
        <v/>
      </c>
      <c r="F846" s="69"/>
      <c r="G846" s="66" t="str">
        <f t="shared" si="86"/>
        <v/>
      </c>
      <c r="H846" s="67" t="str">
        <f t="shared" si="81"/>
        <v/>
      </c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t="str">
        <f t="shared" si="82"/>
        <v/>
      </c>
      <c r="Z846" s="218" t="str">
        <f t="shared" si="83"/>
        <v/>
      </c>
      <c r="AA846" s="218" t="str">
        <f t="shared" si="84"/>
        <v/>
      </c>
    </row>
    <row r="847" spans="5:27" x14ac:dyDescent="0.25">
      <c r="E847" s="320" t="str">
        <f t="shared" si="85"/>
        <v/>
      </c>
      <c r="F847" s="69"/>
      <c r="G847" s="66" t="str">
        <f t="shared" si="86"/>
        <v/>
      </c>
      <c r="H847" s="67" t="str">
        <f t="shared" si="81"/>
        <v/>
      </c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t="str">
        <f t="shared" si="82"/>
        <v/>
      </c>
      <c r="Z847" s="218" t="str">
        <f t="shared" si="83"/>
        <v/>
      </c>
      <c r="AA847" s="218" t="str">
        <f t="shared" si="84"/>
        <v/>
      </c>
    </row>
    <row r="848" spans="5:27" x14ac:dyDescent="0.25">
      <c r="E848" s="320" t="str">
        <f t="shared" si="85"/>
        <v/>
      </c>
      <c r="F848" s="69"/>
      <c r="G848" s="66" t="str">
        <f t="shared" si="86"/>
        <v/>
      </c>
      <c r="H848" s="67" t="str">
        <f t="shared" si="81"/>
        <v/>
      </c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t="str">
        <f t="shared" si="82"/>
        <v/>
      </c>
      <c r="Z848" s="218" t="str">
        <f t="shared" si="83"/>
        <v/>
      </c>
      <c r="AA848" s="218" t="str">
        <f t="shared" si="84"/>
        <v/>
      </c>
    </row>
    <row r="849" spans="5:27" x14ac:dyDescent="0.25">
      <c r="E849" s="320" t="str">
        <f t="shared" si="85"/>
        <v/>
      </c>
      <c r="F849" s="69"/>
      <c r="G849" s="66" t="str">
        <f t="shared" si="86"/>
        <v/>
      </c>
      <c r="H849" s="67" t="str">
        <f t="shared" si="81"/>
        <v/>
      </c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t="str">
        <f t="shared" si="82"/>
        <v/>
      </c>
      <c r="Z849" s="218" t="str">
        <f t="shared" si="83"/>
        <v/>
      </c>
      <c r="AA849" s="218" t="str">
        <f t="shared" si="84"/>
        <v/>
      </c>
    </row>
    <row r="850" spans="5:27" x14ac:dyDescent="0.25">
      <c r="E850" s="320" t="str">
        <f t="shared" si="85"/>
        <v/>
      </c>
      <c r="F850" s="69"/>
      <c r="G850" s="66" t="str">
        <f t="shared" si="86"/>
        <v/>
      </c>
      <c r="H850" s="67" t="str">
        <f t="shared" si="81"/>
        <v/>
      </c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t="str">
        <f t="shared" si="82"/>
        <v/>
      </c>
      <c r="Z850" s="218" t="str">
        <f t="shared" si="83"/>
        <v/>
      </c>
      <c r="AA850" s="218" t="str">
        <f t="shared" si="84"/>
        <v/>
      </c>
    </row>
    <row r="851" spans="5:27" x14ac:dyDescent="0.25">
      <c r="E851" s="320" t="str">
        <f t="shared" si="85"/>
        <v/>
      </c>
      <c r="F851" s="69"/>
      <c r="G851" s="66" t="str">
        <f t="shared" si="86"/>
        <v/>
      </c>
      <c r="H851" s="67" t="str">
        <f t="shared" ref="H851:H914" si="87">IF(F851="","",G851-1)</f>
        <v/>
      </c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t="str">
        <f t="shared" si="82"/>
        <v/>
      </c>
      <c r="Z851" s="218" t="str">
        <f t="shared" si="83"/>
        <v/>
      </c>
      <c r="AA851" s="218" t="str">
        <f t="shared" si="84"/>
        <v/>
      </c>
    </row>
    <row r="852" spans="5:27" x14ac:dyDescent="0.25">
      <c r="E852" s="320" t="str">
        <f t="shared" si="85"/>
        <v/>
      </c>
      <c r="F852" s="69"/>
      <c r="G852" s="66" t="str">
        <f t="shared" si="86"/>
        <v/>
      </c>
      <c r="H852" s="67" t="str">
        <f t="shared" si="87"/>
        <v/>
      </c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t="str">
        <f t="shared" si="82"/>
        <v/>
      </c>
      <c r="Z852" s="218" t="str">
        <f t="shared" si="83"/>
        <v/>
      </c>
      <c r="AA852" s="218" t="str">
        <f t="shared" si="84"/>
        <v/>
      </c>
    </row>
    <row r="853" spans="5:27" x14ac:dyDescent="0.25">
      <c r="E853" s="320" t="str">
        <f t="shared" si="85"/>
        <v/>
      </c>
      <c r="F853" s="69"/>
      <c r="G853" s="66" t="str">
        <f t="shared" si="86"/>
        <v/>
      </c>
      <c r="H853" s="67" t="str">
        <f t="shared" si="87"/>
        <v/>
      </c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t="str">
        <f t="shared" si="82"/>
        <v/>
      </c>
      <c r="Z853" s="218" t="str">
        <f t="shared" si="83"/>
        <v/>
      </c>
      <c r="AA853" s="218" t="str">
        <f t="shared" si="84"/>
        <v/>
      </c>
    </row>
    <row r="854" spans="5:27" x14ac:dyDescent="0.25">
      <c r="E854" s="320" t="str">
        <f t="shared" si="85"/>
        <v/>
      </c>
      <c r="F854" s="69"/>
      <c r="G854" s="66" t="str">
        <f t="shared" si="86"/>
        <v/>
      </c>
      <c r="H854" s="67" t="str">
        <f t="shared" si="87"/>
        <v/>
      </c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t="str">
        <f t="shared" si="82"/>
        <v/>
      </c>
      <c r="Z854" s="218" t="str">
        <f t="shared" si="83"/>
        <v/>
      </c>
      <c r="AA854" s="218" t="str">
        <f t="shared" si="84"/>
        <v/>
      </c>
    </row>
    <row r="855" spans="5:27" x14ac:dyDescent="0.25">
      <c r="E855" s="320" t="str">
        <f t="shared" si="85"/>
        <v/>
      </c>
      <c r="F855" s="69"/>
      <c r="G855" s="66" t="str">
        <f t="shared" si="86"/>
        <v/>
      </c>
      <c r="H855" s="67" t="str">
        <f t="shared" si="87"/>
        <v/>
      </c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t="str">
        <f t="shared" si="82"/>
        <v/>
      </c>
      <c r="Z855" s="218" t="str">
        <f t="shared" si="83"/>
        <v/>
      </c>
      <c r="AA855" s="218" t="str">
        <f t="shared" si="84"/>
        <v/>
      </c>
    </row>
    <row r="856" spans="5:27" x14ac:dyDescent="0.25">
      <c r="E856" s="320" t="str">
        <f t="shared" si="85"/>
        <v/>
      </c>
      <c r="F856" s="69"/>
      <c r="G856" s="66" t="str">
        <f t="shared" si="86"/>
        <v/>
      </c>
      <c r="H856" s="67" t="str">
        <f t="shared" si="87"/>
        <v/>
      </c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t="str">
        <f t="shared" si="82"/>
        <v/>
      </c>
      <c r="Z856" s="218" t="str">
        <f t="shared" si="83"/>
        <v/>
      </c>
      <c r="AA856" s="218" t="str">
        <f t="shared" si="84"/>
        <v/>
      </c>
    </row>
    <row r="857" spans="5:27" x14ac:dyDescent="0.25">
      <c r="E857" s="320" t="str">
        <f t="shared" si="85"/>
        <v/>
      </c>
      <c r="F857" s="69"/>
      <c r="G857" s="66" t="str">
        <f t="shared" si="86"/>
        <v/>
      </c>
      <c r="H857" s="67" t="str">
        <f t="shared" si="87"/>
        <v/>
      </c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t="str">
        <f t="shared" si="82"/>
        <v/>
      </c>
      <c r="Z857" s="218" t="str">
        <f t="shared" si="83"/>
        <v/>
      </c>
      <c r="AA857" s="218" t="str">
        <f t="shared" si="84"/>
        <v/>
      </c>
    </row>
    <row r="858" spans="5:27" x14ac:dyDescent="0.25">
      <c r="E858" s="320" t="str">
        <f t="shared" si="85"/>
        <v/>
      </c>
      <c r="F858" s="69"/>
      <c r="G858" s="66" t="str">
        <f t="shared" si="86"/>
        <v/>
      </c>
      <c r="H858" s="67" t="str">
        <f t="shared" si="87"/>
        <v/>
      </c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t="str">
        <f t="shared" si="82"/>
        <v/>
      </c>
      <c r="Z858" s="218" t="str">
        <f t="shared" si="83"/>
        <v/>
      </c>
      <c r="AA858" s="218" t="str">
        <f t="shared" si="84"/>
        <v/>
      </c>
    </row>
    <row r="859" spans="5:27" x14ac:dyDescent="0.25">
      <c r="E859" s="320" t="str">
        <f t="shared" si="85"/>
        <v/>
      </c>
      <c r="F859" s="69"/>
      <c r="G859" s="66" t="str">
        <f t="shared" si="86"/>
        <v/>
      </c>
      <c r="H859" s="67" t="str">
        <f t="shared" si="87"/>
        <v/>
      </c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t="str">
        <f t="shared" si="82"/>
        <v/>
      </c>
      <c r="Z859" s="218" t="str">
        <f t="shared" si="83"/>
        <v/>
      </c>
      <c r="AA859" s="218" t="str">
        <f t="shared" si="84"/>
        <v/>
      </c>
    </row>
    <row r="860" spans="5:27" x14ac:dyDescent="0.25">
      <c r="E860" s="320" t="str">
        <f t="shared" si="85"/>
        <v/>
      </c>
      <c r="F860" s="69"/>
      <c r="G860" s="66" t="str">
        <f t="shared" si="86"/>
        <v/>
      </c>
      <c r="H860" s="67" t="str">
        <f t="shared" si="87"/>
        <v/>
      </c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t="str">
        <f t="shared" si="82"/>
        <v/>
      </c>
      <c r="Z860" s="218" t="str">
        <f t="shared" si="83"/>
        <v/>
      </c>
      <c r="AA860" s="218" t="str">
        <f t="shared" si="84"/>
        <v/>
      </c>
    </row>
    <row r="861" spans="5:27" x14ac:dyDescent="0.25">
      <c r="E861" s="320" t="str">
        <f t="shared" si="85"/>
        <v/>
      </c>
      <c r="F861" s="69"/>
      <c r="G861" s="66" t="str">
        <f t="shared" si="86"/>
        <v/>
      </c>
      <c r="H861" s="67" t="str">
        <f t="shared" si="87"/>
        <v/>
      </c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t="str">
        <f t="shared" si="82"/>
        <v/>
      </c>
      <c r="Z861" s="218" t="str">
        <f t="shared" si="83"/>
        <v/>
      </c>
      <c r="AA861" s="218" t="str">
        <f t="shared" si="84"/>
        <v/>
      </c>
    </row>
    <row r="862" spans="5:27" x14ac:dyDescent="0.25">
      <c r="E862" s="320" t="str">
        <f t="shared" si="85"/>
        <v/>
      </c>
      <c r="F862" s="69"/>
      <c r="G862" s="66" t="str">
        <f t="shared" si="86"/>
        <v/>
      </c>
      <c r="H862" s="67" t="str">
        <f t="shared" si="87"/>
        <v/>
      </c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t="str">
        <f t="shared" si="82"/>
        <v/>
      </c>
      <c r="Z862" s="218" t="str">
        <f t="shared" si="83"/>
        <v/>
      </c>
      <c r="AA862" s="218" t="str">
        <f t="shared" si="84"/>
        <v/>
      </c>
    </row>
    <row r="863" spans="5:27" x14ac:dyDescent="0.25">
      <c r="E863" s="320" t="str">
        <f t="shared" si="85"/>
        <v/>
      </c>
      <c r="F863" s="69"/>
      <c r="G863" s="66" t="str">
        <f t="shared" si="86"/>
        <v/>
      </c>
      <c r="H863" s="67" t="str">
        <f t="shared" si="87"/>
        <v/>
      </c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t="str">
        <f t="shared" si="82"/>
        <v/>
      </c>
      <c r="Z863" s="218" t="str">
        <f t="shared" si="83"/>
        <v/>
      </c>
      <c r="AA863" s="218" t="str">
        <f t="shared" si="84"/>
        <v/>
      </c>
    </row>
    <row r="864" spans="5:27" x14ac:dyDescent="0.25">
      <c r="E864" s="320" t="str">
        <f t="shared" si="85"/>
        <v/>
      </c>
      <c r="F864" s="69"/>
      <c r="G864" s="66" t="str">
        <f t="shared" si="86"/>
        <v/>
      </c>
      <c r="H864" s="67" t="str">
        <f t="shared" si="87"/>
        <v/>
      </c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t="str">
        <f t="shared" si="82"/>
        <v/>
      </c>
      <c r="Z864" s="218" t="str">
        <f t="shared" si="83"/>
        <v/>
      </c>
      <c r="AA864" s="218" t="str">
        <f t="shared" si="84"/>
        <v/>
      </c>
    </row>
    <row r="865" spans="5:27" x14ac:dyDescent="0.25">
      <c r="E865" s="320" t="str">
        <f t="shared" si="85"/>
        <v/>
      </c>
      <c r="F865" s="69"/>
      <c r="G865" s="66" t="str">
        <f t="shared" si="86"/>
        <v/>
      </c>
      <c r="H865" s="67" t="str">
        <f t="shared" si="87"/>
        <v/>
      </c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t="str">
        <f t="shared" si="82"/>
        <v/>
      </c>
      <c r="Z865" s="218" t="str">
        <f t="shared" si="83"/>
        <v/>
      </c>
      <c r="AA865" s="218" t="str">
        <f t="shared" si="84"/>
        <v/>
      </c>
    </row>
    <row r="866" spans="5:27" x14ac:dyDescent="0.25">
      <c r="E866" s="320" t="str">
        <f t="shared" si="85"/>
        <v/>
      </c>
      <c r="F866" s="69"/>
      <c r="G866" s="66" t="str">
        <f t="shared" si="86"/>
        <v/>
      </c>
      <c r="H866" s="67" t="str">
        <f t="shared" si="87"/>
        <v/>
      </c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t="str">
        <f t="shared" si="82"/>
        <v/>
      </c>
      <c r="Z866" s="218" t="str">
        <f t="shared" si="83"/>
        <v/>
      </c>
      <c r="AA866" s="218" t="str">
        <f t="shared" si="84"/>
        <v/>
      </c>
    </row>
    <row r="867" spans="5:27" x14ac:dyDescent="0.25">
      <c r="E867" s="320" t="str">
        <f t="shared" si="85"/>
        <v/>
      </c>
      <c r="F867" s="69"/>
      <c r="G867" s="66" t="str">
        <f t="shared" si="86"/>
        <v/>
      </c>
      <c r="H867" s="67" t="str">
        <f t="shared" si="87"/>
        <v/>
      </c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t="str">
        <f t="shared" ref="Y867:Y930" si="88">IF(C867="","",C867/$C$21)</f>
        <v/>
      </c>
      <c r="Z867" s="218" t="str">
        <f t="shared" ref="Z867:Z930" si="89">IF(C867="",IF(Y867="","",Y867),AVERAGE(Y858:Y878))</f>
        <v/>
      </c>
      <c r="AA867" s="218" t="str">
        <f t="shared" ref="AA867:AA930" si="90">IF(D867="",IF(Z867="","",Z867),AVERAGE(Y848:Y888))</f>
        <v/>
      </c>
    </row>
    <row r="868" spans="5:27" x14ac:dyDescent="0.25">
      <c r="E868" s="320" t="str">
        <f t="shared" ref="E868:E931" si="91">IF(C868="","",((C868/$C$22)-1))</f>
        <v/>
      </c>
      <c r="F868" s="69"/>
      <c r="G868" s="66" t="str">
        <f t="shared" si="86"/>
        <v/>
      </c>
      <c r="H868" s="67" t="str">
        <f t="shared" si="87"/>
        <v/>
      </c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t="str">
        <f t="shared" si="88"/>
        <v/>
      </c>
      <c r="Z868" s="218" t="str">
        <f t="shared" si="89"/>
        <v/>
      </c>
      <c r="AA868" s="218" t="str">
        <f t="shared" si="90"/>
        <v/>
      </c>
    </row>
    <row r="869" spans="5:27" x14ac:dyDescent="0.25">
      <c r="E869" s="320" t="str">
        <f t="shared" si="91"/>
        <v/>
      </c>
      <c r="F869" s="69"/>
      <c r="G869" s="66" t="str">
        <f t="shared" si="86"/>
        <v/>
      </c>
      <c r="H869" s="67" t="str">
        <f t="shared" si="87"/>
        <v/>
      </c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t="str">
        <f t="shared" si="88"/>
        <v/>
      </c>
      <c r="Z869" s="218" t="str">
        <f t="shared" si="89"/>
        <v/>
      </c>
      <c r="AA869" s="218" t="str">
        <f t="shared" si="90"/>
        <v/>
      </c>
    </row>
    <row r="870" spans="5:27" x14ac:dyDescent="0.25">
      <c r="E870" s="320" t="str">
        <f t="shared" si="91"/>
        <v/>
      </c>
      <c r="F870" s="69"/>
      <c r="G870" s="66" t="str">
        <f t="shared" si="86"/>
        <v/>
      </c>
      <c r="H870" s="67" t="str">
        <f t="shared" si="87"/>
        <v/>
      </c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t="str">
        <f t="shared" si="88"/>
        <v/>
      </c>
      <c r="Z870" s="218" t="str">
        <f t="shared" si="89"/>
        <v/>
      </c>
      <c r="AA870" s="218" t="str">
        <f t="shared" si="90"/>
        <v/>
      </c>
    </row>
    <row r="871" spans="5:27" x14ac:dyDescent="0.25">
      <c r="E871" s="320" t="str">
        <f t="shared" si="91"/>
        <v/>
      </c>
      <c r="F871" s="69"/>
      <c r="G871" s="66" t="str">
        <f t="shared" si="86"/>
        <v/>
      </c>
      <c r="H871" s="67" t="str">
        <f t="shared" si="87"/>
        <v/>
      </c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t="str">
        <f t="shared" si="88"/>
        <v/>
      </c>
      <c r="Z871" s="218" t="str">
        <f t="shared" si="89"/>
        <v/>
      </c>
      <c r="AA871" s="218" t="str">
        <f t="shared" si="90"/>
        <v/>
      </c>
    </row>
    <row r="872" spans="5:27" x14ac:dyDescent="0.25">
      <c r="E872" s="320" t="str">
        <f t="shared" si="91"/>
        <v/>
      </c>
      <c r="F872" s="69"/>
      <c r="G872" s="66" t="str">
        <f t="shared" si="86"/>
        <v/>
      </c>
      <c r="H872" s="67" t="str">
        <f t="shared" si="87"/>
        <v/>
      </c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t="str">
        <f t="shared" si="88"/>
        <v/>
      </c>
      <c r="Z872" s="218" t="str">
        <f t="shared" si="89"/>
        <v/>
      </c>
      <c r="AA872" s="218" t="str">
        <f t="shared" si="90"/>
        <v/>
      </c>
    </row>
    <row r="873" spans="5:27" x14ac:dyDescent="0.25">
      <c r="E873" s="320" t="str">
        <f t="shared" si="91"/>
        <v/>
      </c>
      <c r="F873" s="69"/>
      <c r="G873" s="66" t="str">
        <f t="shared" si="86"/>
        <v/>
      </c>
      <c r="H873" s="67" t="str">
        <f t="shared" si="87"/>
        <v/>
      </c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t="str">
        <f t="shared" si="88"/>
        <v/>
      </c>
      <c r="Z873" s="218" t="str">
        <f t="shared" si="89"/>
        <v/>
      </c>
      <c r="AA873" s="218" t="str">
        <f t="shared" si="90"/>
        <v/>
      </c>
    </row>
    <row r="874" spans="5:27" x14ac:dyDescent="0.25">
      <c r="E874" s="320" t="str">
        <f t="shared" si="91"/>
        <v/>
      </c>
      <c r="F874" s="69"/>
      <c r="G874" s="66" t="str">
        <f t="shared" si="86"/>
        <v/>
      </c>
      <c r="H874" s="67" t="str">
        <f t="shared" si="87"/>
        <v/>
      </c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t="str">
        <f t="shared" si="88"/>
        <v/>
      </c>
      <c r="Z874" s="218" t="str">
        <f t="shared" si="89"/>
        <v/>
      </c>
      <c r="AA874" s="218" t="str">
        <f t="shared" si="90"/>
        <v/>
      </c>
    </row>
    <row r="875" spans="5:27" x14ac:dyDescent="0.25">
      <c r="E875" s="320" t="str">
        <f t="shared" si="91"/>
        <v/>
      </c>
      <c r="F875" s="69"/>
      <c r="G875" s="66" t="str">
        <f t="shared" si="86"/>
        <v/>
      </c>
      <c r="H875" s="67" t="str">
        <f t="shared" si="87"/>
        <v/>
      </c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t="str">
        <f t="shared" si="88"/>
        <v/>
      </c>
      <c r="Z875" s="218" t="str">
        <f t="shared" si="89"/>
        <v/>
      </c>
      <c r="AA875" s="218" t="str">
        <f t="shared" si="90"/>
        <v/>
      </c>
    </row>
    <row r="876" spans="5:27" x14ac:dyDescent="0.25">
      <c r="E876" s="320" t="str">
        <f t="shared" si="91"/>
        <v/>
      </c>
      <c r="F876" s="69"/>
      <c r="G876" s="66" t="str">
        <f t="shared" si="86"/>
        <v/>
      </c>
      <c r="H876" s="67" t="str">
        <f t="shared" si="87"/>
        <v/>
      </c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t="str">
        <f t="shared" si="88"/>
        <v/>
      </c>
      <c r="Z876" s="218" t="str">
        <f t="shared" si="89"/>
        <v/>
      </c>
      <c r="AA876" s="218" t="str">
        <f t="shared" si="90"/>
        <v/>
      </c>
    </row>
    <row r="877" spans="5:27" x14ac:dyDescent="0.25">
      <c r="E877" s="320" t="str">
        <f t="shared" si="91"/>
        <v/>
      </c>
      <c r="F877" s="69"/>
      <c r="G877" s="66" t="str">
        <f t="shared" si="86"/>
        <v/>
      </c>
      <c r="H877" s="67" t="str">
        <f t="shared" si="87"/>
        <v/>
      </c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t="str">
        <f t="shared" si="88"/>
        <v/>
      </c>
      <c r="Z877" s="218" t="str">
        <f t="shared" si="89"/>
        <v/>
      </c>
      <c r="AA877" s="218" t="str">
        <f t="shared" si="90"/>
        <v/>
      </c>
    </row>
    <row r="878" spans="5:27" x14ac:dyDescent="0.25">
      <c r="E878" s="320" t="str">
        <f t="shared" si="91"/>
        <v/>
      </c>
      <c r="F878" s="69"/>
      <c r="G878" s="66" t="str">
        <f t="shared" si="86"/>
        <v/>
      </c>
      <c r="H878" s="67" t="str">
        <f t="shared" si="87"/>
        <v/>
      </c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t="str">
        <f t="shared" si="88"/>
        <v/>
      </c>
      <c r="Z878" s="218" t="str">
        <f t="shared" si="89"/>
        <v/>
      </c>
      <c r="AA878" s="218" t="str">
        <f t="shared" si="90"/>
        <v/>
      </c>
    </row>
    <row r="879" spans="5:27" x14ac:dyDescent="0.25">
      <c r="E879" s="320" t="str">
        <f t="shared" si="91"/>
        <v/>
      </c>
      <c r="F879" s="69"/>
      <c r="G879" s="66" t="str">
        <f t="shared" si="86"/>
        <v/>
      </c>
      <c r="H879" s="67" t="str">
        <f t="shared" si="87"/>
        <v/>
      </c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t="str">
        <f t="shared" si="88"/>
        <v/>
      </c>
      <c r="Z879" s="218" t="str">
        <f t="shared" si="89"/>
        <v/>
      </c>
      <c r="AA879" s="218" t="str">
        <f t="shared" si="90"/>
        <v/>
      </c>
    </row>
    <row r="880" spans="5:27" x14ac:dyDescent="0.25">
      <c r="E880" s="320" t="str">
        <f t="shared" si="91"/>
        <v/>
      </c>
      <c r="F880" s="69"/>
      <c r="G880" s="66" t="str">
        <f t="shared" si="86"/>
        <v/>
      </c>
      <c r="H880" s="67" t="str">
        <f t="shared" si="87"/>
        <v/>
      </c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t="str">
        <f t="shared" si="88"/>
        <v/>
      </c>
      <c r="Z880" s="218" t="str">
        <f t="shared" si="89"/>
        <v/>
      </c>
      <c r="AA880" s="218" t="str">
        <f t="shared" si="90"/>
        <v/>
      </c>
    </row>
    <row r="881" spans="2:27" x14ac:dyDescent="0.25">
      <c r="B881" s="70"/>
      <c r="C881" s="71"/>
      <c r="D881" s="71"/>
      <c r="E881" s="320" t="str">
        <f t="shared" si="91"/>
        <v/>
      </c>
      <c r="F881" s="69"/>
      <c r="G881" s="66" t="str">
        <f t="shared" si="86"/>
        <v/>
      </c>
      <c r="H881" s="67" t="str">
        <f t="shared" si="87"/>
        <v/>
      </c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t="str">
        <f t="shared" si="88"/>
        <v/>
      </c>
      <c r="Z881" s="218" t="str">
        <f t="shared" si="89"/>
        <v/>
      </c>
      <c r="AA881" s="218" t="str">
        <f t="shared" si="90"/>
        <v/>
      </c>
    </row>
    <row r="882" spans="2:27" x14ac:dyDescent="0.25">
      <c r="B882" s="70"/>
      <c r="C882" s="71"/>
      <c r="D882" s="71"/>
      <c r="E882" s="320" t="str">
        <f t="shared" si="91"/>
        <v/>
      </c>
      <c r="F882" s="69"/>
      <c r="G882" s="66" t="str">
        <f t="shared" si="86"/>
        <v/>
      </c>
      <c r="H882" s="67" t="str">
        <f t="shared" si="87"/>
        <v/>
      </c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t="str">
        <f t="shared" si="88"/>
        <v/>
      </c>
      <c r="Z882" s="218" t="str">
        <f t="shared" si="89"/>
        <v/>
      </c>
      <c r="AA882" s="218" t="str">
        <f t="shared" si="90"/>
        <v/>
      </c>
    </row>
    <row r="883" spans="2:27" x14ac:dyDescent="0.25">
      <c r="B883" s="70"/>
      <c r="C883" s="71"/>
      <c r="D883" s="71"/>
      <c r="E883" s="320" t="str">
        <f t="shared" si="91"/>
        <v/>
      </c>
      <c r="F883" s="69"/>
      <c r="G883" s="66" t="str">
        <f t="shared" si="86"/>
        <v/>
      </c>
      <c r="H883" s="67" t="str">
        <f t="shared" si="87"/>
        <v/>
      </c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t="str">
        <f t="shared" si="88"/>
        <v/>
      </c>
      <c r="Z883" s="218" t="str">
        <f t="shared" si="89"/>
        <v/>
      </c>
      <c r="AA883" s="218" t="str">
        <f t="shared" si="90"/>
        <v/>
      </c>
    </row>
    <row r="884" spans="2:27" x14ac:dyDescent="0.25">
      <c r="B884" s="70"/>
      <c r="C884" s="71"/>
      <c r="D884" s="71"/>
      <c r="E884" s="320" t="str">
        <f t="shared" si="91"/>
        <v/>
      </c>
      <c r="F884" s="69"/>
      <c r="G884" s="66" t="str">
        <f t="shared" si="86"/>
        <v/>
      </c>
      <c r="H884" s="67" t="str">
        <f t="shared" si="87"/>
        <v/>
      </c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t="str">
        <f t="shared" si="88"/>
        <v/>
      </c>
      <c r="Z884" s="218" t="str">
        <f t="shared" si="89"/>
        <v/>
      </c>
      <c r="AA884" s="218" t="str">
        <f t="shared" si="90"/>
        <v/>
      </c>
    </row>
    <row r="885" spans="2:27" x14ac:dyDescent="0.25">
      <c r="B885" s="70"/>
      <c r="C885" s="71"/>
      <c r="D885" s="71"/>
      <c r="E885" s="320" t="str">
        <f t="shared" si="91"/>
        <v/>
      </c>
      <c r="F885" s="69"/>
      <c r="G885" s="66" t="str">
        <f t="shared" si="86"/>
        <v/>
      </c>
      <c r="H885" s="67" t="str">
        <f t="shared" si="87"/>
        <v/>
      </c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t="str">
        <f t="shared" si="88"/>
        <v/>
      </c>
      <c r="Z885" s="218" t="str">
        <f t="shared" si="89"/>
        <v/>
      </c>
      <c r="AA885" s="218" t="str">
        <f t="shared" si="90"/>
        <v/>
      </c>
    </row>
    <row r="886" spans="2:27" x14ac:dyDescent="0.25">
      <c r="B886" s="70"/>
      <c r="C886" s="71"/>
      <c r="D886" s="71"/>
      <c r="E886" s="320" t="str">
        <f t="shared" si="91"/>
        <v/>
      </c>
      <c r="F886" s="69"/>
      <c r="G886" s="66" t="str">
        <f t="shared" si="86"/>
        <v/>
      </c>
      <c r="H886" s="67" t="str">
        <f t="shared" si="87"/>
        <v/>
      </c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t="str">
        <f t="shared" si="88"/>
        <v/>
      </c>
      <c r="Z886" s="218" t="str">
        <f t="shared" si="89"/>
        <v/>
      </c>
      <c r="AA886" s="218" t="str">
        <f t="shared" si="90"/>
        <v/>
      </c>
    </row>
    <row r="887" spans="2:27" x14ac:dyDescent="0.25">
      <c r="B887" s="70"/>
      <c r="C887" s="71"/>
      <c r="D887" s="71"/>
      <c r="E887" s="320" t="str">
        <f t="shared" si="91"/>
        <v/>
      </c>
      <c r="F887" s="69"/>
      <c r="G887" s="66" t="str">
        <f t="shared" si="86"/>
        <v/>
      </c>
      <c r="H887" s="67" t="str">
        <f t="shared" si="87"/>
        <v/>
      </c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t="str">
        <f t="shared" si="88"/>
        <v/>
      </c>
      <c r="Z887" s="218" t="str">
        <f t="shared" si="89"/>
        <v/>
      </c>
      <c r="AA887" s="218" t="str">
        <f t="shared" si="90"/>
        <v/>
      </c>
    </row>
    <row r="888" spans="2:27" x14ac:dyDescent="0.25">
      <c r="B888" s="70"/>
      <c r="C888" s="71"/>
      <c r="D888" s="71"/>
      <c r="E888" s="320" t="str">
        <f t="shared" si="91"/>
        <v/>
      </c>
      <c r="F888" s="69"/>
      <c r="G888" s="66" t="str">
        <f t="shared" si="86"/>
        <v/>
      </c>
      <c r="H888" s="67" t="str">
        <f t="shared" si="87"/>
        <v/>
      </c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t="str">
        <f t="shared" si="88"/>
        <v/>
      </c>
      <c r="Z888" s="218" t="str">
        <f t="shared" si="89"/>
        <v/>
      </c>
      <c r="AA888" s="218" t="str">
        <f t="shared" si="90"/>
        <v/>
      </c>
    </row>
    <row r="889" spans="2:27" x14ac:dyDescent="0.25">
      <c r="B889" s="70"/>
      <c r="C889" s="71"/>
      <c r="D889" s="71"/>
      <c r="E889" s="320" t="str">
        <f t="shared" si="91"/>
        <v/>
      </c>
      <c r="F889" s="69"/>
      <c r="G889" s="66" t="str">
        <f t="shared" si="86"/>
        <v/>
      </c>
      <c r="H889" s="67" t="str">
        <f t="shared" si="87"/>
        <v/>
      </c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t="str">
        <f t="shared" si="88"/>
        <v/>
      </c>
      <c r="Z889" s="218" t="str">
        <f t="shared" si="89"/>
        <v/>
      </c>
      <c r="AA889" s="218" t="str">
        <f t="shared" si="90"/>
        <v/>
      </c>
    </row>
    <row r="890" spans="2:27" x14ac:dyDescent="0.25">
      <c r="B890" s="70"/>
      <c r="C890" s="71"/>
      <c r="D890" s="71"/>
      <c r="E890" s="320" t="str">
        <f t="shared" si="91"/>
        <v/>
      </c>
      <c r="F890" s="69"/>
      <c r="G890" s="66" t="str">
        <f t="shared" si="86"/>
        <v/>
      </c>
      <c r="H890" s="67" t="str">
        <f t="shared" si="87"/>
        <v/>
      </c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t="str">
        <f t="shared" si="88"/>
        <v/>
      </c>
      <c r="Z890" s="218" t="str">
        <f t="shared" si="89"/>
        <v/>
      </c>
      <c r="AA890" s="218" t="str">
        <f t="shared" si="90"/>
        <v/>
      </c>
    </row>
    <row r="891" spans="2:27" x14ac:dyDescent="0.25">
      <c r="B891" s="70"/>
      <c r="C891" s="71"/>
      <c r="D891" s="71"/>
      <c r="E891" s="320" t="str">
        <f t="shared" si="91"/>
        <v/>
      </c>
      <c r="F891" s="69"/>
      <c r="G891" s="66" t="str">
        <f t="shared" si="86"/>
        <v/>
      </c>
      <c r="H891" s="67" t="str">
        <f t="shared" si="87"/>
        <v/>
      </c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t="str">
        <f t="shared" si="88"/>
        <v/>
      </c>
      <c r="Z891" s="218" t="str">
        <f t="shared" si="89"/>
        <v/>
      </c>
      <c r="AA891" s="218" t="str">
        <f t="shared" si="90"/>
        <v/>
      </c>
    </row>
    <row r="892" spans="2:27" x14ac:dyDescent="0.25">
      <c r="B892" s="70"/>
      <c r="C892" s="71"/>
      <c r="D892" s="71"/>
      <c r="E892" s="320" t="str">
        <f t="shared" si="91"/>
        <v/>
      </c>
      <c r="F892" s="69"/>
      <c r="G892" s="66" t="str">
        <f t="shared" si="86"/>
        <v/>
      </c>
      <c r="H892" s="67" t="str">
        <f t="shared" si="87"/>
        <v/>
      </c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t="str">
        <f t="shared" si="88"/>
        <v/>
      </c>
      <c r="Z892" s="218" t="str">
        <f t="shared" si="89"/>
        <v/>
      </c>
      <c r="AA892" s="218" t="str">
        <f t="shared" si="90"/>
        <v/>
      </c>
    </row>
    <row r="893" spans="2:27" x14ac:dyDescent="0.25">
      <c r="B893" s="70"/>
      <c r="C893" s="71"/>
      <c r="D893" s="71"/>
      <c r="E893" s="320" t="str">
        <f t="shared" si="91"/>
        <v/>
      </c>
      <c r="F893" s="69"/>
      <c r="G893" s="66" t="str">
        <f t="shared" si="86"/>
        <v/>
      </c>
      <c r="H893" s="67" t="str">
        <f t="shared" si="87"/>
        <v/>
      </c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t="str">
        <f t="shared" si="88"/>
        <v/>
      </c>
      <c r="Z893" s="218" t="str">
        <f t="shared" si="89"/>
        <v/>
      </c>
      <c r="AA893" s="218" t="str">
        <f t="shared" si="90"/>
        <v/>
      </c>
    </row>
    <row r="894" spans="2:27" x14ac:dyDescent="0.25">
      <c r="B894" s="70"/>
      <c r="C894" s="71"/>
      <c r="D894" s="71"/>
      <c r="E894" s="320" t="str">
        <f t="shared" si="91"/>
        <v/>
      </c>
      <c r="F894" s="69"/>
      <c r="G894" s="66" t="str">
        <f t="shared" si="86"/>
        <v/>
      </c>
      <c r="H894" s="67" t="str">
        <f t="shared" si="87"/>
        <v/>
      </c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t="str">
        <f t="shared" si="88"/>
        <v/>
      </c>
      <c r="Z894" s="218" t="str">
        <f t="shared" si="89"/>
        <v/>
      </c>
      <c r="AA894" s="218" t="str">
        <f t="shared" si="90"/>
        <v/>
      </c>
    </row>
    <row r="895" spans="2:27" x14ac:dyDescent="0.25">
      <c r="B895" s="70"/>
      <c r="C895" s="71"/>
      <c r="D895" s="71"/>
      <c r="E895" s="320" t="str">
        <f t="shared" si="91"/>
        <v/>
      </c>
      <c r="F895" s="69"/>
      <c r="G895" s="66" t="str">
        <f t="shared" si="86"/>
        <v/>
      </c>
      <c r="H895" s="67" t="str">
        <f t="shared" si="87"/>
        <v/>
      </c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t="str">
        <f t="shared" si="88"/>
        <v/>
      </c>
      <c r="Z895" s="218" t="str">
        <f t="shared" si="89"/>
        <v/>
      </c>
      <c r="AA895" s="218" t="str">
        <f t="shared" si="90"/>
        <v/>
      </c>
    </row>
    <row r="896" spans="2:27" x14ac:dyDescent="0.25">
      <c r="B896" s="70"/>
      <c r="C896" s="71"/>
      <c r="D896" s="71"/>
      <c r="E896" s="320" t="str">
        <f t="shared" si="91"/>
        <v/>
      </c>
      <c r="F896" s="69"/>
      <c r="G896" s="66" t="str">
        <f t="shared" si="86"/>
        <v/>
      </c>
      <c r="H896" s="67" t="str">
        <f t="shared" si="87"/>
        <v/>
      </c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t="str">
        <f t="shared" si="88"/>
        <v/>
      </c>
      <c r="Z896" s="218" t="str">
        <f t="shared" si="89"/>
        <v/>
      </c>
      <c r="AA896" s="218" t="str">
        <f t="shared" si="90"/>
        <v/>
      </c>
    </row>
    <row r="897" spans="2:27" x14ac:dyDescent="0.25">
      <c r="B897" s="70"/>
      <c r="C897" s="71"/>
      <c r="D897" s="71"/>
      <c r="E897" s="320" t="str">
        <f t="shared" si="91"/>
        <v/>
      </c>
      <c r="F897" s="69"/>
      <c r="G897" s="66" t="str">
        <f t="shared" si="86"/>
        <v/>
      </c>
      <c r="H897" s="67" t="str">
        <f t="shared" si="87"/>
        <v/>
      </c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t="str">
        <f t="shared" si="88"/>
        <v/>
      </c>
      <c r="Z897" s="218" t="str">
        <f t="shared" si="89"/>
        <v/>
      </c>
      <c r="AA897" s="218" t="str">
        <f t="shared" si="90"/>
        <v/>
      </c>
    </row>
    <row r="898" spans="2:27" x14ac:dyDescent="0.25">
      <c r="B898" s="70"/>
      <c r="C898" s="71"/>
      <c r="D898" s="71"/>
      <c r="E898" s="320" t="str">
        <f t="shared" si="91"/>
        <v/>
      </c>
      <c r="F898" s="69"/>
      <c r="G898" s="66" t="str">
        <f t="shared" si="86"/>
        <v/>
      </c>
      <c r="H898" s="67" t="str">
        <f t="shared" si="87"/>
        <v/>
      </c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t="str">
        <f t="shared" si="88"/>
        <v/>
      </c>
      <c r="Z898" s="218" t="str">
        <f t="shared" si="89"/>
        <v/>
      </c>
      <c r="AA898" s="218" t="str">
        <f t="shared" si="90"/>
        <v/>
      </c>
    </row>
    <row r="899" spans="2:27" x14ac:dyDescent="0.25">
      <c r="B899" s="70"/>
      <c r="C899" s="71"/>
      <c r="D899" s="71"/>
      <c r="E899" s="320" t="str">
        <f t="shared" si="91"/>
        <v/>
      </c>
      <c r="F899" s="69"/>
      <c r="G899" s="66" t="str">
        <f t="shared" si="86"/>
        <v/>
      </c>
      <c r="H899" s="67" t="str">
        <f t="shared" si="87"/>
        <v/>
      </c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t="str">
        <f t="shared" si="88"/>
        <v/>
      </c>
      <c r="Z899" s="218" t="str">
        <f t="shared" si="89"/>
        <v/>
      </c>
      <c r="AA899" s="218" t="str">
        <f t="shared" si="90"/>
        <v/>
      </c>
    </row>
    <row r="900" spans="2:27" x14ac:dyDescent="0.25">
      <c r="B900" s="70"/>
      <c r="C900" s="71"/>
      <c r="D900" s="71"/>
      <c r="E900" s="320" t="str">
        <f t="shared" si="91"/>
        <v/>
      </c>
      <c r="F900" s="69"/>
      <c r="G900" s="66" t="str">
        <f t="shared" si="86"/>
        <v/>
      </c>
      <c r="H900" s="67" t="str">
        <f t="shared" si="87"/>
        <v/>
      </c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t="str">
        <f t="shared" si="88"/>
        <v/>
      </c>
      <c r="Z900" s="218" t="str">
        <f t="shared" si="89"/>
        <v/>
      </c>
      <c r="AA900" s="218" t="str">
        <f t="shared" si="90"/>
        <v/>
      </c>
    </row>
    <row r="901" spans="2:27" x14ac:dyDescent="0.25">
      <c r="B901" s="70"/>
      <c r="C901" s="71"/>
      <c r="D901" s="71"/>
      <c r="E901" s="320" t="str">
        <f t="shared" si="91"/>
        <v/>
      </c>
      <c r="F901" s="69"/>
      <c r="G901" s="66" t="str">
        <f t="shared" si="86"/>
        <v/>
      </c>
      <c r="H901" s="67" t="str">
        <f t="shared" si="87"/>
        <v/>
      </c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t="str">
        <f t="shared" si="88"/>
        <v/>
      </c>
      <c r="Z901" s="218" t="str">
        <f t="shared" si="89"/>
        <v/>
      </c>
      <c r="AA901" s="218" t="str">
        <f t="shared" si="90"/>
        <v/>
      </c>
    </row>
    <row r="902" spans="2:27" x14ac:dyDescent="0.25">
      <c r="B902" s="70"/>
      <c r="C902" s="71"/>
      <c r="D902" s="71"/>
      <c r="E902" s="320" t="str">
        <f t="shared" si="91"/>
        <v/>
      </c>
      <c r="F902" s="69"/>
      <c r="G902" s="66" t="str">
        <f t="shared" si="86"/>
        <v/>
      </c>
      <c r="H902" s="67" t="str">
        <f t="shared" si="87"/>
        <v/>
      </c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t="str">
        <f t="shared" si="88"/>
        <v/>
      </c>
      <c r="Z902" s="218" t="str">
        <f t="shared" si="89"/>
        <v/>
      </c>
      <c r="AA902" s="218" t="str">
        <f t="shared" si="90"/>
        <v/>
      </c>
    </row>
    <row r="903" spans="2:27" x14ac:dyDescent="0.25">
      <c r="B903" s="70"/>
      <c r="C903" s="71"/>
      <c r="D903" s="71"/>
      <c r="E903" s="320" t="str">
        <f t="shared" si="91"/>
        <v/>
      </c>
      <c r="F903" s="69"/>
      <c r="G903" s="66" t="str">
        <f t="shared" si="86"/>
        <v/>
      </c>
      <c r="H903" s="67" t="str">
        <f t="shared" si="87"/>
        <v/>
      </c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t="str">
        <f t="shared" si="88"/>
        <v/>
      </c>
      <c r="Z903" s="218" t="str">
        <f t="shared" si="89"/>
        <v/>
      </c>
      <c r="AA903" s="218" t="str">
        <f t="shared" si="90"/>
        <v/>
      </c>
    </row>
    <row r="904" spans="2:27" x14ac:dyDescent="0.25">
      <c r="B904" s="70"/>
      <c r="C904" s="71"/>
      <c r="D904" s="71"/>
      <c r="E904" s="320" t="str">
        <f t="shared" si="91"/>
        <v/>
      </c>
      <c r="F904" s="69"/>
      <c r="G904" s="66" t="str">
        <f t="shared" si="86"/>
        <v/>
      </c>
      <c r="H904" s="67" t="str">
        <f t="shared" si="87"/>
        <v/>
      </c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t="str">
        <f t="shared" si="88"/>
        <v/>
      </c>
      <c r="Z904" s="218" t="str">
        <f t="shared" si="89"/>
        <v/>
      </c>
      <c r="AA904" s="218" t="str">
        <f t="shared" si="90"/>
        <v/>
      </c>
    </row>
    <row r="905" spans="2:27" x14ac:dyDescent="0.25">
      <c r="E905" s="320" t="str">
        <f t="shared" si="91"/>
        <v/>
      </c>
      <c r="F905" s="69"/>
      <c r="G905" s="66" t="str">
        <f t="shared" ref="G905:G968" si="92">IF(F905="","",F905/$C$21)</f>
        <v/>
      </c>
      <c r="H905" s="67" t="str">
        <f t="shared" si="87"/>
        <v/>
      </c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t="str">
        <f t="shared" si="88"/>
        <v/>
      </c>
      <c r="Z905" s="218" t="str">
        <f t="shared" si="89"/>
        <v/>
      </c>
      <c r="AA905" s="218" t="str">
        <f t="shared" si="90"/>
        <v/>
      </c>
    </row>
    <row r="906" spans="2:27" x14ac:dyDescent="0.25">
      <c r="E906" s="320" t="str">
        <f t="shared" si="91"/>
        <v/>
      </c>
      <c r="F906" s="69"/>
      <c r="G906" s="66" t="str">
        <f t="shared" si="92"/>
        <v/>
      </c>
      <c r="H906" s="67" t="str">
        <f t="shared" si="87"/>
        <v/>
      </c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t="str">
        <f t="shared" si="88"/>
        <v/>
      </c>
      <c r="Z906" s="218" t="str">
        <f t="shared" si="89"/>
        <v/>
      </c>
      <c r="AA906" s="218" t="str">
        <f t="shared" si="90"/>
        <v/>
      </c>
    </row>
    <row r="907" spans="2:27" x14ac:dyDescent="0.25">
      <c r="E907" s="320" t="str">
        <f t="shared" si="91"/>
        <v/>
      </c>
      <c r="F907" s="69"/>
      <c r="G907" s="66" t="str">
        <f t="shared" si="92"/>
        <v/>
      </c>
      <c r="H907" s="67" t="str">
        <f t="shared" si="87"/>
        <v/>
      </c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t="str">
        <f t="shared" si="88"/>
        <v/>
      </c>
      <c r="Z907" s="218" t="str">
        <f t="shared" si="89"/>
        <v/>
      </c>
      <c r="AA907" s="218" t="str">
        <f t="shared" si="90"/>
        <v/>
      </c>
    </row>
    <row r="908" spans="2:27" x14ac:dyDescent="0.25">
      <c r="E908" s="320" t="str">
        <f t="shared" si="91"/>
        <v/>
      </c>
      <c r="F908" s="69"/>
      <c r="G908" s="66" t="str">
        <f t="shared" si="92"/>
        <v/>
      </c>
      <c r="H908" s="67" t="str">
        <f t="shared" si="87"/>
        <v/>
      </c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t="str">
        <f t="shared" si="88"/>
        <v/>
      </c>
      <c r="Z908" s="218" t="str">
        <f t="shared" si="89"/>
        <v/>
      </c>
      <c r="AA908" s="218" t="str">
        <f t="shared" si="90"/>
        <v/>
      </c>
    </row>
    <row r="909" spans="2:27" x14ac:dyDescent="0.25">
      <c r="E909" s="320" t="str">
        <f t="shared" si="91"/>
        <v/>
      </c>
      <c r="F909" s="69"/>
      <c r="G909" s="66" t="str">
        <f t="shared" si="92"/>
        <v/>
      </c>
      <c r="H909" s="67" t="str">
        <f t="shared" si="87"/>
        <v/>
      </c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t="str">
        <f t="shared" si="88"/>
        <v/>
      </c>
      <c r="Z909" s="218" t="str">
        <f t="shared" si="89"/>
        <v/>
      </c>
      <c r="AA909" s="218" t="str">
        <f t="shared" si="90"/>
        <v/>
      </c>
    </row>
    <row r="910" spans="2:27" x14ac:dyDescent="0.25">
      <c r="E910" s="320" t="str">
        <f t="shared" si="91"/>
        <v/>
      </c>
      <c r="F910" s="69"/>
      <c r="G910" s="66" t="str">
        <f t="shared" si="92"/>
        <v/>
      </c>
      <c r="H910" s="67" t="str">
        <f t="shared" si="87"/>
        <v/>
      </c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t="str">
        <f t="shared" si="88"/>
        <v/>
      </c>
      <c r="Z910" s="218" t="str">
        <f t="shared" si="89"/>
        <v/>
      </c>
      <c r="AA910" s="218" t="str">
        <f t="shared" si="90"/>
        <v/>
      </c>
    </row>
    <row r="911" spans="2:27" x14ac:dyDescent="0.25">
      <c r="E911" s="320" t="str">
        <f t="shared" si="91"/>
        <v/>
      </c>
      <c r="F911" s="69"/>
      <c r="G911" s="66" t="str">
        <f t="shared" si="92"/>
        <v/>
      </c>
      <c r="H911" s="67" t="str">
        <f t="shared" si="87"/>
        <v/>
      </c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t="str">
        <f t="shared" si="88"/>
        <v/>
      </c>
      <c r="Z911" s="218" t="str">
        <f t="shared" si="89"/>
        <v/>
      </c>
      <c r="AA911" s="218" t="str">
        <f t="shared" si="90"/>
        <v/>
      </c>
    </row>
    <row r="912" spans="2:27" x14ac:dyDescent="0.25">
      <c r="E912" s="320" t="str">
        <f t="shared" si="91"/>
        <v/>
      </c>
      <c r="F912" s="69"/>
      <c r="G912" s="66" t="str">
        <f t="shared" si="92"/>
        <v/>
      </c>
      <c r="H912" s="67" t="str">
        <f t="shared" si="87"/>
        <v/>
      </c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t="str">
        <f t="shared" si="88"/>
        <v/>
      </c>
      <c r="Z912" s="218" t="str">
        <f t="shared" si="89"/>
        <v/>
      </c>
      <c r="AA912" s="218" t="str">
        <f t="shared" si="90"/>
        <v/>
      </c>
    </row>
    <row r="913" spans="5:27" x14ac:dyDescent="0.25">
      <c r="E913" s="320" t="str">
        <f t="shared" si="91"/>
        <v/>
      </c>
      <c r="F913" s="69"/>
      <c r="G913" s="66" t="str">
        <f t="shared" si="92"/>
        <v/>
      </c>
      <c r="H913" s="67" t="str">
        <f t="shared" si="87"/>
        <v/>
      </c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t="str">
        <f t="shared" si="88"/>
        <v/>
      </c>
      <c r="Z913" s="218" t="str">
        <f t="shared" si="89"/>
        <v/>
      </c>
      <c r="AA913" s="218" t="str">
        <f t="shared" si="90"/>
        <v/>
      </c>
    </row>
    <row r="914" spans="5:27" x14ac:dyDescent="0.25">
      <c r="E914" s="320" t="str">
        <f t="shared" si="91"/>
        <v/>
      </c>
      <c r="F914" s="69"/>
      <c r="G914" s="66" t="str">
        <f t="shared" si="92"/>
        <v/>
      </c>
      <c r="H914" s="67" t="str">
        <f t="shared" si="87"/>
        <v/>
      </c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t="str">
        <f t="shared" si="88"/>
        <v/>
      </c>
      <c r="Z914" s="218" t="str">
        <f t="shared" si="89"/>
        <v/>
      </c>
      <c r="AA914" s="218" t="str">
        <f t="shared" si="90"/>
        <v/>
      </c>
    </row>
    <row r="915" spans="5:27" x14ac:dyDescent="0.25">
      <c r="E915" s="320" t="str">
        <f t="shared" si="91"/>
        <v/>
      </c>
      <c r="F915" s="69"/>
      <c r="G915" s="66" t="str">
        <f t="shared" si="92"/>
        <v/>
      </c>
      <c r="H915" s="67" t="str">
        <f t="shared" ref="H915:H978" si="93">IF(F915="","",G915-1)</f>
        <v/>
      </c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t="str">
        <f t="shared" si="88"/>
        <v/>
      </c>
      <c r="Z915" s="218" t="str">
        <f t="shared" si="89"/>
        <v/>
      </c>
      <c r="AA915" s="218" t="str">
        <f t="shared" si="90"/>
        <v/>
      </c>
    </row>
    <row r="916" spans="5:27" x14ac:dyDescent="0.25">
      <c r="E916" s="320" t="str">
        <f t="shared" si="91"/>
        <v/>
      </c>
      <c r="F916" s="69"/>
      <c r="G916" s="66" t="str">
        <f t="shared" si="92"/>
        <v/>
      </c>
      <c r="H916" s="67" t="str">
        <f t="shared" si="93"/>
        <v/>
      </c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t="str">
        <f t="shared" si="88"/>
        <v/>
      </c>
      <c r="Z916" s="218" t="str">
        <f t="shared" si="89"/>
        <v/>
      </c>
      <c r="AA916" s="218" t="str">
        <f t="shared" si="90"/>
        <v/>
      </c>
    </row>
    <row r="917" spans="5:27" x14ac:dyDescent="0.25">
      <c r="E917" s="320" t="str">
        <f t="shared" si="91"/>
        <v/>
      </c>
      <c r="F917" s="69"/>
      <c r="G917" s="66" t="str">
        <f t="shared" si="92"/>
        <v/>
      </c>
      <c r="H917" s="67" t="str">
        <f t="shared" si="93"/>
        <v/>
      </c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t="str">
        <f t="shared" si="88"/>
        <v/>
      </c>
      <c r="Z917" s="218" t="str">
        <f t="shared" si="89"/>
        <v/>
      </c>
      <c r="AA917" s="218" t="str">
        <f t="shared" si="90"/>
        <v/>
      </c>
    </row>
    <row r="918" spans="5:27" x14ac:dyDescent="0.25">
      <c r="E918" s="320" t="str">
        <f t="shared" si="91"/>
        <v/>
      </c>
      <c r="F918" s="69"/>
      <c r="G918" s="66" t="str">
        <f t="shared" si="92"/>
        <v/>
      </c>
      <c r="H918" s="67" t="str">
        <f t="shared" si="93"/>
        <v/>
      </c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t="str">
        <f t="shared" si="88"/>
        <v/>
      </c>
      <c r="Z918" s="218" t="str">
        <f t="shared" si="89"/>
        <v/>
      </c>
      <c r="AA918" s="218" t="str">
        <f t="shared" si="90"/>
        <v/>
      </c>
    </row>
    <row r="919" spans="5:27" x14ac:dyDescent="0.25">
      <c r="E919" s="320" t="str">
        <f t="shared" si="91"/>
        <v/>
      </c>
      <c r="F919" s="69"/>
      <c r="G919" s="66" t="str">
        <f t="shared" si="92"/>
        <v/>
      </c>
      <c r="H919" s="67" t="str">
        <f t="shared" si="93"/>
        <v/>
      </c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t="str">
        <f t="shared" si="88"/>
        <v/>
      </c>
      <c r="Z919" s="218" t="str">
        <f t="shared" si="89"/>
        <v/>
      </c>
      <c r="AA919" s="218" t="str">
        <f t="shared" si="90"/>
        <v/>
      </c>
    </row>
    <row r="920" spans="5:27" x14ac:dyDescent="0.25">
      <c r="E920" s="320" t="str">
        <f t="shared" si="91"/>
        <v/>
      </c>
      <c r="F920" s="69"/>
      <c r="G920" s="66" t="str">
        <f t="shared" si="92"/>
        <v/>
      </c>
      <c r="H920" s="67" t="str">
        <f t="shared" si="93"/>
        <v/>
      </c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t="str">
        <f t="shared" si="88"/>
        <v/>
      </c>
      <c r="Z920" s="218" t="str">
        <f t="shared" si="89"/>
        <v/>
      </c>
      <c r="AA920" s="218" t="str">
        <f t="shared" si="90"/>
        <v/>
      </c>
    </row>
    <row r="921" spans="5:27" x14ac:dyDescent="0.25">
      <c r="E921" s="320" t="str">
        <f t="shared" si="91"/>
        <v/>
      </c>
      <c r="F921" s="69"/>
      <c r="G921" s="66" t="str">
        <f t="shared" si="92"/>
        <v/>
      </c>
      <c r="H921" s="67" t="str">
        <f t="shared" si="93"/>
        <v/>
      </c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t="str">
        <f t="shared" si="88"/>
        <v/>
      </c>
      <c r="Z921" s="218" t="str">
        <f t="shared" si="89"/>
        <v/>
      </c>
      <c r="AA921" s="218" t="str">
        <f t="shared" si="90"/>
        <v/>
      </c>
    </row>
    <row r="922" spans="5:27" x14ac:dyDescent="0.25">
      <c r="E922" s="320" t="str">
        <f t="shared" si="91"/>
        <v/>
      </c>
      <c r="F922" s="69"/>
      <c r="G922" s="66" t="str">
        <f t="shared" si="92"/>
        <v/>
      </c>
      <c r="H922" s="67" t="str">
        <f t="shared" si="93"/>
        <v/>
      </c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t="str">
        <f t="shared" si="88"/>
        <v/>
      </c>
      <c r="Z922" s="218" t="str">
        <f t="shared" si="89"/>
        <v/>
      </c>
      <c r="AA922" s="218" t="str">
        <f t="shared" si="90"/>
        <v/>
      </c>
    </row>
    <row r="923" spans="5:27" x14ac:dyDescent="0.25">
      <c r="E923" s="320" t="str">
        <f t="shared" si="91"/>
        <v/>
      </c>
      <c r="F923" s="69"/>
      <c r="G923" s="66" t="str">
        <f t="shared" si="92"/>
        <v/>
      </c>
      <c r="H923" s="67" t="str">
        <f t="shared" si="93"/>
        <v/>
      </c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t="str">
        <f t="shared" si="88"/>
        <v/>
      </c>
      <c r="Z923" s="218" t="str">
        <f t="shared" si="89"/>
        <v/>
      </c>
      <c r="AA923" s="218" t="str">
        <f t="shared" si="90"/>
        <v/>
      </c>
    </row>
    <row r="924" spans="5:27" x14ac:dyDescent="0.25">
      <c r="E924" s="320" t="str">
        <f t="shared" si="91"/>
        <v/>
      </c>
      <c r="F924" s="69"/>
      <c r="G924" s="66" t="str">
        <f t="shared" si="92"/>
        <v/>
      </c>
      <c r="H924" s="67" t="str">
        <f t="shared" si="93"/>
        <v/>
      </c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t="str">
        <f t="shared" si="88"/>
        <v/>
      </c>
      <c r="Z924" s="218" t="str">
        <f t="shared" si="89"/>
        <v/>
      </c>
      <c r="AA924" s="218" t="str">
        <f t="shared" si="90"/>
        <v/>
      </c>
    </row>
    <row r="925" spans="5:27" x14ac:dyDescent="0.25">
      <c r="E925" s="320" t="str">
        <f t="shared" si="91"/>
        <v/>
      </c>
      <c r="F925" s="69"/>
      <c r="G925" s="66" t="str">
        <f t="shared" si="92"/>
        <v/>
      </c>
      <c r="H925" s="67" t="str">
        <f t="shared" si="93"/>
        <v/>
      </c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t="str">
        <f t="shared" si="88"/>
        <v/>
      </c>
      <c r="Z925" s="218" t="str">
        <f t="shared" si="89"/>
        <v/>
      </c>
      <c r="AA925" s="218" t="str">
        <f t="shared" si="90"/>
        <v/>
      </c>
    </row>
    <row r="926" spans="5:27" x14ac:dyDescent="0.25">
      <c r="E926" s="320" t="str">
        <f t="shared" si="91"/>
        <v/>
      </c>
      <c r="F926" s="69"/>
      <c r="G926" s="66" t="str">
        <f t="shared" si="92"/>
        <v/>
      </c>
      <c r="H926" s="67" t="str">
        <f t="shared" si="93"/>
        <v/>
      </c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t="str">
        <f t="shared" si="88"/>
        <v/>
      </c>
      <c r="Z926" s="218" t="str">
        <f t="shared" si="89"/>
        <v/>
      </c>
      <c r="AA926" s="218" t="str">
        <f t="shared" si="90"/>
        <v/>
      </c>
    </row>
    <row r="927" spans="5:27" x14ac:dyDescent="0.25">
      <c r="E927" s="320" t="str">
        <f t="shared" si="91"/>
        <v/>
      </c>
      <c r="F927" s="69"/>
      <c r="G927" s="66" t="str">
        <f t="shared" si="92"/>
        <v/>
      </c>
      <c r="H927" s="67" t="str">
        <f t="shared" si="93"/>
        <v/>
      </c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t="str">
        <f t="shared" si="88"/>
        <v/>
      </c>
      <c r="Z927" s="218" t="str">
        <f t="shared" si="89"/>
        <v/>
      </c>
      <c r="AA927" s="218" t="str">
        <f t="shared" si="90"/>
        <v/>
      </c>
    </row>
    <row r="928" spans="5:27" x14ac:dyDescent="0.25">
      <c r="E928" s="320" t="str">
        <f t="shared" si="91"/>
        <v/>
      </c>
      <c r="F928" s="69"/>
      <c r="G928" s="66" t="str">
        <f t="shared" si="92"/>
        <v/>
      </c>
      <c r="H928" s="67" t="str">
        <f t="shared" si="93"/>
        <v/>
      </c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t="str">
        <f t="shared" si="88"/>
        <v/>
      </c>
      <c r="Z928" s="218" t="str">
        <f t="shared" si="89"/>
        <v/>
      </c>
      <c r="AA928" s="218" t="str">
        <f t="shared" si="90"/>
        <v/>
      </c>
    </row>
    <row r="929" spans="5:27" x14ac:dyDescent="0.25">
      <c r="E929" s="320" t="str">
        <f t="shared" si="91"/>
        <v/>
      </c>
      <c r="F929" s="69"/>
      <c r="G929" s="66" t="str">
        <f t="shared" si="92"/>
        <v/>
      </c>
      <c r="H929" s="67" t="str">
        <f t="shared" si="93"/>
        <v/>
      </c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t="str">
        <f t="shared" si="88"/>
        <v/>
      </c>
      <c r="Z929" s="218" t="str">
        <f t="shared" si="89"/>
        <v/>
      </c>
      <c r="AA929" s="218" t="str">
        <f t="shared" si="90"/>
        <v/>
      </c>
    </row>
    <row r="930" spans="5:27" x14ac:dyDescent="0.25">
      <c r="E930" s="320" t="str">
        <f t="shared" si="91"/>
        <v/>
      </c>
      <c r="F930" s="69"/>
      <c r="G930" s="66" t="str">
        <f t="shared" si="92"/>
        <v/>
      </c>
      <c r="H930" s="67" t="str">
        <f t="shared" si="93"/>
        <v/>
      </c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t="str">
        <f t="shared" si="88"/>
        <v/>
      </c>
      <c r="Z930" s="218" t="str">
        <f t="shared" si="89"/>
        <v/>
      </c>
      <c r="AA930" s="218" t="str">
        <f t="shared" si="90"/>
        <v/>
      </c>
    </row>
    <row r="931" spans="5:27" x14ac:dyDescent="0.25">
      <c r="E931" s="320" t="str">
        <f t="shared" si="91"/>
        <v/>
      </c>
      <c r="F931" s="69"/>
      <c r="G931" s="66" t="str">
        <f t="shared" si="92"/>
        <v/>
      </c>
      <c r="H931" s="67" t="str">
        <f t="shared" si="93"/>
        <v/>
      </c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t="str">
        <f t="shared" ref="Y931:Y994" si="94">IF(C931="","",C931/$C$21)</f>
        <v/>
      </c>
      <c r="Z931" s="218" t="str">
        <f t="shared" ref="Z931:Z994" si="95">IF(C931="",IF(Y931="","",Y931),AVERAGE(Y922:Y942))</f>
        <v/>
      </c>
      <c r="AA931" s="218" t="str">
        <f t="shared" ref="AA931:AA994" si="96">IF(D931="",IF(Z931="","",Z931),AVERAGE(Y912:Y952))</f>
        <v/>
      </c>
    </row>
    <row r="932" spans="5:27" x14ac:dyDescent="0.25">
      <c r="E932" s="320" t="str">
        <f t="shared" ref="E932:E995" si="97">IF(C932="","",((C932/$C$22)-1))</f>
        <v/>
      </c>
      <c r="F932" s="69"/>
      <c r="G932" s="66" t="str">
        <f t="shared" si="92"/>
        <v/>
      </c>
      <c r="H932" s="67" t="str">
        <f t="shared" si="93"/>
        <v/>
      </c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t="str">
        <f t="shared" si="94"/>
        <v/>
      </c>
      <c r="Z932" s="218" t="str">
        <f t="shared" si="95"/>
        <v/>
      </c>
      <c r="AA932" s="218" t="str">
        <f t="shared" si="96"/>
        <v/>
      </c>
    </row>
    <row r="933" spans="5:27" x14ac:dyDescent="0.25">
      <c r="E933" s="320" t="str">
        <f t="shared" si="97"/>
        <v/>
      </c>
      <c r="F933" s="69"/>
      <c r="G933" s="66" t="str">
        <f t="shared" si="92"/>
        <v/>
      </c>
      <c r="H933" s="67" t="str">
        <f t="shared" si="93"/>
        <v/>
      </c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t="str">
        <f t="shared" si="94"/>
        <v/>
      </c>
      <c r="Z933" s="218" t="str">
        <f t="shared" si="95"/>
        <v/>
      </c>
      <c r="AA933" s="218" t="str">
        <f t="shared" si="96"/>
        <v/>
      </c>
    </row>
    <row r="934" spans="5:27" x14ac:dyDescent="0.25">
      <c r="E934" s="320" t="str">
        <f t="shared" si="97"/>
        <v/>
      </c>
      <c r="F934" s="69"/>
      <c r="G934" s="66" t="str">
        <f t="shared" si="92"/>
        <v/>
      </c>
      <c r="H934" s="67" t="str">
        <f t="shared" si="93"/>
        <v/>
      </c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t="str">
        <f t="shared" si="94"/>
        <v/>
      </c>
      <c r="Z934" s="218" t="str">
        <f t="shared" si="95"/>
        <v/>
      </c>
      <c r="AA934" s="218" t="str">
        <f t="shared" si="96"/>
        <v/>
      </c>
    </row>
    <row r="935" spans="5:27" x14ac:dyDescent="0.25">
      <c r="E935" s="320" t="str">
        <f t="shared" si="97"/>
        <v/>
      </c>
      <c r="F935" s="69"/>
      <c r="G935" s="66" t="str">
        <f t="shared" si="92"/>
        <v/>
      </c>
      <c r="H935" s="67" t="str">
        <f t="shared" si="93"/>
        <v/>
      </c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t="str">
        <f t="shared" si="94"/>
        <v/>
      </c>
      <c r="Z935" s="218" t="str">
        <f t="shared" si="95"/>
        <v/>
      </c>
      <c r="AA935" s="218" t="str">
        <f t="shared" si="96"/>
        <v/>
      </c>
    </row>
    <row r="936" spans="5:27" x14ac:dyDescent="0.25">
      <c r="E936" s="320" t="str">
        <f t="shared" si="97"/>
        <v/>
      </c>
      <c r="F936" s="69"/>
      <c r="G936" s="66" t="str">
        <f t="shared" si="92"/>
        <v/>
      </c>
      <c r="H936" s="67" t="str">
        <f t="shared" si="93"/>
        <v/>
      </c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t="str">
        <f t="shared" si="94"/>
        <v/>
      </c>
      <c r="Z936" s="218" t="str">
        <f t="shared" si="95"/>
        <v/>
      </c>
      <c r="AA936" s="218" t="str">
        <f t="shared" si="96"/>
        <v/>
      </c>
    </row>
    <row r="937" spans="5:27" x14ac:dyDescent="0.25">
      <c r="E937" s="320" t="str">
        <f t="shared" si="97"/>
        <v/>
      </c>
      <c r="F937" s="69"/>
      <c r="G937" s="66" t="str">
        <f t="shared" si="92"/>
        <v/>
      </c>
      <c r="H937" s="67" t="str">
        <f t="shared" si="93"/>
        <v/>
      </c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t="str">
        <f t="shared" si="94"/>
        <v/>
      </c>
      <c r="Z937" s="218" t="str">
        <f t="shared" si="95"/>
        <v/>
      </c>
      <c r="AA937" s="218" t="str">
        <f t="shared" si="96"/>
        <v/>
      </c>
    </row>
    <row r="938" spans="5:27" x14ac:dyDescent="0.25">
      <c r="E938" s="320" t="str">
        <f t="shared" si="97"/>
        <v/>
      </c>
      <c r="F938" s="69"/>
      <c r="G938" s="66" t="str">
        <f t="shared" si="92"/>
        <v/>
      </c>
      <c r="H938" s="67" t="str">
        <f t="shared" si="93"/>
        <v/>
      </c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t="str">
        <f t="shared" si="94"/>
        <v/>
      </c>
      <c r="Z938" s="218" t="str">
        <f t="shared" si="95"/>
        <v/>
      </c>
      <c r="AA938" s="218" t="str">
        <f t="shared" si="96"/>
        <v/>
      </c>
    </row>
    <row r="939" spans="5:27" x14ac:dyDescent="0.25">
      <c r="E939" s="320" t="str">
        <f t="shared" si="97"/>
        <v/>
      </c>
      <c r="F939" s="69"/>
      <c r="G939" s="66" t="str">
        <f t="shared" si="92"/>
        <v/>
      </c>
      <c r="H939" s="67" t="str">
        <f t="shared" si="93"/>
        <v/>
      </c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t="str">
        <f t="shared" si="94"/>
        <v/>
      </c>
      <c r="Z939" s="218" t="str">
        <f t="shared" si="95"/>
        <v/>
      </c>
      <c r="AA939" s="218" t="str">
        <f t="shared" si="96"/>
        <v/>
      </c>
    </row>
    <row r="940" spans="5:27" x14ac:dyDescent="0.25">
      <c r="E940" s="320" t="str">
        <f t="shared" si="97"/>
        <v/>
      </c>
      <c r="F940" s="69"/>
      <c r="G940" s="66" t="str">
        <f t="shared" si="92"/>
        <v/>
      </c>
      <c r="H940" s="67" t="str">
        <f t="shared" si="93"/>
        <v/>
      </c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t="str">
        <f t="shared" si="94"/>
        <v/>
      </c>
      <c r="Z940" s="218" t="str">
        <f t="shared" si="95"/>
        <v/>
      </c>
      <c r="AA940" s="218" t="str">
        <f t="shared" si="96"/>
        <v/>
      </c>
    </row>
    <row r="941" spans="5:27" x14ac:dyDescent="0.25">
      <c r="E941" s="320" t="str">
        <f t="shared" si="97"/>
        <v/>
      </c>
      <c r="F941" s="69"/>
      <c r="G941" s="66" t="str">
        <f t="shared" si="92"/>
        <v/>
      </c>
      <c r="H941" s="67" t="str">
        <f t="shared" si="93"/>
        <v/>
      </c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t="str">
        <f t="shared" si="94"/>
        <v/>
      </c>
      <c r="Z941" s="218" t="str">
        <f t="shared" si="95"/>
        <v/>
      </c>
      <c r="AA941" s="218" t="str">
        <f t="shared" si="96"/>
        <v/>
      </c>
    </row>
    <row r="942" spans="5:27" x14ac:dyDescent="0.25">
      <c r="E942" s="320" t="str">
        <f t="shared" si="97"/>
        <v/>
      </c>
      <c r="F942" s="69"/>
      <c r="G942" s="66" t="str">
        <f t="shared" si="92"/>
        <v/>
      </c>
      <c r="H942" s="67" t="str">
        <f t="shared" si="93"/>
        <v/>
      </c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t="str">
        <f t="shared" si="94"/>
        <v/>
      </c>
      <c r="Z942" s="218" t="str">
        <f t="shared" si="95"/>
        <v/>
      </c>
      <c r="AA942" s="218" t="str">
        <f t="shared" si="96"/>
        <v/>
      </c>
    </row>
    <row r="943" spans="5:27" x14ac:dyDescent="0.25">
      <c r="E943" s="320" t="str">
        <f t="shared" si="97"/>
        <v/>
      </c>
      <c r="F943" s="69"/>
      <c r="G943" s="66" t="str">
        <f t="shared" si="92"/>
        <v/>
      </c>
      <c r="H943" s="67" t="str">
        <f t="shared" si="93"/>
        <v/>
      </c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t="str">
        <f t="shared" si="94"/>
        <v/>
      </c>
      <c r="Z943" s="218" t="str">
        <f t="shared" si="95"/>
        <v/>
      </c>
      <c r="AA943" s="218" t="str">
        <f t="shared" si="96"/>
        <v/>
      </c>
    </row>
    <row r="944" spans="5:27" x14ac:dyDescent="0.25">
      <c r="E944" s="320" t="str">
        <f t="shared" si="97"/>
        <v/>
      </c>
      <c r="F944" s="69"/>
      <c r="G944" s="66" t="str">
        <f t="shared" si="92"/>
        <v/>
      </c>
      <c r="H944" s="67" t="str">
        <f t="shared" si="93"/>
        <v/>
      </c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t="str">
        <f t="shared" si="94"/>
        <v/>
      </c>
      <c r="Z944" s="218" t="str">
        <f t="shared" si="95"/>
        <v/>
      </c>
      <c r="AA944" s="218" t="str">
        <f t="shared" si="96"/>
        <v/>
      </c>
    </row>
    <row r="945" spans="5:27" x14ac:dyDescent="0.25">
      <c r="E945" s="320" t="str">
        <f t="shared" si="97"/>
        <v/>
      </c>
      <c r="F945" s="69"/>
      <c r="G945" s="66" t="str">
        <f t="shared" si="92"/>
        <v/>
      </c>
      <c r="H945" s="67" t="str">
        <f t="shared" si="93"/>
        <v/>
      </c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t="str">
        <f t="shared" si="94"/>
        <v/>
      </c>
      <c r="Z945" s="218" t="str">
        <f t="shared" si="95"/>
        <v/>
      </c>
      <c r="AA945" s="218" t="str">
        <f t="shared" si="96"/>
        <v/>
      </c>
    </row>
    <row r="946" spans="5:27" x14ac:dyDescent="0.25">
      <c r="E946" s="320" t="str">
        <f t="shared" si="97"/>
        <v/>
      </c>
      <c r="F946" s="69"/>
      <c r="G946" s="66" t="str">
        <f t="shared" si="92"/>
        <v/>
      </c>
      <c r="H946" s="67" t="str">
        <f t="shared" si="93"/>
        <v/>
      </c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t="str">
        <f t="shared" si="94"/>
        <v/>
      </c>
      <c r="Z946" s="218" t="str">
        <f t="shared" si="95"/>
        <v/>
      </c>
      <c r="AA946" s="218" t="str">
        <f t="shared" si="96"/>
        <v/>
      </c>
    </row>
    <row r="947" spans="5:27" x14ac:dyDescent="0.25">
      <c r="E947" s="320" t="str">
        <f t="shared" si="97"/>
        <v/>
      </c>
      <c r="F947" s="69"/>
      <c r="G947" s="66" t="str">
        <f t="shared" si="92"/>
        <v/>
      </c>
      <c r="H947" s="67" t="str">
        <f t="shared" si="93"/>
        <v/>
      </c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t="str">
        <f t="shared" si="94"/>
        <v/>
      </c>
      <c r="Z947" s="218" t="str">
        <f t="shared" si="95"/>
        <v/>
      </c>
      <c r="AA947" s="218" t="str">
        <f t="shared" si="96"/>
        <v/>
      </c>
    </row>
    <row r="948" spans="5:27" x14ac:dyDescent="0.25">
      <c r="E948" s="320" t="str">
        <f t="shared" si="97"/>
        <v/>
      </c>
      <c r="F948" s="69"/>
      <c r="G948" s="66" t="str">
        <f t="shared" si="92"/>
        <v/>
      </c>
      <c r="H948" s="67" t="str">
        <f t="shared" si="93"/>
        <v/>
      </c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t="str">
        <f t="shared" si="94"/>
        <v/>
      </c>
      <c r="Z948" s="218" t="str">
        <f t="shared" si="95"/>
        <v/>
      </c>
      <c r="AA948" s="218" t="str">
        <f t="shared" si="96"/>
        <v/>
      </c>
    </row>
    <row r="949" spans="5:27" x14ac:dyDescent="0.25">
      <c r="E949" s="320" t="str">
        <f t="shared" si="97"/>
        <v/>
      </c>
      <c r="F949" s="69"/>
      <c r="G949" s="66" t="str">
        <f t="shared" si="92"/>
        <v/>
      </c>
      <c r="H949" s="67" t="str">
        <f t="shared" si="93"/>
        <v/>
      </c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t="str">
        <f t="shared" si="94"/>
        <v/>
      </c>
      <c r="Z949" s="218" t="str">
        <f t="shared" si="95"/>
        <v/>
      </c>
      <c r="AA949" s="218" t="str">
        <f t="shared" si="96"/>
        <v/>
      </c>
    </row>
    <row r="950" spans="5:27" x14ac:dyDescent="0.25">
      <c r="E950" s="320" t="str">
        <f t="shared" si="97"/>
        <v/>
      </c>
      <c r="F950" s="69"/>
      <c r="G950" s="66" t="str">
        <f t="shared" si="92"/>
        <v/>
      </c>
      <c r="H950" s="67" t="str">
        <f t="shared" si="93"/>
        <v/>
      </c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t="str">
        <f t="shared" si="94"/>
        <v/>
      </c>
      <c r="Z950" s="218" t="str">
        <f t="shared" si="95"/>
        <v/>
      </c>
      <c r="AA950" s="218" t="str">
        <f t="shared" si="96"/>
        <v/>
      </c>
    </row>
    <row r="951" spans="5:27" x14ac:dyDescent="0.25">
      <c r="E951" s="320" t="str">
        <f t="shared" si="97"/>
        <v/>
      </c>
      <c r="F951" s="69"/>
      <c r="G951" s="66" t="str">
        <f t="shared" si="92"/>
        <v/>
      </c>
      <c r="H951" s="67" t="str">
        <f t="shared" si="93"/>
        <v/>
      </c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t="str">
        <f t="shared" si="94"/>
        <v/>
      </c>
      <c r="Z951" s="218" t="str">
        <f t="shared" si="95"/>
        <v/>
      </c>
      <c r="AA951" s="218" t="str">
        <f t="shared" si="96"/>
        <v/>
      </c>
    </row>
    <row r="952" spans="5:27" x14ac:dyDescent="0.25">
      <c r="E952" s="320" t="str">
        <f t="shared" si="97"/>
        <v/>
      </c>
      <c r="F952" s="69"/>
      <c r="G952" s="66" t="str">
        <f t="shared" si="92"/>
        <v/>
      </c>
      <c r="H952" s="67" t="str">
        <f t="shared" si="93"/>
        <v/>
      </c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t="str">
        <f t="shared" si="94"/>
        <v/>
      </c>
      <c r="Z952" s="218" t="str">
        <f t="shared" si="95"/>
        <v/>
      </c>
      <c r="AA952" s="218" t="str">
        <f t="shared" si="96"/>
        <v/>
      </c>
    </row>
    <row r="953" spans="5:27" x14ac:dyDescent="0.25">
      <c r="E953" s="320" t="str">
        <f t="shared" si="97"/>
        <v/>
      </c>
      <c r="F953" s="69"/>
      <c r="G953" s="66" t="str">
        <f t="shared" si="92"/>
        <v/>
      </c>
      <c r="H953" s="67" t="str">
        <f t="shared" si="93"/>
        <v/>
      </c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t="str">
        <f t="shared" si="94"/>
        <v/>
      </c>
      <c r="Z953" s="218" t="str">
        <f t="shared" si="95"/>
        <v/>
      </c>
      <c r="AA953" s="218" t="str">
        <f t="shared" si="96"/>
        <v/>
      </c>
    </row>
    <row r="954" spans="5:27" x14ac:dyDescent="0.25">
      <c r="E954" s="320" t="str">
        <f t="shared" si="97"/>
        <v/>
      </c>
      <c r="F954" s="69"/>
      <c r="G954" s="66" t="str">
        <f t="shared" si="92"/>
        <v/>
      </c>
      <c r="H954" s="67" t="str">
        <f t="shared" si="93"/>
        <v/>
      </c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t="str">
        <f t="shared" si="94"/>
        <v/>
      </c>
      <c r="Z954" s="218" t="str">
        <f t="shared" si="95"/>
        <v/>
      </c>
      <c r="AA954" s="218" t="str">
        <f t="shared" si="96"/>
        <v/>
      </c>
    </row>
    <row r="955" spans="5:27" x14ac:dyDescent="0.25">
      <c r="E955" s="320" t="str">
        <f t="shared" si="97"/>
        <v/>
      </c>
      <c r="F955" s="69"/>
      <c r="G955" s="66" t="str">
        <f t="shared" si="92"/>
        <v/>
      </c>
      <c r="H955" s="67" t="str">
        <f t="shared" si="93"/>
        <v/>
      </c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t="str">
        <f t="shared" si="94"/>
        <v/>
      </c>
      <c r="Z955" s="218" t="str">
        <f t="shared" si="95"/>
        <v/>
      </c>
      <c r="AA955" s="218" t="str">
        <f t="shared" si="96"/>
        <v/>
      </c>
    </row>
    <row r="956" spans="5:27" x14ac:dyDescent="0.25">
      <c r="E956" s="320" t="str">
        <f t="shared" si="97"/>
        <v/>
      </c>
      <c r="F956" s="69"/>
      <c r="G956" s="66" t="str">
        <f t="shared" si="92"/>
        <v/>
      </c>
      <c r="H956" s="67" t="str">
        <f t="shared" si="93"/>
        <v/>
      </c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t="str">
        <f t="shared" si="94"/>
        <v/>
      </c>
      <c r="Z956" s="218" t="str">
        <f t="shared" si="95"/>
        <v/>
      </c>
      <c r="AA956" s="218" t="str">
        <f t="shared" si="96"/>
        <v/>
      </c>
    </row>
    <row r="957" spans="5:27" x14ac:dyDescent="0.25">
      <c r="E957" s="320" t="str">
        <f t="shared" si="97"/>
        <v/>
      </c>
      <c r="F957" s="69"/>
      <c r="G957" s="66" t="str">
        <f t="shared" si="92"/>
        <v/>
      </c>
      <c r="H957" s="67" t="str">
        <f t="shared" si="93"/>
        <v/>
      </c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t="str">
        <f t="shared" si="94"/>
        <v/>
      </c>
      <c r="Z957" s="218" t="str">
        <f t="shared" si="95"/>
        <v/>
      </c>
      <c r="AA957" s="218" t="str">
        <f t="shared" si="96"/>
        <v/>
      </c>
    </row>
    <row r="958" spans="5:27" x14ac:dyDescent="0.25">
      <c r="E958" s="320" t="str">
        <f t="shared" si="97"/>
        <v/>
      </c>
      <c r="F958" s="69"/>
      <c r="G958" s="66" t="str">
        <f t="shared" si="92"/>
        <v/>
      </c>
      <c r="H958" s="67" t="str">
        <f t="shared" si="93"/>
        <v/>
      </c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t="str">
        <f t="shared" si="94"/>
        <v/>
      </c>
      <c r="Z958" s="218" t="str">
        <f t="shared" si="95"/>
        <v/>
      </c>
      <c r="AA958" s="218" t="str">
        <f t="shared" si="96"/>
        <v/>
      </c>
    </row>
    <row r="959" spans="5:27" x14ac:dyDescent="0.25">
      <c r="E959" s="320" t="str">
        <f t="shared" si="97"/>
        <v/>
      </c>
      <c r="F959" s="69"/>
      <c r="G959" s="66" t="str">
        <f t="shared" si="92"/>
        <v/>
      </c>
      <c r="H959" s="67" t="str">
        <f t="shared" si="93"/>
        <v/>
      </c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t="str">
        <f t="shared" si="94"/>
        <v/>
      </c>
      <c r="Z959" s="218" t="str">
        <f t="shared" si="95"/>
        <v/>
      </c>
      <c r="AA959" s="218" t="str">
        <f t="shared" si="96"/>
        <v/>
      </c>
    </row>
    <row r="960" spans="5:27" x14ac:dyDescent="0.25">
      <c r="E960" s="320" t="str">
        <f t="shared" si="97"/>
        <v/>
      </c>
      <c r="F960" s="69"/>
      <c r="G960" s="66" t="str">
        <f t="shared" si="92"/>
        <v/>
      </c>
      <c r="H960" s="67" t="str">
        <f t="shared" si="93"/>
        <v/>
      </c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t="str">
        <f t="shared" si="94"/>
        <v/>
      </c>
      <c r="Z960" s="218" t="str">
        <f t="shared" si="95"/>
        <v/>
      </c>
      <c r="AA960" s="218" t="str">
        <f t="shared" si="96"/>
        <v/>
      </c>
    </row>
    <row r="961" spans="5:27" x14ac:dyDescent="0.25">
      <c r="E961" s="320" t="str">
        <f t="shared" si="97"/>
        <v/>
      </c>
      <c r="F961" s="69"/>
      <c r="G961" s="66" t="str">
        <f t="shared" si="92"/>
        <v/>
      </c>
      <c r="H961" s="67" t="str">
        <f t="shared" si="93"/>
        <v/>
      </c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t="str">
        <f t="shared" si="94"/>
        <v/>
      </c>
      <c r="Z961" s="218" t="str">
        <f t="shared" si="95"/>
        <v/>
      </c>
      <c r="AA961" s="218" t="str">
        <f t="shared" si="96"/>
        <v/>
      </c>
    </row>
    <row r="962" spans="5:27" x14ac:dyDescent="0.25">
      <c r="E962" s="320" t="str">
        <f t="shared" si="97"/>
        <v/>
      </c>
      <c r="F962" s="69"/>
      <c r="G962" s="66" t="str">
        <f t="shared" si="92"/>
        <v/>
      </c>
      <c r="H962" s="67" t="str">
        <f t="shared" si="93"/>
        <v/>
      </c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t="str">
        <f t="shared" si="94"/>
        <v/>
      </c>
      <c r="Z962" s="218" t="str">
        <f t="shared" si="95"/>
        <v/>
      </c>
      <c r="AA962" s="218" t="str">
        <f t="shared" si="96"/>
        <v/>
      </c>
    </row>
    <row r="963" spans="5:27" x14ac:dyDescent="0.25">
      <c r="E963" s="320" t="str">
        <f t="shared" si="97"/>
        <v/>
      </c>
      <c r="F963" s="69"/>
      <c r="G963" s="66" t="str">
        <f t="shared" si="92"/>
        <v/>
      </c>
      <c r="H963" s="67" t="str">
        <f t="shared" si="93"/>
        <v/>
      </c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t="str">
        <f t="shared" si="94"/>
        <v/>
      </c>
      <c r="Z963" s="218" t="str">
        <f t="shared" si="95"/>
        <v/>
      </c>
      <c r="AA963" s="218" t="str">
        <f t="shared" si="96"/>
        <v/>
      </c>
    </row>
    <row r="964" spans="5:27" x14ac:dyDescent="0.25">
      <c r="E964" s="320" t="str">
        <f t="shared" si="97"/>
        <v/>
      </c>
      <c r="F964" s="69"/>
      <c r="G964" s="66" t="str">
        <f t="shared" si="92"/>
        <v/>
      </c>
      <c r="H964" s="67" t="str">
        <f t="shared" si="93"/>
        <v/>
      </c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t="str">
        <f t="shared" si="94"/>
        <v/>
      </c>
      <c r="Z964" s="218" t="str">
        <f t="shared" si="95"/>
        <v/>
      </c>
      <c r="AA964" s="218" t="str">
        <f t="shared" si="96"/>
        <v/>
      </c>
    </row>
    <row r="965" spans="5:27" x14ac:dyDescent="0.25">
      <c r="E965" s="320" t="str">
        <f t="shared" si="97"/>
        <v/>
      </c>
      <c r="F965" s="69"/>
      <c r="G965" s="66" t="str">
        <f t="shared" si="92"/>
        <v/>
      </c>
      <c r="H965" s="67" t="str">
        <f t="shared" si="93"/>
        <v/>
      </c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t="str">
        <f t="shared" si="94"/>
        <v/>
      </c>
      <c r="Z965" s="218" t="str">
        <f t="shared" si="95"/>
        <v/>
      </c>
      <c r="AA965" s="218" t="str">
        <f t="shared" si="96"/>
        <v/>
      </c>
    </row>
    <row r="966" spans="5:27" x14ac:dyDescent="0.25">
      <c r="E966" s="320" t="str">
        <f t="shared" si="97"/>
        <v/>
      </c>
      <c r="F966" s="69"/>
      <c r="G966" s="66" t="str">
        <f t="shared" si="92"/>
        <v/>
      </c>
      <c r="H966" s="67" t="str">
        <f t="shared" si="93"/>
        <v/>
      </c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t="str">
        <f t="shared" si="94"/>
        <v/>
      </c>
      <c r="Z966" s="218" t="str">
        <f t="shared" si="95"/>
        <v/>
      </c>
      <c r="AA966" s="218" t="str">
        <f t="shared" si="96"/>
        <v/>
      </c>
    </row>
    <row r="967" spans="5:27" x14ac:dyDescent="0.25">
      <c r="E967" s="320" t="str">
        <f t="shared" si="97"/>
        <v/>
      </c>
      <c r="F967" s="69"/>
      <c r="G967" s="66" t="str">
        <f t="shared" si="92"/>
        <v/>
      </c>
      <c r="H967" s="67" t="str">
        <f t="shared" si="93"/>
        <v/>
      </c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t="str">
        <f t="shared" si="94"/>
        <v/>
      </c>
      <c r="Z967" s="218" t="str">
        <f t="shared" si="95"/>
        <v/>
      </c>
      <c r="AA967" s="218" t="str">
        <f t="shared" si="96"/>
        <v/>
      </c>
    </row>
    <row r="968" spans="5:27" x14ac:dyDescent="0.25">
      <c r="E968" s="320" t="str">
        <f t="shared" si="97"/>
        <v/>
      </c>
      <c r="F968" s="69"/>
      <c r="G968" s="66" t="str">
        <f t="shared" si="92"/>
        <v/>
      </c>
      <c r="H968" s="67" t="str">
        <f t="shared" si="93"/>
        <v/>
      </c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t="str">
        <f t="shared" si="94"/>
        <v/>
      </c>
      <c r="Z968" s="218" t="str">
        <f t="shared" si="95"/>
        <v/>
      </c>
      <c r="AA968" s="218" t="str">
        <f t="shared" si="96"/>
        <v/>
      </c>
    </row>
    <row r="969" spans="5:27" x14ac:dyDescent="0.25">
      <c r="E969" s="320" t="str">
        <f t="shared" si="97"/>
        <v/>
      </c>
      <c r="F969" s="69"/>
      <c r="G969" s="66" t="str">
        <f t="shared" ref="G969:G1032" si="98">IF(F969="","",F969/$C$21)</f>
        <v/>
      </c>
      <c r="H969" s="67" t="str">
        <f t="shared" si="93"/>
        <v/>
      </c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t="str">
        <f t="shared" si="94"/>
        <v/>
      </c>
      <c r="Z969" s="218" t="str">
        <f t="shared" si="95"/>
        <v/>
      </c>
      <c r="AA969" s="218" t="str">
        <f t="shared" si="96"/>
        <v/>
      </c>
    </row>
    <row r="970" spans="5:27" x14ac:dyDescent="0.25">
      <c r="E970" s="320" t="str">
        <f t="shared" si="97"/>
        <v/>
      </c>
      <c r="F970" s="69"/>
      <c r="G970" s="66" t="str">
        <f t="shared" si="98"/>
        <v/>
      </c>
      <c r="H970" s="67" t="str">
        <f t="shared" si="93"/>
        <v/>
      </c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t="str">
        <f t="shared" si="94"/>
        <v/>
      </c>
      <c r="Z970" s="218" t="str">
        <f t="shared" si="95"/>
        <v/>
      </c>
      <c r="AA970" s="218" t="str">
        <f t="shared" si="96"/>
        <v/>
      </c>
    </row>
    <row r="971" spans="5:27" x14ac:dyDescent="0.25">
      <c r="E971" s="320" t="str">
        <f t="shared" si="97"/>
        <v/>
      </c>
      <c r="F971" s="69"/>
      <c r="G971" s="66" t="str">
        <f t="shared" si="98"/>
        <v/>
      </c>
      <c r="H971" s="67" t="str">
        <f t="shared" si="93"/>
        <v/>
      </c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t="str">
        <f t="shared" si="94"/>
        <v/>
      </c>
      <c r="Z971" s="218" t="str">
        <f t="shared" si="95"/>
        <v/>
      </c>
      <c r="AA971" s="218" t="str">
        <f t="shared" si="96"/>
        <v/>
      </c>
    </row>
    <row r="972" spans="5:27" x14ac:dyDescent="0.25">
      <c r="E972" s="320" t="str">
        <f t="shared" si="97"/>
        <v/>
      </c>
      <c r="F972" s="69"/>
      <c r="G972" s="66" t="str">
        <f t="shared" si="98"/>
        <v/>
      </c>
      <c r="H972" s="67" t="str">
        <f t="shared" si="93"/>
        <v/>
      </c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t="str">
        <f t="shared" si="94"/>
        <v/>
      </c>
      <c r="Z972" s="218" t="str">
        <f t="shared" si="95"/>
        <v/>
      </c>
      <c r="AA972" s="218" t="str">
        <f t="shared" si="96"/>
        <v/>
      </c>
    </row>
    <row r="973" spans="5:27" x14ac:dyDescent="0.25">
      <c r="E973" s="320" t="str">
        <f t="shared" si="97"/>
        <v/>
      </c>
      <c r="F973" s="69"/>
      <c r="G973" s="66" t="str">
        <f t="shared" si="98"/>
        <v/>
      </c>
      <c r="H973" s="67" t="str">
        <f t="shared" si="93"/>
        <v/>
      </c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t="str">
        <f t="shared" si="94"/>
        <v/>
      </c>
      <c r="Z973" s="218" t="str">
        <f t="shared" si="95"/>
        <v/>
      </c>
      <c r="AA973" s="218" t="str">
        <f t="shared" si="96"/>
        <v/>
      </c>
    </row>
    <row r="974" spans="5:27" x14ac:dyDescent="0.25">
      <c r="E974" s="320" t="str">
        <f t="shared" si="97"/>
        <v/>
      </c>
      <c r="F974" s="69"/>
      <c r="G974" s="66" t="str">
        <f t="shared" si="98"/>
        <v/>
      </c>
      <c r="H974" s="67" t="str">
        <f t="shared" si="93"/>
        <v/>
      </c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t="str">
        <f t="shared" si="94"/>
        <v/>
      </c>
      <c r="Z974" s="218" t="str">
        <f t="shared" si="95"/>
        <v/>
      </c>
      <c r="AA974" s="218" t="str">
        <f t="shared" si="96"/>
        <v/>
      </c>
    </row>
    <row r="975" spans="5:27" x14ac:dyDescent="0.25">
      <c r="E975" s="320" t="str">
        <f t="shared" si="97"/>
        <v/>
      </c>
      <c r="F975" s="69"/>
      <c r="G975" s="66" t="str">
        <f t="shared" si="98"/>
        <v/>
      </c>
      <c r="H975" s="67" t="str">
        <f t="shared" si="93"/>
        <v/>
      </c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t="str">
        <f t="shared" si="94"/>
        <v/>
      </c>
      <c r="Z975" s="218" t="str">
        <f t="shared" si="95"/>
        <v/>
      </c>
      <c r="AA975" s="218" t="str">
        <f t="shared" si="96"/>
        <v/>
      </c>
    </row>
    <row r="976" spans="5:27" x14ac:dyDescent="0.25">
      <c r="E976" s="320" t="str">
        <f t="shared" si="97"/>
        <v/>
      </c>
      <c r="F976" s="69"/>
      <c r="G976" s="66" t="str">
        <f t="shared" si="98"/>
        <v/>
      </c>
      <c r="H976" s="67" t="str">
        <f t="shared" si="93"/>
        <v/>
      </c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t="str">
        <f t="shared" si="94"/>
        <v/>
      </c>
      <c r="Z976" s="218" t="str">
        <f t="shared" si="95"/>
        <v/>
      </c>
      <c r="AA976" s="218" t="str">
        <f t="shared" si="96"/>
        <v/>
      </c>
    </row>
    <row r="977" spans="5:27" x14ac:dyDescent="0.25">
      <c r="E977" s="320" t="str">
        <f t="shared" si="97"/>
        <v/>
      </c>
      <c r="F977" s="69"/>
      <c r="G977" s="66" t="str">
        <f t="shared" si="98"/>
        <v/>
      </c>
      <c r="H977" s="67" t="str">
        <f t="shared" si="93"/>
        <v/>
      </c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t="str">
        <f t="shared" si="94"/>
        <v/>
      </c>
      <c r="Z977" s="218" t="str">
        <f t="shared" si="95"/>
        <v/>
      </c>
      <c r="AA977" s="218" t="str">
        <f t="shared" si="96"/>
        <v/>
      </c>
    </row>
    <row r="978" spans="5:27" x14ac:dyDescent="0.25">
      <c r="E978" s="320" t="str">
        <f t="shared" si="97"/>
        <v/>
      </c>
      <c r="F978" s="69"/>
      <c r="G978" s="66" t="str">
        <f t="shared" si="98"/>
        <v/>
      </c>
      <c r="H978" s="67" t="str">
        <f t="shared" si="93"/>
        <v/>
      </c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t="str">
        <f t="shared" si="94"/>
        <v/>
      </c>
      <c r="Z978" s="218" t="str">
        <f t="shared" si="95"/>
        <v/>
      </c>
      <c r="AA978" s="218" t="str">
        <f t="shared" si="96"/>
        <v/>
      </c>
    </row>
    <row r="979" spans="5:27" x14ac:dyDescent="0.25">
      <c r="E979" s="320" t="str">
        <f t="shared" si="97"/>
        <v/>
      </c>
      <c r="F979" s="69"/>
      <c r="G979" s="66" t="str">
        <f t="shared" si="98"/>
        <v/>
      </c>
      <c r="H979" s="67" t="str">
        <f t="shared" ref="H979:H1042" si="99">IF(F979="","",G979-1)</f>
        <v/>
      </c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t="str">
        <f t="shared" si="94"/>
        <v/>
      </c>
      <c r="Z979" s="218" t="str">
        <f t="shared" si="95"/>
        <v/>
      </c>
      <c r="AA979" s="218" t="str">
        <f t="shared" si="96"/>
        <v/>
      </c>
    </row>
    <row r="980" spans="5:27" x14ac:dyDescent="0.25">
      <c r="E980" s="320" t="str">
        <f t="shared" si="97"/>
        <v/>
      </c>
      <c r="F980" s="69"/>
      <c r="G980" s="66" t="str">
        <f t="shared" si="98"/>
        <v/>
      </c>
      <c r="H980" s="67" t="str">
        <f t="shared" si="99"/>
        <v/>
      </c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t="str">
        <f t="shared" si="94"/>
        <v/>
      </c>
      <c r="Z980" s="218" t="str">
        <f t="shared" si="95"/>
        <v/>
      </c>
      <c r="AA980" s="218" t="str">
        <f t="shared" si="96"/>
        <v/>
      </c>
    </row>
    <row r="981" spans="5:27" x14ac:dyDescent="0.25">
      <c r="E981" s="320" t="str">
        <f t="shared" si="97"/>
        <v/>
      </c>
      <c r="F981" s="69"/>
      <c r="G981" s="66" t="str">
        <f t="shared" si="98"/>
        <v/>
      </c>
      <c r="H981" s="67" t="str">
        <f t="shared" si="99"/>
        <v/>
      </c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t="str">
        <f t="shared" si="94"/>
        <v/>
      </c>
      <c r="Z981" s="218" t="str">
        <f t="shared" si="95"/>
        <v/>
      </c>
      <c r="AA981" s="218" t="str">
        <f t="shared" si="96"/>
        <v/>
      </c>
    </row>
    <row r="982" spans="5:27" x14ac:dyDescent="0.25">
      <c r="E982" s="320" t="str">
        <f t="shared" si="97"/>
        <v/>
      </c>
      <c r="F982" s="69"/>
      <c r="G982" s="66" t="str">
        <f t="shared" si="98"/>
        <v/>
      </c>
      <c r="H982" s="67" t="str">
        <f t="shared" si="99"/>
        <v/>
      </c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t="str">
        <f t="shared" si="94"/>
        <v/>
      </c>
      <c r="Z982" s="218" t="str">
        <f t="shared" si="95"/>
        <v/>
      </c>
      <c r="AA982" s="218" t="str">
        <f t="shared" si="96"/>
        <v/>
      </c>
    </row>
    <row r="983" spans="5:27" x14ac:dyDescent="0.25">
      <c r="E983" s="320" t="str">
        <f t="shared" si="97"/>
        <v/>
      </c>
      <c r="F983" s="69"/>
      <c r="G983" s="66" t="str">
        <f t="shared" si="98"/>
        <v/>
      </c>
      <c r="H983" s="67" t="str">
        <f t="shared" si="99"/>
        <v/>
      </c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t="str">
        <f t="shared" si="94"/>
        <v/>
      </c>
      <c r="Z983" s="218" t="str">
        <f t="shared" si="95"/>
        <v/>
      </c>
      <c r="AA983" s="218" t="str">
        <f t="shared" si="96"/>
        <v/>
      </c>
    </row>
    <row r="984" spans="5:27" x14ac:dyDescent="0.25">
      <c r="E984" s="320" t="str">
        <f t="shared" si="97"/>
        <v/>
      </c>
      <c r="F984" s="69"/>
      <c r="G984" s="66" t="str">
        <f t="shared" si="98"/>
        <v/>
      </c>
      <c r="H984" s="67" t="str">
        <f t="shared" si="99"/>
        <v/>
      </c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t="str">
        <f t="shared" si="94"/>
        <v/>
      </c>
      <c r="Z984" s="218" t="str">
        <f t="shared" si="95"/>
        <v/>
      </c>
      <c r="AA984" s="218" t="str">
        <f t="shared" si="96"/>
        <v/>
      </c>
    </row>
    <row r="985" spans="5:27" x14ac:dyDescent="0.25">
      <c r="E985" s="320" t="str">
        <f t="shared" si="97"/>
        <v/>
      </c>
      <c r="F985" s="69"/>
      <c r="G985" s="66" t="str">
        <f t="shared" si="98"/>
        <v/>
      </c>
      <c r="H985" s="67" t="str">
        <f t="shared" si="99"/>
        <v/>
      </c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t="str">
        <f t="shared" si="94"/>
        <v/>
      </c>
      <c r="Z985" s="218" t="str">
        <f t="shared" si="95"/>
        <v/>
      </c>
      <c r="AA985" s="218" t="str">
        <f t="shared" si="96"/>
        <v/>
      </c>
    </row>
    <row r="986" spans="5:27" x14ac:dyDescent="0.25">
      <c r="E986" s="320" t="str">
        <f t="shared" si="97"/>
        <v/>
      </c>
      <c r="F986" s="69"/>
      <c r="G986" s="66" t="str">
        <f t="shared" si="98"/>
        <v/>
      </c>
      <c r="H986" s="67" t="str">
        <f t="shared" si="99"/>
        <v/>
      </c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t="str">
        <f t="shared" si="94"/>
        <v/>
      </c>
      <c r="Z986" s="218" t="str">
        <f t="shared" si="95"/>
        <v/>
      </c>
      <c r="AA986" s="218" t="str">
        <f t="shared" si="96"/>
        <v/>
      </c>
    </row>
    <row r="987" spans="5:27" x14ac:dyDescent="0.25">
      <c r="E987" s="320" t="str">
        <f t="shared" si="97"/>
        <v/>
      </c>
      <c r="F987" s="69"/>
      <c r="G987" s="66" t="str">
        <f t="shared" si="98"/>
        <v/>
      </c>
      <c r="H987" s="67" t="str">
        <f t="shared" si="99"/>
        <v/>
      </c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t="str">
        <f t="shared" si="94"/>
        <v/>
      </c>
      <c r="Z987" s="218" t="str">
        <f t="shared" si="95"/>
        <v/>
      </c>
      <c r="AA987" s="218" t="str">
        <f t="shared" si="96"/>
        <v/>
      </c>
    </row>
    <row r="988" spans="5:27" x14ac:dyDescent="0.25">
      <c r="E988" s="320" t="str">
        <f t="shared" si="97"/>
        <v/>
      </c>
      <c r="F988" s="69"/>
      <c r="G988" s="66" t="str">
        <f t="shared" si="98"/>
        <v/>
      </c>
      <c r="H988" s="67" t="str">
        <f t="shared" si="99"/>
        <v/>
      </c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t="str">
        <f t="shared" si="94"/>
        <v/>
      </c>
      <c r="Z988" s="218" t="str">
        <f t="shared" si="95"/>
        <v/>
      </c>
      <c r="AA988" s="218" t="str">
        <f t="shared" si="96"/>
        <v/>
      </c>
    </row>
    <row r="989" spans="5:27" x14ac:dyDescent="0.25">
      <c r="E989" s="320" t="str">
        <f t="shared" si="97"/>
        <v/>
      </c>
      <c r="F989" s="69"/>
      <c r="G989" s="66" t="str">
        <f t="shared" si="98"/>
        <v/>
      </c>
      <c r="H989" s="67" t="str">
        <f t="shared" si="99"/>
        <v/>
      </c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t="str">
        <f t="shared" si="94"/>
        <v/>
      </c>
      <c r="Z989" s="218" t="str">
        <f t="shared" si="95"/>
        <v/>
      </c>
      <c r="AA989" s="218" t="str">
        <f t="shared" si="96"/>
        <v/>
      </c>
    </row>
    <row r="990" spans="5:27" x14ac:dyDescent="0.25">
      <c r="E990" s="320" t="str">
        <f t="shared" si="97"/>
        <v/>
      </c>
      <c r="F990" s="69"/>
      <c r="G990" s="66" t="str">
        <f t="shared" si="98"/>
        <v/>
      </c>
      <c r="H990" s="67" t="str">
        <f t="shared" si="99"/>
        <v/>
      </c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t="str">
        <f t="shared" si="94"/>
        <v/>
      </c>
      <c r="Z990" s="218" t="str">
        <f t="shared" si="95"/>
        <v/>
      </c>
      <c r="AA990" s="218" t="str">
        <f t="shared" si="96"/>
        <v/>
      </c>
    </row>
    <row r="991" spans="5:27" x14ac:dyDescent="0.25">
      <c r="E991" s="320" t="str">
        <f t="shared" si="97"/>
        <v/>
      </c>
      <c r="F991" s="69"/>
      <c r="G991" s="66" t="str">
        <f t="shared" si="98"/>
        <v/>
      </c>
      <c r="H991" s="67" t="str">
        <f t="shared" si="99"/>
        <v/>
      </c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t="str">
        <f t="shared" si="94"/>
        <v/>
      </c>
      <c r="Z991" s="218" t="str">
        <f t="shared" si="95"/>
        <v/>
      </c>
      <c r="AA991" s="218" t="str">
        <f t="shared" si="96"/>
        <v/>
      </c>
    </row>
    <row r="992" spans="5:27" x14ac:dyDescent="0.25">
      <c r="E992" s="320" t="str">
        <f t="shared" si="97"/>
        <v/>
      </c>
      <c r="F992" s="69"/>
      <c r="G992" s="66" t="str">
        <f t="shared" si="98"/>
        <v/>
      </c>
      <c r="H992" s="67" t="str">
        <f t="shared" si="99"/>
        <v/>
      </c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t="str">
        <f t="shared" si="94"/>
        <v/>
      </c>
      <c r="Z992" s="218" t="str">
        <f t="shared" si="95"/>
        <v/>
      </c>
      <c r="AA992" s="218" t="str">
        <f t="shared" si="96"/>
        <v/>
      </c>
    </row>
    <row r="993" spans="5:27" x14ac:dyDescent="0.25">
      <c r="E993" s="320" t="str">
        <f t="shared" si="97"/>
        <v/>
      </c>
      <c r="F993" s="69"/>
      <c r="G993" s="66" t="str">
        <f t="shared" si="98"/>
        <v/>
      </c>
      <c r="H993" s="67" t="str">
        <f t="shared" si="99"/>
        <v/>
      </c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t="str">
        <f t="shared" si="94"/>
        <v/>
      </c>
      <c r="Z993" s="218" t="str">
        <f t="shared" si="95"/>
        <v/>
      </c>
      <c r="AA993" s="218" t="str">
        <f t="shared" si="96"/>
        <v/>
      </c>
    </row>
    <row r="994" spans="5:27" x14ac:dyDescent="0.25">
      <c r="E994" s="320" t="str">
        <f t="shared" si="97"/>
        <v/>
      </c>
      <c r="F994" s="69"/>
      <c r="G994" s="66" t="str">
        <f t="shared" si="98"/>
        <v/>
      </c>
      <c r="H994" s="67" t="str">
        <f t="shared" si="99"/>
        <v/>
      </c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t="str">
        <f t="shared" si="94"/>
        <v/>
      </c>
      <c r="Z994" s="218" t="str">
        <f t="shared" si="95"/>
        <v/>
      </c>
      <c r="AA994" s="218" t="str">
        <f t="shared" si="96"/>
        <v/>
      </c>
    </row>
    <row r="995" spans="5:27" x14ac:dyDescent="0.25">
      <c r="E995" s="320" t="str">
        <f t="shared" si="97"/>
        <v/>
      </c>
      <c r="F995" s="69"/>
      <c r="G995" s="66" t="str">
        <f t="shared" si="98"/>
        <v/>
      </c>
      <c r="H995" s="67" t="str">
        <f t="shared" si="99"/>
        <v/>
      </c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t="str">
        <f t="shared" ref="Y995:Y1053" si="100">IF(C995="","",C995/$C$21)</f>
        <v/>
      </c>
      <c r="Z995" s="218" t="str">
        <f t="shared" ref="Z995:Z1053" si="101">IF(C995="",IF(Y995="","",Y995),AVERAGE(Y986:Y1006))</f>
        <v/>
      </c>
      <c r="AA995" s="218" t="str">
        <f t="shared" ref="AA995:AA1053" si="102">IF(D995="",IF(Z995="","",Z995),AVERAGE(Y976:Y1016))</f>
        <v/>
      </c>
    </row>
    <row r="996" spans="5:27" x14ac:dyDescent="0.25">
      <c r="E996" s="320" t="str">
        <f t="shared" ref="E996:E1053" si="103">IF(C996="","",((C996/$C$22)-1))</f>
        <v/>
      </c>
      <c r="F996" s="69"/>
      <c r="G996" s="66" t="str">
        <f t="shared" si="98"/>
        <v/>
      </c>
      <c r="H996" s="67" t="str">
        <f t="shared" si="99"/>
        <v/>
      </c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t="str">
        <f t="shared" si="100"/>
        <v/>
      </c>
      <c r="Z996" s="218" t="str">
        <f t="shared" si="101"/>
        <v/>
      </c>
      <c r="AA996" s="218" t="str">
        <f t="shared" si="102"/>
        <v/>
      </c>
    </row>
    <row r="997" spans="5:27" x14ac:dyDescent="0.25">
      <c r="E997" s="320" t="str">
        <f t="shared" si="103"/>
        <v/>
      </c>
      <c r="F997" s="69"/>
      <c r="G997" s="66" t="str">
        <f t="shared" si="98"/>
        <v/>
      </c>
      <c r="H997" s="67" t="str">
        <f t="shared" si="99"/>
        <v/>
      </c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t="str">
        <f t="shared" si="100"/>
        <v/>
      </c>
      <c r="Z997" s="218" t="str">
        <f t="shared" si="101"/>
        <v/>
      </c>
      <c r="AA997" s="218" t="str">
        <f t="shared" si="102"/>
        <v/>
      </c>
    </row>
    <row r="998" spans="5:27" x14ac:dyDescent="0.25">
      <c r="E998" s="320" t="str">
        <f t="shared" si="103"/>
        <v/>
      </c>
      <c r="F998" s="69"/>
      <c r="G998" s="66" t="str">
        <f t="shared" si="98"/>
        <v/>
      </c>
      <c r="H998" s="67" t="str">
        <f t="shared" si="99"/>
        <v/>
      </c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t="str">
        <f t="shared" si="100"/>
        <v/>
      </c>
      <c r="Z998" s="218" t="str">
        <f t="shared" si="101"/>
        <v/>
      </c>
      <c r="AA998" s="218" t="str">
        <f t="shared" si="102"/>
        <v/>
      </c>
    </row>
    <row r="999" spans="5:27" x14ac:dyDescent="0.25">
      <c r="E999" s="320" t="str">
        <f t="shared" si="103"/>
        <v/>
      </c>
      <c r="F999" s="69"/>
      <c r="G999" s="66" t="str">
        <f t="shared" si="98"/>
        <v/>
      </c>
      <c r="H999" s="67" t="str">
        <f t="shared" si="99"/>
        <v/>
      </c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t="str">
        <f t="shared" si="100"/>
        <v/>
      </c>
      <c r="Z999" s="218" t="str">
        <f t="shared" si="101"/>
        <v/>
      </c>
      <c r="AA999" s="218" t="str">
        <f t="shared" si="102"/>
        <v/>
      </c>
    </row>
    <row r="1000" spans="5:27" x14ac:dyDescent="0.25">
      <c r="E1000" s="320" t="str">
        <f t="shared" si="103"/>
        <v/>
      </c>
      <c r="F1000" s="69"/>
      <c r="G1000" s="66" t="str">
        <f t="shared" si="98"/>
        <v/>
      </c>
      <c r="H1000" s="67" t="str">
        <f t="shared" si="99"/>
        <v/>
      </c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t="str">
        <f t="shared" si="100"/>
        <v/>
      </c>
      <c r="Z1000" s="218" t="str">
        <f t="shared" si="101"/>
        <v/>
      </c>
      <c r="AA1000" s="218" t="str">
        <f t="shared" si="102"/>
        <v/>
      </c>
    </row>
    <row r="1001" spans="5:27" x14ac:dyDescent="0.25">
      <c r="E1001" s="320" t="str">
        <f t="shared" si="103"/>
        <v/>
      </c>
      <c r="F1001" s="69"/>
      <c r="G1001" s="66" t="str">
        <f t="shared" si="98"/>
        <v/>
      </c>
      <c r="H1001" s="67" t="str">
        <f t="shared" si="99"/>
        <v/>
      </c>
      <c r="I1001" s="68"/>
      <c r="J1001" s="68"/>
      <c r="K1001" s="68"/>
      <c r="L1001" s="68"/>
      <c r="M1001" s="68"/>
      <c r="N1001" s="68"/>
      <c r="O1001" s="68"/>
      <c r="P1001" s="68"/>
      <c r="Q1001" s="68"/>
      <c r="R1001" s="68"/>
      <c r="S1001" s="68"/>
      <c r="T1001" s="68"/>
      <c r="U1001" s="68"/>
      <c r="V1001" s="68"/>
      <c r="W1001" s="68"/>
      <c r="X1001" s="68"/>
      <c r="Y1001" t="str">
        <f t="shared" si="100"/>
        <v/>
      </c>
      <c r="Z1001" s="218" t="str">
        <f t="shared" si="101"/>
        <v/>
      </c>
      <c r="AA1001" s="218" t="str">
        <f t="shared" si="102"/>
        <v/>
      </c>
    </row>
    <row r="1002" spans="5:27" x14ac:dyDescent="0.25">
      <c r="E1002" s="320" t="str">
        <f t="shared" si="103"/>
        <v/>
      </c>
      <c r="F1002" s="69"/>
      <c r="G1002" s="66" t="str">
        <f t="shared" si="98"/>
        <v/>
      </c>
      <c r="H1002" s="67" t="str">
        <f t="shared" si="99"/>
        <v/>
      </c>
      <c r="I1002" s="68"/>
      <c r="J1002" s="68"/>
      <c r="K1002" s="68"/>
      <c r="L1002" s="68"/>
      <c r="M1002" s="68"/>
      <c r="N1002" s="68"/>
      <c r="O1002" s="68"/>
      <c r="P1002" s="68"/>
      <c r="Q1002" s="68"/>
      <c r="R1002" s="68"/>
      <c r="S1002" s="68"/>
      <c r="T1002" s="68"/>
      <c r="U1002" s="68"/>
      <c r="V1002" s="68"/>
      <c r="W1002" s="68"/>
      <c r="X1002" s="68"/>
      <c r="Y1002" t="str">
        <f t="shared" si="100"/>
        <v/>
      </c>
      <c r="Z1002" s="218" t="str">
        <f t="shared" si="101"/>
        <v/>
      </c>
      <c r="AA1002" s="218" t="str">
        <f t="shared" si="102"/>
        <v/>
      </c>
    </row>
    <row r="1003" spans="5:27" x14ac:dyDescent="0.25">
      <c r="E1003" s="320" t="str">
        <f t="shared" si="103"/>
        <v/>
      </c>
      <c r="F1003" s="69"/>
      <c r="G1003" s="66" t="str">
        <f t="shared" si="98"/>
        <v/>
      </c>
      <c r="H1003" s="67" t="str">
        <f t="shared" si="99"/>
        <v/>
      </c>
      <c r="I1003" s="68"/>
      <c r="J1003" s="68"/>
      <c r="K1003" s="68"/>
      <c r="L1003" s="68"/>
      <c r="M1003" s="68"/>
      <c r="N1003" s="68"/>
      <c r="O1003" s="68"/>
      <c r="P1003" s="68"/>
      <c r="Q1003" s="68"/>
      <c r="R1003" s="68"/>
      <c r="S1003" s="68"/>
      <c r="T1003" s="68"/>
      <c r="U1003" s="68"/>
      <c r="V1003" s="68"/>
      <c r="W1003" s="68"/>
      <c r="X1003" s="68"/>
      <c r="Y1003" t="str">
        <f t="shared" si="100"/>
        <v/>
      </c>
      <c r="Z1003" s="218" t="str">
        <f t="shared" si="101"/>
        <v/>
      </c>
      <c r="AA1003" s="218" t="str">
        <f t="shared" si="102"/>
        <v/>
      </c>
    </row>
    <row r="1004" spans="5:27" x14ac:dyDescent="0.25">
      <c r="E1004" s="320" t="str">
        <f t="shared" si="103"/>
        <v/>
      </c>
      <c r="F1004" s="69"/>
      <c r="G1004" s="66" t="str">
        <f t="shared" si="98"/>
        <v/>
      </c>
      <c r="H1004" s="67" t="str">
        <f t="shared" si="99"/>
        <v/>
      </c>
      <c r="I1004" s="68"/>
      <c r="J1004" s="68"/>
      <c r="K1004" s="68"/>
      <c r="L1004" s="68"/>
      <c r="M1004" s="68"/>
      <c r="N1004" s="68"/>
      <c r="O1004" s="68"/>
      <c r="P1004" s="68"/>
      <c r="Q1004" s="68"/>
      <c r="R1004" s="68"/>
      <c r="S1004" s="68"/>
      <c r="T1004" s="68"/>
      <c r="U1004" s="68"/>
      <c r="V1004" s="68"/>
      <c r="W1004" s="68"/>
      <c r="X1004" s="68"/>
      <c r="Y1004" t="str">
        <f t="shared" si="100"/>
        <v/>
      </c>
      <c r="Z1004" s="218" t="str">
        <f t="shared" si="101"/>
        <v/>
      </c>
      <c r="AA1004" s="218" t="str">
        <f t="shared" si="102"/>
        <v/>
      </c>
    </row>
    <row r="1005" spans="5:27" x14ac:dyDescent="0.25">
      <c r="E1005" s="320" t="str">
        <f t="shared" si="103"/>
        <v/>
      </c>
      <c r="F1005" s="69"/>
      <c r="G1005" s="66" t="str">
        <f t="shared" si="98"/>
        <v/>
      </c>
      <c r="H1005" s="67" t="str">
        <f t="shared" si="99"/>
        <v/>
      </c>
      <c r="I1005" s="68"/>
      <c r="J1005" s="68"/>
      <c r="K1005" s="68"/>
      <c r="L1005" s="68"/>
      <c r="M1005" s="68"/>
      <c r="N1005" s="68"/>
      <c r="O1005" s="68"/>
      <c r="P1005" s="68"/>
      <c r="Q1005" s="68"/>
      <c r="R1005" s="68"/>
      <c r="S1005" s="68"/>
      <c r="T1005" s="68"/>
      <c r="U1005" s="68"/>
      <c r="V1005" s="68"/>
      <c r="W1005" s="68"/>
      <c r="X1005" s="68"/>
      <c r="Y1005" t="str">
        <f t="shared" si="100"/>
        <v/>
      </c>
      <c r="Z1005" s="218" t="str">
        <f t="shared" si="101"/>
        <v/>
      </c>
      <c r="AA1005" s="218" t="str">
        <f t="shared" si="102"/>
        <v/>
      </c>
    </row>
    <row r="1006" spans="5:27" x14ac:dyDescent="0.25">
      <c r="E1006" s="320" t="str">
        <f t="shared" si="103"/>
        <v/>
      </c>
      <c r="F1006" s="69"/>
      <c r="G1006" s="66" t="str">
        <f t="shared" si="98"/>
        <v/>
      </c>
      <c r="H1006" s="67" t="str">
        <f t="shared" si="99"/>
        <v/>
      </c>
      <c r="I1006" s="68"/>
      <c r="J1006" s="68"/>
      <c r="K1006" s="68"/>
      <c r="L1006" s="68"/>
      <c r="M1006" s="68"/>
      <c r="N1006" s="68"/>
      <c r="O1006" s="68"/>
      <c r="P1006" s="68"/>
      <c r="Q1006" s="68"/>
      <c r="R1006" s="68"/>
      <c r="S1006" s="68"/>
      <c r="T1006" s="68"/>
      <c r="U1006" s="68"/>
      <c r="V1006" s="68"/>
      <c r="W1006" s="68"/>
      <c r="X1006" s="68"/>
      <c r="Y1006" t="str">
        <f t="shared" si="100"/>
        <v/>
      </c>
      <c r="Z1006" s="218" t="str">
        <f t="shared" si="101"/>
        <v/>
      </c>
      <c r="AA1006" s="218" t="str">
        <f t="shared" si="102"/>
        <v/>
      </c>
    </row>
    <row r="1007" spans="5:27" x14ac:dyDescent="0.25">
      <c r="E1007" s="320" t="str">
        <f t="shared" si="103"/>
        <v/>
      </c>
      <c r="F1007" s="69"/>
      <c r="G1007" s="66" t="str">
        <f t="shared" si="98"/>
        <v/>
      </c>
      <c r="H1007" s="67" t="str">
        <f t="shared" si="99"/>
        <v/>
      </c>
      <c r="I1007" s="68"/>
      <c r="J1007" s="68"/>
      <c r="K1007" s="68"/>
      <c r="L1007" s="68"/>
      <c r="M1007" s="68"/>
      <c r="N1007" s="68"/>
      <c r="O1007" s="68"/>
      <c r="P1007" s="68"/>
      <c r="Q1007" s="68"/>
      <c r="R1007" s="68"/>
      <c r="S1007" s="68"/>
      <c r="T1007" s="68"/>
      <c r="U1007" s="68"/>
      <c r="V1007" s="68"/>
      <c r="W1007" s="68"/>
      <c r="X1007" s="68"/>
      <c r="Y1007" t="str">
        <f t="shared" si="100"/>
        <v/>
      </c>
      <c r="Z1007" s="218" t="str">
        <f t="shared" si="101"/>
        <v/>
      </c>
      <c r="AA1007" s="218" t="str">
        <f t="shared" si="102"/>
        <v/>
      </c>
    </row>
    <row r="1008" spans="5:27" x14ac:dyDescent="0.25">
      <c r="E1008" s="320" t="str">
        <f t="shared" si="103"/>
        <v/>
      </c>
      <c r="F1008" s="69"/>
      <c r="G1008" s="66" t="str">
        <f t="shared" si="98"/>
        <v/>
      </c>
      <c r="H1008" s="67" t="str">
        <f t="shared" si="99"/>
        <v/>
      </c>
      <c r="I1008" s="68"/>
      <c r="J1008" s="68"/>
      <c r="K1008" s="68"/>
      <c r="L1008" s="68"/>
      <c r="M1008" s="68"/>
      <c r="N1008" s="68"/>
      <c r="O1008" s="68"/>
      <c r="P1008" s="68"/>
      <c r="Q1008" s="68"/>
      <c r="R1008" s="68"/>
      <c r="S1008" s="68"/>
      <c r="T1008" s="68"/>
      <c r="U1008" s="68"/>
      <c r="V1008" s="68"/>
      <c r="W1008" s="68"/>
      <c r="X1008" s="68"/>
      <c r="Y1008" t="str">
        <f t="shared" si="100"/>
        <v/>
      </c>
      <c r="Z1008" s="218" t="str">
        <f t="shared" si="101"/>
        <v/>
      </c>
      <c r="AA1008" s="218" t="str">
        <f t="shared" si="102"/>
        <v/>
      </c>
    </row>
    <row r="1009" spans="5:27" x14ac:dyDescent="0.25">
      <c r="E1009" s="320" t="str">
        <f t="shared" si="103"/>
        <v/>
      </c>
      <c r="F1009" s="69"/>
      <c r="G1009" s="66" t="str">
        <f t="shared" si="98"/>
        <v/>
      </c>
      <c r="H1009" s="67" t="str">
        <f t="shared" si="99"/>
        <v/>
      </c>
      <c r="I1009" s="68"/>
      <c r="J1009" s="68"/>
      <c r="K1009" s="68"/>
      <c r="L1009" s="68"/>
      <c r="M1009" s="68"/>
      <c r="N1009" s="68"/>
      <c r="O1009" s="68"/>
      <c r="P1009" s="68"/>
      <c r="Q1009" s="68"/>
      <c r="R1009" s="68"/>
      <c r="S1009" s="68"/>
      <c r="T1009" s="68"/>
      <c r="U1009" s="68"/>
      <c r="V1009" s="68"/>
      <c r="W1009" s="68"/>
      <c r="X1009" s="68"/>
      <c r="Y1009" t="str">
        <f t="shared" si="100"/>
        <v/>
      </c>
      <c r="Z1009" s="218" t="str">
        <f t="shared" si="101"/>
        <v/>
      </c>
      <c r="AA1009" s="218" t="str">
        <f t="shared" si="102"/>
        <v/>
      </c>
    </row>
    <row r="1010" spans="5:27" x14ac:dyDescent="0.25">
      <c r="E1010" s="320" t="str">
        <f t="shared" si="103"/>
        <v/>
      </c>
      <c r="F1010" s="69"/>
      <c r="G1010" s="66" t="str">
        <f t="shared" si="98"/>
        <v/>
      </c>
      <c r="H1010" s="67" t="str">
        <f t="shared" si="99"/>
        <v/>
      </c>
      <c r="I1010" s="68"/>
      <c r="J1010" s="68"/>
      <c r="K1010" s="68"/>
      <c r="L1010" s="68"/>
      <c r="M1010" s="68"/>
      <c r="N1010" s="68"/>
      <c r="O1010" s="68"/>
      <c r="P1010" s="68"/>
      <c r="Q1010" s="68"/>
      <c r="R1010" s="68"/>
      <c r="S1010" s="68"/>
      <c r="T1010" s="68"/>
      <c r="U1010" s="68"/>
      <c r="V1010" s="68"/>
      <c r="W1010" s="68"/>
      <c r="X1010" s="68"/>
      <c r="Y1010" t="str">
        <f t="shared" si="100"/>
        <v/>
      </c>
      <c r="Z1010" s="218" t="str">
        <f t="shared" si="101"/>
        <v/>
      </c>
      <c r="AA1010" s="218" t="str">
        <f t="shared" si="102"/>
        <v/>
      </c>
    </row>
    <row r="1011" spans="5:27" x14ac:dyDescent="0.25">
      <c r="E1011" s="320" t="str">
        <f t="shared" si="103"/>
        <v/>
      </c>
      <c r="F1011" s="69"/>
      <c r="G1011" s="66" t="str">
        <f t="shared" si="98"/>
        <v/>
      </c>
      <c r="H1011" s="67" t="str">
        <f t="shared" si="99"/>
        <v/>
      </c>
      <c r="I1011" s="68"/>
      <c r="J1011" s="68"/>
      <c r="K1011" s="68"/>
      <c r="L1011" s="68"/>
      <c r="M1011" s="68"/>
      <c r="N1011" s="68"/>
      <c r="O1011" s="68"/>
      <c r="P1011" s="68"/>
      <c r="Q1011" s="68"/>
      <c r="R1011" s="68"/>
      <c r="S1011" s="68"/>
      <c r="T1011" s="68"/>
      <c r="U1011" s="68"/>
      <c r="V1011" s="68"/>
      <c r="W1011" s="68"/>
      <c r="X1011" s="68"/>
      <c r="Y1011" t="str">
        <f t="shared" si="100"/>
        <v/>
      </c>
      <c r="Z1011" s="218" t="str">
        <f t="shared" si="101"/>
        <v/>
      </c>
      <c r="AA1011" s="218" t="str">
        <f t="shared" si="102"/>
        <v/>
      </c>
    </row>
    <row r="1012" spans="5:27" x14ac:dyDescent="0.25">
      <c r="E1012" s="320" t="str">
        <f t="shared" si="103"/>
        <v/>
      </c>
      <c r="F1012" s="69"/>
      <c r="G1012" s="66" t="str">
        <f t="shared" si="98"/>
        <v/>
      </c>
      <c r="H1012" s="67" t="str">
        <f t="shared" si="99"/>
        <v/>
      </c>
      <c r="I1012" s="68"/>
      <c r="J1012" s="68"/>
      <c r="K1012" s="68"/>
      <c r="L1012" s="68"/>
      <c r="M1012" s="68"/>
      <c r="N1012" s="68"/>
      <c r="O1012" s="68"/>
      <c r="P1012" s="68"/>
      <c r="Q1012" s="68"/>
      <c r="R1012" s="68"/>
      <c r="S1012" s="68"/>
      <c r="T1012" s="68"/>
      <c r="U1012" s="68"/>
      <c r="V1012" s="68"/>
      <c r="W1012" s="68"/>
      <c r="X1012" s="68"/>
      <c r="Y1012" t="str">
        <f t="shared" si="100"/>
        <v/>
      </c>
      <c r="Z1012" s="218" t="str">
        <f t="shared" si="101"/>
        <v/>
      </c>
      <c r="AA1012" s="218" t="str">
        <f t="shared" si="102"/>
        <v/>
      </c>
    </row>
    <row r="1013" spans="5:27" x14ac:dyDescent="0.25">
      <c r="E1013" s="320" t="str">
        <f t="shared" si="103"/>
        <v/>
      </c>
      <c r="F1013" s="69"/>
      <c r="G1013" s="66" t="str">
        <f t="shared" si="98"/>
        <v/>
      </c>
      <c r="H1013" s="67" t="str">
        <f t="shared" si="99"/>
        <v/>
      </c>
      <c r="I1013" s="68"/>
      <c r="J1013" s="68"/>
      <c r="K1013" s="68"/>
      <c r="L1013" s="68"/>
      <c r="M1013" s="68"/>
      <c r="N1013" s="68"/>
      <c r="O1013" s="68"/>
      <c r="P1013" s="68"/>
      <c r="Q1013" s="68"/>
      <c r="R1013" s="68"/>
      <c r="S1013" s="68"/>
      <c r="T1013" s="68"/>
      <c r="U1013" s="68"/>
      <c r="V1013" s="68"/>
      <c r="W1013" s="68"/>
      <c r="X1013" s="68"/>
      <c r="Y1013" t="str">
        <f t="shared" si="100"/>
        <v/>
      </c>
      <c r="Z1013" s="218" t="str">
        <f t="shared" si="101"/>
        <v/>
      </c>
      <c r="AA1013" s="218" t="str">
        <f t="shared" si="102"/>
        <v/>
      </c>
    </row>
    <row r="1014" spans="5:27" x14ac:dyDescent="0.25">
      <c r="E1014" s="320" t="str">
        <f t="shared" si="103"/>
        <v/>
      </c>
      <c r="F1014" s="69"/>
      <c r="G1014" s="66" t="str">
        <f t="shared" si="98"/>
        <v/>
      </c>
      <c r="H1014" s="67" t="str">
        <f t="shared" si="99"/>
        <v/>
      </c>
      <c r="I1014" s="68"/>
      <c r="J1014" s="68"/>
      <c r="K1014" s="68"/>
      <c r="L1014" s="68"/>
      <c r="M1014" s="68"/>
      <c r="N1014" s="68"/>
      <c r="O1014" s="68"/>
      <c r="P1014" s="68"/>
      <c r="Q1014" s="68"/>
      <c r="R1014" s="68"/>
      <c r="S1014" s="68"/>
      <c r="T1014" s="68"/>
      <c r="U1014" s="68"/>
      <c r="V1014" s="68"/>
      <c r="W1014" s="68"/>
      <c r="X1014" s="68"/>
      <c r="Y1014" t="str">
        <f t="shared" si="100"/>
        <v/>
      </c>
      <c r="Z1014" s="218" t="str">
        <f t="shared" si="101"/>
        <v/>
      </c>
      <c r="AA1014" s="218" t="str">
        <f t="shared" si="102"/>
        <v/>
      </c>
    </row>
    <row r="1015" spans="5:27" x14ac:dyDescent="0.25">
      <c r="E1015" s="320" t="str">
        <f t="shared" si="103"/>
        <v/>
      </c>
      <c r="F1015" s="69"/>
      <c r="G1015" s="66" t="str">
        <f t="shared" si="98"/>
        <v/>
      </c>
      <c r="H1015" s="67" t="str">
        <f t="shared" si="99"/>
        <v/>
      </c>
      <c r="I1015" s="68"/>
      <c r="J1015" s="68"/>
      <c r="K1015" s="68"/>
      <c r="L1015" s="68"/>
      <c r="M1015" s="68"/>
      <c r="N1015" s="68"/>
      <c r="O1015" s="68"/>
      <c r="P1015" s="68"/>
      <c r="Q1015" s="68"/>
      <c r="R1015" s="68"/>
      <c r="S1015" s="68"/>
      <c r="T1015" s="68"/>
      <c r="U1015" s="68"/>
      <c r="V1015" s="68"/>
      <c r="W1015" s="68"/>
      <c r="X1015" s="68"/>
      <c r="Y1015" t="str">
        <f t="shared" si="100"/>
        <v/>
      </c>
      <c r="Z1015" s="218" t="str">
        <f t="shared" si="101"/>
        <v/>
      </c>
      <c r="AA1015" s="218" t="str">
        <f t="shared" si="102"/>
        <v/>
      </c>
    </row>
    <row r="1016" spans="5:27" x14ac:dyDescent="0.25">
      <c r="E1016" s="320" t="str">
        <f t="shared" si="103"/>
        <v/>
      </c>
      <c r="F1016" s="69"/>
      <c r="G1016" s="66" t="str">
        <f t="shared" si="98"/>
        <v/>
      </c>
      <c r="H1016" s="67" t="str">
        <f t="shared" si="99"/>
        <v/>
      </c>
      <c r="I1016" s="68"/>
      <c r="J1016" s="68"/>
      <c r="K1016" s="68"/>
      <c r="L1016" s="68"/>
      <c r="M1016" s="68"/>
      <c r="N1016" s="68"/>
      <c r="O1016" s="68"/>
      <c r="P1016" s="68"/>
      <c r="Q1016" s="68"/>
      <c r="R1016" s="68"/>
      <c r="S1016" s="68"/>
      <c r="T1016" s="68"/>
      <c r="U1016" s="68"/>
      <c r="V1016" s="68"/>
      <c r="W1016" s="68"/>
      <c r="X1016" s="68"/>
      <c r="Y1016" t="str">
        <f t="shared" si="100"/>
        <v/>
      </c>
      <c r="Z1016" s="218" t="str">
        <f t="shared" si="101"/>
        <v/>
      </c>
      <c r="AA1016" s="218" t="str">
        <f t="shared" si="102"/>
        <v/>
      </c>
    </row>
    <row r="1017" spans="5:27" x14ac:dyDescent="0.25">
      <c r="E1017" s="320" t="str">
        <f t="shared" si="103"/>
        <v/>
      </c>
      <c r="F1017" s="69"/>
      <c r="G1017" s="66" t="str">
        <f t="shared" si="98"/>
        <v/>
      </c>
      <c r="H1017" s="67" t="str">
        <f t="shared" si="99"/>
        <v/>
      </c>
      <c r="I1017" s="68"/>
      <c r="J1017" s="68"/>
      <c r="K1017" s="68"/>
      <c r="L1017" s="68"/>
      <c r="M1017" s="68"/>
      <c r="N1017" s="68"/>
      <c r="O1017" s="68"/>
      <c r="P1017" s="68"/>
      <c r="Q1017" s="68"/>
      <c r="R1017" s="68"/>
      <c r="S1017" s="68"/>
      <c r="T1017" s="68"/>
      <c r="U1017" s="68"/>
      <c r="V1017" s="68"/>
      <c r="W1017" s="68"/>
      <c r="X1017" s="68"/>
      <c r="Y1017" t="str">
        <f t="shared" si="100"/>
        <v/>
      </c>
      <c r="Z1017" s="218" t="str">
        <f t="shared" si="101"/>
        <v/>
      </c>
      <c r="AA1017" s="218" t="str">
        <f t="shared" si="102"/>
        <v/>
      </c>
    </row>
    <row r="1018" spans="5:27" x14ac:dyDescent="0.25">
      <c r="E1018" s="320" t="str">
        <f t="shared" si="103"/>
        <v/>
      </c>
      <c r="F1018" s="69"/>
      <c r="G1018" s="66" t="str">
        <f t="shared" si="98"/>
        <v/>
      </c>
      <c r="H1018" s="67" t="str">
        <f t="shared" si="99"/>
        <v/>
      </c>
      <c r="I1018" s="68"/>
      <c r="J1018" s="68"/>
      <c r="K1018" s="68"/>
      <c r="L1018" s="68"/>
      <c r="M1018" s="68"/>
      <c r="N1018" s="68"/>
      <c r="O1018" s="68"/>
      <c r="P1018" s="68"/>
      <c r="Q1018" s="68"/>
      <c r="R1018" s="68"/>
      <c r="S1018" s="68"/>
      <c r="T1018" s="68"/>
      <c r="U1018" s="68"/>
      <c r="V1018" s="68"/>
      <c r="W1018" s="68"/>
      <c r="X1018" s="68"/>
      <c r="Y1018" t="str">
        <f t="shared" si="100"/>
        <v/>
      </c>
      <c r="Z1018" s="218" t="str">
        <f t="shared" si="101"/>
        <v/>
      </c>
      <c r="AA1018" s="218" t="str">
        <f t="shared" si="102"/>
        <v/>
      </c>
    </row>
    <row r="1019" spans="5:27" x14ac:dyDescent="0.25">
      <c r="E1019" s="320" t="str">
        <f t="shared" si="103"/>
        <v/>
      </c>
      <c r="F1019" s="69"/>
      <c r="G1019" s="66" t="str">
        <f t="shared" si="98"/>
        <v/>
      </c>
      <c r="H1019" s="67" t="str">
        <f t="shared" si="99"/>
        <v/>
      </c>
      <c r="I1019" s="68"/>
      <c r="J1019" s="68"/>
      <c r="K1019" s="68"/>
      <c r="L1019" s="68"/>
      <c r="M1019" s="68"/>
      <c r="N1019" s="68"/>
      <c r="O1019" s="68"/>
      <c r="P1019" s="68"/>
      <c r="Q1019" s="68"/>
      <c r="R1019" s="68"/>
      <c r="S1019" s="68"/>
      <c r="T1019" s="68"/>
      <c r="U1019" s="68"/>
      <c r="V1019" s="68"/>
      <c r="W1019" s="68"/>
      <c r="X1019" s="68"/>
      <c r="Y1019" t="str">
        <f t="shared" si="100"/>
        <v/>
      </c>
      <c r="Z1019" s="218" t="str">
        <f t="shared" si="101"/>
        <v/>
      </c>
      <c r="AA1019" s="218" t="str">
        <f t="shared" si="102"/>
        <v/>
      </c>
    </row>
    <row r="1020" spans="5:27" x14ac:dyDescent="0.25">
      <c r="E1020" s="320" t="str">
        <f t="shared" si="103"/>
        <v/>
      </c>
      <c r="F1020" s="69"/>
      <c r="G1020" s="66" t="str">
        <f t="shared" si="98"/>
        <v/>
      </c>
      <c r="H1020" s="67" t="str">
        <f t="shared" si="99"/>
        <v/>
      </c>
      <c r="I1020" s="68"/>
      <c r="J1020" s="68"/>
      <c r="K1020" s="68"/>
      <c r="L1020" s="68"/>
      <c r="M1020" s="68"/>
      <c r="N1020" s="68"/>
      <c r="O1020" s="68"/>
      <c r="P1020" s="68"/>
      <c r="Q1020" s="68"/>
      <c r="R1020" s="68"/>
      <c r="S1020" s="68"/>
      <c r="T1020" s="68"/>
      <c r="U1020" s="68"/>
      <c r="V1020" s="68"/>
      <c r="W1020" s="68"/>
      <c r="X1020" s="68"/>
      <c r="Y1020" t="str">
        <f t="shared" si="100"/>
        <v/>
      </c>
      <c r="Z1020" s="218" t="str">
        <f t="shared" si="101"/>
        <v/>
      </c>
      <c r="AA1020" s="218" t="str">
        <f t="shared" si="102"/>
        <v/>
      </c>
    </row>
    <row r="1021" spans="5:27" x14ac:dyDescent="0.25">
      <c r="E1021" s="320" t="str">
        <f t="shared" si="103"/>
        <v/>
      </c>
      <c r="F1021" s="69"/>
      <c r="G1021" s="66" t="str">
        <f t="shared" si="98"/>
        <v/>
      </c>
      <c r="H1021" s="67" t="str">
        <f t="shared" si="99"/>
        <v/>
      </c>
      <c r="I1021" s="68"/>
      <c r="J1021" s="68"/>
      <c r="K1021" s="68"/>
      <c r="L1021" s="68"/>
      <c r="M1021" s="68"/>
      <c r="N1021" s="68"/>
      <c r="O1021" s="68"/>
      <c r="P1021" s="68"/>
      <c r="Q1021" s="68"/>
      <c r="R1021" s="68"/>
      <c r="S1021" s="68"/>
      <c r="T1021" s="68"/>
      <c r="U1021" s="68"/>
      <c r="V1021" s="68"/>
      <c r="W1021" s="68"/>
      <c r="X1021" s="68"/>
      <c r="Y1021" t="str">
        <f t="shared" si="100"/>
        <v/>
      </c>
      <c r="Z1021" s="218" t="str">
        <f t="shared" si="101"/>
        <v/>
      </c>
      <c r="AA1021" s="218" t="str">
        <f t="shared" si="102"/>
        <v/>
      </c>
    </row>
    <row r="1022" spans="5:27" x14ac:dyDescent="0.25">
      <c r="E1022" s="320" t="str">
        <f t="shared" si="103"/>
        <v/>
      </c>
      <c r="F1022" s="69"/>
      <c r="G1022" s="66" t="str">
        <f t="shared" si="98"/>
        <v/>
      </c>
      <c r="H1022" s="67" t="str">
        <f t="shared" si="99"/>
        <v/>
      </c>
      <c r="I1022" s="68"/>
      <c r="J1022" s="68"/>
      <c r="K1022" s="68"/>
      <c r="L1022" s="68"/>
      <c r="M1022" s="68"/>
      <c r="N1022" s="68"/>
      <c r="O1022" s="68"/>
      <c r="P1022" s="68"/>
      <c r="Q1022" s="68"/>
      <c r="R1022" s="68"/>
      <c r="S1022" s="68"/>
      <c r="T1022" s="68"/>
      <c r="U1022" s="68"/>
      <c r="V1022" s="68"/>
      <c r="W1022" s="68"/>
      <c r="X1022" s="68"/>
      <c r="Y1022" t="str">
        <f t="shared" si="100"/>
        <v/>
      </c>
      <c r="Z1022" s="218" t="str">
        <f t="shared" si="101"/>
        <v/>
      </c>
      <c r="AA1022" s="218" t="str">
        <f t="shared" si="102"/>
        <v/>
      </c>
    </row>
    <row r="1023" spans="5:27" x14ac:dyDescent="0.25">
      <c r="E1023" s="320" t="str">
        <f t="shared" si="103"/>
        <v/>
      </c>
      <c r="F1023" s="69"/>
      <c r="G1023" s="66" t="str">
        <f t="shared" si="98"/>
        <v/>
      </c>
      <c r="H1023" s="67" t="str">
        <f t="shared" si="99"/>
        <v/>
      </c>
      <c r="I1023" s="68"/>
      <c r="J1023" s="68"/>
      <c r="K1023" s="68"/>
      <c r="L1023" s="68"/>
      <c r="M1023" s="68"/>
      <c r="N1023" s="68"/>
      <c r="O1023" s="68"/>
      <c r="P1023" s="68"/>
      <c r="Q1023" s="68"/>
      <c r="R1023" s="68"/>
      <c r="S1023" s="68"/>
      <c r="T1023" s="68"/>
      <c r="U1023" s="68"/>
      <c r="V1023" s="68"/>
      <c r="W1023" s="68"/>
      <c r="X1023" s="68"/>
      <c r="Y1023" t="str">
        <f t="shared" si="100"/>
        <v/>
      </c>
      <c r="Z1023" s="218" t="str">
        <f t="shared" si="101"/>
        <v/>
      </c>
      <c r="AA1023" s="218" t="str">
        <f t="shared" si="102"/>
        <v/>
      </c>
    </row>
    <row r="1024" spans="5:27" x14ac:dyDescent="0.25">
      <c r="E1024" s="320" t="str">
        <f t="shared" si="103"/>
        <v/>
      </c>
      <c r="F1024" s="69"/>
      <c r="G1024" s="66" t="str">
        <f t="shared" si="98"/>
        <v/>
      </c>
      <c r="H1024" s="67" t="str">
        <f t="shared" si="99"/>
        <v/>
      </c>
      <c r="I1024" s="68"/>
      <c r="J1024" s="68"/>
      <c r="K1024" s="68"/>
      <c r="L1024" s="68"/>
      <c r="M1024" s="68"/>
      <c r="N1024" s="68"/>
      <c r="O1024" s="68"/>
      <c r="P1024" s="68"/>
      <c r="Q1024" s="68"/>
      <c r="R1024" s="68"/>
      <c r="S1024" s="68"/>
      <c r="T1024" s="68"/>
      <c r="U1024" s="68"/>
      <c r="V1024" s="68"/>
      <c r="W1024" s="68"/>
      <c r="X1024" s="68"/>
      <c r="Y1024" t="str">
        <f t="shared" si="100"/>
        <v/>
      </c>
      <c r="Z1024" s="218" t="str">
        <f t="shared" si="101"/>
        <v/>
      </c>
      <c r="AA1024" s="218" t="str">
        <f t="shared" si="102"/>
        <v/>
      </c>
    </row>
    <row r="1025" spans="5:27" x14ac:dyDescent="0.25">
      <c r="E1025" s="320" t="str">
        <f t="shared" si="103"/>
        <v/>
      </c>
      <c r="F1025" s="69"/>
      <c r="G1025" s="66" t="str">
        <f t="shared" si="98"/>
        <v/>
      </c>
      <c r="H1025" s="67" t="str">
        <f t="shared" si="99"/>
        <v/>
      </c>
      <c r="I1025" s="68"/>
      <c r="J1025" s="68"/>
      <c r="K1025" s="68"/>
      <c r="L1025" s="68"/>
      <c r="M1025" s="68"/>
      <c r="N1025" s="68"/>
      <c r="O1025" s="68"/>
      <c r="P1025" s="68"/>
      <c r="Q1025" s="68"/>
      <c r="R1025" s="68"/>
      <c r="S1025" s="68"/>
      <c r="T1025" s="68"/>
      <c r="U1025" s="68"/>
      <c r="V1025" s="68"/>
      <c r="W1025" s="68"/>
      <c r="X1025" s="68"/>
      <c r="Y1025" t="str">
        <f t="shared" si="100"/>
        <v/>
      </c>
      <c r="Z1025" s="218" t="str">
        <f t="shared" si="101"/>
        <v/>
      </c>
      <c r="AA1025" s="218" t="str">
        <f t="shared" si="102"/>
        <v/>
      </c>
    </row>
    <row r="1026" spans="5:27" x14ac:dyDescent="0.25">
      <c r="E1026" s="320" t="str">
        <f t="shared" si="103"/>
        <v/>
      </c>
      <c r="F1026" s="69"/>
      <c r="G1026" s="66" t="str">
        <f t="shared" si="98"/>
        <v/>
      </c>
      <c r="H1026" s="67" t="str">
        <f t="shared" si="99"/>
        <v/>
      </c>
      <c r="I1026" s="68"/>
      <c r="J1026" s="68"/>
      <c r="K1026" s="68"/>
      <c r="L1026" s="68"/>
      <c r="M1026" s="68"/>
      <c r="N1026" s="68"/>
      <c r="O1026" s="68"/>
      <c r="P1026" s="68"/>
      <c r="Q1026" s="68"/>
      <c r="R1026" s="68"/>
      <c r="S1026" s="68"/>
      <c r="T1026" s="68"/>
      <c r="U1026" s="68"/>
      <c r="V1026" s="68"/>
      <c r="W1026" s="68"/>
      <c r="X1026" s="68"/>
      <c r="Y1026" t="str">
        <f t="shared" si="100"/>
        <v/>
      </c>
      <c r="Z1026" s="218" t="str">
        <f t="shared" si="101"/>
        <v/>
      </c>
      <c r="AA1026" s="218" t="str">
        <f t="shared" si="102"/>
        <v/>
      </c>
    </row>
    <row r="1027" spans="5:27" x14ac:dyDescent="0.25">
      <c r="E1027" s="320" t="str">
        <f t="shared" si="103"/>
        <v/>
      </c>
      <c r="F1027" s="69"/>
      <c r="G1027" s="66" t="str">
        <f t="shared" si="98"/>
        <v/>
      </c>
      <c r="H1027" s="67" t="str">
        <f t="shared" si="99"/>
        <v/>
      </c>
      <c r="I1027" s="68"/>
      <c r="J1027" s="68"/>
      <c r="K1027" s="68"/>
      <c r="L1027" s="68"/>
      <c r="M1027" s="68"/>
      <c r="N1027" s="68"/>
      <c r="O1027" s="68"/>
      <c r="P1027" s="68"/>
      <c r="Q1027" s="68"/>
      <c r="R1027" s="68"/>
      <c r="S1027" s="68"/>
      <c r="T1027" s="68"/>
      <c r="U1027" s="68"/>
      <c r="V1027" s="68"/>
      <c r="W1027" s="68"/>
      <c r="X1027" s="68"/>
      <c r="Y1027" t="str">
        <f t="shared" si="100"/>
        <v/>
      </c>
      <c r="Z1027" s="218" t="str">
        <f t="shared" si="101"/>
        <v/>
      </c>
      <c r="AA1027" s="218" t="str">
        <f t="shared" si="102"/>
        <v/>
      </c>
    </row>
    <row r="1028" spans="5:27" x14ac:dyDescent="0.25">
      <c r="E1028" s="320" t="str">
        <f t="shared" si="103"/>
        <v/>
      </c>
      <c r="F1028" s="69"/>
      <c r="G1028" s="66" t="str">
        <f t="shared" si="98"/>
        <v/>
      </c>
      <c r="H1028" s="67" t="str">
        <f t="shared" si="99"/>
        <v/>
      </c>
      <c r="I1028" s="68"/>
      <c r="J1028" s="68"/>
      <c r="K1028" s="68"/>
      <c r="L1028" s="68"/>
      <c r="M1028" s="68"/>
      <c r="N1028" s="68"/>
      <c r="O1028" s="68"/>
      <c r="P1028" s="68"/>
      <c r="Q1028" s="68"/>
      <c r="R1028" s="68"/>
      <c r="S1028" s="68"/>
      <c r="T1028" s="68"/>
      <c r="U1028" s="68"/>
      <c r="V1028" s="68"/>
      <c r="W1028" s="68"/>
      <c r="X1028" s="68"/>
      <c r="Y1028" t="str">
        <f t="shared" si="100"/>
        <v/>
      </c>
      <c r="Z1028" s="218" t="str">
        <f t="shared" si="101"/>
        <v/>
      </c>
      <c r="AA1028" s="218" t="str">
        <f t="shared" si="102"/>
        <v/>
      </c>
    </row>
    <row r="1029" spans="5:27" x14ac:dyDescent="0.25">
      <c r="E1029" s="320" t="str">
        <f t="shared" si="103"/>
        <v/>
      </c>
      <c r="F1029" s="69"/>
      <c r="G1029" s="66" t="str">
        <f t="shared" si="98"/>
        <v/>
      </c>
      <c r="H1029" s="67" t="str">
        <f t="shared" si="99"/>
        <v/>
      </c>
      <c r="I1029" s="68"/>
      <c r="J1029" s="68"/>
      <c r="K1029" s="68"/>
      <c r="L1029" s="68"/>
      <c r="M1029" s="68"/>
      <c r="N1029" s="68"/>
      <c r="O1029" s="68"/>
      <c r="P1029" s="68"/>
      <c r="Q1029" s="68"/>
      <c r="R1029" s="68"/>
      <c r="S1029" s="68"/>
      <c r="T1029" s="68"/>
      <c r="U1029" s="68"/>
      <c r="V1029" s="68"/>
      <c r="W1029" s="68"/>
      <c r="X1029" s="68"/>
      <c r="Y1029" t="str">
        <f t="shared" si="100"/>
        <v/>
      </c>
      <c r="Z1029" s="218" t="str">
        <f t="shared" si="101"/>
        <v/>
      </c>
      <c r="AA1029" s="218" t="str">
        <f t="shared" si="102"/>
        <v/>
      </c>
    </row>
    <row r="1030" spans="5:27" x14ac:dyDescent="0.25">
      <c r="E1030" s="320" t="str">
        <f t="shared" si="103"/>
        <v/>
      </c>
      <c r="F1030" s="69"/>
      <c r="G1030" s="66" t="str">
        <f t="shared" si="98"/>
        <v/>
      </c>
      <c r="H1030" s="67" t="str">
        <f t="shared" si="99"/>
        <v/>
      </c>
      <c r="I1030" s="68"/>
      <c r="J1030" s="68"/>
      <c r="K1030" s="68"/>
      <c r="L1030" s="68"/>
      <c r="M1030" s="68"/>
      <c r="N1030" s="68"/>
      <c r="O1030" s="68"/>
      <c r="P1030" s="68"/>
      <c r="Q1030" s="68"/>
      <c r="R1030" s="68"/>
      <c r="S1030" s="68"/>
      <c r="T1030" s="68"/>
      <c r="U1030" s="68"/>
      <c r="V1030" s="68"/>
      <c r="W1030" s="68"/>
      <c r="X1030" s="68"/>
      <c r="Y1030" t="str">
        <f t="shared" si="100"/>
        <v/>
      </c>
      <c r="Z1030" s="218" t="str">
        <f t="shared" si="101"/>
        <v/>
      </c>
      <c r="AA1030" s="218" t="str">
        <f t="shared" si="102"/>
        <v/>
      </c>
    </row>
    <row r="1031" spans="5:27" x14ac:dyDescent="0.25">
      <c r="E1031" s="320" t="str">
        <f t="shared" si="103"/>
        <v/>
      </c>
      <c r="F1031" s="69"/>
      <c r="G1031" s="66" t="str">
        <f t="shared" si="98"/>
        <v/>
      </c>
      <c r="H1031" s="67" t="str">
        <f t="shared" si="99"/>
        <v/>
      </c>
      <c r="I1031" s="68"/>
      <c r="J1031" s="68"/>
      <c r="K1031" s="68"/>
      <c r="L1031" s="68"/>
      <c r="M1031" s="68"/>
      <c r="N1031" s="68"/>
      <c r="O1031" s="68"/>
      <c r="P1031" s="68"/>
      <c r="Q1031" s="68"/>
      <c r="R1031" s="68"/>
      <c r="S1031" s="68"/>
      <c r="T1031" s="68"/>
      <c r="U1031" s="68"/>
      <c r="V1031" s="68"/>
      <c r="W1031" s="68"/>
      <c r="X1031" s="68"/>
      <c r="Y1031" t="str">
        <f t="shared" si="100"/>
        <v/>
      </c>
      <c r="Z1031" s="218" t="str">
        <f t="shared" si="101"/>
        <v/>
      </c>
      <c r="AA1031" s="218" t="str">
        <f t="shared" si="102"/>
        <v/>
      </c>
    </row>
    <row r="1032" spans="5:27" x14ac:dyDescent="0.25">
      <c r="E1032" s="320" t="str">
        <f t="shared" si="103"/>
        <v/>
      </c>
      <c r="F1032" s="69"/>
      <c r="G1032" s="66" t="str">
        <f t="shared" si="98"/>
        <v/>
      </c>
      <c r="H1032" s="67" t="str">
        <f t="shared" si="99"/>
        <v/>
      </c>
      <c r="I1032" s="68"/>
      <c r="J1032" s="68"/>
      <c r="K1032" s="68"/>
      <c r="L1032" s="68"/>
      <c r="M1032" s="68"/>
      <c r="N1032" s="68"/>
      <c r="O1032" s="68"/>
      <c r="P1032" s="68"/>
      <c r="Q1032" s="68"/>
      <c r="R1032" s="68"/>
      <c r="S1032" s="68"/>
      <c r="T1032" s="68"/>
      <c r="U1032" s="68"/>
      <c r="V1032" s="68"/>
      <c r="W1032" s="68"/>
      <c r="X1032" s="68"/>
      <c r="Y1032" t="str">
        <f t="shared" si="100"/>
        <v/>
      </c>
      <c r="Z1032" s="218" t="str">
        <f t="shared" si="101"/>
        <v/>
      </c>
      <c r="AA1032" s="218" t="str">
        <f t="shared" si="102"/>
        <v/>
      </c>
    </row>
    <row r="1033" spans="5:27" x14ac:dyDescent="0.25">
      <c r="E1033" s="320" t="str">
        <f t="shared" si="103"/>
        <v/>
      </c>
      <c r="F1033" s="69"/>
      <c r="G1033" s="66" t="str">
        <f t="shared" ref="G1033:G1053" si="104">IF(F1033="","",F1033/$C$21)</f>
        <v/>
      </c>
      <c r="H1033" s="67" t="str">
        <f t="shared" si="99"/>
        <v/>
      </c>
      <c r="I1033" s="68"/>
      <c r="J1033" s="68"/>
      <c r="K1033" s="68"/>
      <c r="L1033" s="68"/>
      <c r="M1033" s="68"/>
      <c r="N1033" s="68"/>
      <c r="O1033" s="68"/>
      <c r="P1033" s="68"/>
      <c r="Q1033" s="68"/>
      <c r="R1033" s="68"/>
      <c r="S1033" s="68"/>
      <c r="T1033" s="68"/>
      <c r="U1033" s="68"/>
      <c r="V1033" s="68"/>
      <c r="W1033" s="68"/>
      <c r="X1033" s="68"/>
      <c r="Y1033" t="str">
        <f t="shared" si="100"/>
        <v/>
      </c>
      <c r="Z1033" s="218" t="str">
        <f t="shared" si="101"/>
        <v/>
      </c>
      <c r="AA1033" s="218" t="str">
        <f t="shared" si="102"/>
        <v/>
      </c>
    </row>
    <row r="1034" spans="5:27" x14ac:dyDescent="0.25">
      <c r="E1034" s="320" t="str">
        <f t="shared" si="103"/>
        <v/>
      </c>
      <c r="F1034" s="69"/>
      <c r="G1034" s="66" t="str">
        <f t="shared" si="104"/>
        <v/>
      </c>
      <c r="H1034" s="67" t="str">
        <f t="shared" si="99"/>
        <v/>
      </c>
      <c r="I1034" s="68"/>
      <c r="J1034" s="68"/>
      <c r="K1034" s="68"/>
      <c r="L1034" s="68"/>
      <c r="M1034" s="68"/>
      <c r="N1034" s="68"/>
      <c r="O1034" s="68"/>
      <c r="P1034" s="68"/>
      <c r="Q1034" s="68"/>
      <c r="R1034" s="68"/>
      <c r="S1034" s="68"/>
      <c r="T1034" s="68"/>
      <c r="U1034" s="68"/>
      <c r="V1034" s="68"/>
      <c r="W1034" s="68"/>
      <c r="X1034" s="68"/>
      <c r="Y1034" t="str">
        <f t="shared" si="100"/>
        <v/>
      </c>
      <c r="Z1034" s="218" t="str">
        <f t="shared" si="101"/>
        <v/>
      </c>
      <c r="AA1034" s="218" t="str">
        <f t="shared" si="102"/>
        <v/>
      </c>
    </row>
    <row r="1035" spans="5:27" x14ac:dyDescent="0.25">
      <c r="E1035" s="320" t="str">
        <f t="shared" si="103"/>
        <v/>
      </c>
      <c r="F1035" s="69"/>
      <c r="G1035" s="66" t="str">
        <f t="shared" si="104"/>
        <v/>
      </c>
      <c r="H1035" s="67" t="str">
        <f t="shared" si="99"/>
        <v/>
      </c>
      <c r="I1035" s="68"/>
      <c r="J1035" s="68"/>
      <c r="K1035" s="68"/>
      <c r="L1035" s="68"/>
      <c r="M1035" s="68"/>
      <c r="N1035" s="68"/>
      <c r="O1035" s="68"/>
      <c r="P1035" s="68"/>
      <c r="Q1035" s="68"/>
      <c r="R1035" s="68"/>
      <c r="S1035" s="68"/>
      <c r="T1035" s="68"/>
      <c r="U1035" s="68"/>
      <c r="V1035" s="68"/>
      <c r="W1035" s="68"/>
      <c r="X1035" s="68"/>
      <c r="Y1035" t="str">
        <f t="shared" si="100"/>
        <v/>
      </c>
      <c r="Z1035" s="218" t="str">
        <f t="shared" si="101"/>
        <v/>
      </c>
      <c r="AA1035" s="218" t="str">
        <f t="shared" si="102"/>
        <v/>
      </c>
    </row>
    <row r="1036" spans="5:27" x14ac:dyDescent="0.25">
      <c r="E1036" s="320" t="str">
        <f t="shared" si="103"/>
        <v/>
      </c>
      <c r="F1036" s="69"/>
      <c r="G1036" s="66" t="str">
        <f t="shared" si="104"/>
        <v/>
      </c>
      <c r="H1036" s="67" t="str">
        <f t="shared" si="99"/>
        <v/>
      </c>
      <c r="I1036" s="68"/>
      <c r="J1036" s="68"/>
      <c r="K1036" s="68"/>
      <c r="L1036" s="68"/>
      <c r="M1036" s="68"/>
      <c r="N1036" s="68"/>
      <c r="O1036" s="68"/>
      <c r="P1036" s="68"/>
      <c r="Q1036" s="68"/>
      <c r="R1036" s="68"/>
      <c r="S1036" s="68"/>
      <c r="T1036" s="68"/>
      <c r="U1036" s="68"/>
      <c r="V1036" s="68"/>
      <c r="W1036" s="68"/>
      <c r="X1036" s="68"/>
      <c r="Y1036" t="str">
        <f t="shared" si="100"/>
        <v/>
      </c>
      <c r="Z1036" s="218" t="str">
        <f t="shared" si="101"/>
        <v/>
      </c>
      <c r="AA1036" s="218" t="str">
        <f t="shared" si="102"/>
        <v/>
      </c>
    </row>
    <row r="1037" spans="5:27" x14ac:dyDescent="0.25">
      <c r="E1037" s="320" t="str">
        <f t="shared" si="103"/>
        <v/>
      </c>
      <c r="F1037" s="69"/>
      <c r="G1037" s="66" t="str">
        <f t="shared" si="104"/>
        <v/>
      </c>
      <c r="H1037" s="67" t="str">
        <f t="shared" si="99"/>
        <v/>
      </c>
      <c r="I1037" s="68"/>
      <c r="J1037" s="68"/>
      <c r="K1037" s="68"/>
      <c r="L1037" s="68"/>
      <c r="M1037" s="68"/>
      <c r="N1037" s="68"/>
      <c r="O1037" s="68"/>
      <c r="P1037" s="68"/>
      <c r="Q1037" s="68"/>
      <c r="R1037" s="68"/>
      <c r="S1037" s="68"/>
      <c r="T1037" s="68"/>
      <c r="U1037" s="68"/>
      <c r="V1037" s="68"/>
      <c r="W1037" s="68"/>
      <c r="X1037" s="68"/>
      <c r="Y1037" t="str">
        <f t="shared" si="100"/>
        <v/>
      </c>
      <c r="Z1037" s="218" t="str">
        <f t="shared" si="101"/>
        <v/>
      </c>
      <c r="AA1037" s="218" t="str">
        <f t="shared" si="102"/>
        <v/>
      </c>
    </row>
    <row r="1038" spans="5:27" x14ac:dyDescent="0.25">
      <c r="E1038" s="320" t="str">
        <f t="shared" si="103"/>
        <v/>
      </c>
      <c r="F1038" s="69"/>
      <c r="G1038" s="66" t="str">
        <f t="shared" si="104"/>
        <v/>
      </c>
      <c r="H1038" s="67" t="str">
        <f t="shared" si="99"/>
        <v/>
      </c>
      <c r="I1038" s="68"/>
      <c r="J1038" s="68"/>
      <c r="K1038" s="68"/>
      <c r="L1038" s="68"/>
      <c r="M1038" s="68"/>
      <c r="N1038" s="68"/>
      <c r="O1038" s="68"/>
      <c r="P1038" s="68"/>
      <c r="Q1038" s="68"/>
      <c r="R1038" s="68"/>
      <c r="S1038" s="68"/>
      <c r="T1038" s="68"/>
      <c r="U1038" s="68"/>
      <c r="V1038" s="68"/>
      <c r="W1038" s="68"/>
      <c r="X1038" s="68"/>
      <c r="Y1038" t="str">
        <f t="shared" si="100"/>
        <v/>
      </c>
      <c r="Z1038" s="218" t="str">
        <f t="shared" si="101"/>
        <v/>
      </c>
      <c r="AA1038" s="218" t="str">
        <f t="shared" si="102"/>
        <v/>
      </c>
    </row>
    <row r="1039" spans="5:27" x14ac:dyDescent="0.25">
      <c r="E1039" s="320" t="str">
        <f t="shared" si="103"/>
        <v/>
      </c>
      <c r="F1039" s="69"/>
      <c r="G1039" s="66" t="str">
        <f t="shared" si="104"/>
        <v/>
      </c>
      <c r="H1039" s="67" t="str">
        <f t="shared" si="99"/>
        <v/>
      </c>
      <c r="I1039" s="68"/>
      <c r="J1039" s="68"/>
      <c r="K1039" s="68"/>
      <c r="L1039" s="68"/>
      <c r="M1039" s="68"/>
      <c r="N1039" s="68"/>
      <c r="O1039" s="68"/>
      <c r="P1039" s="68"/>
      <c r="Q1039" s="68"/>
      <c r="R1039" s="68"/>
      <c r="S1039" s="68"/>
      <c r="T1039" s="68"/>
      <c r="U1039" s="68"/>
      <c r="V1039" s="68"/>
      <c r="W1039" s="68"/>
      <c r="X1039" s="68"/>
      <c r="Y1039" t="str">
        <f t="shared" si="100"/>
        <v/>
      </c>
      <c r="Z1039" s="218" t="str">
        <f t="shared" si="101"/>
        <v/>
      </c>
      <c r="AA1039" s="218" t="str">
        <f t="shared" si="102"/>
        <v/>
      </c>
    </row>
    <row r="1040" spans="5:27" x14ac:dyDescent="0.25">
      <c r="E1040" s="320" t="str">
        <f t="shared" si="103"/>
        <v/>
      </c>
      <c r="F1040" s="69"/>
      <c r="G1040" s="66" t="str">
        <f t="shared" si="104"/>
        <v/>
      </c>
      <c r="H1040" s="67" t="str">
        <f t="shared" si="99"/>
        <v/>
      </c>
      <c r="I1040" s="68"/>
      <c r="J1040" s="68"/>
      <c r="K1040" s="68"/>
      <c r="L1040" s="68"/>
      <c r="M1040" s="68"/>
      <c r="N1040" s="68"/>
      <c r="O1040" s="68"/>
      <c r="P1040" s="68"/>
      <c r="Q1040" s="68"/>
      <c r="R1040" s="68"/>
      <c r="S1040" s="68"/>
      <c r="T1040" s="68"/>
      <c r="U1040" s="68"/>
      <c r="V1040" s="68"/>
      <c r="W1040" s="68"/>
      <c r="X1040" s="68"/>
      <c r="Y1040" t="str">
        <f t="shared" si="100"/>
        <v/>
      </c>
      <c r="Z1040" s="218" t="str">
        <f t="shared" si="101"/>
        <v/>
      </c>
      <c r="AA1040" s="218" t="str">
        <f t="shared" si="102"/>
        <v/>
      </c>
    </row>
    <row r="1041" spans="5:27" x14ac:dyDescent="0.25">
      <c r="E1041" s="320" t="str">
        <f t="shared" si="103"/>
        <v/>
      </c>
      <c r="F1041" s="69"/>
      <c r="G1041" s="66" t="str">
        <f t="shared" si="104"/>
        <v/>
      </c>
      <c r="H1041" s="67" t="str">
        <f t="shared" si="99"/>
        <v/>
      </c>
      <c r="I1041" s="68"/>
      <c r="J1041" s="68"/>
      <c r="K1041" s="68"/>
      <c r="L1041" s="68"/>
      <c r="M1041" s="68"/>
      <c r="N1041" s="68"/>
      <c r="O1041" s="68"/>
      <c r="P1041" s="68"/>
      <c r="Q1041" s="68"/>
      <c r="R1041" s="68"/>
      <c r="S1041" s="68"/>
      <c r="T1041" s="68"/>
      <c r="U1041" s="68"/>
      <c r="V1041" s="68"/>
      <c r="W1041" s="68"/>
      <c r="X1041" s="68"/>
      <c r="Y1041" t="str">
        <f t="shared" si="100"/>
        <v/>
      </c>
      <c r="Z1041" s="218" t="str">
        <f t="shared" si="101"/>
        <v/>
      </c>
      <c r="AA1041" s="218" t="str">
        <f t="shared" si="102"/>
        <v/>
      </c>
    </row>
    <row r="1042" spans="5:27" x14ac:dyDescent="0.25">
      <c r="E1042" s="320" t="str">
        <f t="shared" si="103"/>
        <v/>
      </c>
      <c r="F1042" s="69"/>
      <c r="G1042" s="66" t="str">
        <f t="shared" si="104"/>
        <v/>
      </c>
      <c r="H1042" s="67" t="str">
        <f t="shared" si="99"/>
        <v/>
      </c>
      <c r="I1042" s="68"/>
      <c r="J1042" s="68"/>
      <c r="K1042" s="68"/>
      <c r="L1042" s="68"/>
      <c r="M1042" s="68"/>
      <c r="N1042" s="68"/>
      <c r="O1042" s="68"/>
      <c r="P1042" s="68"/>
      <c r="Q1042" s="68"/>
      <c r="R1042" s="68"/>
      <c r="S1042" s="68"/>
      <c r="T1042" s="68"/>
      <c r="U1042" s="68"/>
      <c r="V1042" s="68"/>
      <c r="W1042" s="68"/>
      <c r="X1042" s="68"/>
      <c r="Y1042" t="str">
        <f t="shared" si="100"/>
        <v/>
      </c>
      <c r="Z1042" s="218" t="str">
        <f t="shared" si="101"/>
        <v/>
      </c>
      <c r="AA1042" s="218" t="str">
        <f t="shared" si="102"/>
        <v/>
      </c>
    </row>
    <row r="1043" spans="5:27" x14ac:dyDescent="0.25">
      <c r="E1043" s="320" t="str">
        <f t="shared" si="103"/>
        <v/>
      </c>
      <c r="F1043" s="69"/>
      <c r="G1043" s="66" t="str">
        <f t="shared" si="104"/>
        <v/>
      </c>
      <c r="H1043" s="67" t="str">
        <f t="shared" ref="H1043:H1053" si="105">IF(F1043="","",G1043-1)</f>
        <v/>
      </c>
      <c r="I1043" s="68"/>
      <c r="J1043" s="68"/>
      <c r="K1043" s="68"/>
      <c r="L1043" s="68"/>
      <c r="M1043" s="68"/>
      <c r="N1043" s="68"/>
      <c r="O1043" s="68"/>
      <c r="P1043" s="68"/>
      <c r="Q1043" s="68"/>
      <c r="R1043" s="68"/>
      <c r="S1043" s="68"/>
      <c r="T1043" s="68"/>
      <c r="U1043" s="68"/>
      <c r="V1043" s="68"/>
      <c r="W1043" s="68"/>
      <c r="X1043" s="68"/>
      <c r="Y1043" t="str">
        <f t="shared" si="100"/>
        <v/>
      </c>
      <c r="Z1043" s="218" t="str">
        <f t="shared" si="101"/>
        <v/>
      </c>
      <c r="AA1043" s="218" t="str">
        <f t="shared" si="102"/>
        <v/>
      </c>
    </row>
    <row r="1044" spans="5:27" x14ac:dyDescent="0.25">
      <c r="E1044" s="320" t="str">
        <f t="shared" si="103"/>
        <v/>
      </c>
      <c r="F1044" s="69"/>
      <c r="G1044" s="66" t="str">
        <f t="shared" si="104"/>
        <v/>
      </c>
      <c r="H1044" s="67" t="str">
        <f t="shared" si="105"/>
        <v/>
      </c>
      <c r="I1044" s="68"/>
      <c r="J1044" s="68"/>
      <c r="K1044" s="68"/>
      <c r="L1044" s="68"/>
      <c r="M1044" s="68"/>
      <c r="N1044" s="68"/>
      <c r="O1044" s="68"/>
      <c r="P1044" s="68"/>
      <c r="Q1044" s="68"/>
      <c r="R1044" s="68"/>
      <c r="S1044" s="68"/>
      <c r="T1044" s="68"/>
      <c r="U1044" s="68"/>
      <c r="V1044" s="68"/>
      <c r="W1044" s="68"/>
      <c r="X1044" s="68"/>
      <c r="Y1044" t="str">
        <f t="shared" si="100"/>
        <v/>
      </c>
      <c r="Z1044" s="218" t="str">
        <f t="shared" si="101"/>
        <v/>
      </c>
      <c r="AA1044" s="218" t="str">
        <f t="shared" si="102"/>
        <v/>
      </c>
    </row>
    <row r="1045" spans="5:27" x14ac:dyDescent="0.25">
      <c r="E1045" s="320" t="str">
        <f t="shared" si="103"/>
        <v/>
      </c>
      <c r="F1045" s="69"/>
      <c r="G1045" s="66" t="str">
        <f t="shared" si="104"/>
        <v/>
      </c>
      <c r="H1045" s="67" t="str">
        <f t="shared" si="105"/>
        <v/>
      </c>
      <c r="I1045" s="68"/>
      <c r="J1045" s="68"/>
      <c r="K1045" s="68"/>
      <c r="L1045" s="68"/>
      <c r="M1045" s="68"/>
      <c r="N1045" s="68"/>
      <c r="O1045" s="68"/>
      <c r="P1045" s="68"/>
      <c r="Q1045" s="68"/>
      <c r="R1045" s="68"/>
      <c r="S1045" s="68"/>
      <c r="T1045" s="68"/>
      <c r="U1045" s="68"/>
      <c r="V1045" s="68"/>
      <c r="W1045" s="68"/>
      <c r="X1045" s="68"/>
      <c r="Y1045" t="str">
        <f t="shared" si="100"/>
        <v/>
      </c>
      <c r="Z1045" s="218" t="str">
        <f t="shared" si="101"/>
        <v/>
      </c>
      <c r="AA1045" s="218" t="str">
        <f t="shared" si="102"/>
        <v/>
      </c>
    </row>
    <row r="1046" spans="5:27" x14ac:dyDescent="0.25">
      <c r="E1046" s="320" t="str">
        <f t="shared" si="103"/>
        <v/>
      </c>
      <c r="F1046" s="69"/>
      <c r="G1046" s="66" t="str">
        <f t="shared" si="104"/>
        <v/>
      </c>
      <c r="H1046" s="67" t="str">
        <f t="shared" si="105"/>
        <v/>
      </c>
      <c r="I1046" s="68"/>
      <c r="J1046" s="68"/>
      <c r="K1046" s="68"/>
      <c r="L1046" s="68"/>
      <c r="M1046" s="68"/>
      <c r="N1046" s="68"/>
      <c r="O1046" s="68"/>
      <c r="P1046" s="68"/>
      <c r="Q1046" s="68"/>
      <c r="R1046" s="68"/>
      <c r="S1046" s="68"/>
      <c r="T1046" s="68"/>
      <c r="U1046" s="68"/>
      <c r="V1046" s="68"/>
      <c r="W1046" s="68"/>
      <c r="X1046" s="68"/>
      <c r="Y1046" t="str">
        <f t="shared" si="100"/>
        <v/>
      </c>
      <c r="Z1046" s="218" t="str">
        <f t="shared" si="101"/>
        <v/>
      </c>
      <c r="AA1046" s="218" t="str">
        <f t="shared" si="102"/>
        <v/>
      </c>
    </row>
    <row r="1047" spans="5:27" x14ac:dyDescent="0.25">
      <c r="E1047" s="320" t="str">
        <f t="shared" si="103"/>
        <v/>
      </c>
      <c r="F1047" s="69"/>
      <c r="G1047" s="66" t="str">
        <f t="shared" si="104"/>
        <v/>
      </c>
      <c r="H1047" s="67" t="str">
        <f t="shared" si="105"/>
        <v/>
      </c>
      <c r="I1047" s="68"/>
      <c r="J1047" s="68"/>
      <c r="K1047" s="68"/>
      <c r="L1047" s="68"/>
      <c r="M1047" s="68"/>
      <c r="N1047" s="68"/>
      <c r="O1047" s="68"/>
      <c r="P1047" s="68"/>
      <c r="Q1047" s="68"/>
      <c r="R1047" s="68"/>
      <c r="S1047" s="68"/>
      <c r="T1047" s="68"/>
      <c r="U1047" s="68"/>
      <c r="V1047" s="68"/>
      <c r="W1047" s="68"/>
      <c r="X1047" s="68"/>
      <c r="Y1047" t="str">
        <f t="shared" si="100"/>
        <v/>
      </c>
      <c r="Z1047" s="218" t="str">
        <f t="shared" si="101"/>
        <v/>
      </c>
      <c r="AA1047" s="218" t="str">
        <f t="shared" si="102"/>
        <v/>
      </c>
    </row>
    <row r="1048" spans="5:27" x14ac:dyDescent="0.25">
      <c r="E1048" s="320" t="str">
        <f t="shared" si="103"/>
        <v/>
      </c>
      <c r="F1048" s="69"/>
      <c r="G1048" s="66" t="str">
        <f t="shared" si="104"/>
        <v/>
      </c>
      <c r="H1048" s="67" t="str">
        <f t="shared" si="105"/>
        <v/>
      </c>
      <c r="I1048" s="68"/>
      <c r="J1048" s="68"/>
      <c r="K1048" s="68"/>
      <c r="L1048" s="68"/>
      <c r="M1048" s="68"/>
      <c r="N1048" s="68"/>
      <c r="O1048" s="68"/>
      <c r="P1048" s="68"/>
      <c r="Q1048" s="68"/>
      <c r="R1048" s="68"/>
      <c r="S1048" s="68"/>
      <c r="T1048" s="68"/>
      <c r="U1048" s="68"/>
      <c r="V1048" s="68"/>
      <c r="W1048" s="68"/>
      <c r="X1048" s="68"/>
      <c r="Y1048" t="str">
        <f t="shared" si="100"/>
        <v/>
      </c>
      <c r="Z1048" s="218" t="str">
        <f t="shared" si="101"/>
        <v/>
      </c>
      <c r="AA1048" s="218" t="str">
        <f t="shared" si="102"/>
        <v/>
      </c>
    </row>
    <row r="1049" spans="5:27" x14ac:dyDescent="0.25">
      <c r="E1049" s="320" t="str">
        <f t="shared" si="103"/>
        <v/>
      </c>
      <c r="F1049" s="69"/>
      <c r="G1049" s="66" t="str">
        <f t="shared" si="104"/>
        <v/>
      </c>
      <c r="H1049" s="67" t="str">
        <f t="shared" si="105"/>
        <v/>
      </c>
      <c r="I1049" s="68"/>
      <c r="J1049" s="68"/>
      <c r="K1049" s="68"/>
      <c r="L1049" s="68"/>
      <c r="M1049" s="68"/>
      <c r="N1049" s="68"/>
      <c r="O1049" s="68"/>
      <c r="P1049" s="68"/>
      <c r="Q1049" s="68"/>
      <c r="R1049" s="68"/>
      <c r="S1049" s="68"/>
      <c r="T1049" s="68"/>
      <c r="U1049" s="68"/>
      <c r="V1049" s="68"/>
      <c r="W1049" s="68"/>
      <c r="X1049" s="68"/>
      <c r="Y1049" t="str">
        <f t="shared" si="100"/>
        <v/>
      </c>
      <c r="Z1049" s="218" t="str">
        <f t="shared" si="101"/>
        <v/>
      </c>
      <c r="AA1049" s="218" t="str">
        <f t="shared" si="102"/>
        <v/>
      </c>
    </row>
    <row r="1050" spans="5:27" x14ac:dyDescent="0.25">
      <c r="E1050" s="320" t="str">
        <f t="shared" si="103"/>
        <v/>
      </c>
      <c r="F1050" s="69"/>
      <c r="G1050" s="66" t="str">
        <f t="shared" si="104"/>
        <v/>
      </c>
      <c r="H1050" s="67" t="str">
        <f t="shared" si="105"/>
        <v/>
      </c>
      <c r="I1050" s="68"/>
      <c r="J1050" s="68"/>
      <c r="K1050" s="68"/>
      <c r="L1050" s="68"/>
      <c r="M1050" s="68"/>
      <c r="N1050" s="68"/>
      <c r="O1050" s="68"/>
      <c r="P1050" s="68"/>
      <c r="Q1050" s="68"/>
      <c r="R1050" s="68"/>
      <c r="S1050" s="68"/>
      <c r="T1050" s="68"/>
      <c r="U1050" s="68"/>
      <c r="V1050" s="68"/>
      <c r="W1050" s="68"/>
      <c r="X1050" s="68"/>
      <c r="Y1050" t="str">
        <f t="shared" si="100"/>
        <v/>
      </c>
      <c r="Z1050" s="218" t="str">
        <f t="shared" si="101"/>
        <v/>
      </c>
      <c r="AA1050" s="218" t="str">
        <f t="shared" si="102"/>
        <v/>
      </c>
    </row>
    <row r="1051" spans="5:27" x14ac:dyDescent="0.25">
      <c r="E1051" s="320" t="str">
        <f t="shared" si="103"/>
        <v/>
      </c>
      <c r="F1051" s="69"/>
      <c r="G1051" s="66" t="str">
        <f t="shared" si="104"/>
        <v/>
      </c>
      <c r="H1051" s="67" t="str">
        <f t="shared" si="105"/>
        <v/>
      </c>
      <c r="I1051" s="68"/>
      <c r="J1051" s="68"/>
      <c r="K1051" s="68"/>
      <c r="L1051" s="68"/>
      <c r="M1051" s="68"/>
      <c r="N1051" s="68"/>
      <c r="O1051" s="68"/>
      <c r="P1051" s="68"/>
      <c r="Q1051" s="68"/>
      <c r="R1051" s="68"/>
      <c r="S1051" s="68"/>
      <c r="T1051" s="68"/>
      <c r="U1051" s="68"/>
      <c r="V1051" s="68"/>
      <c r="W1051" s="68"/>
      <c r="X1051" s="68"/>
      <c r="Y1051" t="str">
        <f t="shared" si="100"/>
        <v/>
      </c>
      <c r="Z1051" s="218" t="str">
        <f t="shared" si="101"/>
        <v/>
      </c>
      <c r="AA1051" s="218" t="str">
        <f t="shared" si="102"/>
        <v/>
      </c>
    </row>
    <row r="1052" spans="5:27" x14ac:dyDescent="0.25">
      <c r="E1052" s="320" t="str">
        <f t="shared" si="103"/>
        <v/>
      </c>
      <c r="F1052" s="69"/>
      <c r="G1052" s="66" t="str">
        <f t="shared" si="104"/>
        <v/>
      </c>
      <c r="H1052" s="67" t="str">
        <f t="shared" si="105"/>
        <v/>
      </c>
      <c r="I1052" s="68"/>
      <c r="J1052" s="68"/>
      <c r="K1052" s="68"/>
      <c r="L1052" s="68"/>
      <c r="M1052" s="68"/>
      <c r="N1052" s="68"/>
      <c r="O1052" s="68"/>
      <c r="P1052" s="68"/>
      <c r="Q1052" s="68"/>
      <c r="R1052" s="68"/>
      <c r="S1052" s="68"/>
      <c r="T1052" s="68"/>
      <c r="U1052" s="68"/>
      <c r="V1052" s="68"/>
      <c r="W1052" s="68"/>
      <c r="X1052" s="68"/>
      <c r="Y1052" t="str">
        <f t="shared" si="100"/>
        <v/>
      </c>
      <c r="Z1052" s="218" t="str">
        <f t="shared" si="101"/>
        <v/>
      </c>
      <c r="AA1052" s="218" t="str">
        <f t="shared" si="102"/>
        <v/>
      </c>
    </row>
    <row r="1053" spans="5:27" x14ac:dyDescent="0.25">
      <c r="E1053" s="320" t="str">
        <f t="shared" si="103"/>
        <v/>
      </c>
      <c r="F1053" s="69"/>
      <c r="G1053" s="66" t="str">
        <f t="shared" si="104"/>
        <v/>
      </c>
      <c r="H1053" s="67" t="str">
        <f t="shared" si="105"/>
        <v/>
      </c>
      <c r="I1053" s="68"/>
      <c r="J1053" s="68"/>
      <c r="K1053" s="68"/>
      <c r="L1053" s="68"/>
      <c r="M1053" s="68"/>
      <c r="N1053" s="68"/>
      <c r="O1053" s="68"/>
      <c r="P1053" s="68"/>
      <c r="Q1053" s="68"/>
      <c r="R1053" s="68"/>
      <c r="S1053" s="68"/>
      <c r="T1053" s="68"/>
      <c r="U1053" s="68"/>
      <c r="V1053" s="68"/>
      <c r="W1053" s="68"/>
      <c r="X1053" s="68"/>
      <c r="Y1053" t="str">
        <f t="shared" si="100"/>
        <v/>
      </c>
      <c r="Z1053" s="218" t="str">
        <f t="shared" si="101"/>
        <v/>
      </c>
      <c r="AA1053" s="218" t="str">
        <f t="shared" si="102"/>
        <v/>
      </c>
    </row>
  </sheetData>
  <mergeCells count="21">
    <mergeCell ref="B2:AF4"/>
    <mergeCell ref="B13:AF13"/>
    <mergeCell ref="AB5:AF5"/>
    <mergeCell ref="AB8:AF8"/>
    <mergeCell ref="D28:E28"/>
    <mergeCell ref="F28:G28"/>
    <mergeCell ref="H28:I28"/>
    <mergeCell ref="D20:E20"/>
    <mergeCell ref="F20:G20"/>
    <mergeCell ref="H20:I20"/>
    <mergeCell ref="F24:G24"/>
    <mergeCell ref="H24:I24"/>
    <mergeCell ref="D24:E24"/>
    <mergeCell ref="AB10:AF10"/>
    <mergeCell ref="AB11:AF11"/>
    <mergeCell ref="B18:I18"/>
    <mergeCell ref="C34:S34"/>
    <mergeCell ref="X34:AA34"/>
    <mergeCell ref="D31:E31"/>
    <mergeCell ref="F31:G31"/>
    <mergeCell ref="H31:I31"/>
  </mergeCells>
  <conditionalFormatting sqref="B25:C25">
    <cfRule type="containsBlanks" dxfId="333" priority="100">
      <formula>LEN(TRIM(B25))=0</formula>
    </cfRule>
  </conditionalFormatting>
  <conditionalFormatting sqref="B32:G32">
    <cfRule type="containsBlanks" dxfId="332" priority="99">
      <formula>LEN(TRIM(B32))=0</formula>
    </cfRule>
  </conditionalFormatting>
  <conditionalFormatting sqref="B29:I29">
    <cfRule type="containsBlanks" dxfId="331" priority="420">
      <formula>LEN(TRIM(B29))=0</formula>
    </cfRule>
  </conditionalFormatting>
  <conditionalFormatting sqref="C36:C99">
    <cfRule type="cellIs" dxfId="330" priority="244" operator="equal">
      <formula>$F$21</formula>
    </cfRule>
    <cfRule type="cellIs" dxfId="329" priority="241" operator="greaterThan">
      <formula>$H$21</formula>
    </cfRule>
    <cfRule type="cellIs" dxfId="328" priority="242" operator="equal">
      <formula>$G$21</formula>
    </cfRule>
    <cfRule type="cellIs" dxfId="327" priority="243" operator="lessThan">
      <formula>$G$21</formula>
    </cfRule>
    <cfRule type="cellIs" dxfId="326" priority="240" operator="lessThan">
      <formula>$I$21</formula>
    </cfRule>
    <cfRule type="cellIs" dxfId="325" priority="245" operator="greaterThan">
      <formula>$F$21</formula>
    </cfRule>
    <cfRule type="cellIs" dxfId="324" priority="246" operator="between">
      <formula>$E$21</formula>
      <formula>$D$21</formula>
    </cfRule>
  </conditionalFormatting>
  <conditionalFormatting sqref="C36:E99">
    <cfRule type="containsBlanks" dxfId="323" priority="232" stopIfTrue="1">
      <formula>LEN(TRIM(C36))=0</formula>
    </cfRule>
  </conditionalFormatting>
  <conditionalFormatting sqref="D36:E99">
    <cfRule type="cellIs" dxfId="322" priority="568" operator="lessThan">
      <formula>-0.02</formula>
    </cfRule>
    <cfRule type="cellIs" dxfId="321" priority="572" operator="between">
      <formula>0.01</formula>
      <formula>-0.01</formula>
    </cfRule>
    <cfRule type="cellIs" dxfId="320" priority="570" operator="lessThan">
      <formula>-0.0101</formula>
    </cfRule>
    <cfRule type="cellIs" dxfId="319" priority="569" operator="greaterThan">
      <formula>0.02</formula>
    </cfRule>
    <cfRule type="cellIs" dxfId="318" priority="571" operator="greaterThan">
      <formula>0.0101</formula>
    </cfRule>
  </conditionalFormatting>
  <conditionalFormatting sqref="D35:S35">
    <cfRule type="containsBlanks" dxfId="317" priority="549">
      <formula>LEN(TRIM(D35))=0</formula>
    </cfRule>
  </conditionalFormatting>
  <conditionalFormatting sqref="F47:F114">
    <cfRule type="cellIs" dxfId="316" priority="19" operator="greaterThan">
      <formula>1.001</formula>
    </cfRule>
    <cfRule type="containsBlanks" dxfId="315" priority="15" stopIfTrue="1">
      <formula>LEN(TRIM(F47))=0</formula>
    </cfRule>
    <cfRule type="cellIs" dxfId="314" priority="16" operator="lessThan">
      <formula>-3.001</formula>
    </cfRule>
    <cfRule type="cellIs" dxfId="313" priority="17" operator="greaterThan">
      <formula>3.001</formula>
    </cfRule>
    <cfRule type="cellIs" dxfId="312" priority="18" operator="lessThan">
      <formula>-1.001</formula>
    </cfRule>
    <cfRule type="cellIs" dxfId="311" priority="20" operator="between">
      <formula>1</formula>
      <formula>-1</formula>
    </cfRule>
  </conditionalFormatting>
  <conditionalFormatting sqref="F100:F114">
    <cfRule type="containsBlanks" priority="3205">
      <formula>LEN(TRIM(F100))=0</formula>
    </cfRule>
  </conditionalFormatting>
  <conditionalFormatting sqref="F100:F1016">
    <cfRule type="cellIs" dxfId="310" priority="3263" operator="greaterThanOrEqual">
      <formula>$D$21</formula>
    </cfRule>
    <cfRule type="cellIs" dxfId="309" priority="3262" operator="lessThanOrEqual">
      <formula>$E$21</formula>
    </cfRule>
    <cfRule type="cellIs" dxfId="308" priority="3261" operator="greaterThanOrEqual">
      <formula>$F$21</formula>
    </cfRule>
    <cfRule type="cellIs" dxfId="307" priority="3260" operator="lessThanOrEqual">
      <formula>$G$21</formula>
    </cfRule>
    <cfRule type="containsBlanks" dxfId="306" priority="3259">
      <formula>LEN(TRIM(F100))=0</formula>
    </cfRule>
  </conditionalFormatting>
  <conditionalFormatting sqref="F36:G46">
    <cfRule type="cellIs" dxfId="305" priority="327" operator="lessThan">
      <formula>-1.001</formula>
    </cfRule>
    <cfRule type="cellIs" dxfId="304" priority="329" operator="between">
      <formula>1</formula>
      <formula>-1</formula>
    </cfRule>
    <cfRule type="cellIs" dxfId="303" priority="328" operator="greaterThan">
      <formula>1.001</formula>
    </cfRule>
    <cfRule type="cellIs" dxfId="302" priority="326" operator="greaterThan">
      <formula>3.001</formula>
    </cfRule>
    <cfRule type="cellIs" dxfId="301" priority="325" operator="lessThan">
      <formula>-3.001</formula>
    </cfRule>
  </conditionalFormatting>
  <conditionalFormatting sqref="F21:I22">
    <cfRule type="containsBlanks" dxfId="300" priority="566">
      <formula>LEN(TRIM(F21))=0</formula>
    </cfRule>
  </conditionalFormatting>
  <conditionalFormatting sqref="F36:S46">
    <cfRule type="containsBlanks" dxfId="299" priority="269" stopIfTrue="1">
      <formula>LEN(TRIM(F36))=0</formula>
    </cfRule>
  </conditionalFormatting>
  <conditionalFormatting sqref="G47:G99 J47:J99">
    <cfRule type="cellIs" dxfId="298" priority="21" operator="between">
      <formula>1</formula>
      <formula>-1</formula>
    </cfRule>
    <cfRule type="cellIs" dxfId="297" priority="14" operator="greaterThan">
      <formula>1.001</formula>
    </cfRule>
    <cfRule type="cellIs" dxfId="296" priority="13" operator="lessThan">
      <formula>-1.001</formula>
    </cfRule>
    <cfRule type="cellIs" dxfId="295" priority="12" operator="greaterThan">
      <formula>3.001</formula>
    </cfRule>
    <cfRule type="cellIs" dxfId="294" priority="11" operator="lessThan">
      <formula>-3.001</formula>
    </cfRule>
  </conditionalFormatting>
  <conditionalFormatting sqref="G100:G1048576">
    <cfRule type="cellIs" dxfId="293" priority="3232" operator="lessThanOrEqual">
      <formula>#REF!</formula>
    </cfRule>
    <cfRule type="cellIs" dxfId="292" priority="3231" operator="greaterThanOrEqual">
      <formula>#REF!</formula>
    </cfRule>
    <cfRule type="cellIs" dxfId="291" priority="3230" operator="lessThanOrEqual">
      <formula>#REF!</formula>
    </cfRule>
    <cfRule type="cellIs" dxfId="290" priority="3233" operator="greaterThanOrEqual">
      <formula>#REF!</formula>
    </cfRule>
  </conditionalFormatting>
  <conditionalFormatting sqref="G47:S99">
    <cfRule type="containsBlanks" dxfId="289" priority="4" stopIfTrue="1">
      <formula>LEN(TRIM(G47))=0</formula>
    </cfRule>
  </conditionalFormatting>
  <conditionalFormatting sqref="G100:X1048576 G12:X12 M20:O22 J20:J23 B21:C21 K21:K23 I23 L23:O23 J24:O33 T34:W34">
    <cfRule type="containsBlanks" dxfId="288" priority="608">
      <formula>LEN(TRIM(B12))=0</formula>
    </cfRule>
  </conditionalFormatting>
  <conditionalFormatting sqref="H100:H1016">
    <cfRule type="cellIs" dxfId="287" priority="3282" operator="lessThanOrEqual">
      <formula>$G$20</formula>
    </cfRule>
    <cfRule type="cellIs" dxfId="286" priority="3283" operator="greaterThanOrEqual">
      <formula>$F$20</formula>
    </cfRule>
    <cfRule type="cellIs" dxfId="285" priority="3285" operator="greaterThanOrEqual">
      <formula>#REF!+$D$20</formula>
    </cfRule>
    <cfRule type="cellIs" dxfId="284" priority="3284" operator="lessThanOrEqual">
      <formula>$E$20</formula>
    </cfRule>
    <cfRule type="containsBlanks" dxfId="283" priority="3281">
      <formula>LEN(TRIM(H100))=0</formula>
    </cfRule>
  </conditionalFormatting>
  <conditionalFormatting sqref="H36:I46">
    <cfRule type="cellIs" dxfId="282" priority="303" operator="between">
      <formula>0.5</formula>
      <formula>-0.5</formula>
    </cfRule>
    <cfRule type="cellIs" dxfId="281" priority="299" operator="lessThan">
      <formula>-1.001</formula>
    </cfRule>
    <cfRule type="cellIs" dxfId="280" priority="302" operator="greaterThan">
      <formula>0.501</formula>
    </cfRule>
    <cfRule type="cellIs" dxfId="279" priority="300" operator="greaterThan">
      <formula>1.001</formula>
    </cfRule>
    <cfRule type="cellIs" dxfId="278" priority="301" operator="lessThan">
      <formula>-0.501</formula>
    </cfRule>
  </conditionalFormatting>
  <conditionalFormatting sqref="H47:I99 K47:L99">
    <cfRule type="cellIs" dxfId="277" priority="5" operator="lessThan">
      <formula>-1.001</formula>
    </cfRule>
    <cfRule type="cellIs" dxfId="276" priority="6" operator="greaterThan">
      <formula>1.001</formula>
    </cfRule>
    <cfRule type="cellIs" dxfId="275" priority="7" operator="lessThan">
      <formula>-0.501</formula>
    </cfRule>
    <cfRule type="cellIs" dxfId="274" priority="8" operator="greaterThan">
      <formula>0.501</formula>
    </cfRule>
    <cfRule type="cellIs" dxfId="273" priority="9" operator="between">
      <formula>0.5</formula>
      <formula>-0.5</formula>
    </cfRule>
  </conditionalFormatting>
  <conditionalFormatting sqref="J36:J46">
    <cfRule type="cellIs" dxfId="272" priority="320" operator="greaterThan">
      <formula>3.001</formula>
    </cfRule>
    <cfRule type="cellIs" dxfId="271" priority="321" operator="lessThan">
      <formula>-1.001</formula>
    </cfRule>
    <cfRule type="cellIs" dxfId="270" priority="319" operator="lessThan">
      <formula>-3.001</formula>
    </cfRule>
    <cfRule type="cellIs" dxfId="269" priority="323" operator="between">
      <formula>1</formula>
      <formula>-1</formula>
    </cfRule>
    <cfRule type="cellIs" dxfId="268" priority="322" operator="greaterThan">
      <formula>1.001</formula>
    </cfRule>
  </conditionalFormatting>
  <conditionalFormatting sqref="K36:L46">
    <cfRule type="cellIs" dxfId="267" priority="291" operator="between">
      <formula>0.5</formula>
      <formula>-0.5</formula>
    </cfRule>
    <cfRule type="cellIs" dxfId="266" priority="290" operator="greaterThan">
      <formula>0.501</formula>
    </cfRule>
    <cfRule type="cellIs" dxfId="265" priority="289" operator="lessThan">
      <formula>-0.501</formula>
    </cfRule>
    <cfRule type="cellIs" dxfId="264" priority="288" operator="greaterThan">
      <formula>1.001</formula>
    </cfRule>
    <cfRule type="cellIs" dxfId="263" priority="287" operator="lessThan">
      <formula>-1.001</formula>
    </cfRule>
  </conditionalFormatting>
  <conditionalFormatting sqref="L100:M1016 O100:P1016">
    <cfRule type="cellIs" dxfId="262" priority="3275" operator="greaterThanOrEqual">
      <formula>$D$29</formula>
    </cfRule>
    <cfRule type="cellIs" dxfId="261" priority="3273" operator="greaterThanOrEqual">
      <formula>$F$29</formula>
    </cfRule>
    <cfRule type="cellIs" dxfId="260" priority="3274" operator="lessThanOrEqual">
      <formula>$E$29</formula>
    </cfRule>
    <cfRule type="cellIs" dxfId="259" priority="3272" operator="lessThanOrEqual">
      <formula>$G$29</formula>
    </cfRule>
    <cfRule type="containsBlanks" priority="3271">
      <formula>LEN(TRIM(L100))=0</formula>
    </cfRule>
  </conditionalFormatting>
  <conditionalFormatting sqref="M36:M46">
    <cfRule type="cellIs" dxfId="258" priority="3266" operator="equal">
      <formula>$G$21</formula>
    </cfRule>
    <cfRule type="cellIs" dxfId="257" priority="3270" operator="between">
      <formula>$E$21</formula>
      <formula>$D$21</formula>
    </cfRule>
    <cfRule type="cellIs" dxfId="256" priority="3269" operator="greaterThan">
      <formula>$F$21</formula>
    </cfRule>
    <cfRule type="cellIs" dxfId="255" priority="3268" operator="equal">
      <formula>$F$21</formula>
    </cfRule>
    <cfRule type="cellIs" dxfId="254" priority="3267" operator="lessThan">
      <formula>$G$21</formula>
    </cfRule>
    <cfRule type="cellIs" dxfId="253" priority="3265" operator="greaterThan">
      <formula>$H$21</formula>
    </cfRule>
    <cfRule type="cellIs" dxfId="252" priority="3264" operator="lessThan">
      <formula>$I$21</formula>
    </cfRule>
  </conditionalFormatting>
  <conditionalFormatting sqref="M47:M99">
    <cfRule type="cellIs" dxfId="251" priority="22" operator="lessThan">
      <formula>$I$21</formula>
    </cfRule>
    <cfRule type="cellIs" dxfId="250" priority="23" operator="greaterThan">
      <formula>$H$21</formula>
    </cfRule>
    <cfRule type="cellIs" dxfId="249" priority="24" operator="equal">
      <formula>$G$21</formula>
    </cfRule>
    <cfRule type="cellIs" dxfId="248" priority="25" operator="lessThan">
      <formula>$G$21</formula>
    </cfRule>
    <cfRule type="cellIs" dxfId="247" priority="26" operator="equal">
      <formula>$F$21</formula>
    </cfRule>
    <cfRule type="cellIs" dxfId="246" priority="27" operator="greaterThan">
      <formula>$F$21</formula>
    </cfRule>
    <cfRule type="cellIs" dxfId="245" priority="28" operator="between">
      <formula>$E$21</formula>
      <formula>$D$21</formula>
    </cfRule>
  </conditionalFormatting>
  <conditionalFormatting sqref="N100:N114 N36:Q46">
    <cfRule type="cellIs" dxfId="244" priority="3294" operator="lessThan">
      <formula>$I$25</formula>
    </cfRule>
    <cfRule type="cellIs" dxfId="243" priority="3295" operator="greaterThan">
      <formula>$H$25</formula>
    </cfRule>
  </conditionalFormatting>
  <conditionalFormatting sqref="N100:N114">
    <cfRule type="containsBlanks" dxfId="242" priority="3293" stopIfTrue="1">
      <formula>LEN(TRIM(N100))=0</formula>
    </cfRule>
  </conditionalFormatting>
  <conditionalFormatting sqref="N36:Q46 N100:N114">
    <cfRule type="cellIs" dxfId="241" priority="3298" operator="equal">
      <formula>$F$25</formula>
    </cfRule>
    <cfRule type="cellIs" dxfId="240" priority="3296" operator="equal">
      <formula>$G$25</formula>
    </cfRule>
    <cfRule type="cellIs" dxfId="239" priority="3297" operator="lessThan">
      <formula>$G$25</formula>
    </cfRule>
    <cfRule type="cellIs" dxfId="238" priority="3299" operator="greaterThan">
      <formula>$F$25</formula>
    </cfRule>
    <cfRule type="cellIs" dxfId="237" priority="3300" operator="between">
      <formula>$E$25</formula>
      <formula>$D$25</formula>
    </cfRule>
  </conditionalFormatting>
  <conditionalFormatting sqref="N47:Q99">
    <cfRule type="cellIs" dxfId="236" priority="34" operator="equal">
      <formula>$F$25</formula>
    </cfRule>
    <cfRule type="cellIs" dxfId="235" priority="33" operator="lessThan">
      <formula>$G$25</formula>
    </cfRule>
    <cfRule type="cellIs" dxfId="234" priority="32" operator="equal">
      <formula>$G$25</formula>
    </cfRule>
    <cfRule type="cellIs" dxfId="233" priority="31" operator="greaterThan">
      <formula>$H$25</formula>
    </cfRule>
    <cfRule type="cellIs" dxfId="232" priority="36" operator="between">
      <formula>$E$25</formula>
      <formula>$D$25</formula>
    </cfRule>
    <cfRule type="cellIs" dxfId="231" priority="30" operator="lessThan">
      <formula>$I$25</formula>
    </cfRule>
    <cfRule type="cellIs" dxfId="230" priority="35" operator="greaterThan">
      <formula>$F$25</formula>
    </cfRule>
  </conditionalFormatting>
  <conditionalFormatting sqref="Q100:Q1016">
    <cfRule type="cellIs" dxfId="229" priority="3255" operator="lessThanOrEqual">
      <formula>$G$21</formula>
    </cfRule>
    <cfRule type="cellIs" dxfId="228" priority="3258" operator="greaterThanOrEqual">
      <formula>$D$21</formula>
    </cfRule>
    <cfRule type="cellIs" dxfId="227" priority="3257" operator="lessThanOrEqual">
      <formula>$E$21</formula>
    </cfRule>
    <cfRule type="cellIs" dxfId="226" priority="3256" operator="greaterThanOrEqual">
      <formula>$F$21</formula>
    </cfRule>
  </conditionalFormatting>
  <conditionalFormatting sqref="R100:R114">
    <cfRule type="containsBlanks" dxfId="225" priority="500" stopIfTrue="1">
      <formula>LEN(TRIM(R100))=0</formula>
    </cfRule>
  </conditionalFormatting>
  <conditionalFormatting sqref="R36:S46">
    <cfRule type="cellIs" dxfId="224" priority="3318" operator="lessThan">
      <formula>$I$26</formula>
    </cfRule>
    <cfRule type="cellIs" dxfId="223" priority="3319" operator="greaterThan">
      <formula>$H$26</formula>
    </cfRule>
    <cfRule type="cellIs" dxfId="222" priority="3320" operator="equal">
      <formula>$G$26</formula>
    </cfRule>
    <cfRule type="cellIs" dxfId="221" priority="3321" operator="lessThan">
      <formula>$G$26</formula>
    </cfRule>
    <cfRule type="cellIs" dxfId="220" priority="3322" operator="equal">
      <formula>$F$26</formula>
    </cfRule>
    <cfRule type="cellIs" dxfId="219" priority="3323" operator="greaterThan">
      <formula>$F$26</formula>
    </cfRule>
    <cfRule type="cellIs" dxfId="218" priority="3324" operator="between">
      <formula>$E$26</formula>
      <formula>$D$26</formula>
    </cfRule>
  </conditionalFormatting>
  <conditionalFormatting sqref="R47:S99">
    <cfRule type="cellIs" dxfId="217" priority="47" operator="lessThan">
      <formula>$G$26</formula>
    </cfRule>
    <cfRule type="cellIs" dxfId="216" priority="48" operator="equal">
      <formula>$F$26</formula>
    </cfRule>
    <cfRule type="cellIs" dxfId="215" priority="49" operator="greaterThan">
      <formula>$F$26</formula>
    </cfRule>
    <cfRule type="cellIs" dxfId="214" priority="50" operator="between">
      <formula>$E$26</formula>
      <formula>$D$26</formula>
    </cfRule>
    <cfRule type="cellIs" dxfId="213" priority="46" operator="equal">
      <formula>$G$26</formula>
    </cfRule>
    <cfRule type="cellIs" dxfId="212" priority="45" operator="greaterThan">
      <formula>$H$26</formula>
    </cfRule>
    <cfRule type="cellIs" dxfId="211" priority="44" operator="lessThan">
      <formula>$I$26</formula>
    </cfRule>
  </conditionalFormatting>
  <conditionalFormatting sqref="T36:U99">
    <cfRule type="containsBlanks" dxfId="210" priority="2">
      <formula>LEN(TRIM(T36))=0</formula>
    </cfRule>
  </conditionalFormatting>
  <conditionalFormatting sqref="T37:U37 T39:U39">
    <cfRule type="containsBlanks" dxfId="209" priority="3">
      <formula>LEN(TRIM(T37))=0</formula>
    </cfRule>
  </conditionalFormatting>
  <conditionalFormatting sqref="V37:W99">
    <cfRule type="containsBlanks" dxfId="208" priority="239">
      <formula>LEN(TRIM(V37))=0</formula>
    </cfRule>
  </conditionalFormatting>
  <conditionalFormatting sqref="Y35:AA99">
    <cfRule type="containsBlanks" dxfId="207" priority="101">
      <formula>LEN(TRIM(Y35))=0</formula>
    </cfRule>
    <cfRule type="notContainsBlanks" dxfId="206" priority="102">
      <formula>LEN(TRIM(Y35))&gt;0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BF115"/>
  <sheetViews>
    <sheetView showGridLines="0" topLeftCell="H43" zoomScale="90" zoomScaleNormal="90" workbookViewId="0">
      <selection activeCell="AW68" sqref="AW68"/>
    </sheetView>
  </sheetViews>
  <sheetFormatPr defaultRowHeight="15" x14ac:dyDescent="0.25"/>
  <cols>
    <col min="1" max="1" width="2.42578125" customWidth="1"/>
    <col min="2" max="2" width="14.140625" style="63" customWidth="1"/>
    <col min="3" max="3" width="20.7109375" style="10" bestFit="1" customWidth="1"/>
    <col min="4" max="4" width="14.28515625" style="10" customWidth="1"/>
    <col min="5" max="5" width="14.28515625" customWidth="1"/>
    <col min="6" max="6" width="15.42578125" bestFit="1" customWidth="1"/>
    <col min="7" max="8" width="14.28515625" style="1" customWidth="1"/>
    <col min="9" max="9" width="11.42578125" style="1" customWidth="1"/>
    <col min="10" max="10" width="7.42578125" style="59" customWidth="1"/>
    <col min="11" max="13" width="6.140625" style="59" bestFit="1" customWidth="1"/>
    <col min="14" max="14" width="7.5703125" style="59" customWidth="1"/>
    <col min="15" max="15" width="11.5703125" style="59" bestFit="1" customWidth="1"/>
    <col min="16" max="16" width="11.5703125" style="59" customWidth="1"/>
    <col min="17" max="18" width="9.140625" style="59" bestFit="1" customWidth="1"/>
    <col min="19" max="19" width="9.140625" style="59" customWidth="1"/>
    <col min="20" max="20" width="9.140625" style="59" bestFit="1" customWidth="1"/>
    <col min="21" max="21" width="9.28515625" style="59" customWidth="1"/>
    <col min="22" max="22" width="9.140625" style="59" bestFit="1" customWidth="1"/>
    <col min="23" max="23" width="9.5703125" style="59" bestFit="1" customWidth="1"/>
    <col min="24" max="24" width="6.140625" style="10" bestFit="1" customWidth="1"/>
    <col min="25" max="27" width="6.28515625" style="10" customWidth="1"/>
    <col min="28" max="28" width="9" style="10" customWidth="1"/>
    <col min="29" max="30" width="11.5703125" style="10" customWidth="1"/>
    <col min="31" max="31" width="11.5703125" style="10" bestFit="1" customWidth="1"/>
    <col min="32" max="34" width="9.140625" style="10" bestFit="1" customWidth="1"/>
    <col min="35" max="35" width="9.5703125" style="10" bestFit="1" customWidth="1"/>
    <col min="36" max="36" width="9.140625" style="6" bestFit="1" customWidth="1"/>
    <col min="37" max="37" width="9.5703125" style="6" bestFit="1" customWidth="1"/>
    <col min="38" max="38" width="10" style="6" bestFit="1" customWidth="1"/>
    <col min="39" max="39" width="8.5703125" style="6" customWidth="1"/>
    <col min="40" max="40" width="31.28515625" style="6" bestFit="1" customWidth="1"/>
    <col min="41" max="41" width="28.42578125" style="6" customWidth="1"/>
    <col min="42" max="43" width="12.5703125" style="6" bestFit="1" customWidth="1"/>
    <col min="44" max="45" width="12.5703125" style="6" customWidth="1"/>
    <col min="46" max="46" width="1.140625" style="6" customWidth="1"/>
    <col min="47" max="47" width="11.5703125" style="6" bestFit="1" customWidth="1"/>
    <col min="48" max="48" width="16.42578125" style="6" customWidth="1"/>
    <col min="49" max="49" width="11.28515625" style="6" customWidth="1"/>
    <col min="50" max="50" width="12" style="6" customWidth="1"/>
    <col min="51" max="51" width="14.85546875" style="6" customWidth="1"/>
    <col min="52" max="53" width="11" style="6" bestFit="1" customWidth="1"/>
    <col min="54" max="57" width="9.140625" style="6"/>
  </cols>
  <sheetData>
    <row r="2" spans="2:58" x14ac:dyDescent="0.25">
      <c r="B2" s="495"/>
      <c r="C2" s="496"/>
      <c r="D2" s="496"/>
      <c r="E2" s="496"/>
      <c r="F2" s="496"/>
      <c r="G2" s="496"/>
      <c r="H2" s="496"/>
      <c r="I2" s="496"/>
      <c r="J2" s="496"/>
      <c r="K2" s="496"/>
      <c r="L2" s="496"/>
      <c r="M2" s="496"/>
      <c r="N2" s="496"/>
      <c r="O2" s="496"/>
      <c r="P2" s="496"/>
      <c r="Q2" s="496"/>
      <c r="R2" s="496"/>
      <c r="S2" s="496"/>
      <c r="T2" s="496"/>
      <c r="U2" s="496"/>
      <c r="V2" s="496"/>
      <c r="W2" s="496"/>
      <c r="X2" s="496"/>
      <c r="Y2" s="496"/>
      <c r="Z2" s="496"/>
      <c r="AA2" s="496"/>
      <c r="AB2" s="496"/>
      <c r="AC2" s="496"/>
      <c r="AD2" s="496"/>
      <c r="AE2" s="496"/>
      <c r="AF2" s="496"/>
      <c r="AG2" s="496"/>
      <c r="AH2" s="496"/>
      <c r="AI2" s="496"/>
      <c r="AJ2" s="496"/>
      <c r="AK2" s="496"/>
      <c r="AL2" s="496"/>
      <c r="AM2" s="496"/>
      <c r="AN2" s="496"/>
      <c r="AO2" s="496"/>
      <c r="AP2" s="496"/>
      <c r="AQ2" s="496"/>
      <c r="AR2" s="496"/>
      <c r="AS2" s="496"/>
      <c r="AT2" s="496"/>
      <c r="AU2" s="496"/>
      <c r="AV2" s="496"/>
      <c r="AW2" s="496"/>
      <c r="AX2" s="496"/>
      <c r="AY2" s="496"/>
      <c r="AZ2" s="496"/>
      <c r="BA2" s="496"/>
      <c r="BB2" s="496"/>
      <c r="BC2" s="496"/>
      <c r="BD2" s="496"/>
      <c r="BE2" s="496"/>
      <c r="BF2" s="497"/>
    </row>
    <row r="3" spans="2:58" x14ac:dyDescent="0.25">
      <c r="B3" s="498"/>
      <c r="C3" s="499"/>
      <c r="D3" s="499"/>
      <c r="E3" s="499"/>
      <c r="F3" s="499"/>
      <c r="G3" s="499"/>
      <c r="H3" s="499"/>
      <c r="I3" s="499"/>
      <c r="J3" s="499"/>
      <c r="K3" s="499"/>
      <c r="L3" s="499"/>
      <c r="M3" s="499"/>
      <c r="N3" s="499"/>
      <c r="O3" s="499"/>
      <c r="P3" s="499"/>
      <c r="Q3" s="499"/>
      <c r="R3" s="499"/>
      <c r="S3" s="499"/>
      <c r="T3" s="499"/>
      <c r="U3" s="499"/>
      <c r="V3" s="499"/>
      <c r="W3" s="499"/>
      <c r="X3" s="499"/>
      <c r="Y3" s="499"/>
      <c r="Z3" s="499"/>
      <c r="AA3" s="499"/>
      <c r="AB3" s="499"/>
      <c r="AC3" s="499"/>
      <c r="AD3" s="499"/>
      <c r="AE3" s="499"/>
      <c r="AF3" s="499"/>
      <c r="AG3" s="499"/>
      <c r="AH3" s="499"/>
      <c r="AI3" s="499"/>
      <c r="AJ3" s="499"/>
      <c r="AK3" s="499"/>
      <c r="AL3" s="499"/>
      <c r="AM3" s="499"/>
      <c r="AN3" s="499"/>
      <c r="AO3" s="499"/>
      <c r="AP3" s="499"/>
      <c r="AQ3" s="499"/>
      <c r="AR3" s="499"/>
      <c r="AS3" s="499"/>
      <c r="AT3" s="499"/>
      <c r="AU3" s="499"/>
      <c r="AV3" s="499"/>
      <c r="AW3" s="499"/>
      <c r="AX3" s="499"/>
      <c r="AY3" s="499"/>
      <c r="AZ3" s="499"/>
      <c r="BA3" s="499"/>
      <c r="BB3" s="499"/>
      <c r="BC3" s="499"/>
      <c r="BD3" s="499"/>
      <c r="BE3" s="499"/>
      <c r="BF3" s="500"/>
    </row>
    <row r="4" spans="2:58" x14ac:dyDescent="0.25">
      <c r="B4" s="498"/>
      <c r="C4" s="499"/>
      <c r="D4" s="499"/>
      <c r="E4" s="499"/>
      <c r="F4" s="499"/>
      <c r="G4" s="499"/>
      <c r="H4" s="499"/>
      <c r="I4" s="499"/>
      <c r="J4" s="499"/>
      <c r="K4" s="499"/>
      <c r="L4" s="499"/>
      <c r="M4" s="499"/>
      <c r="N4" s="499"/>
      <c r="O4" s="499"/>
      <c r="P4" s="499"/>
      <c r="Q4" s="499"/>
      <c r="R4" s="499"/>
      <c r="S4" s="499"/>
      <c r="T4" s="499"/>
      <c r="U4" s="499"/>
      <c r="V4" s="499"/>
      <c r="W4" s="499"/>
      <c r="X4" s="499"/>
      <c r="Y4" s="499"/>
      <c r="Z4" s="499"/>
      <c r="AA4" s="499"/>
      <c r="AB4" s="499"/>
      <c r="AC4" s="499"/>
      <c r="AD4" s="499"/>
      <c r="AE4" s="499"/>
      <c r="AF4" s="499"/>
      <c r="AG4" s="499"/>
      <c r="AH4" s="499"/>
      <c r="AI4" s="499"/>
      <c r="AJ4" s="499"/>
      <c r="AK4" s="499"/>
      <c r="AL4" s="499"/>
      <c r="AM4" s="499"/>
      <c r="AN4" s="499"/>
      <c r="AO4" s="499"/>
      <c r="AP4" s="499"/>
      <c r="AQ4" s="499"/>
      <c r="AR4" s="499"/>
      <c r="AS4" s="499"/>
      <c r="AT4" s="499"/>
      <c r="AU4" s="499"/>
      <c r="AV4" s="499"/>
      <c r="AW4" s="499"/>
      <c r="AX4" s="499"/>
      <c r="AY4" s="499"/>
      <c r="AZ4" s="499"/>
      <c r="BA4" s="499"/>
      <c r="BB4" s="499"/>
      <c r="BC4" s="499"/>
      <c r="BD4" s="499"/>
      <c r="BE4" s="499"/>
      <c r="BF4" s="500"/>
    </row>
    <row r="5" spans="2:58" x14ac:dyDescent="0.25">
      <c r="B5" s="264"/>
      <c r="C5" s="262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2"/>
      <c r="U5" s="262"/>
      <c r="V5" s="262"/>
      <c r="W5" s="262"/>
      <c r="X5" s="262"/>
      <c r="Y5" s="262"/>
      <c r="Z5" s="262"/>
      <c r="AA5" s="262"/>
      <c r="AB5" s="262"/>
      <c r="AC5" s="262"/>
      <c r="AD5" s="262"/>
      <c r="AE5" s="262"/>
      <c r="AF5" s="262"/>
      <c r="AG5" s="262"/>
      <c r="AH5" s="262"/>
      <c r="AI5" s="262"/>
      <c r="AJ5" s="262"/>
      <c r="AK5" s="262"/>
      <c r="AL5" s="262"/>
      <c r="AM5" s="262"/>
      <c r="AN5" s="262"/>
      <c r="AO5" s="262"/>
      <c r="AP5" s="262"/>
      <c r="AQ5" s="262"/>
      <c r="AR5" s="262"/>
      <c r="AS5" s="262"/>
      <c r="AT5" s="262"/>
      <c r="AU5" s="262"/>
      <c r="AV5" s="262"/>
      <c r="AW5" s="262"/>
      <c r="AX5" s="262"/>
      <c r="AY5" s="262"/>
      <c r="AZ5" s="262"/>
      <c r="BA5" s="269"/>
      <c r="BB5" s="262"/>
      <c r="BC5" s="263" t="s">
        <v>122</v>
      </c>
      <c r="BD5" s="501"/>
      <c r="BE5" s="501"/>
      <c r="BF5" s="502"/>
    </row>
    <row r="6" spans="2:58" ht="15.75" x14ac:dyDescent="0.25">
      <c r="B6" s="244" t="s">
        <v>117</v>
      </c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BC6" s="255"/>
      <c r="BD6" s="503" t="s">
        <v>123</v>
      </c>
      <c r="BE6" s="503"/>
      <c r="BF6" s="504"/>
    </row>
    <row r="7" spans="2:58" ht="18" x14ac:dyDescent="0.25">
      <c r="B7" s="295" t="s">
        <v>134</v>
      </c>
      <c r="C7" s="258"/>
      <c r="D7" s="258"/>
      <c r="E7" s="258"/>
      <c r="F7" s="258"/>
      <c r="G7" s="258"/>
      <c r="H7" s="258"/>
      <c r="I7" s="258"/>
      <c r="J7" s="258"/>
      <c r="K7" s="258"/>
      <c r="L7" s="258"/>
      <c r="M7" s="258"/>
      <c r="N7" s="258"/>
      <c r="O7" s="258"/>
      <c r="P7" s="258"/>
      <c r="Q7" s="258"/>
      <c r="R7" s="258"/>
      <c r="S7" s="258"/>
      <c r="T7" s="258"/>
      <c r="U7" s="258"/>
      <c r="V7" s="258"/>
      <c r="W7" s="258"/>
      <c r="X7" s="258"/>
      <c r="Y7" s="258"/>
      <c r="Z7" s="258"/>
      <c r="AA7" s="258"/>
      <c r="AB7" s="258"/>
      <c r="AC7" s="258"/>
      <c r="AD7" s="258"/>
      <c r="AE7" s="258"/>
      <c r="AF7" s="258"/>
      <c r="AG7" s="177"/>
      <c r="AH7" s="177"/>
      <c r="AI7" s="177"/>
      <c r="AJ7" s="275"/>
      <c r="AK7" s="275"/>
      <c r="AL7" s="275"/>
      <c r="AM7" s="275"/>
      <c r="AN7" s="275"/>
      <c r="AO7" s="275"/>
      <c r="AP7" s="275"/>
      <c r="AQ7" s="275"/>
      <c r="AR7" s="275"/>
      <c r="AS7" s="275"/>
      <c r="AT7" s="275"/>
      <c r="AU7" s="275"/>
      <c r="AV7" s="275"/>
      <c r="AW7" s="275"/>
      <c r="AX7" s="275"/>
      <c r="AY7" s="275"/>
      <c r="AZ7" s="275"/>
      <c r="BA7" s="275"/>
      <c r="BB7" s="275"/>
      <c r="BC7" s="259"/>
      <c r="BD7" s="505" t="s">
        <v>124</v>
      </c>
      <c r="BE7" s="505"/>
      <c r="BF7" s="506"/>
    </row>
    <row r="8" spans="2:58" ht="15.75" x14ac:dyDescent="0.25">
      <c r="B8" s="243" t="s">
        <v>118</v>
      </c>
      <c r="C8" s="241"/>
      <c r="D8" s="241"/>
      <c r="E8" s="241"/>
      <c r="F8" s="241"/>
      <c r="G8" s="241"/>
      <c r="H8" s="241"/>
      <c r="I8" s="241"/>
      <c r="J8" s="241"/>
      <c r="K8" s="241"/>
      <c r="L8" s="241"/>
      <c r="M8" s="241"/>
      <c r="N8" s="241"/>
      <c r="O8" s="241"/>
      <c r="P8" s="241"/>
      <c r="Q8" s="241"/>
      <c r="R8" s="241"/>
      <c r="S8" s="241"/>
      <c r="T8" s="241"/>
      <c r="U8" s="241"/>
      <c r="V8" s="241"/>
      <c r="W8" s="241"/>
      <c r="X8" s="241"/>
      <c r="Y8" s="241"/>
      <c r="Z8" s="241"/>
      <c r="AA8" s="241"/>
      <c r="AB8" s="241"/>
      <c r="AC8" s="241"/>
      <c r="AD8" s="241"/>
      <c r="AE8" s="241"/>
      <c r="AF8" s="241"/>
      <c r="AG8" s="13"/>
      <c r="AH8" s="13"/>
      <c r="AI8" s="13"/>
      <c r="AJ8" s="270"/>
      <c r="AK8" s="270"/>
      <c r="AL8" s="270"/>
      <c r="AM8" s="270"/>
      <c r="AN8" s="270"/>
      <c r="AO8" s="270"/>
      <c r="AP8" s="270"/>
      <c r="AQ8" s="270"/>
      <c r="AR8" s="270"/>
      <c r="AS8" s="270"/>
      <c r="AT8" s="270"/>
      <c r="AU8" s="270"/>
      <c r="AV8" s="270"/>
      <c r="AW8" s="270"/>
      <c r="AX8" s="270"/>
      <c r="AY8" s="270"/>
      <c r="AZ8" s="270"/>
      <c r="BA8" s="270"/>
      <c r="BB8" s="270"/>
      <c r="BC8" s="250" t="s">
        <v>125</v>
      </c>
      <c r="BD8" s="254"/>
      <c r="BE8" s="286"/>
      <c r="BF8" s="284"/>
    </row>
    <row r="9" spans="2:58" ht="15.75" x14ac:dyDescent="0.25">
      <c r="B9" s="244" t="s">
        <v>119</v>
      </c>
      <c r="C9" s="260" t="s">
        <v>129</v>
      </c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BC9" s="251"/>
      <c r="BD9" s="445"/>
      <c r="BE9" s="510"/>
      <c r="BF9" s="285"/>
    </row>
    <row r="10" spans="2:58" x14ac:dyDescent="0.25">
      <c r="B10" s="244" t="s">
        <v>120</v>
      </c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BC10" s="252" t="s">
        <v>126</v>
      </c>
      <c r="BD10" s="447"/>
      <c r="BE10" s="511"/>
      <c r="BF10" s="285"/>
    </row>
    <row r="11" spans="2:58" x14ac:dyDescent="0.25">
      <c r="B11" s="245" t="s">
        <v>121</v>
      </c>
      <c r="C11" s="258"/>
      <c r="D11" s="258"/>
      <c r="E11" s="258"/>
      <c r="F11" s="258"/>
      <c r="G11" s="258"/>
      <c r="H11" s="258"/>
      <c r="I11" s="258"/>
      <c r="J11" s="258"/>
      <c r="K11" s="258"/>
      <c r="L11" s="258"/>
      <c r="M11" s="258"/>
      <c r="N11" s="258"/>
      <c r="O11" s="258"/>
      <c r="P11" s="258"/>
      <c r="Q11" s="258"/>
      <c r="R11" s="258"/>
      <c r="S11" s="258"/>
      <c r="T11" s="258"/>
      <c r="U11" s="258"/>
      <c r="V11" s="258"/>
      <c r="W11" s="258"/>
      <c r="X11" s="258"/>
      <c r="Y11" s="258"/>
      <c r="Z11" s="258"/>
      <c r="AA11" s="258"/>
      <c r="AB11" s="258"/>
      <c r="AC11" s="258"/>
      <c r="AD11" s="258"/>
      <c r="AE11" s="258"/>
      <c r="AF11" s="258"/>
      <c r="AG11" s="177"/>
      <c r="AH11" s="177"/>
      <c r="AI11" s="177"/>
      <c r="AJ11" s="275"/>
      <c r="AK11" s="275"/>
      <c r="AL11" s="275"/>
      <c r="AM11" s="275"/>
      <c r="AN11" s="275"/>
      <c r="AO11" s="275"/>
      <c r="AP11" s="275"/>
      <c r="AQ11" s="275"/>
      <c r="AR11" s="275"/>
      <c r="AS11" s="275"/>
      <c r="AT11" s="275"/>
      <c r="AU11" s="275"/>
      <c r="AV11" s="275"/>
      <c r="AW11" s="275"/>
      <c r="AX11" s="275"/>
      <c r="AY11" s="275"/>
      <c r="AZ11" s="275"/>
      <c r="BA11" s="275"/>
      <c r="BB11" s="275"/>
      <c r="BC11" s="253" t="s">
        <v>127</v>
      </c>
      <c r="BD11" s="449"/>
      <c r="BE11" s="512"/>
      <c r="BF11" s="248"/>
    </row>
    <row r="13" spans="2:58" ht="18.75" x14ac:dyDescent="0.3">
      <c r="B13" s="507" t="s">
        <v>130</v>
      </c>
      <c r="C13" s="508"/>
      <c r="D13" s="508"/>
      <c r="E13" s="508"/>
      <c r="F13" s="508"/>
      <c r="G13" s="508"/>
      <c r="H13" s="508"/>
      <c r="I13" s="508"/>
      <c r="J13" s="508"/>
      <c r="K13" s="508"/>
      <c r="L13" s="508"/>
      <c r="M13" s="508"/>
      <c r="N13" s="508"/>
      <c r="O13" s="508"/>
      <c r="P13" s="508"/>
      <c r="Q13" s="508"/>
      <c r="R13" s="508"/>
      <c r="S13" s="508"/>
      <c r="T13" s="508"/>
      <c r="U13" s="508"/>
      <c r="V13" s="508"/>
      <c r="W13" s="508"/>
      <c r="X13" s="508"/>
      <c r="Y13" s="508"/>
      <c r="Z13" s="508"/>
      <c r="AA13" s="508"/>
      <c r="AB13" s="508"/>
      <c r="AC13" s="508"/>
      <c r="AD13" s="508"/>
      <c r="AE13" s="508"/>
      <c r="AF13" s="508"/>
      <c r="AG13" s="508"/>
      <c r="AH13" s="508"/>
      <c r="AI13" s="508"/>
      <c r="AJ13" s="508"/>
      <c r="AK13" s="508"/>
      <c r="AL13" s="508"/>
      <c r="AM13" s="508"/>
      <c r="AN13" s="508"/>
      <c r="AO13" s="508"/>
      <c r="AP13" s="508"/>
      <c r="AQ13" s="508"/>
      <c r="AR13" s="508"/>
      <c r="AS13" s="508"/>
      <c r="AT13" s="508"/>
      <c r="AU13" s="508"/>
      <c r="AV13" s="508"/>
      <c r="AW13" s="508"/>
      <c r="AX13" s="508"/>
      <c r="AY13" s="508"/>
      <c r="AZ13" s="508"/>
      <c r="BA13" s="508"/>
      <c r="BB13" s="508"/>
      <c r="BC13" s="508"/>
      <c r="BD13" s="508"/>
      <c r="BE13" s="508"/>
      <c r="BF13" s="509"/>
    </row>
    <row r="15" spans="2:58" ht="28.5" x14ac:dyDescent="0.45">
      <c r="B15" s="8" t="s">
        <v>16</v>
      </c>
      <c r="C15"/>
      <c r="AI15" s="64"/>
    </row>
    <row r="16" spans="2:58" ht="18.75" x14ac:dyDescent="0.3">
      <c r="B16" s="9" t="s">
        <v>147</v>
      </c>
      <c r="C16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198"/>
    </row>
    <row r="17" spans="2:57" x14ac:dyDescent="0.25">
      <c r="B17" s="7"/>
      <c r="C17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198"/>
      <c r="BE17"/>
    </row>
    <row r="18" spans="2:57" x14ac:dyDescent="0.25">
      <c r="B18" s="201" t="s">
        <v>69</v>
      </c>
      <c r="C18" s="53"/>
      <c r="D18" s="516" t="s">
        <v>152</v>
      </c>
      <c r="E18" s="516"/>
      <c r="F18" s="516"/>
      <c r="G18" s="516"/>
      <c r="H18" s="516"/>
      <c r="I18" s="516"/>
      <c r="J18" s="516"/>
      <c r="K18" s="516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198"/>
      <c r="BE18"/>
    </row>
    <row r="19" spans="2:57" x14ac:dyDescent="0.25">
      <c r="B19" s="202" t="s">
        <v>131</v>
      </c>
      <c r="C19"/>
      <c r="D19" s="87" t="s">
        <v>151</v>
      </c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198"/>
      <c r="BE19"/>
    </row>
    <row r="20" spans="2:57" x14ac:dyDescent="0.25">
      <c r="B20" s="202" t="s">
        <v>132</v>
      </c>
      <c r="C20"/>
      <c r="D20" s="287" t="s">
        <v>24</v>
      </c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198"/>
      <c r="BE20"/>
    </row>
    <row r="21" spans="2:57" x14ac:dyDescent="0.25">
      <c r="B21" s="202" t="s">
        <v>101</v>
      </c>
      <c r="C21"/>
      <c r="D21" s="336" t="s">
        <v>164</v>
      </c>
      <c r="E21" s="58"/>
      <c r="F21" s="58"/>
      <c r="G21" s="58"/>
      <c r="H21" s="58"/>
      <c r="I21" s="58"/>
      <c r="J21" s="60"/>
      <c r="U21" s="60"/>
      <c r="V21" s="60"/>
      <c r="W21" s="60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BE21"/>
    </row>
    <row r="22" spans="2:57" x14ac:dyDescent="0.25">
      <c r="B22" s="202" t="s">
        <v>133</v>
      </c>
      <c r="C22"/>
      <c r="D22" s="334" t="s">
        <v>165</v>
      </c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198"/>
      <c r="BE22"/>
    </row>
    <row r="23" spans="2:57" ht="15.75" thickBot="1" x14ac:dyDescent="0.3">
      <c r="B23" s="203" t="s">
        <v>115</v>
      </c>
      <c r="C23" s="55"/>
      <c r="D23" s="337" t="s">
        <v>167</v>
      </c>
      <c r="E23" s="55"/>
      <c r="F23" s="55"/>
      <c r="G23" s="56"/>
      <c r="H23" s="56"/>
      <c r="I23" s="56"/>
      <c r="J23" s="200"/>
      <c r="K23" s="200"/>
      <c r="R23" s="4"/>
      <c r="T23" s="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BE23"/>
    </row>
    <row r="24" spans="2:57" ht="15.75" thickBot="1" x14ac:dyDescent="0.3">
      <c r="B24"/>
      <c r="C24"/>
      <c r="D24"/>
      <c r="G24"/>
      <c r="H24"/>
      <c r="I24"/>
      <c r="J24"/>
      <c r="R24" s="4"/>
      <c r="T24" s="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BE24"/>
    </row>
    <row r="25" spans="2:57" ht="15.75" thickBot="1" x14ac:dyDescent="0.3">
      <c r="B25" s="492" t="s">
        <v>96</v>
      </c>
      <c r="C25" s="493"/>
      <c r="D25" s="493"/>
      <c r="E25" s="493"/>
      <c r="F25" s="493"/>
      <c r="G25" s="493"/>
      <c r="H25" s="493"/>
      <c r="I25" s="493"/>
      <c r="J25" s="494"/>
      <c r="K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</row>
    <row r="26" spans="2:57" x14ac:dyDescent="0.25">
      <c r="C26"/>
      <c r="D26" s="12"/>
      <c r="E26" s="4"/>
      <c r="G26"/>
      <c r="H26"/>
      <c r="I26"/>
      <c r="J26" s="61"/>
      <c r="R26" s="61"/>
      <c r="S26" s="61"/>
      <c r="T26" s="61"/>
      <c r="U26" s="61"/>
      <c r="V26" s="61"/>
      <c r="W26" s="61"/>
    </row>
    <row r="27" spans="2:57" ht="15.75" thickBot="1" x14ac:dyDescent="0.3">
      <c r="B27" s="314" t="s">
        <v>99</v>
      </c>
      <c r="C27" s="315" t="s">
        <v>100</v>
      </c>
      <c r="D27" s="313" t="s">
        <v>98</v>
      </c>
      <c r="E27" s="513" t="s">
        <v>136</v>
      </c>
      <c r="F27" s="513"/>
      <c r="G27" s="514" t="s">
        <v>137</v>
      </c>
      <c r="H27" s="514"/>
      <c r="I27" s="519" t="s">
        <v>138</v>
      </c>
      <c r="J27" s="519"/>
      <c r="K27"/>
      <c r="L27" s="518"/>
      <c r="M27" s="518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</row>
    <row r="28" spans="2:57" ht="15.75" thickTop="1" x14ac:dyDescent="0.25">
      <c r="B28" s="305" t="s">
        <v>58</v>
      </c>
      <c r="C28" s="182" t="s">
        <v>171</v>
      </c>
      <c r="D28" s="171">
        <v>2.0059999999999998</v>
      </c>
      <c r="E28" s="95">
        <f>($D$28+($D$28*2%))</f>
        <v>2.0461199999999997</v>
      </c>
      <c r="F28" s="95">
        <f>($D$28-($D$28*2%))</f>
        <v>1.9658799999999998</v>
      </c>
      <c r="G28" s="93">
        <f>$D$28+($D$28*2%)+0.001</f>
        <v>2.0471199999999996</v>
      </c>
      <c r="H28" s="93">
        <f>$D$28+($D$28*-2%)-0.001</f>
        <v>1.96488</v>
      </c>
      <c r="I28" s="94">
        <f>$D$28+($D$28*3%)+0.001</f>
        <v>2.0671799999999996</v>
      </c>
      <c r="J28" s="94">
        <f>$D$28+($D$28*(-3%))-0.001</f>
        <v>1.94482</v>
      </c>
      <c r="K28"/>
      <c r="L28" s="517">
        <f>D28/D30-1</f>
        <v>-5.94648166501488E-3</v>
      </c>
      <c r="M28" s="517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</row>
    <row r="29" spans="2:57" x14ac:dyDescent="0.25">
      <c r="B29" s="306" t="s">
        <v>57</v>
      </c>
      <c r="C29" s="183" t="s">
        <v>171</v>
      </c>
      <c r="D29" s="327">
        <v>1.9970000000000001</v>
      </c>
      <c r="E29" s="95">
        <f>($D$29+($D$29*2%))</f>
        <v>2.03694</v>
      </c>
      <c r="F29" s="95">
        <f>($D$29-($D$29*2%))</f>
        <v>1.95706</v>
      </c>
      <c r="G29" s="93">
        <f>$D$29+($D$29*2%)+0.001</f>
        <v>2.0379399999999999</v>
      </c>
      <c r="H29" s="93">
        <f>$D$29+($D$29*-2%)-0.001</f>
        <v>1.9560600000000001</v>
      </c>
      <c r="I29" s="94">
        <f>$D$29+($D$29*3%)+0.001</f>
        <v>2.0579100000000001</v>
      </c>
      <c r="J29" s="94">
        <f>$D$29+($D$29*(-3%))-0.001</f>
        <v>1.9360900000000003</v>
      </c>
      <c r="K29"/>
      <c r="L29" s="517">
        <f>D29/D31-1</f>
        <v>-1.08964834076275E-2</v>
      </c>
      <c r="M29" s="517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</row>
    <row r="30" spans="2:57" x14ac:dyDescent="0.25">
      <c r="B30" s="197" t="s">
        <v>58</v>
      </c>
      <c r="C30" s="184" t="s">
        <v>82</v>
      </c>
      <c r="D30" s="171">
        <v>2.0179999999999998</v>
      </c>
      <c r="E30" s="105">
        <f>($D$30+($D$30*2%))</f>
        <v>2.05836</v>
      </c>
      <c r="F30" s="105">
        <f>($D$30-($D$30*2%))</f>
        <v>1.9776399999999998</v>
      </c>
      <c r="G30" s="172">
        <f>$D$30+($D$30*2%)+0.001</f>
        <v>2.0593599999999999</v>
      </c>
      <c r="H30" s="172">
        <f>$D$30+($D$30*-2%)-0.001</f>
        <v>1.97664</v>
      </c>
      <c r="I30" s="106">
        <f>$D$30+($D$30*3%)+0.001</f>
        <v>2.0795399999999997</v>
      </c>
      <c r="J30" s="106">
        <f>$D$30+($D$30*(-3%))-0.001</f>
        <v>1.9564599999999999</v>
      </c>
      <c r="K30"/>
      <c r="L30" s="518"/>
      <c r="M30" s="518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</row>
    <row r="31" spans="2:57" x14ac:dyDescent="0.25">
      <c r="B31" s="306" t="s">
        <v>57</v>
      </c>
      <c r="C31" s="183" t="s">
        <v>82</v>
      </c>
      <c r="D31" s="114">
        <v>2.0190000000000001</v>
      </c>
      <c r="E31" s="95">
        <f>($D$30+($D$30*2%))</f>
        <v>2.05836</v>
      </c>
      <c r="F31" s="95">
        <f>($D$30-($D$30*2%))</f>
        <v>1.9776399999999998</v>
      </c>
      <c r="G31" s="93">
        <f>$D$30+($D$30*2%)+0.001</f>
        <v>2.0593599999999999</v>
      </c>
      <c r="H31" s="93">
        <f>$D$30+($D$30*-2%)-0.001</f>
        <v>1.97664</v>
      </c>
      <c r="I31" s="94">
        <f>$D$30+($D$30*3%)+0.001</f>
        <v>2.0795399999999997</v>
      </c>
      <c r="J31" s="94">
        <f>$D$30+($D$30*(-3%))-0.001</f>
        <v>1.9564599999999999</v>
      </c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</row>
    <row r="32" spans="2:57" x14ac:dyDescent="0.25">
      <c r="B32" s="91"/>
      <c r="C32" s="86"/>
      <c r="D32" s="91"/>
      <c r="E32" s="96"/>
      <c r="F32" s="96"/>
      <c r="G32" s="96"/>
      <c r="H32" s="96"/>
      <c r="I32" s="91"/>
      <c r="J32" s="91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</row>
    <row r="33" spans="2:57" ht="15.75" thickBot="1" x14ac:dyDescent="0.3">
      <c r="B33" s="175" t="s">
        <v>99</v>
      </c>
      <c r="C33" s="181" t="s">
        <v>100</v>
      </c>
      <c r="D33" s="307" t="s">
        <v>97</v>
      </c>
      <c r="E33" s="515" t="s">
        <v>84</v>
      </c>
      <c r="F33" s="515"/>
      <c r="G33" s="483" t="s">
        <v>85</v>
      </c>
      <c r="H33" s="483"/>
      <c r="I33" s="484" t="s">
        <v>86</v>
      </c>
      <c r="J33" s="484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</row>
    <row r="34" spans="2:57" ht="15.75" thickTop="1" x14ac:dyDescent="0.25">
      <c r="B34" s="308" t="s">
        <v>58</v>
      </c>
      <c r="C34" s="185" t="s">
        <v>94</v>
      </c>
      <c r="D34" s="309">
        <f>AVERAGE(R50:U58)</f>
        <v>8.9499999999999993</v>
      </c>
      <c r="E34" s="178">
        <f>D34+1</f>
        <v>9.9499999999999993</v>
      </c>
      <c r="F34" s="178">
        <f>D34-1</f>
        <v>7.9499999999999993</v>
      </c>
      <c r="G34" s="179">
        <f>D34+1+0.001</f>
        <v>9.9509999999999987</v>
      </c>
      <c r="H34" s="179">
        <f>D34-1-0.001</f>
        <v>7.948999999999999</v>
      </c>
      <c r="I34" s="107">
        <f>D34+2+0.001</f>
        <v>10.950999999999999</v>
      </c>
      <c r="J34" s="107">
        <f>D34-2-0.001</f>
        <v>6.948999999999999</v>
      </c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</row>
    <row r="35" spans="2:57" x14ac:dyDescent="0.25">
      <c r="B35" s="180" t="s">
        <v>57</v>
      </c>
      <c r="C35" s="185" t="s">
        <v>94</v>
      </c>
      <c r="D35" s="310">
        <f>AVERAGEA(AF50:AI58)</f>
        <v>11.424999999999999</v>
      </c>
      <c r="E35" s="178">
        <f>D35+1</f>
        <v>12.424999999999999</v>
      </c>
      <c r="F35" s="178">
        <f>D35-1</f>
        <v>10.424999999999999</v>
      </c>
      <c r="G35" s="179">
        <f>D35+1+0.001</f>
        <v>12.425999999999998</v>
      </c>
      <c r="H35" s="179">
        <f>D35-1-0.001</f>
        <v>10.423999999999999</v>
      </c>
      <c r="I35" s="107">
        <f>D35+2+0.001</f>
        <v>13.425999999999998</v>
      </c>
      <c r="J35" s="107">
        <f>D35-2-0.001</f>
        <v>9.4239999999999995</v>
      </c>
      <c r="K35"/>
      <c r="L35"/>
      <c r="M35"/>
      <c r="N35"/>
      <c r="O35" s="363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</row>
    <row r="36" spans="2:57" x14ac:dyDescent="0.25">
      <c r="B36" s="75"/>
      <c r="C36" s="101"/>
      <c r="D36" s="120"/>
      <c r="E36" s="73"/>
      <c r="F36" s="73"/>
      <c r="G36" s="73"/>
      <c r="H36" s="73"/>
      <c r="I36" s="73"/>
      <c r="J36" s="73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</row>
    <row r="37" spans="2:57" ht="15.75" thickBot="1" x14ac:dyDescent="0.3">
      <c r="B37" s="175" t="s">
        <v>99</v>
      </c>
      <c r="C37" s="181" t="s">
        <v>100</v>
      </c>
      <c r="D37" s="307" t="s">
        <v>97</v>
      </c>
      <c r="E37" s="515" t="s">
        <v>84</v>
      </c>
      <c r="F37" s="515"/>
      <c r="G37" s="483" t="s">
        <v>85</v>
      </c>
      <c r="H37" s="483"/>
      <c r="I37" s="484" t="s">
        <v>86</v>
      </c>
      <c r="J37" s="484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</row>
    <row r="38" spans="2:57" ht="15.75" thickTop="1" x14ac:dyDescent="0.25">
      <c r="B38" s="311" t="s">
        <v>58</v>
      </c>
      <c r="C38" s="186" t="s">
        <v>95</v>
      </c>
      <c r="D38" s="120">
        <f>AVERAGE(V50:W58)</f>
        <v>119.73333333333333</v>
      </c>
      <c r="E38" s="92">
        <f>D38+1</f>
        <v>120.73333333333333</v>
      </c>
      <c r="F38" s="92">
        <f>D38-1</f>
        <v>118.73333333333333</v>
      </c>
      <c r="G38" s="93">
        <f>D38+1+0.001</f>
        <v>120.73433333333334</v>
      </c>
      <c r="H38" s="93">
        <f>D38-1-0.001</f>
        <v>118.73233333333333</v>
      </c>
      <c r="I38" s="94">
        <f>D38+2+0.001</f>
        <v>121.73433333333334</v>
      </c>
      <c r="J38" s="94">
        <f>D38-2-0.001</f>
        <v>117.73233333333333</v>
      </c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</row>
    <row r="39" spans="2:57" x14ac:dyDescent="0.25">
      <c r="B39" s="176" t="s">
        <v>57</v>
      </c>
      <c r="C39" s="186" t="s">
        <v>95</v>
      </c>
      <c r="D39" s="120">
        <f>AVERAGE(AJ50:AK58)</f>
        <v>119.45</v>
      </c>
      <c r="E39" s="92">
        <f>D39+1</f>
        <v>120.45</v>
      </c>
      <c r="F39" s="92">
        <f>D39-1</f>
        <v>118.45</v>
      </c>
      <c r="G39" s="93">
        <f>D39+1+0.001</f>
        <v>120.45100000000001</v>
      </c>
      <c r="H39" s="93">
        <f>D39-1-0.001</f>
        <v>118.449</v>
      </c>
      <c r="I39" s="94">
        <f>D39+2+0.001</f>
        <v>121.45100000000001</v>
      </c>
      <c r="J39" s="94">
        <f>D39-2-0.001</f>
        <v>117.449</v>
      </c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</row>
    <row r="40" spans="2:57" x14ac:dyDescent="0.25">
      <c r="B40" s="91"/>
      <c r="C40" s="86"/>
      <c r="D40" s="91"/>
      <c r="E40" s="91"/>
      <c r="F40" s="91"/>
      <c r="G40" s="91"/>
      <c r="H40" s="91"/>
      <c r="I40" s="91"/>
      <c r="J40" s="91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</row>
    <row r="41" spans="2:57" ht="15.75" thickBot="1" x14ac:dyDescent="0.3">
      <c r="B41" s="175" t="s">
        <v>99</v>
      </c>
      <c r="C41" s="181" t="s">
        <v>100</v>
      </c>
      <c r="D41" s="173"/>
      <c r="E41" s="465" t="s">
        <v>89</v>
      </c>
      <c r="F41" s="465"/>
      <c r="G41" s="466" t="s">
        <v>90</v>
      </c>
      <c r="H41" s="466"/>
      <c r="I41" s="467" t="s">
        <v>83</v>
      </c>
      <c r="J41" s="467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</row>
    <row r="42" spans="2:57" ht="15.75" thickTop="1" x14ac:dyDescent="0.25">
      <c r="B42" s="176"/>
      <c r="C42" s="187" t="s">
        <v>71</v>
      </c>
      <c r="D42" s="113" t="s">
        <v>87</v>
      </c>
      <c r="E42" s="97">
        <v>0.5</v>
      </c>
      <c r="F42" s="97">
        <v>-0.5</v>
      </c>
      <c r="G42" s="98">
        <v>0.5</v>
      </c>
      <c r="H42" s="108">
        <v>-0.5</v>
      </c>
      <c r="I42" s="99">
        <v>1</v>
      </c>
      <c r="J42" s="99">
        <v>1</v>
      </c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</row>
    <row r="43" spans="2:57" x14ac:dyDescent="0.25">
      <c r="B43" s="75"/>
      <c r="C43" s="91"/>
      <c r="D43" s="91"/>
      <c r="E43" s="91"/>
      <c r="F43" s="91"/>
      <c r="G43" s="91"/>
      <c r="H43" s="91"/>
      <c r="I43" s="91"/>
      <c r="J43" s="91"/>
      <c r="K43" s="101"/>
      <c r="O43" s="318"/>
      <c r="P43"/>
      <c r="Q43"/>
      <c r="R43" s="61"/>
      <c r="S43" s="61"/>
      <c r="T43" s="61"/>
      <c r="U43" s="61"/>
      <c r="V43" s="61"/>
      <c r="W43" s="61"/>
    </row>
    <row r="44" spans="2:57" ht="15.75" thickBot="1" x14ac:dyDescent="0.3">
      <c r="B44" s="175" t="s">
        <v>99</v>
      </c>
      <c r="C44" s="188"/>
      <c r="D44" s="307"/>
      <c r="E44" s="465" t="s">
        <v>91</v>
      </c>
      <c r="F44" s="465"/>
      <c r="G44" s="466" t="s">
        <v>92</v>
      </c>
      <c r="H44" s="466"/>
      <c r="I44" s="467" t="s">
        <v>88</v>
      </c>
      <c r="J44" s="467"/>
      <c r="K44" s="101"/>
      <c r="O44" s="318"/>
      <c r="P44"/>
      <c r="Q44"/>
      <c r="R44" s="61"/>
      <c r="S44" s="61"/>
      <c r="T44" s="61"/>
      <c r="U44" s="61"/>
      <c r="V44" s="61"/>
      <c r="W44" s="61"/>
    </row>
    <row r="45" spans="2:57" ht="15.75" thickTop="1" x14ac:dyDescent="0.25">
      <c r="B45" s="176"/>
      <c r="C45" s="186" t="s">
        <v>72</v>
      </c>
      <c r="D45" s="113" t="s">
        <v>87</v>
      </c>
      <c r="E45" s="100">
        <v>1</v>
      </c>
      <c r="F45" s="100">
        <v>-1</v>
      </c>
      <c r="G45" s="98">
        <v>2</v>
      </c>
      <c r="H45" s="98">
        <v>-2</v>
      </c>
      <c r="I45" s="99">
        <v>3</v>
      </c>
      <c r="J45" s="99">
        <v>-3</v>
      </c>
      <c r="K45" s="101"/>
      <c r="O45" s="318"/>
      <c r="P45"/>
      <c r="Q45"/>
      <c r="R45" s="61"/>
      <c r="S45" s="61"/>
      <c r="T45" s="61"/>
      <c r="U45" s="61"/>
      <c r="V45" s="61"/>
      <c r="W45" s="61"/>
    </row>
    <row r="46" spans="2:57" x14ac:dyDescent="0.25">
      <c r="B46" s="329" t="s">
        <v>150</v>
      </c>
      <c r="C46"/>
      <c r="D46" s="12"/>
      <c r="E46" s="4"/>
      <c r="G46"/>
      <c r="H46"/>
      <c r="I46"/>
      <c r="J46" s="61"/>
      <c r="K46" s="101"/>
      <c r="L46" s="319"/>
      <c r="M46" s="319"/>
      <c r="N46" s="318"/>
      <c r="O46" s="318"/>
      <c r="P46"/>
      <c r="Q46"/>
      <c r="R46" s="61"/>
      <c r="S46" s="61"/>
      <c r="T46" s="61"/>
      <c r="U46" s="61"/>
      <c r="V46" s="61"/>
      <c r="W46" s="61"/>
    </row>
    <row r="47" spans="2:57" ht="15.75" thickBot="1" x14ac:dyDescent="0.3">
      <c r="C47"/>
      <c r="D47" s="12"/>
      <c r="E47" s="4"/>
      <c r="G47"/>
      <c r="H47"/>
      <c r="I47"/>
      <c r="J47" s="61"/>
      <c r="K47" s="101"/>
      <c r="L47" s="319"/>
      <c r="M47" s="319"/>
      <c r="N47" s="318"/>
      <c r="O47" s="318"/>
      <c r="P47"/>
      <c r="Q47"/>
      <c r="R47" s="61"/>
      <c r="S47" s="61"/>
      <c r="T47" s="61"/>
      <c r="U47" s="61"/>
      <c r="V47" s="61"/>
      <c r="W47" s="61"/>
    </row>
    <row r="48" spans="2:57" s="6" customFormat="1" ht="15.75" thickBot="1" x14ac:dyDescent="0.3">
      <c r="B48" s="74"/>
      <c r="C48" s="459" t="s">
        <v>58</v>
      </c>
      <c r="D48" s="460"/>
      <c r="E48" s="461"/>
      <c r="F48" s="520" t="s">
        <v>57</v>
      </c>
      <c r="G48" s="521"/>
      <c r="H48" s="522"/>
      <c r="I48" s="169"/>
      <c r="J48" s="520" t="s">
        <v>8</v>
      </c>
      <c r="K48" s="521"/>
      <c r="L48" s="521"/>
      <c r="M48" s="521"/>
      <c r="N48" s="521"/>
      <c r="O48" s="521"/>
      <c r="P48" s="521"/>
      <c r="Q48" s="521"/>
      <c r="R48" s="521"/>
      <c r="S48" s="521"/>
      <c r="T48" s="521"/>
      <c r="U48" s="521"/>
      <c r="V48" s="521"/>
      <c r="W48" s="522"/>
      <c r="X48" s="520" t="s">
        <v>9</v>
      </c>
      <c r="Y48" s="521"/>
      <c r="Z48" s="521"/>
      <c r="AA48" s="521"/>
      <c r="AB48" s="521"/>
      <c r="AC48" s="521"/>
      <c r="AD48" s="521"/>
      <c r="AE48" s="521"/>
      <c r="AF48" s="521"/>
      <c r="AG48" s="521"/>
      <c r="AH48" s="521"/>
      <c r="AI48" s="521"/>
      <c r="AJ48" s="521"/>
      <c r="AK48" s="522"/>
      <c r="AP48" s="523" t="s">
        <v>142</v>
      </c>
      <c r="AQ48" s="524"/>
      <c r="AR48" s="523" t="s">
        <v>143</v>
      </c>
      <c r="AS48" s="524"/>
      <c r="AU48" s="462" t="s">
        <v>105</v>
      </c>
      <c r="AV48" s="463"/>
      <c r="AW48" s="463"/>
      <c r="AX48" s="463"/>
      <c r="AY48" s="463"/>
      <c r="AZ48" s="463"/>
      <c r="BA48" s="464"/>
      <c r="BB48" s="57"/>
      <c r="BC48" s="57"/>
    </row>
    <row r="49" spans="2:58" s="6" customFormat="1" ht="39" customHeight="1" thickBot="1" x14ac:dyDescent="0.3">
      <c r="B49" s="194" t="s">
        <v>5</v>
      </c>
      <c r="C49" s="158" t="s">
        <v>93</v>
      </c>
      <c r="D49" s="150" t="s">
        <v>68</v>
      </c>
      <c r="E49" s="159" t="s">
        <v>78</v>
      </c>
      <c r="F49" s="158" t="s">
        <v>93</v>
      </c>
      <c r="G49" s="150" t="s">
        <v>68</v>
      </c>
      <c r="H49" s="159" t="s">
        <v>78</v>
      </c>
      <c r="I49" s="166" t="s">
        <v>59</v>
      </c>
      <c r="J49" s="230" t="s">
        <v>0</v>
      </c>
      <c r="K49" s="195" t="s">
        <v>1</v>
      </c>
      <c r="L49" s="195" t="s">
        <v>2</v>
      </c>
      <c r="M49" s="195" t="s">
        <v>3</v>
      </c>
      <c r="N49" s="195" t="s">
        <v>4</v>
      </c>
      <c r="O49" s="195" t="s">
        <v>20</v>
      </c>
      <c r="P49" s="195" t="s">
        <v>21</v>
      </c>
      <c r="Q49" s="195" t="s">
        <v>7</v>
      </c>
      <c r="R49" s="195" t="s">
        <v>10</v>
      </c>
      <c r="S49" s="195" t="s">
        <v>11</v>
      </c>
      <c r="T49" s="195" t="s">
        <v>13</v>
      </c>
      <c r="U49" s="195" t="s">
        <v>12</v>
      </c>
      <c r="V49" s="195" t="s">
        <v>14</v>
      </c>
      <c r="W49" s="196" t="s">
        <v>15</v>
      </c>
      <c r="X49" s="230" t="s">
        <v>0</v>
      </c>
      <c r="Y49" s="195" t="s">
        <v>1</v>
      </c>
      <c r="Z49" s="195" t="s">
        <v>2</v>
      </c>
      <c r="AA49" s="195" t="s">
        <v>3</v>
      </c>
      <c r="AB49" s="195" t="s">
        <v>4</v>
      </c>
      <c r="AC49" s="195" t="s">
        <v>20</v>
      </c>
      <c r="AD49" s="195" t="s">
        <v>21</v>
      </c>
      <c r="AE49" s="195" t="s">
        <v>7</v>
      </c>
      <c r="AF49" s="195" t="s">
        <v>10</v>
      </c>
      <c r="AG49" s="195" t="s">
        <v>11</v>
      </c>
      <c r="AH49" s="195" t="s">
        <v>13</v>
      </c>
      <c r="AI49" s="195" t="s">
        <v>12</v>
      </c>
      <c r="AJ49" s="195" t="s">
        <v>14</v>
      </c>
      <c r="AK49" s="196" t="s">
        <v>15</v>
      </c>
      <c r="AL49" s="312" t="s">
        <v>28</v>
      </c>
      <c r="AM49" s="147" t="s">
        <v>29</v>
      </c>
      <c r="AN49" s="146" t="s">
        <v>144</v>
      </c>
      <c r="AO49" s="325" t="s">
        <v>6</v>
      </c>
      <c r="AP49" s="158" t="s">
        <v>61</v>
      </c>
      <c r="AQ49" s="159" t="s">
        <v>60</v>
      </c>
      <c r="AR49" s="149" t="s">
        <v>61</v>
      </c>
      <c r="AS49" s="159" t="s">
        <v>60</v>
      </c>
      <c r="AU49" s="324" t="s">
        <v>5</v>
      </c>
      <c r="AV49" s="210" t="s">
        <v>107</v>
      </c>
      <c r="AW49" s="150" t="s">
        <v>108</v>
      </c>
      <c r="AX49" s="159" t="s">
        <v>109</v>
      </c>
      <c r="AY49" s="210" t="s">
        <v>110</v>
      </c>
      <c r="AZ49" s="150" t="s">
        <v>111</v>
      </c>
      <c r="BA49" s="159" t="s">
        <v>112</v>
      </c>
      <c r="BB49" s="223" t="s">
        <v>106</v>
      </c>
      <c r="BC49" s="225">
        <v>0.02</v>
      </c>
      <c r="BD49" s="225">
        <v>-0.02</v>
      </c>
      <c r="BE49" s="225">
        <v>0.03</v>
      </c>
      <c r="BF49" s="225">
        <v>-0.03</v>
      </c>
    </row>
    <row r="50" spans="2:58" s="6" customFormat="1" ht="30" x14ac:dyDescent="0.25">
      <c r="B50" s="189">
        <v>20221111</v>
      </c>
      <c r="C50" s="316">
        <v>1.994</v>
      </c>
      <c r="D50" s="152">
        <f>IF(C50="","",((C50/$D$28)-1))</f>
        <v>-5.9820538384844912E-3</v>
      </c>
      <c r="E50" s="240">
        <f>IF(C50="","",((C50/$D$30)-1))</f>
        <v>-1.1892963330029649E-2</v>
      </c>
      <c r="F50" s="316">
        <v>1.986</v>
      </c>
      <c r="G50" s="152">
        <f>IF(F50="","",((F50/$D$29)-1))</f>
        <v>-5.5082623935904795E-3</v>
      </c>
      <c r="H50" s="240">
        <f>IF(F50="","",((F50/$D$31)-1))</f>
        <v>-1.6344725111441361E-2</v>
      </c>
      <c r="I50" s="239">
        <f>IF(C50="","",C50/F50)</f>
        <v>1.0040281973816718</v>
      </c>
      <c r="J50" s="231">
        <v>0.43</v>
      </c>
      <c r="K50" s="190">
        <v>0.32</v>
      </c>
      <c r="L50" s="190">
        <v>0.2</v>
      </c>
      <c r="M50" s="190">
        <v>-0.04</v>
      </c>
      <c r="N50" s="190">
        <v>0.81</v>
      </c>
      <c r="O50" s="190">
        <v>0.18</v>
      </c>
      <c r="P50" s="190">
        <v>0.02</v>
      </c>
      <c r="Q50" s="191">
        <v>1.994</v>
      </c>
      <c r="R50" s="192">
        <v>9.3000000000000007</v>
      </c>
      <c r="S50" s="192">
        <v>9.1</v>
      </c>
      <c r="T50" s="192">
        <v>8.6</v>
      </c>
      <c r="U50" s="192">
        <v>8.8000000000000007</v>
      </c>
      <c r="V50" s="192">
        <v>119.6</v>
      </c>
      <c r="W50" s="193">
        <v>119.9</v>
      </c>
      <c r="X50" s="231">
        <v>0.2</v>
      </c>
      <c r="Y50" s="190">
        <v>0.41</v>
      </c>
      <c r="Z50" s="190">
        <v>0.04</v>
      </c>
      <c r="AA50" s="190">
        <v>-0.24</v>
      </c>
      <c r="AB50" s="190">
        <v>0.67</v>
      </c>
      <c r="AC50" s="190">
        <v>7.0000000000000007E-2</v>
      </c>
      <c r="AD50" s="190">
        <v>-0.23</v>
      </c>
      <c r="AE50" s="191">
        <v>1.986</v>
      </c>
      <c r="AF50" s="192">
        <v>11.4</v>
      </c>
      <c r="AG50" s="192">
        <v>11.6</v>
      </c>
      <c r="AH50" s="192">
        <v>11.4</v>
      </c>
      <c r="AI50" s="192">
        <v>11.3</v>
      </c>
      <c r="AJ50" s="192">
        <v>119.2</v>
      </c>
      <c r="AK50" s="193">
        <v>119.6</v>
      </c>
      <c r="AL50" s="359" t="s">
        <v>153</v>
      </c>
      <c r="AM50" s="385" t="s">
        <v>87</v>
      </c>
      <c r="AN50" s="386" t="s">
        <v>158</v>
      </c>
      <c r="AO50" s="362" t="s">
        <v>172</v>
      </c>
      <c r="AP50" s="387"/>
      <c r="AQ50" s="388"/>
      <c r="AR50" s="389"/>
      <c r="AS50" s="388"/>
      <c r="AU50" s="228">
        <f t="shared" ref="AU50:AU113" si="0">DATE(LEFT(B50,4), MID(B50,5,2), RIGHT(B50,2))</f>
        <v>44876</v>
      </c>
      <c r="AV50" s="220">
        <f>IF(C50="","",C50/$D$28)</f>
        <v>0.99401794616151551</v>
      </c>
      <c r="AW50" s="221">
        <f>IF(C50="",IF(AV50="","",AV50),AVERAGE(AV40:AV59))</f>
        <v>0.99501495513459626</v>
      </c>
      <c r="AX50" s="222">
        <f>IF(C50="",IF(AV50="","",AV50),AVERAGE(AV30:AV69))</f>
        <v>0.99501495513459626</v>
      </c>
      <c r="AY50" s="220">
        <f>IF(F50="","",F50/$D$29)</f>
        <v>0.99449173760640952</v>
      </c>
      <c r="AZ50" s="221">
        <f>IF(F50="",IF(AY50="","",AY50),AVERAGE(AY40:AY59))</f>
        <v>0.99399098647971951</v>
      </c>
      <c r="BA50" s="222">
        <f>IF(F50="",IF(AY50="","",AY50),AVERAGE(AY30:AY69))</f>
        <v>0.99399098647971951</v>
      </c>
      <c r="BB50" s="224">
        <v>1</v>
      </c>
      <c r="BC50" s="224">
        <f>1+1*$BC$49</f>
        <v>1.02</v>
      </c>
      <c r="BD50" s="224">
        <f>1+1*$BD$49</f>
        <v>0.98</v>
      </c>
      <c r="BE50" s="224">
        <f>1+1*$BE$49</f>
        <v>1.03</v>
      </c>
      <c r="BF50" s="224">
        <f>1+1*$BF$49</f>
        <v>0.97</v>
      </c>
    </row>
    <row r="51" spans="2:58" s="6" customFormat="1" ht="30" x14ac:dyDescent="0.25">
      <c r="B51" s="135">
        <v>20221111</v>
      </c>
      <c r="C51" s="136">
        <v>1.996</v>
      </c>
      <c r="D51" s="152">
        <f t="shared" ref="D51:D113" si="1">IF(C51="","",((C51/$D$28)-1))</f>
        <v>-4.9850448654036317E-3</v>
      </c>
      <c r="E51" s="240">
        <f t="shared" ref="E51:E113" si="2">IF(C51="","",((C51/$D$30)-1))</f>
        <v>-1.090188305252715E-2</v>
      </c>
      <c r="F51" s="136">
        <v>1.984</v>
      </c>
      <c r="G51" s="152">
        <f t="shared" ref="G51:G113" si="3">IF(F51="","",((F51/$D$29)-1))</f>
        <v>-6.5097646469705062E-3</v>
      </c>
      <c r="H51" s="240">
        <f t="shared" ref="H51:H113" si="4">IF(F51="","",((F51/$D$31)-1))</f>
        <v>-1.733531451213477E-2</v>
      </c>
      <c r="I51" s="239">
        <f t="shared" ref="I51:I113" si="5">IF(C51="","",C51/F51)</f>
        <v>1.0060483870967742</v>
      </c>
      <c r="J51" s="232">
        <v>0.37</v>
      </c>
      <c r="K51" s="140">
        <v>0.32</v>
      </c>
      <c r="L51" s="140">
        <v>0.13</v>
      </c>
      <c r="M51" s="140">
        <v>-0.05</v>
      </c>
      <c r="N51" s="140">
        <v>0.8</v>
      </c>
      <c r="O51" s="140">
        <v>0.16</v>
      </c>
      <c r="P51" s="140">
        <v>0.01</v>
      </c>
      <c r="Q51" s="141">
        <v>1.996</v>
      </c>
      <c r="R51" s="142">
        <v>9</v>
      </c>
      <c r="S51" s="142">
        <v>9.3000000000000007</v>
      </c>
      <c r="T51" s="142">
        <v>8.6999999999999993</v>
      </c>
      <c r="U51" s="142">
        <v>8.8000000000000007</v>
      </c>
      <c r="V51" s="142">
        <v>119.5</v>
      </c>
      <c r="W51" s="143">
        <v>119.9</v>
      </c>
      <c r="X51" s="232">
        <v>0.22</v>
      </c>
      <c r="Y51" s="140">
        <v>0.4</v>
      </c>
      <c r="Z51" s="140">
        <v>0.05</v>
      </c>
      <c r="AA51" s="140">
        <v>-0.22</v>
      </c>
      <c r="AB51" s="140">
        <v>0.66</v>
      </c>
      <c r="AC51" s="140">
        <v>0.08</v>
      </c>
      <c r="AD51" s="140">
        <v>-0.21</v>
      </c>
      <c r="AE51" s="141">
        <v>1.984</v>
      </c>
      <c r="AF51" s="142">
        <v>11.5</v>
      </c>
      <c r="AG51" s="142">
        <v>11.5</v>
      </c>
      <c r="AH51" s="142">
        <v>11.3</v>
      </c>
      <c r="AI51" s="142">
        <v>11.3</v>
      </c>
      <c r="AJ51" s="142">
        <v>119.3</v>
      </c>
      <c r="AK51" s="143">
        <v>119.7</v>
      </c>
      <c r="AL51" s="359" t="s">
        <v>153</v>
      </c>
      <c r="AM51" s="385" t="s">
        <v>87</v>
      </c>
      <c r="AN51" s="386" t="s">
        <v>159</v>
      </c>
      <c r="AO51" s="362"/>
      <c r="AP51" s="376">
        <v>100</v>
      </c>
      <c r="AQ51" s="161"/>
      <c r="AR51" s="381">
        <v>100</v>
      </c>
      <c r="AS51" s="161"/>
      <c r="AU51" s="228">
        <f t="shared" si="0"/>
        <v>44876</v>
      </c>
      <c r="AV51" s="220">
        <f>IF(C51="","",C51/$D$28)</f>
        <v>0.99501495513459637</v>
      </c>
      <c r="AW51" s="221">
        <f>IF(C51="",IF(AV51="","",AV51),AVERAGE(AV41:AV60))</f>
        <v>0.99501495513459626</v>
      </c>
      <c r="AX51" s="222">
        <f>IF(C51="",IF(AV51="","",AV51),AVERAGE(AV31:AV70))</f>
        <v>0.99501495513459626</v>
      </c>
      <c r="AY51" s="220">
        <f>IF(F51="","",F51/$D$29)</f>
        <v>0.99349023535302949</v>
      </c>
      <c r="AZ51" s="221">
        <f>IF(F51="",IF(AY51="","",AY51),AVERAGE(AY41:AY60))</f>
        <v>0.99399098647971951</v>
      </c>
      <c r="BA51" s="222">
        <f>IF(F51="",IF(AY51="","",AY51),AVERAGE(AY31:AY70))</f>
        <v>0.99399098647971951</v>
      </c>
      <c r="BB51" s="224">
        <v>1</v>
      </c>
      <c r="BC51" s="224">
        <f t="shared" ref="BC51:BC113" si="6">1+1*$BC$49</f>
        <v>1.02</v>
      </c>
      <c r="BD51" s="224">
        <f t="shared" ref="BD51:BD113" si="7">1+1*$BD$49</f>
        <v>0.98</v>
      </c>
      <c r="BE51" s="224">
        <f t="shared" ref="BE51:BE113" si="8">1+1*$BE$49</f>
        <v>1.03</v>
      </c>
      <c r="BF51" s="224">
        <f t="shared" ref="BF51:BF113" si="9">1+1*$BF$49</f>
        <v>0.97</v>
      </c>
    </row>
    <row r="52" spans="2:58" s="438" customFormat="1" ht="30" x14ac:dyDescent="0.25">
      <c r="B52" s="338">
        <v>20230525</v>
      </c>
      <c r="C52" s="339">
        <v>1.998</v>
      </c>
      <c r="D52" s="432">
        <f t="shared" ref="D52" si="10">IF(C52="","",((C52/$D$28)-1))</f>
        <v>-3.9880358923228831E-3</v>
      </c>
      <c r="E52" s="433">
        <f t="shared" ref="E52" si="11">IF(C52="","",((C52/$D$30)-1))</f>
        <v>-9.9108027750246519E-3</v>
      </c>
      <c r="F52" s="339">
        <v>1.9850000000000001</v>
      </c>
      <c r="G52" s="432">
        <f t="shared" ref="G52" si="12">IF(F52="","",((F52/$D$29)-1))</f>
        <v>-6.0090135202803818E-3</v>
      </c>
      <c r="H52" s="433">
        <f t="shared" ref="H52" si="13">IF(F52="","",((F52/$D$31)-1))</f>
        <v>-1.6840019811788065E-2</v>
      </c>
      <c r="I52" s="239">
        <f t="shared" si="5"/>
        <v>1.0065491183879092</v>
      </c>
      <c r="J52" s="434">
        <v>0.47</v>
      </c>
      <c r="K52" s="343">
        <v>0.31</v>
      </c>
      <c r="L52" s="343">
        <v>0.14000000000000001</v>
      </c>
      <c r="M52" s="343">
        <v>-0.04</v>
      </c>
      <c r="N52" s="343">
        <v>0.77</v>
      </c>
      <c r="O52" s="343">
        <v>0.13</v>
      </c>
      <c r="P52" s="343">
        <v>-0.04</v>
      </c>
      <c r="Q52" s="344">
        <v>1.998</v>
      </c>
      <c r="R52" s="345">
        <v>9</v>
      </c>
      <c r="S52" s="345">
        <v>9.3000000000000007</v>
      </c>
      <c r="T52" s="345">
        <v>8.6999999999999993</v>
      </c>
      <c r="U52" s="345">
        <v>8.8000000000000007</v>
      </c>
      <c r="V52" s="345">
        <v>119.6</v>
      </c>
      <c r="W52" s="346">
        <v>119.9</v>
      </c>
      <c r="X52" s="434">
        <v>0.19</v>
      </c>
      <c r="Y52" s="343">
        <v>0.43</v>
      </c>
      <c r="Z52" s="343">
        <v>0.04</v>
      </c>
      <c r="AA52" s="343">
        <v>-0.23</v>
      </c>
      <c r="AB52" s="343">
        <v>0.65</v>
      </c>
      <c r="AC52" s="343">
        <v>0.05</v>
      </c>
      <c r="AD52" s="343">
        <v>-0.25</v>
      </c>
      <c r="AE52" s="344">
        <v>1.9850000000000001</v>
      </c>
      <c r="AF52" s="345">
        <v>11.5</v>
      </c>
      <c r="AG52" s="345">
        <v>11.5</v>
      </c>
      <c r="AH52" s="345">
        <v>11.4</v>
      </c>
      <c r="AI52" s="345">
        <v>11.4</v>
      </c>
      <c r="AJ52" s="345">
        <v>119.3</v>
      </c>
      <c r="AK52" s="346">
        <v>119.6</v>
      </c>
      <c r="AL52" s="359" t="s">
        <v>284</v>
      </c>
      <c r="AM52" s="420" t="s">
        <v>87</v>
      </c>
      <c r="AN52" s="386" t="s">
        <v>286</v>
      </c>
      <c r="AO52" s="362"/>
      <c r="AP52" s="435">
        <v>100</v>
      </c>
      <c r="AQ52" s="436"/>
      <c r="AR52" s="437">
        <v>100</v>
      </c>
      <c r="AS52" s="436"/>
      <c r="AU52" s="228">
        <f t="shared" si="0"/>
        <v>45071</v>
      </c>
      <c r="AV52" s="349">
        <f>IF(C52="","",C52/$D$28)</f>
        <v>0.99601196410767712</v>
      </c>
      <c r="AW52" s="350">
        <f>IF(C52="",IF(AV52="","",AV52),AVERAGE(AV42:AV61))</f>
        <v>0.99501495513459626</v>
      </c>
      <c r="AX52" s="351">
        <f>IF(C52="",IF(AV52="","",AV52),AVERAGE(AV32:AV71))</f>
        <v>0.99501495513459626</v>
      </c>
      <c r="AY52" s="349">
        <f>IF(F52="","",F52/$D$29)</f>
        <v>0.99399098647971962</v>
      </c>
      <c r="AZ52" s="350">
        <f>IF(F52="",IF(AY52="","",AY52),AVERAGE(AY42:AY61))</f>
        <v>0.99399098647971951</v>
      </c>
      <c r="BA52" s="351">
        <f>IF(F52="",IF(AY52="","",AY52),AVERAGE(AY32:AY71))</f>
        <v>0.99399098647971951</v>
      </c>
      <c r="BB52" s="224">
        <v>1</v>
      </c>
      <c r="BC52" s="224">
        <f t="shared" si="6"/>
        <v>1.02</v>
      </c>
      <c r="BD52" s="224">
        <f t="shared" si="7"/>
        <v>0.98</v>
      </c>
      <c r="BE52" s="224">
        <f t="shared" si="8"/>
        <v>1.03</v>
      </c>
      <c r="BF52" s="224">
        <f t="shared" si="9"/>
        <v>0.97</v>
      </c>
    </row>
    <row r="53" spans="2:58" s="6" customFormat="1" x14ac:dyDescent="0.25">
      <c r="B53" s="135"/>
      <c r="C53" s="136"/>
      <c r="D53" s="152"/>
      <c r="E53" s="240"/>
      <c r="F53" s="136"/>
      <c r="G53" s="152"/>
      <c r="H53" s="240"/>
      <c r="I53" s="239"/>
      <c r="J53" s="232"/>
      <c r="K53" s="140"/>
      <c r="L53" s="140"/>
      <c r="M53" s="140"/>
      <c r="N53" s="140"/>
      <c r="O53" s="140"/>
      <c r="P53" s="140"/>
      <c r="Q53" s="141"/>
      <c r="R53" s="142"/>
      <c r="S53" s="142"/>
      <c r="T53" s="142"/>
      <c r="U53" s="142"/>
      <c r="V53" s="142"/>
      <c r="W53" s="143"/>
      <c r="X53" s="232"/>
      <c r="Y53" s="140"/>
      <c r="Z53" s="140"/>
      <c r="AA53" s="140"/>
      <c r="AB53" s="140"/>
      <c r="AC53" s="140"/>
      <c r="AD53" s="140"/>
      <c r="AE53" s="141"/>
      <c r="AF53" s="142"/>
      <c r="AG53" s="142"/>
      <c r="AH53" s="142"/>
      <c r="AI53" s="142"/>
      <c r="AJ53" s="142"/>
      <c r="AK53" s="143"/>
      <c r="AL53" s="359"/>
      <c r="AM53" s="385"/>
      <c r="AN53" s="386"/>
      <c r="AO53" s="362"/>
      <c r="AP53" s="376"/>
      <c r="AQ53" s="161"/>
      <c r="AR53" s="381"/>
      <c r="AS53" s="161"/>
      <c r="AU53" s="228" t="e">
        <f t="shared" si="0"/>
        <v>#VALUE!</v>
      </c>
      <c r="AV53" s="349" t="str">
        <f t="shared" ref="AV53:AV54" si="14">IF(C53="","",C53/$D$28)</f>
        <v/>
      </c>
      <c r="AW53" s="350" t="str">
        <f t="shared" ref="AW53:AW54" si="15">IF(C53="",IF(AV53="","",AV53),AVERAGE(AV43:AV62))</f>
        <v/>
      </c>
      <c r="AX53" s="351" t="str">
        <f t="shared" ref="AX53:AX54" si="16">IF(C53="",IF(AV53="","",AV53),AVERAGE(AV33:AV72))</f>
        <v/>
      </c>
      <c r="AY53" s="349" t="str">
        <f t="shared" ref="AY53:AY54" si="17">IF(F53="","",F53/$D$29)</f>
        <v/>
      </c>
      <c r="AZ53" s="350" t="str">
        <f t="shared" ref="AZ53:AZ54" si="18">IF(F53="",IF(AY53="","",AY53),AVERAGE(AY43:AY62))</f>
        <v/>
      </c>
      <c r="BA53" s="351" t="str">
        <f t="shared" ref="BA53:BA54" si="19">IF(F53="",IF(AY53="","",AY53),AVERAGE(AY33:AY72))</f>
        <v/>
      </c>
      <c r="BB53" s="224">
        <v>1</v>
      </c>
      <c r="BC53" s="224">
        <f t="shared" si="6"/>
        <v>1.02</v>
      </c>
      <c r="BD53" s="224">
        <f t="shared" si="7"/>
        <v>0.98</v>
      </c>
      <c r="BE53" s="224">
        <f t="shared" si="8"/>
        <v>1.03</v>
      </c>
      <c r="BF53" s="224">
        <f t="shared" si="9"/>
        <v>0.97</v>
      </c>
    </row>
    <row r="54" spans="2:58" s="6" customFormat="1" x14ac:dyDescent="0.25">
      <c r="B54" s="135"/>
      <c r="C54" s="136"/>
      <c r="D54" s="152"/>
      <c r="E54" s="240"/>
      <c r="F54" s="136"/>
      <c r="G54" s="152"/>
      <c r="H54" s="240"/>
      <c r="I54" s="239"/>
      <c r="J54" s="232"/>
      <c r="K54" s="140"/>
      <c r="L54" s="140"/>
      <c r="M54" s="140"/>
      <c r="N54" s="140"/>
      <c r="O54" s="140"/>
      <c r="P54" s="140"/>
      <c r="Q54" s="141"/>
      <c r="R54" s="142"/>
      <c r="S54" s="142"/>
      <c r="T54" s="142"/>
      <c r="U54" s="142"/>
      <c r="V54" s="142"/>
      <c r="W54" s="143"/>
      <c r="X54" s="232"/>
      <c r="Y54" s="140"/>
      <c r="Z54" s="140"/>
      <c r="AA54" s="140"/>
      <c r="AB54" s="140"/>
      <c r="AC54" s="140"/>
      <c r="AD54" s="140"/>
      <c r="AE54" s="141"/>
      <c r="AF54" s="142"/>
      <c r="AG54" s="142"/>
      <c r="AH54" s="142"/>
      <c r="AI54" s="142"/>
      <c r="AJ54" s="142"/>
      <c r="AK54" s="143"/>
      <c r="AL54" s="359"/>
      <c r="AM54" s="385"/>
      <c r="AN54" s="386"/>
      <c r="AO54" s="362"/>
      <c r="AP54" s="376"/>
      <c r="AQ54" s="161"/>
      <c r="AR54" s="381"/>
      <c r="AS54" s="161"/>
      <c r="AU54" s="228" t="e">
        <f t="shared" si="0"/>
        <v>#VALUE!</v>
      </c>
      <c r="AV54" s="349" t="str">
        <f t="shared" si="14"/>
        <v/>
      </c>
      <c r="AW54" s="350" t="str">
        <f t="shared" si="15"/>
        <v/>
      </c>
      <c r="AX54" s="351" t="str">
        <f t="shared" si="16"/>
        <v/>
      </c>
      <c r="AY54" s="349" t="str">
        <f t="shared" si="17"/>
        <v/>
      </c>
      <c r="AZ54" s="350" t="str">
        <f t="shared" si="18"/>
        <v/>
      </c>
      <c r="BA54" s="351" t="str">
        <f t="shared" si="19"/>
        <v/>
      </c>
      <c r="BB54" s="224">
        <v>1</v>
      </c>
      <c r="BC54" s="224">
        <f t="shared" si="6"/>
        <v>1.02</v>
      </c>
      <c r="BD54" s="224">
        <f t="shared" si="7"/>
        <v>0.98</v>
      </c>
      <c r="BE54" s="224">
        <f t="shared" si="8"/>
        <v>1.03</v>
      </c>
      <c r="BF54" s="224">
        <f t="shared" si="9"/>
        <v>0.97</v>
      </c>
    </row>
    <row r="55" spans="2:58" s="6" customFormat="1" x14ac:dyDescent="0.25">
      <c r="B55" s="135"/>
      <c r="C55" s="136"/>
      <c r="D55" s="152" t="str">
        <f t="shared" si="1"/>
        <v/>
      </c>
      <c r="E55" s="240" t="str">
        <f t="shared" si="2"/>
        <v/>
      </c>
      <c r="F55" s="136"/>
      <c r="G55" s="152" t="str">
        <f t="shared" si="3"/>
        <v/>
      </c>
      <c r="H55" s="240" t="str">
        <f t="shared" si="4"/>
        <v/>
      </c>
      <c r="I55" s="239" t="str">
        <f t="shared" si="5"/>
        <v/>
      </c>
      <c r="J55" s="232"/>
      <c r="K55" s="140"/>
      <c r="L55" s="140"/>
      <c r="M55" s="140"/>
      <c r="N55" s="140"/>
      <c r="O55" s="140"/>
      <c r="P55" s="140"/>
      <c r="Q55" s="141"/>
      <c r="R55" s="142"/>
      <c r="S55" s="142"/>
      <c r="T55" s="142"/>
      <c r="U55" s="142"/>
      <c r="V55" s="142"/>
      <c r="W55" s="143"/>
      <c r="X55" s="232"/>
      <c r="Y55" s="140"/>
      <c r="Z55" s="140"/>
      <c r="AA55" s="140"/>
      <c r="AB55" s="140"/>
      <c r="AC55" s="140"/>
      <c r="AD55" s="140"/>
      <c r="AE55" s="141"/>
      <c r="AF55" s="142"/>
      <c r="AG55" s="142"/>
      <c r="AH55" s="142"/>
      <c r="AI55" s="142"/>
      <c r="AJ55" s="142"/>
      <c r="AK55" s="143"/>
      <c r="AL55" s="359"/>
      <c r="AM55" s="385"/>
      <c r="AN55" s="386"/>
      <c r="AO55" s="362"/>
      <c r="AP55" s="376"/>
      <c r="AQ55" s="161"/>
      <c r="AR55" s="381"/>
      <c r="AS55" s="161"/>
      <c r="AU55" s="228" t="e">
        <f t="shared" si="0"/>
        <v>#VALUE!</v>
      </c>
      <c r="AV55" s="220" t="str">
        <f t="shared" ref="AV55:AV113" si="20">IF(C55="","",C55/$D$28)</f>
        <v/>
      </c>
      <c r="AW55" s="221" t="str">
        <f t="shared" ref="AW55:AW61" si="21">IF(C55="",IF(AV55="","",AV55),AVERAGE(AV46:AV65))</f>
        <v/>
      </c>
      <c r="AX55" s="222" t="str">
        <f t="shared" ref="AX55:AX71" si="22">IF(C55="",IF(AV55="","",AV55),AVERAGE(AV36:AV75))</f>
        <v/>
      </c>
      <c r="AY55" s="220" t="str">
        <f t="shared" ref="AY55:AY114" si="23">IF(F55="","",F55/$D$29)</f>
        <v/>
      </c>
      <c r="AZ55" s="221" t="str">
        <f t="shared" ref="AZ55:AZ61" si="24">IF(F55="",IF(AY55="","",AY55),AVERAGE(AY46:AY65))</f>
        <v/>
      </c>
      <c r="BA55" s="222" t="str">
        <f t="shared" ref="BA55:BA71" si="25">IF(F55="",IF(AY55="","",AY55),AVERAGE(AY36:AY75))</f>
        <v/>
      </c>
      <c r="BB55" s="224">
        <v>1</v>
      </c>
      <c r="BC55" s="224">
        <f t="shared" si="6"/>
        <v>1.02</v>
      </c>
      <c r="BD55" s="224">
        <f t="shared" si="7"/>
        <v>0.98</v>
      </c>
      <c r="BE55" s="224">
        <f t="shared" si="8"/>
        <v>1.03</v>
      </c>
      <c r="BF55" s="224">
        <f t="shared" si="9"/>
        <v>0.97</v>
      </c>
    </row>
    <row r="56" spans="2:58" s="6" customFormat="1" x14ac:dyDescent="0.25">
      <c r="B56" s="135"/>
      <c r="C56" s="136"/>
      <c r="D56" s="152" t="str">
        <f t="shared" si="1"/>
        <v/>
      </c>
      <c r="E56" s="240" t="str">
        <f t="shared" si="2"/>
        <v/>
      </c>
      <c r="F56" s="136"/>
      <c r="G56" s="152" t="str">
        <f t="shared" si="3"/>
        <v/>
      </c>
      <c r="H56" s="240" t="str">
        <f t="shared" si="4"/>
        <v/>
      </c>
      <c r="I56" s="239" t="str">
        <f t="shared" si="5"/>
        <v/>
      </c>
      <c r="J56" s="232"/>
      <c r="K56" s="140"/>
      <c r="L56" s="140"/>
      <c r="M56" s="140"/>
      <c r="N56" s="140"/>
      <c r="O56" s="140"/>
      <c r="P56" s="140"/>
      <c r="Q56" s="141"/>
      <c r="R56" s="142"/>
      <c r="S56" s="142"/>
      <c r="T56" s="142"/>
      <c r="U56" s="142"/>
      <c r="V56" s="142"/>
      <c r="W56" s="143"/>
      <c r="X56" s="232"/>
      <c r="Y56" s="140"/>
      <c r="Z56" s="140"/>
      <c r="AA56" s="140"/>
      <c r="AB56" s="140"/>
      <c r="AC56" s="140"/>
      <c r="AD56" s="140"/>
      <c r="AE56" s="141"/>
      <c r="AF56" s="142"/>
      <c r="AG56" s="142"/>
      <c r="AH56" s="142"/>
      <c r="AI56" s="142"/>
      <c r="AJ56" s="142"/>
      <c r="AK56" s="143"/>
      <c r="AL56" s="359"/>
      <c r="AM56" s="385"/>
      <c r="AN56" s="386"/>
      <c r="AO56" s="362"/>
      <c r="AP56" s="376"/>
      <c r="AQ56" s="161"/>
      <c r="AR56" s="381"/>
      <c r="AS56" s="161"/>
      <c r="AU56" s="228" t="e">
        <f t="shared" si="0"/>
        <v>#VALUE!</v>
      </c>
      <c r="AV56" s="220" t="str">
        <f t="shared" si="20"/>
        <v/>
      </c>
      <c r="AW56" s="221" t="str">
        <f t="shared" si="21"/>
        <v/>
      </c>
      <c r="AX56" s="222" t="str">
        <f t="shared" si="22"/>
        <v/>
      </c>
      <c r="AY56" s="220" t="str">
        <f>IF(F56="","",F56/$D$29)</f>
        <v/>
      </c>
      <c r="AZ56" s="221" t="str">
        <f t="shared" si="24"/>
        <v/>
      </c>
      <c r="BA56" s="222" t="str">
        <f t="shared" si="25"/>
        <v/>
      </c>
      <c r="BB56" s="224">
        <v>1</v>
      </c>
      <c r="BC56" s="224">
        <f t="shared" si="6"/>
        <v>1.02</v>
      </c>
      <c r="BD56" s="224">
        <f t="shared" si="7"/>
        <v>0.98</v>
      </c>
      <c r="BE56" s="224">
        <f t="shared" si="8"/>
        <v>1.03</v>
      </c>
      <c r="BF56" s="224">
        <f t="shared" si="9"/>
        <v>0.97</v>
      </c>
    </row>
    <row r="57" spans="2:58" s="6" customFormat="1" x14ac:dyDescent="0.25">
      <c r="B57" s="135"/>
      <c r="C57" s="136"/>
      <c r="D57" s="152" t="str">
        <f t="shared" si="1"/>
        <v/>
      </c>
      <c r="E57" s="240" t="str">
        <f t="shared" si="2"/>
        <v/>
      </c>
      <c r="F57" s="136"/>
      <c r="G57" s="152" t="str">
        <f t="shared" si="3"/>
        <v/>
      </c>
      <c r="H57" s="240" t="str">
        <f t="shared" si="4"/>
        <v/>
      </c>
      <c r="I57" s="239" t="str">
        <f t="shared" si="5"/>
        <v/>
      </c>
      <c r="J57" s="232"/>
      <c r="K57" s="140"/>
      <c r="L57" s="140"/>
      <c r="M57" s="140"/>
      <c r="N57" s="140"/>
      <c r="O57" s="140"/>
      <c r="P57" s="140"/>
      <c r="Q57" s="141"/>
      <c r="R57" s="142"/>
      <c r="S57" s="142"/>
      <c r="T57" s="142"/>
      <c r="U57" s="142"/>
      <c r="V57" s="142"/>
      <c r="W57" s="143"/>
      <c r="X57" s="232"/>
      <c r="Y57" s="140"/>
      <c r="Z57" s="140"/>
      <c r="AA57" s="140"/>
      <c r="AB57" s="140"/>
      <c r="AC57" s="140"/>
      <c r="AD57" s="140"/>
      <c r="AE57" s="141"/>
      <c r="AF57" s="142"/>
      <c r="AG57" s="142"/>
      <c r="AH57" s="142"/>
      <c r="AI57" s="142"/>
      <c r="AJ57" s="142"/>
      <c r="AK57" s="143"/>
      <c r="AL57" s="359"/>
      <c r="AM57" s="385"/>
      <c r="AN57" s="386"/>
      <c r="AO57" s="362"/>
      <c r="AP57" s="376"/>
      <c r="AQ57" s="161"/>
      <c r="AR57" s="381"/>
      <c r="AS57" s="161"/>
      <c r="AU57" s="228" t="e">
        <f t="shared" si="0"/>
        <v>#VALUE!</v>
      </c>
      <c r="AV57" s="220" t="str">
        <f t="shared" si="20"/>
        <v/>
      </c>
      <c r="AW57" s="221" t="str">
        <f t="shared" si="21"/>
        <v/>
      </c>
      <c r="AX57" s="222" t="str">
        <f t="shared" si="22"/>
        <v/>
      </c>
      <c r="AY57" s="220" t="str">
        <f t="shared" si="23"/>
        <v/>
      </c>
      <c r="AZ57" s="221" t="str">
        <f t="shared" si="24"/>
        <v/>
      </c>
      <c r="BA57" s="222" t="str">
        <f t="shared" si="25"/>
        <v/>
      </c>
      <c r="BB57" s="224">
        <v>1</v>
      </c>
      <c r="BC57" s="224">
        <f t="shared" si="6"/>
        <v>1.02</v>
      </c>
      <c r="BD57" s="224">
        <f t="shared" si="7"/>
        <v>0.98</v>
      </c>
      <c r="BE57" s="224">
        <f t="shared" si="8"/>
        <v>1.03</v>
      </c>
      <c r="BF57" s="224">
        <f t="shared" si="9"/>
        <v>0.97</v>
      </c>
    </row>
    <row r="58" spans="2:58" s="6" customFormat="1" x14ac:dyDescent="0.25">
      <c r="B58" s="135"/>
      <c r="C58" s="136"/>
      <c r="D58" s="152" t="str">
        <f t="shared" si="1"/>
        <v/>
      </c>
      <c r="E58" s="240" t="str">
        <f t="shared" si="2"/>
        <v/>
      </c>
      <c r="F58" s="136"/>
      <c r="G58" s="152" t="str">
        <f t="shared" si="3"/>
        <v/>
      </c>
      <c r="H58" s="240" t="str">
        <f t="shared" si="4"/>
        <v/>
      </c>
      <c r="I58" s="239" t="str">
        <f t="shared" si="5"/>
        <v/>
      </c>
      <c r="J58" s="232"/>
      <c r="K58" s="140"/>
      <c r="L58" s="140"/>
      <c r="M58" s="140"/>
      <c r="N58" s="140"/>
      <c r="O58" s="140"/>
      <c r="P58" s="140"/>
      <c r="Q58" s="141"/>
      <c r="R58" s="142"/>
      <c r="S58" s="142"/>
      <c r="T58" s="142"/>
      <c r="U58" s="142"/>
      <c r="V58" s="142"/>
      <c r="W58" s="143"/>
      <c r="X58" s="232"/>
      <c r="Y58" s="140"/>
      <c r="Z58" s="140"/>
      <c r="AA58" s="140"/>
      <c r="AB58" s="140"/>
      <c r="AC58" s="140"/>
      <c r="AD58" s="140"/>
      <c r="AE58" s="141"/>
      <c r="AF58" s="142"/>
      <c r="AG58" s="142"/>
      <c r="AH58" s="142"/>
      <c r="AI58" s="142"/>
      <c r="AJ58" s="142"/>
      <c r="AK58" s="143"/>
      <c r="AL58" s="359"/>
      <c r="AM58" s="385"/>
      <c r="AN58" s="386"/>
      <c r="AO58" s="362"/>
      <c r="AP58" s="376"/>
      <c r="AQ58" s="161"/>
      <c r="AR58" s="381"/>
      <c r="AS58" s="161"/>
      <c r="AU58" s="228" t="e">
        <f t="shared" si="0"/>
        <v>#VALUE!</v>
      </c>
      <c r="AV58" s="220" t="str">
        <f t="shared" si="20"/>
        <v/>
      </c>
      <c r="AW58" s="221" t="str">
        <f t="shared" si="21"/>
        <v/>
      </c>
      <c r="AX58" s="222" t="str">
        <f t="shared" si="22"/>
        <v/>
      </c>
      <c r="AY58" s="220" t="str">
        <f t="shared" si="23"/>
        <v/>
      </c>
      <c r="AZ58" s="221" t="str">
        <f t="shared" si="24"/>
        <v/>
      </c>
      <c r="BA58" s="222" t="str">
        <f t="shared" si="25"/>
        <v/>
      </c>
      <c r="BB58" s="224">
        <v>1</v>
      </c>
      <c r="BC58" s="224">
        <f t="shared" si="6"/>
        <v>1.02</v>
      </c>
      <c r="BD58" s="224">
        <f t="shared" si="7"/>
        <v>0.98</v>
      </c>
      <c r="BE58" s="224">
        <f t="shared" si="8"/>
        <v>1.03</v>
      </c>
      <c r="BF58" s="224">
        <f t="shared" si="9"/>
        <v>0.97</v>
      </c>
    </row>
    <row r="59" spans="2:58" s="6" customFormat="1" x14ac:dyDescent="0.25">
      <c r="B59" s="135"/>
      <c r="C59" s="136"/>
      <c r="D59" s="152" t="str">
        <f t="shared" si="1"/>
        <v/>
      </c>
      <c r="E59" s="240" t="str">
        <f t="shared" si="2"/>
        <v/>
      </c>
      <c r="F59" s="136"/>
      <c r="G59" s="152" t="str">
        <f t="shared" si="3"/>
        <v/>
      </c>
      <c r="H59" s="240" t="str">
        <f t="shared" si="4"/>
        <v/>
      </c>
      <c r="I59" s="239" t="str">
        <f t="shared" si="5"/>
        <v/>
      </c>
      <c r="J59" s="232"/>
      <c r="K59" s="140"/>
      <c r="L59" s="140"/>
      <c r="M59" s="140"/>
      <c r="N59" s="140"/>
      <c r="O59" s="140"/>
      <c r="P59" s="140"/>
      <c r="Q59" s="141"/>
      <c r="R59" s="142"/>
      <c r="S59" s="142"/>
      <c r="T59" s="142"/>
      <c r="U59" s="142"/>
      <c r="V59" s="142"/>
      <c r="W59" s="143"/>
      <c r="X59" s="232"/>
      <c r="Y59" s="140"/>
      <c r="Z59" s="140"/>
      <c r="AA59" s="140"/>
      <c r="AB59" s="140"/>
      <c r="AC59" s="140"/>
      <c r="AD59" s="140"/>
      <c r="AE59" s="141"/>
      <c r="AF59" s="142"/>
      <c r="AG59" s="142"/>
      <c r="AH59" s="142"/>
      <c r="AI59" s="142"/>
      <c r="AJ59" s="142"/>
      <c r="AK59" s="143"/>
      <c r="AL59" s="359"/>
      <c r="AM59" s="385"/>
      <c r="AN59" s="386"/>
      <c r="AO59" s="362"/>
      <c r="AP59" s="376"/>
      <c r="AQ59" s="161"/>
      <c r="AR59" s="381"/>
      <c r="AS59" s="161"/>
      <c r="AU59" s="228" t="e">
        <f t="shared" si="0"/>
        <v>#VALUE!</v>
      </c>
      <c r="AV59" s="220" t="str">
        <f t="shared" si="20"/>
        <v/>
      </c>
      <c r="AW59" s="221" t="str">
        <f t="shared" si="21"/>
        <v/>
      </c>
      <c r="AX59" s="222" t="str">
        <f t="shared" si="22"/>
        <v/>
      </c>
      <c r="AY59" s="220" t="str">
        <f t="shared" si="23"/>
        <v/>
      </c>
      <c r="AZ59" s="221" t="str">
        <f t="shared" si="24"/>
        <v/>
      </c>
      <c r="BA59" s="222" t="str">
        <f t="shared" si="25"/>
        <v/>
      </c>
      <c r="BB59" s="224">
        <v>1</v>
      </c>
      <c r="BC59" s="224">
        <f t="shared" si="6"/>
        <v>1.02</v>
      </c>
      <c r="BD59" s="224">
        <f t="shared" si="7"/>
        <v>0.98</v>
      </c>
      <c r="BE59" s="224">
        <f t="shared" si="8"/>
        <v>1.03</v>
      </c>
      <c r="BF59" s="224">
        <f t="shared" si="9"/>
        <v>0.97</v>
      </c>
    </row>
    <row r="60" spans="2:58" s="6" customFormat="1" x14ac:dyDescent="0.25">
      <c r="B60" s="135"/>
      <c r="C60" s="136"/>
      <c r="D60" s="152" t="str">
        <f t="shared" si="1"/>
        <v/>
      </c>
      <c r="E60" s="240" t="str">
        <f t="shared" si="2"/>
        <v/>
      </c>
      <c r="F60" s="136"/>
      <c r="G60" s="152" t="str">
        <f t="shared" si="3"/>
        <v/>
      </c>
      <c r="H60" s="240" t="str">
        <f t="shared" si="4"/>
        <v/>
      </c>
      <c r="I60" s="239" t="str">
        <f t="shared" si="5"/>
        <v/>
      </c>
      <c r="J60" s="232"/>
      <c r="K60" s="140"/>
      <c r="L60" s="140"/>
      <c r="M60" s="140"/>
      <c r="N60" s="140"/>
      <c r="O60" s="140"/>
      <c r="P60" s="140"/>
      <c r="Q60" s="141"/>
      <c r="R60" s="142"/>
      <c r="S60" s="142"/>
      <c r="T60" s="142"/>
      <c r="U60" s="142"/>
      <c r="V60" s="142"/>
      <c r="W60" s="143"/>
      <c r="X60" s="232"/>
      <c r="Y60" s="140"/>
      <c r="Z60" s="140"/>
      <c r="AA60" s="140"/>
      <c r="AB60" s="140"/>
      <c r="AC60" s="140"/>
      <c r="AD60" s="140"/>
      <c r="AE60" s="141"/>
      <c r="AF60" s="142"/>
      <c r="AG60" s="142"/>
      <c r="AH60" s="142"/>
      <c r="AI60" s="142"/>
      <c r="AJ60" s="142"/>
      <c r="AK60" s="143"/>
      <c r="AL60" s="359"/>
      <c r="AM60" s="385"/>
      <c r="AN60" s="386"/>
      <c r="AO60" s="362"/>
      <c r="AP60" s="376"/>
      <c r="AQ60" s="161"/>
      <c r="AR60" s="381"/>
      <c r="AS60" s="161"/>
      <c r="AU60" s="228" t="e">
        <f t="shared" si="0"/>
        <v>#VALUE!</v>
      </c>
      <c r="AV60" s="220" t="str">
        <f t="shared" si="20"/>
        <v/>
      </c>
      <c r="AW60" s="221" t="str">
        <f t="shared" si="21"/>
        <v/>
      </c>
      <c r="AX60" s="222" t="str">
        <f t="shared" si="22"/>
        <v/>
      </c>
      <c r="AY60" s="220" t="str">
        <f t="shared" si="23"/>
        <v/>
      </c>
      <c r="AZ60" s="221" t="str">
        <f t="shared" si="24"/>
        <v/>
      </c>
      <c r="BA60" s="222" t="str">
        <f t="shared" si="25"/>
        <v/>
      </c>
      <c r="BB60" s="224">
        <v>1</v>
      </c>
      <c r="BC60" s="224">
        <f t="shared" si="6"/>
        <v>1.02</v>
      </c>
      <c r="BD60" s="224">
        <f t="shared" si="7"/>
        <v>0.98</v>
      </c>
      <c r="BE60" s="224">
        <f t="shared" si="8"/>
        <v>1.03</v>
      </c>
      <c r="BF60" s="224">
        <f t="shared" si="9"/>
        <v>0.97</v>
      </c>
    </row>
    <row r="61" spans="2:58" s="6" customFormat="1" x14ac:dyDescent="0.25">
      <c r="B61" s="135"/>
      <c r="C61" s="136"/>
      <c r="D61" s="152" t="str">
        <f t="shared" si="1"/>
        <v/>
      </c>
      <c r="E61" s="240" t="str">
        <f t="shared" si="2"/>
        <v/>
      </c>
      <c r="F61" s="136"/>
      <c r="G61" s="152" t="str">
        <f t="shared" si="3"/>
        <v/>
      </c>
      <c r="H61" s="240" t="str">
        <f t="shared" si="4"/>
        <v/>
      </c>
      <c r="I61" s="239" t="str">
        <f t="shared" si="5"/>
        <v/>
      </c>
      <c r="J61" s="232"/>
      <c r="K61" s="140"/>
      <c r="L61" s="140"/>
      <c r="M61" s="140"/>
      <c r="N61" s="140"/>
      <c r="O61" s="140"/>
      <c r="P61" s="140"/>
      <c r="Q61" s="141"/>
      <c r="R61" s="142"/>
      <c r="S61" s="142"/>
      <c r="T61" s="142"/>
      <c r="U61" s="142"/>
      <c r="V61" s="142"/>
      <c r="W61" s="143"/>
      <c r="X61" s="232"/>
      <c r="Y61" s="140"/>
      <c r="Z61" s="140"/>
      <c r="AA61" s="140"/>
      <c r="AB61" s="140"/>
      <c r="AC61" s="140"/>
      <c r="AD61" s="140"/>
      <c r="AE61" s="141"/>
      <c r="AF61" s="142"/>
      <c r="AG61" s="142"/>
      <c r="AH61" s="142"/>
      <c r="AI61" s="142"/>
      <c r="AJ61" s="142"/>
      <c r="AK61" s="143"/>
      <c r="AL61" s="359"/>
      <c r="AM61" s="385"/>
      <c r="AN61" s="386"/>
      <c r="AO61" s="362"/>
      <c r="AP61" s="376"/>
      <c r="AQ61" s="161"/>
      <c r="AR61" s="381"/>
      <c r="AS61" s="161"/>
      <c r="AU61" s="228" t="e">
        <f t="shared" si="0"/>
        <v>#VALUE!</v>
      </c>
      <c r="AV61" s="220" t="str">
        <f t="shared" si="20"/>
        <v/>
      </c>
      <c r="AW61" s="221" t="str">
        <f t="shared" si="21"/>
        <v/>
      </c>
      <c r="AX61" s="222" t="str">
        <f t="shared" si="22"/>
        <v/>
      </c>
      <c r="AY61" s="220" t="str">
        <f t="shared" si="23"/>
        <v/>
      </c>
      <c r="AZ61" s="221" t="str">
        <f t="shared" si="24"/>
        <v/>
      </c>
      <c r="BA61" s="222" t="str">
        <f t="shared" si="25"/>
        <v/>
      </c>
      <c r="BB61" s="224">
        <v>1</v>
      </c>
      <c r="BC61" s="224">
        <f t="shared" si="6"/>
        <v>1.02</v>
      </c>
      <c r="BD61" s="224">
        <f t="shared" si="7"/>
        <v>0.98</v>
      </c>
      <c r="BE61" s="224">
        <f t="shared" si="8"/>
        <v>1.03</v>
      </c>
      <c r="BF61" s="224">
        <f t="shared" si="9"/>
        <v>0.97</v>
      </c>
    </row>
    <row r="62" spans="2:58" s="6" customFormat="1" x14ac:dyDescent="0.25">
      <c r="B62" s="135"/>
      <c r="C62" s="136"/>
      <c r="D62" s="152" t="str">
        <f t="shared" si="1"/>
        <v/>
      </c>
      <c r="E62" s="240" t="str">
        <f t="shared" si="2"/>
        <v/>
      </c>
      <c r="F62" s="136"/>
      <c r="G62" s="152" t="str">
        <f t="shared" si="3"/>
        <v/>
      </c>
      <c r="H62" s="240" t="str">
        <f t="shared" si="4"/>
        <v/>
      </c>
      <c r="I62" s="239" t="str">
        <f t="shared" si="5"/>
        <v/>
      </c>
      <c r="J62" s="232"/>
      <c r="K62" s="140"/>
      <c r="L62" s="140"/>
      <c r="M62" s="140"/>
      <c r="N62" s="140"/>
      <c r="O62" s="140"/>
      <c r="P62" s="140"/>
      <c r="Q62" s="141"/>
      <c r="R62" s="142"/>
      <c r="S62" s="142"/>
      <c r="T62" s="142"/>
      <c r="U62" s="142"/>
      <c r="V62" s="142"/>
      <c r="W62" s="143"/>
      <c r="X62" s="232"/>
      <c r="Y62" s="140"/>
      <c r="Z62" s="140"/>
      <c r="AA62" s="140"/>
      <c r="AB62" s="140"/>
      <c r="AC62" s="140"/>
      <c r="AD62" s="140"/>
      <c r="AE62" s="141"/>
      <c r="AF62" s="142"/>
      <c r="AG62" s="142"/>
      <c r="AH62" s="142"/>
      <c r="AI62" s="142"/>
      <c r="AJ62" s="142"/>
      <c r="AK62" s="143"/>
      <c r="AL62" s="359"/>
      <c r="AM62" s="385"/>
      <c r="AN62" s="386"/>
      <c r="AO62" s="362"/>
      <c r="AP62" s="376"/>
      <c r="AQ62" s="161"/>
      <c r="AR62" s="381"/>
      <c r="AS62" s="161"/>
      <c r="AU62" s="228" t="e">
        <f t="shared" si="0"/>
        <v>#VALUE!</v>
      </c>
      <c r="AV62" s="220" t="str">
        <f t="shared" si="20"/>
        <v/>
      </c>
      <c r="AW62" s="221" t="str">
        <f t="shared" ref="AW62:AW104" si="26">IF(C62="",IF(AV62="","",AV62),AVERAGE(AV52:AV72))</f>
        <v/>
      </c>
      <c r="AX62" s="222" t="str">
        <f t="shared" si="22"/>
        <v/>
      </c>
      <c r="AY62" s="220" t="str">
        <f t="shared" si="23"/>
        <v/>
      </c>
      <c r="AZ62" s="221" t="str">
        <f t="shared" ref="AZ62:AZ104" si="27">IF(F62="",IF(AY62="","",AY62),AVERAGE(AY52:AY72))</f>
        <v/>
      </c>
      <c r="BA62" s="222" t="str">
        <f t="shared" si="25"/>
        <v/>
      </c>
      <c r="BB62" s="224">
        <v>1</v>
      </c>
      <c r="BC62" s="224">
        <f t="shared" si="6"/>
        <v>1.02</v>
      </c>
      <c r="BD62" s="224">
        <f t="shared" si="7"/>
        <v>0.98</v>
      </c>
      <c r="BE62" s="224">
        <f t="shared" si="8"/>
        <v>1.03</v>
      </c>
      <c r="BF62" s="224">
        <f t="shared" si="9"/>
        <v>0.97</v>
      </c>
    </row>
    <row r="63" spans="2:58" s="6" customFormat="1" x14ac:dyDescent="0.25">
      <c r="B63" s="135"/>
      <c r="C63" s="136"/>
      <c r="D63" s="152" t="str">
        <f t="shared" si="1"/>
        <v/>
      </c>
      <c r="E63" s="240" t="str">
        <f t="shared" si="2"/>
        <v/>
      </c>
      <c r="F63" s="136"/>
      <c r="G63" s="152" t="str">
        <f t="shared" si="3"/>
        <v/>
      </c>
      <c r="H63" s="240" t="str">
        <f t="shared" si="4"/>
        <v/>
      </c>
      <c r="I63" s="239" t="str">
        <f t="shared" si="5"/>
        <v/>
      </c>
      <c r="J63" s="232"/>
      <c r="K63" s="140"/>
      <c r="L63" s="140"/>
      <c r="M63" s="140"/>
      <c r="N63" s="140"/>
      <c r="O63" s="140"/>
      <c r="P63" s="140"/>
      <c r="Q63" s="141"/>
      <c r="R63" s="142"/>
      <c r="S63" s="142"/>
      <c r="T63" s="142"/>
      <c r="U63" s="142"/>
      <c r="V63" s="142"/>
      <c r="W63" s="143"/>
      <c r="X63" s="232"/>
      <c r="Y63" s="140"/>
      <c r="Z63" s="140"/>
      <c r="AA63" s="140"/>
      <c r="AB63" s="140"/>
      <c r="AC63" s="140"/>
      <c r="AD63" s="140"/>
      <c r="AE63" s="141"/>
      <c r="AF63" s="142"/>
      <c r="AG63" s="142"/>
      <c r="AH63" s="142"/>
      <c r="AI63" s="142"/>
      <c r="AJ63" s="142"/>
      <c r="AK63" s="143"/>
      <c r="AL63" s="359"/>
      <c r="AM63" s="385"/>
      <c r="AN63" s="386"/>
      <c r="AO63" s="362"/>
      <c r="AP63" s="376"/>
      <c r="AQ63" s="161"/>
      <c r="AR63" s="381"/>
      <c r="AS63" s="161"/>
      <c r="AU63" s="228" t="e">
        <f t="shared" si="0"/>
        <v>#VALUE!</v>
      </c>
      <c r="AV63" s="220" t="str">
        <f t="shared" si="20"/>
        <v/>
      </c>
      <c r="AW63" s="221" t="str">
        <f t="shared" si="26"/>
        <v/>
      </c>
      <c r="AX63" s="222" t="str">
        <f t="shared" si="22"/>
        <v/>
      </c>
      <c r="AY63" s="220" t="str">
        <f t="shared" si="23"/>
        <v/>
      </c>
      <c r="AZ63" s="221" t="str">
        <f t="shared" si="27"/>
        <v/>
      </c>
      <c r="BA63" s="222" t="str">
        <f t="shared" si="25"/>
        <v/>
      </c>
      <c r="BB63" s="224">
        <v>1</v>
      </c>
      <c r="BC63" s="224">
        <f t="shared" si="6"/>
        <v>1.02</v>
      </c>
      <c r="BD63" s="224">
        <f t="shared" si="7"/>
        <v>0.98</v>
      </c>
      <c r="BE63" s="224">
        <f t="shared" si="8"/>
        <v>1.03</v>
      </c>
      <c r="BF63" s="224">
        <f t="shared" si="9"/>
        <v>0.97</v>
      </c>
    </row>
    <row r="64" spans="2:58" s="6" customFormat="1" x14ac:dyDescent="0.25">
      <c r="B64" s="135"/>
      <c r="C64" s="136"/>
      <c r="D64" s="152" t="str">
        <f t="shared" si="1"/>
        <v/>
      </c>
      <c r="E64" s="240" t="str">
        <f t="shared" si="2"/>
        <v/>
      </c>
      <c r="F64" s="136"/>
      <c r="G64" s="152" t="str">
        <f t="shared" si="3"/>
        <v/>
      </c>
      <c r="H64" s="240" t="str">
        <f t="shared" si="4"/>
        <v/>
      </c>
      <c r="I64" s="239" t="str">
        <f t="shared" si="5"/>
        <v/>
      </c>
      <c r="J64" s="232"/>
      <c r="K64" s="140"/>
      <c r="L64" s="140"/>
      <c r="M64" s="140"/>
      <c r="N64" s="140"/>
      <c r="O64" s="140"/>
      <c r="P64" s="140"/>
      <c r="Q64" s="141"/>
      <c r="R64" s="142"/>
      <c r="S64" s="142"/>
      <c r="T64" s="142"/>
      <c r="U64" s="142"/>
      <c r="V64" s="142"/>
      <c r="W64" s="143"/>
      <c r="X64" s="232"/>
      <c r="Y64" s="140"/>
      <c r="Z64" s="140"/>
      <c r="AA64" s="140"/>
      <c r="AB64" s="140"/>
      <c r="AC64" s="140"/>
      <c r="AD64" s="140"/>
      <c r="AE64" s="141"/>
      <c r="AF64" s="142"/>
      <c r="AG64" s="142"/>
      <c r="AH64" s="142"/>
      <c r="AI64" s="142"/>
      <c r="AJ64" s="142"/>
      <c r="AK64" s="143"/>
      <c r="AL64" s="359"/>
      <c r="AM64" s="385"/>
      <c r="AN64" s="386"/>
      <c r="AO64" s="362"/>
      <c r="AP64" s="376"/>
      <c r="AQ64" s="161"/>
      <c r="AR64" s="381"/>
      <c r="AS64" s="161"/>
      <c r="AU64" s="228" t="e">
        <f t="shared" si="0"/>
        <v>#VALUE!</v>
      </c>
      <c r="AV64" s="220" t="str">
        <f t="shared" si="20"/>
        <v/>
      </c>
      <c r="AW64" s="221" t="str">
        <f t="shared" si="26"/>
        <v/>
      </c>
      <c r="AX64" s="222" t="str">
        <f t="shared" si="22"/>
        <v/>
      </c>
      <c r="AY64" s="220" t="str">
        <f t="shared" si="23"/>
        <v/>
      </c>
      <c r="AZ64" s="221" t="str">
        <f t="shared" si="27"/>
        <v/>
      </c>
      <c r="BA64" s="222" t="str">
        <f t="shared" si="25"/>
        <v/>
      </c>
      <c r="BB64" s="224">
        <v>1</v>
      </c>
      <c r="BC64" s="224">
        <f t="shared" si="6"/>
        <v>1.02</v>
      </c>
      <c r="BD64" s="224">
        <f t="shared" si="7"/>
        <v>0.98</v>
      </c>
      <c r="BE64" s="224">
        <f t="shared" si="8"/>
        <v>1.03</v>
      </c>
      <c r="BF64" s="224">
        <f t="shared" si="9"/>
        <v>0.97</v>
      </c>
    </row>
    <row r="65" spans="2:58" s="6" customFormat="1" x14ac:dyDescent="0.25">
      <c r="B65" s="135"/>
      <c r="C65" s="136"/>
      <c r="D65" s="152" t="str">
        <f t="shared" si="1"/>
        <v/>
      </c>
      <c r="E65" s="240" t="str">
        <f t="shared" si="2"/>
        <v/>
      </c>
      <c r="F65" s="136"/>
      <c r="G65" s="152" t="str">
        <f t="shared" si="3"/>
        <v/>
      </c>
      <c r="H65" s="240" t="str">
        <f t="shared" si="4"/>
        <v/>
      </c>
      <c r="I65" s="239" t="str">
        <f t="shared" si="5"/>
        <v/>
      </c>
      <c r="J65" s="232"/>
      <c r="K65" s="140"/>
      <c r="L65" s="140"/>
      <c r="M65" s="140"/>
      <c r="N65" s="140"/>
      <c r="O65" s="140"/>
      <c r="P65" s="140"/>
      <c r="Q65" s="141"/>
      <c r="R65" s="142"/>
      <c r="S65" s="142"/>
      <c r="T65" s="142"/>
      <c r="U65" s="142"/>
      <c r="V65" s="142"/>
      <c r="W65" s="143"/>
      <c r="X65" s="232"/>
      <c r="Y65" s="140"/>
      <c r="Z65" s="140"/>
      <c r="AA65" s="140"/>
      <c r="AB65" s="140"/>
      <c r="AC65" s="140"/>
      <c r="AD65" s="140"/>
      <c r="AE65" s="141"/>
      <c r="AF65" s="142"/>
      <c r="AG65" s="142"/>
      <c r="AH65" s="142"/>
      <c r="AI65" s="142"/>
      <c r="AJ65" s="142"/>
      <c r="AK65" s="143"/>
      <c r="AL65" s="359"/>
      <c r="AM65" s="385"/>
      <c r="AN65" s="386"/>
      <c r="AO65" s="362"/>
      <c r="AP65" s="376"/>
      <c r="AQ65" s="161"/>
      <c r="AR65" s="381"/>
      <c r="AS65" s="161"/>
      <c r="AU65" s="228" t="e">
        <f t="shared" si="0"/>
        <v>#VALUE!</v>
      </c>
      <c r="AV65" s="220" t="str">
        <f t="shared" si="20"/>
        <v/>
      </c>
      <c r="AW65" s="221" t="str">
        <f t="shared" si="26"/>
        <v/>
      </c>
      <c r="AX65" s="222" t="str">
        <f t="shared" si="22"/>
        <v/>
      </c>
      <c r="AY65" s="220" t="str">
        <f t="shared" si="23"/>
        <v/>
      </c>
      <c r="AZ65" s="221" t="str">
        <f t="shared" si="27"/>
        <v/>
      </c>
      <c r="BA65" s="222" t="str">
        <f t="shared" si="25"/>
        <v/>
      </c>
      <c r="BB65" s="224">
        <v>1</v>
      </c>
      <c r="BC65" s="224">
        <f t="shared" si="6"/>
        <v>1.02</v>
      </c>
      <c r="BD65" s="224">
        <f t="shared" si="7"/>
        <v>0.98</v>
      </c>
      <c r="BE65" s="224">
        <f t="shared" si="8"/>
        <v>1.03</v>
      </c>
      <c r="BF65" s="224">
        <f t="shared" si="9"/>
        <v>0.97</v>
      </c>
    </row>
    <row r="66" spans="2:58" s="6" customFormat="1" x14ac:dyDescent="0.25">
      <c r="B66" s="135"/>
      <c r="C66" s="136"/>
      <c r="D66" s="152" t="str">
        <f t="shared" si="1"/>
        <v/>
      </c>
      <c r="E66" s="240" t="str">
        <f t="shared" si="2"/>
        <v/>
      </c>
      <c r="F66" s="136"/>
      <c r="G66" s="152" t="str">
        <f t="shared" si="3"/>
        <v/>
      </c>
      <c r="H66" s="240" t="str">
        <f t="shared" si="4"/>
        <v/>
      </c>
      <c r="I66" s="239" t="str">
        <f t="shared" si="5"/>
        <v/>
      </c>
      <c r="J66" s="232"/>
      <c r="K66" s="140"/>
      <c r="L66" s="140"/>
      <c r="M66" s="140"/>
      <c r="N66" s="140"/>
      <c r="O66" s="140"/>
      <c r="P66" s="140"/>
      <c r="Q66" s="141"/>
      <c r="R66" s="142"/>
      <c r="S66" s="142"/>
      <c r="T66" s="142"/>
      <c r="U66" s="142"/>
      <c r="V66" s="142"/>
      <c r="W66" s="143"/>
      <c r="X66" s="232"/>
      <c r="Y66" s="140"/>
      <c r="Z66" s="140"/>
      <c r="AA66" s="140"/>
      <c r="AB66" s="140"/>
      <c r="AC66" s="140"/>
      <c r="AD66" s="140"/>
      <c r="AE66" s="141"/>
      <c r="AF66" s="142"/>
      <c r="AG66" s="142"/>
      <c r="AH66" s="142"/>
      <c r="AI66" s="142"/>
      <c r="AJ66" s="142"/>
      <c r="AK66" s="143"/>
      <c r="AL66" s="359"/>
      <c r="AM66" s="385"/>
      <c r="AN66" s="386"/>
      <c r="AO66" s="362"/>
      <c r="AP66" s="376"/>
      <c r="AQ66" s="161"/>
      <c r="AR66" s="381"/>
      <c r="AS66" s="161"/>
      <c r="AU66" s="228" t="e">
        <f t="shared" si="0"/>
        <v>#VALUE!</v>
      </c>
      <c r="AV66" s="220" t="str">
        <f t="shared" si="20"/>
        <v/>
      </c>
      <c r="AW66" s="221" t="str">
        <f t="shared" si="26"/>
        <v/>
      </c>
      <c r="AX66" s="222" t="str">
        <f t="shared" si="22"/>
        <v/>
      </c>
      <c r="AY66" s="220" t="str">
        <f t="shared" si="23"/>
        <v/>
      </c>
      <c r="AZ66" s="221" t="str">
        <f t="shared" si="27"/>
        <v/>
      </c>
      <c r="BA66" s="222" t="str">
        <f t="shared" si="25"/>
        <v/>
      </c>
      <c r="BB66" s="224">
        <v>1</v>
      </c>
      <c r="BC66" s="224">
        <f t="shared" si="6"/>
        <v>1.02</v>
      </c>
      <c r="BD66" s="224">
        <f t="shared" si="7"/>
        <v>0.98</v>
      </c>
      <c r="BE66" s="224">
        <f t="shared" si="8"/>
        <v>1.03</v>
      </c>
      <c r="BF66" s="224">
        <f t="shared" si="9"/>
        <v>0.97</v>
      </c>
    </row>
    <row r="67" spans="2:58" s="6" customFormat="1" x14ac:dyDescent="0.25">
      <c r="B67" s="135"/>
      <c r="C67" s="136"/>
      <c r="D67" s="152" t="str">
        <f t="shared" si="1"/>
        <v/>
      </c>
      <c r="E67" s="240" t="str">
        <f t="shared" si="2"/>
        <v/>
      </c>
      <c r="F67" s="136"/>
      <c r="G67" s="152" t="str">
        <f t="shared" si="3"/>
        <v/>
      </c>
      <c r="H67" s="240" t="str">
        <f t="shared" si="4"/>
        <v/>
      </c>
      <c r="I67" s="239" t="str">
        <f t="shared" si="5"/>
        <v/>
      </c>
      <c r="J67" s="232"/>
      <c r="K67" s="140"/>
      <c r="L67" s="140"/>
      <c r="M67" s="140"/>
      <c r="N67" s="140"/>
      <c r="O67" s="140"/>
      <c r="P67" s="140"/>
      <c r="Q67" s="141"/>
      <c r="R67" s="142"/>
      <c r="S67" s="142"/>
      <c r="T67" s="142"/>
      <c r="U67" s="142"/>
      <c r="V67" s="142"/>
      <c r="W67" s="143"/>
      <c r="X67" s="232"/>
      <c r="Y67" s="140"/>
      <c r="Z67" s="140"/>
      <c r="AA67" s="140"/>
      <c r="AB67" s="140"/>
      <c r="AC67" s="140"/>
      <c r="AD67" s="140"/>
      <c r="AE67" s="141"/>
      <c r="AF67" s="142"/>
      <c r="AG67" s="142"/>
      <c r="AH67" s="142"/>
      <c r="AI67" s="142"/>
      <c r="AJ67" s="142"/>
      <c r="AK67" s="143"/>
      <c r="AL67" s="359"/>
      <c r="AM67" s="385"/>
      <c r="AN67" s="386"/>
      <c r="AO67" s="362"/>
      <c r="AP67" s="376"/>
      <c r="AQ67" s="161"/>
      <c r="AR67" s="381"/>
      <c r="AS67" s="161"/>
      <c r="AU67" s="228" t="e">
        <f t="shared" si="0"/>
        <v>#VALUE!</v>
      </c>
      <c r="AV67" s="220" t="str">
        <f t="shared" si="20"/>
        <v/>
      </c>
      <c r="AW67" s="221" t="str">
        <f t="shared" si="26"/>
        <v/>
      </c>
      <c r="AX67" s="222" t="str">
        <f t="shared" si="22"/>
        <v/>
      </c>
      <c r="AY67" s="220" t="str">
        <f t="shared" si="23"/>
        <v/>
      </c>
      <c r="AZ67" s="221" t="str">
        <f t="shared" si="27"/>
        <v/>
      </c>
      <c r="BA67" s="222" t="str">
        <f t="shared" si="25"/>
        <v/>
      </c>
      <c r="BB67" s="224">
        <v>1</v>
      </c>
      <c r="BC67" s="224">
        <f t="shared" si="6"/>
        <v>1.02</v>
      </c>
      <c r="BD67" s="224">
        <f t="shared" si="7"/>
        <v>0.98</v>
      </c>
      <c r="BE67" s="224">
        <f t="shared" si="8"/>
        <v>1.03</v>
      </c>
      <c r="BF67" s="224">
        <f t="shared" si="9"/>
        <v>0.97</v>
      </c>
    </row>
    <row r="68" spans="2:58" s="6" customFormat="1" x14ac:dyDescent="0.25">
      <c r="B68" s="135"/>
      <c r="C68" s="136"/>
      <c r="D68" s="152" t="str">
        <f t="shared" si="1"/>
        <v/>
      </c>
      <c r="E68" s="240" t="str">
        <f t="shared" si="2"/>
        <v/>
      </c>
      <c r="F68" s="136"/>
      <c r="G68" s="152" t="str">
        <f t="shared" si="3"/>
        <v/>
      </c>
      <c r="H68" s="240" t="str">
        <f t="shared" si="4"/>
        <v/>
      </c>
      <c r="I68" s="239" t="str">
        <f t="shared" si="5"/>
        <v/>
      </c>
      <c r="J68" s="232"/>
      <c r="K68" s="140"/>
      <c r="L68" s="140"/>
      <c r="M68" s="140"/>
      <c r="N68" s="140"/>
      <c r="O68" s="140"/>
      <c r="P68" s="140"/>
      <c r="Q68" s="141"/>
      <c r="R68" s="142"/>
      <c r="S68" s="142"/>
      <c r="T68" s="142"/>
      <c r="U68" s="142"/>
      <c r="V68" s="142"/>
      <c r="W68" s="143"/>
      <c r="X68" s="232"/>
      <c r="Y68" s="140"/>
      <c r="Z68" s="140"/>
      <c r="AA68" s="140"/>
      <c r="AB68" s="140"/>
      <c r="AC68" s="140"/>
      <c r="AD68" s="140"/>
      <c r="AE68" s="141"/>
      <c r="AF68" s="142"/>
      <c r="AG68" s="142"/>
      <c r="AH68" s="142"/>
      <c r="AI68" s="142"/>
      <c r="AJ68" s="142"/>
      <c r="AK68" s="143"/>
      <c r="AL68" s="359"/>
      <c r="AM68" s="385"/>
      <c r="AN68" s="386"/>
      <c r="AO68" s="362"/>
      <c r="AP68" s="376"/>
      <c r="AQ68" s="161"/>
      <c r="AR68" s="381"/>
      <c r="AS68" s="161"/>
      <c r="AU68" s="228" t="e">
        <f t="shared" si="0"/>
        <v>#VALUE!</v>
      </c>
      <c r="AV68" s="220" t="str">
        <f t="shared" si="20"/>
        <v/>
      </c>
      <c r="AW68" s="221" t="str">
        <f t="shared" si="26"/>
        <v/>
      </c>
      <c r="AX68" s="222" t="str">
        <f t="shared" si="22"/>
        <v/>
      </c>
      <c r="AY68" s="220" t="str">
        <f t="shared" si="23"/>
        <v/>
      </c>
      <c r="AZ68" s="221" t="str">
        <f t="shared" si="27"/>
        <v/>
      </c>
      <c r="BA68" s="222" t="str">
        <f t="shared" si="25"/>
        <v/>
      </c>
      <c r="BB68" s="224">
        <v>1</v>
      </c>
      <c r="BC68" s="224">
        <f t="shared" si="6"/>
        <v>1.02</v>
      </c>
      <c r="BD68" s="224">
        <f t="shared" si="7"/>
        <v>0.98</v>
      </c>
      <c r="BE68" s="224">
        <f t="shared" si="8"/>
        <v>1.03</v>
      </c>
      <c r="BF68" s="224">
        <f t="shared" si="9"/>
        <v>0.97</v>
      </c>
    </row>
    <row r="69" spans="2:58" s="6" customFormat="1" x14ac:dyDescent="0.25">
      <c r="B69" s="135"/>
      <c r="C69" s="136"/>
      <c r="D69" s="152" t="str">
        <f t="shared" si="1"/>
        <v/>
      </c>
      <c r="E69" s="240" t="str">
        <f t="shared" si="2"/>
        <v/>
      </c>
      <c r="F69" s="136"/>
      <c r="G69" s="152" t="str">
        <f t="shared" si="3"/>
        <v/>
      </c>
      <c r="H69" s="240" t="str">
        <f t="shared" si="4"/>
        <v/>
      </c>
      <c r="I69" s="239" t="str">
        <f t="shared" si="5"/>
        <v/>
      </c>
      <c r="J69" s="232"/>
      <c r="K69" s="140"/>
      <c r="L69" s="140"/>
      <c r="M69" s="140"/>
      <c r="N69" s="140"/>
      <c r="O69" s="140"/>
      <c r="P69" s="140"/>
      <c r="Q69" s="141"/>
      <c r="R69" s="142"/>
      <c r="S69" s="142"/>
      <c r="T69" s="142"/>
      <c r="U69" s="142"/>
      <c r="V69" s="142"/>
      <c r="W69" s="143"/>
      <c r="X69" s="232"/>
      <c r="Y69" s="140"/>
      <c r="Z69" s="140"/>
      <c r="AA69" s="140"/>
      <c r="AB69" s="140"/>
      <c r="AC69" s="140"/>
      <c r="AD69" s="140"/>
      <c r="AE69" s="141"/>
      <c r="AF69" s="142"/>
      <c r="AG69" s="142"/>
      <c r="AH69" s="142"/>
      <c r="AI69" s="142"/>
      <c r="AJ69" s="142"/>
      <c r="AK69" s="143"/>
      <c r="AL69" s="359"/>
      <c r="AM69" s="385"/>
      <c r="AN69" s="386"/>
      <c r="AO69" s="362"/>
      <c r="AP69" s="376"/>
      <c r="AQ69" s="161"/>
      <c r="AR69" s="381"/>
      <c r="AS69" s="161"/>
      <c r="AU69" s="228" t="e">
        <f t="shared" si="0"/>
        <v>#VALUE!</v>
      </c>
      <c r="AV69" s="220" t="str">
        <f t="shared" si="20"/>
        <v/>
      </c>
      <c r="AW69" s="221" t="str">
        <f t="shared" si="26"/>
        <v/>
      </c>
      <c r="AX69" s="222" t="str">
        <f t="shared" si="22"/>
        <v/>
      </c>
      <c r="AY69" s="220" t="str">
        <f t="shared" si="23"/>
        <v/>
      </c>
      <c r="AZ69" s="221" t="str">
        <f t="shared" si="27"/>
        <v/>
      </c>
      <c r="BA69" s="222" t="str">
        <f t="shared" si="25"/>
        <v/>
      </c>
      <c r="BB69" s="224">
        <v>1</v>
      </c>
      <c r="BC69" s="224">
        <f t="shared" si="6"/>
        <v>1.02</v>
      </c>
      <c r="BD69" s="224">
        <f t="shared" si="7"/>
        <v>0.98</v>
      </c>
      <c r="BE69" s="224">
        <f t="shared" si="8"/>
        <v>1.03</v>
      </c>
      <c r="BF69" s="224">
        <f t="shared" si="9"/>
        <v>0.97</v>
      </c>
    </row>
    <row r="70" spans="2:58" s="6" customFormat="1" x14ac:dyDescent="0.25">
      <c r="B70" s="135"/>
      <c r="C70" s="136"/>
      <c r="D70" s="152" t="str">
        <f t="shared" si="1"/>
        <v/>
      </c>
      <c r="E70" s="240" t="str">
        <f t="shared" si="2"/>
        <v/>
      </c>
      <c r="F70" s="136"/>
      <c r="G70" s="152" t="str">
        <f t="shared" si="3"/>
        <v/>
      </c>
      <c r="H70" s="240" t="str">
        <f t="shared" si="4"/>
        <v/>
      </c>
      <c r="I70" s="239" t="str">
        <f t="shared" si="5"/>
        <v/>
      </c>
      <c r="J70" s="232"/>
      <c r="K70" s="140"/>
      <c r="L70" s="140"/>
      <c r="M70" s="140"/>
      <c r="N70" s="140"/>
      <c r="O70" s="140"/>
      <c r="P70" s="140"/>
      <c r="Q70" s="141"/>
      <c r="R70" s="142"/>
      <c r="S70" s="142"/>
      <c r="T70" s="142"/>
      <c r="U70" s="142"/>
      <c r="V70" s="142"/>
      <c r="W70" s="143"/>
      <c r="X70" s="232"/>
      <c r="Y70" s="140"/>
      <c r="Z70" s="140"/>
      <c r="AA70" s="140"/>
      <c r="AB70" s="140"/>
      <c r="AC70" s="140"/>
      <c r="AD70" s="140"/>
      <c r="AE70" s="141"/>
      <c r="AF70" s="142"/>
      <c r="AG70" s="142"/>
      <c r="AH70" s="142"/>
      <c r="AI70" s="142"/>
      <c r="AJ70" s="142"/>
      <c r="AK70" s="143"/>
      <c r="AL70" s="359"/>
      <c r="AM70" s="385"/>
      <c r="AN70" s="386"/>
      <c r="AO70" s="362"/>
      <c r="AP70" s="376"/>
      <c r="AQ70" s="161"/>
      <c r="AR70" s="381"/>
      <c r="AS70" s="161"/>
      <c r="AU70" s="228" t="e">
        <f t="shared" si="0"/>
        <v>#VALUE!</v>
      </c>
      <c r="AV70" s="220" t="str">
        <f t="shared" si="20"/>
        <v/>
      </c>
      <c r="AW70" s="221" t="str">
        <f t="shared" si="26"/>
        <v/>
      </c>
      <c r="AX70" s="222" t="str">
        <f t="shared" si="22"/>
        <v/>
      </c>
      <c r="AY70" s="220" t="str">
        <f t="shared" si="23"/>
        <v/>
      </c>
      <c r="AZ70" s="221" t="str">
        <f t="shared" si="27"/>
        <v/>
      </c>
      <c r="BA70" s="222" t="str">
        <f t="shared" si="25"/>
        <v/>
      </c>
      <c r="BB70" s="224">
        <v>1</v>
      </c>
      <c r="BC70" s="224">
        <f t="shared" si="6"/>
        <v>1.02</v>
      </c>
      <c r="BD70" s="224">
        <f t="shared" si="7"/>
        <v>0.98</v>
      </c>
      <c r="BE70" s="224">
        <f t="shared" si="8"/>
        <v>1.03</v>
      </c>
      <c r="BF70" s="224">
        <f t="shared" si="9"/>
        <v>0.97</v>
      </c>
    </row>
    <row r="71" spans="2:58" s="6" customFormat="1" x14ac:dyDescent="0.25">
      <c r="B71" s="135"/>
      <c r="C71" s="136"/>
      <c r="D71" s="152" t="str">
        <f t="shared" si="1"/>
        <v/>
      </c>
      <c r="E71" s="240" t="str">
        <f t="shared" si="2"/>
        <v/>
      </c>
      <c r="F71" s="136"/>
      <c r="G71" s="152" t="str">
        <f t="shared" si="3"/>
        <v/>
      </c>
      <c r="H71" s="240" t="str">
        <f t="shared" si="4"/>
        <v/>
      </c>
      <c r="I71" s="239" t="str">
        <f t="shared" si="5"/>
        <v/>
      </c>
      <c r="J71" s="232"/>
      <c r="K71" s="140"/>
      <c r="L71" s="140"/>
      <c r="M71" s="140"/>
      <c r="N71" s="140"/>
      <c r="O71" s="140"/>
      <c r="P71" s="140"/>
      <c r="Q71" s="141"/>
      <c r="R71" s="142"/>
      <c r="S71" s="142"/>
      <c r="T71" s="142"/>
      <c r="U71" s="142"/>
      <c r="V71" s="142"/>
      <c r="W71" s="143"/>
      <c r="X71" s="232"/>
      <c r="Y71" s="140"/>
      <c r="Z71" s="140"/>
      <c r="AA71" s="140"/>
      <c r="AB71" s="140"/>
      <c r="AC71" s="140"/>
      <c r="AD71" s="140"/>
      <c r="AE71" s="141"/>
      <c r="AF71" s="142"/>
      <c r="AG71" s="142"/>
      <c r="AH71" s="142"/>
      <c r="AI71" s="142"/>
      <c r="AJ71" s="142"/>
      <c r="AK71" s="143"/>
      <c r="AL71" s="359"/>
      <c r="AM71" s="385"/>
      <c r="AN71" s="386"/>
      <c r="AO71" s="362"/>
      <c r="AP71" s="376"/>
      <c r="AQ71" s="161"/>
      <c r="AR71" s="381"/>
      <c r="AS71" s="161"/>
      <c r="AU71" s="228" t="e">
        <f t="shared" si="0"/>
        <v>#VALUE!</v>
      </c>
      <c r="AV71" s="220" t="str">
        <f t="shared" si="20"/>
        <v/>
      </c>
      <c r="AW71" s="221" t="str">
        <f t="shared" si="26"/>
        <v/>
      </c>
      <c r="AX71" s="222" t="str">
        <f t="shared" si="22"/>
        <v/>
      </c>
      <c r="AY71" s="220" t="str">
        <f t="shared" si="23"/>
        <v/>
      </c>
      <c r="AZ71" s="221" t="str">
        <f t="shared" si="27"/>
        <v/>
      </c>
      <c r="BA71" s="222" t="str">
        <f t="shared" si="25"/>
        <v/>
      </c>
      <c r="BB71" s="224">
        <v>1</v>
      </c>
      <c r="BC71" s="224">
        <f t="shared" si="6"/>
        <v>1.02</v>
      </c>
      <c r="BD71" s="224">
        <f t="shared" si="7"/>
        <v>0.98</v>
      </c>
      <c r="BE71" s="224">
        <f t="shared" si="8"/>
        <v>1.03</v>
      </c>
      <c r="BF71" s="224">
        <f t="shared" si="9"/>
        <v>0.97</v>
      </c>
    </row>
    <row r="72" spans="2:58" s="6" customFormat="1" x14ac:dyDescent="0.25">
      <c r="B72" s="135"/>
      <c r="C72" s="136"/>
      <c r="D72" s="152" t="str">
        <f t="shared" si="1"/>
        <v/>
      </c>
      <c r="E72" s="240" t="str">
        <f t="shared" si="2"/>
        <v/>
      </c>
      <c r="F72" s="136"/>
      <c r="G72" s="152" t="str">
        <f t="shared" si="3"/>
        <v/>
      </c>
      <c r="H72" s="240" t="str">
        <f t="shared" si="4"/>
        <v/>
      </c>
      <c r="I72" s="239" t="str">
        <f t="shared" si="5"/>
        <v/>
      </c>
      <c r="J72" s="232"/>
      <c r="K72" s="140"/>
      <c r="L72" s="140"/>
      <c r="M72" s="140"/>
      <c r="N72" s="140"/>
      <c r="O72" s="140"/>
      <c r="P72" s="140"/>
      <c r="Q72" s="141"/>
      <c r="R72" s="142"/>
      <c r="S72" s="142"/>
      <c r="T72" s="142"/>
      <c r="U72" s="142"/>
      <c r="V72" s="142"/>
      <c r="W72" s="143"/>
      <c r="X72" s="232"/>
      <c r="Y72" s="140"/>
      <c r="Z72" s="140"/>
      <c r="AA72" s="140"/>
      <c r="AB72" s="140"/>
      <c r="AC72" s="140"/>
      <c r="AD72" s="140"/>
      <c r="AE72" s="141"/>
      <c r="AF72" s="142"/>
      <c r="AG72" s="142"/>
      <c r="AH72" s="142"/>
      <c r="AI72" s="142"/>
      <c r="AJ72" s="142"/>
      <c r="AK72" s="143"/>
      <c r="AL72" s="359"/>
      <c r="AM72" s="385"/>
      <c r="AN72" s="386"/>
      <c r="AO72" s="362"/>
      <c r="AP72" s="376"/>
      <c r="AQ72" s="161"/>
      <c r="AR72" s="381"/>
      <c r="AS72" s="161"/>
      <c r="AU72" s="228" t="e">
        <f t="shared" si="0"/>
        <v>#VALUE!</v>
      </c>
      <c r="AV72" s="220" t="str">
        <f t="shared" si="20"/>
        <v/>
      </c>
      <c r="AW72" s="221" t="str">
        <f t="shared" si="26"/>
        <v/>
      </c>
      <c r="AX72" s="222" t="str">
        <f t="shared" ref="AX72:AX94" si="28">IF(C72="",IF(AV72="","",AV72),AVERAGE(AV52:AV92))</f>
        <v/>
      </c>
      <c r="AY72" s="220" t="str">
        <f t="shared" si="23"/>
        <v/>
      </c>
      <c r="AZ72" s="221" t="str">
        <f t="shared" si="27"/>
        <v/>
      </c>
      <c r="BA72" s="222" t="str">
        <f t="shared" ref="BA72:BA94" si="29">IF(F72="",IF(AY72="","",AY72),AVERAGE(AY52:AY92))</f>
        <v/>
      </c>
      <c r="BB72" s="224">
        <v>1</v>
      </c>
      <c r="BC72" s="224">
        <f t="shared" si="6"/>
        <v>1.02</v>
      </c>
      <c r="BD72" s="224">
        <f t="shared" si="7"/>
        <v>0.98</v>
      </c>
      <c r="BE72" s="224">
        <f t="shared" si="8"/>
        <v>1.03</v>
      </c>
      <c r="BF72" s="224">
        <f t="shared" si="9"/>
        <v>0.97</v>
      </c>
    </row>
    <row r="73" spans="2:58" s="6" customFormat="1" x14ac:dyDescent="0.25">
      <c r="B73" s="135"/>
      <c r="C73" s="136"/>
      <c r="D73" s="152" t="str">
        <f t="shared" si="1"/>
        <v/>
      </c>
      <c r="E73" s="240" t="str">
        <f t="shared" si="2"/>
        <v/>
      </c>
      <c r="F73" s="136"/>
      <c r="G73" s="152" t="str">
        <f t="shared" si="3"/>
        <v/>
      </c>
      <c r="H73" s="240" t="str">
        <f t="shared" si="4"/>
        <v/>
      </c>
      <c r="I73" s="239" t="str">
        <f t="shared" si="5"/>
        <v/>
      </c>
      <c r="J73" s="232"/>
      <c r="K73" s="140"/>
      <c r="L73" s="140"/>
      <c r="M73" s="140"/>
      <c r="N73" s="140"/>
      <c r="O73" s="140"/>
      <c r="P73" s="140"/>
      <c r="Q73" s="141"/>
      <c r="R73" s="142"/>
      <c r="S73" s="142"/>
      <c r="T73" s="142"/>
      <c r="U73" s="142"/>
      <c r="V73" s="142"/>
      <c r="W73" s="143"/>
      <c r="X73" s="232"/>
      <c r="Y73" s="140"/>
      <c r="Z73" s="140"/>
      <c r="AA73" s="140"/>
      <c r="AB73" s="140"/>
      <c r="AC73" s="140"/>
      <c r="AD73" s="140"/>
      <c r="AE73" s="141"/>
      <c r="AF73" s="142"/>
      <c r="AG73" s="142"/>
      <c r="AH73" s="142"/>
      <c r="AI73" s="142"/>
      <c r="AJ73" s="142"/>
      <c r="AK73" s="143"/>
      <c r="AL73" s="359"/>
      <c r="AM73" s="385"/>
      <c r="AN73" s="386"/>
      <c r="AO73" s="362"/>
      <c r="AP73" s="376"/>
      <c r="AQ73" s="161"/>
      <c r="AR73" s="381"/>
      <c r="AS73" s="161"/>
      <c r="AU73" s="228" t="e">
        <f t="shared" si="0"/>
        <v>#VALUE!</v>
      </c>
      <c r="AV73" s="220" t="str">
        <f t="shared" si="20"/>
        <v/>
      </c>
      <c r="AW73" s="221" t="str">
        <f t="shared" si="26"/>
        <v/>
      </c>
      <c r="AX73" s="222" t="str">
        <f t="shared" si="28"/>
        <v/>
      </c>
      <c r="AY73" s="220" t="str">
        <f t="shared" si="23"/>
        <v/>
      </c>
      <c r="AZ73" s="221" t="str">
        <f t="shared" si="27"/>
        <v/>
      </c>
      <c r="BA73" s="222" t="str">
        <f t="shared" si="29"/>
        <v/>
      </c>
      <c r="BB73" s="224">
        <v>1</v>
      </c>
      <c r="BC73" s="224">
        <f t="shared" si="6"/>
        <v>1.02</v>
      </c>
      <c r="BD73" s="224">
        <f t="shared" si="7"/>
        <v>0.98</v>
      </c>
      <c r="BE73" s="224">
        <f t="shared" si="8"/>
        <v>1.03</v>
      </c>
      <c r="BF73" s="224">
        <f t="shared" si="9"/>
        <v>0.97</v>
      </c>
    </row>
    <row r="74" spans="2:58" s="6" customFormat="1" x14ac:dyDescent="0.25">
      <c r="B74" s="135"/>
      <c r="C74" s="136"/>
      <c r="D74" s="152" t="str">
        <f t="shared" si="1"/>
        <v/>
      </c>
      <c r="E74" s="240" t="str">
        <f t="shared" si="2"/>
        <v/>
      </c>
      <c r="F74" s="136"/>
      <c r="G74" s="152" t="str">
        <f t="shared" si="3"/>
        <v/>
      </c>
      <c r="H74" s="240" t="str">
        <f t="shared" si="4"/>
        <v/>
      </c>
      <c r="I74" s="239" t="str">
        <f t="shared" si="5"/>
        <v/>
      </c>
      <c r="J74" s="232"/>
      <c r="K74" s="140"/>
      <c r="L74" s="140"/>
      <c r="M74" s="140"/>
      <c r="N74" s="140"/>
      <c r="O74" s="140"/>
      <c r="P74" s="140"/>
      <c r="Q74" s="141"/>
      <c r="R74" s="142"/>
      <c r="S74" s="142"/>
      <c r="T74" s="142"/>
      <c r="U74" s="142"/>
      <c r="V74" s="142"/>
      <c r="W74" s="143"/>
      <c r="X74" s="232"/>
      <c r="Y74" s="140"/>
      <c r="Z74" s="140"/>
      <c r="AA74" s="140"/>
      <c r="AB74" s="140"/>
      <c r="AC74" s="140"/>
      <c r="AD74" s="140"/>
      <c r="AE74" s="141"/>
      <c r="AF74" s="142"/>
      <c r="AG74" s="142"/>
      <c r="AH74" s="142"/>
      <c r="AI74" s="142"/>
      <c r="AJ74" s="142"/>
      <c r="AK74" s="143"/>
      <c r="AL74" s="359"/>
      <c r="AM74" s="385"/>
      <c r="AN74" s="386"/>
      <c r="AO74" s="362"/>
      <c r="AP74" s="376"/>
      <c r="AQ74" s="161"/>
      <c r="AR74" s="381"/>
      <c r="AS74" s="161"/>
      <c r="AU74" s="228" t="e">
        <f t="shared" si="0"/>
        <v>#VALUE!</v>
      </c>
      <c r="AV74" s="220" t="str">
        <f t="shared" si="20"/>
        <v/>
      </c>
      <c r="AW74" s="221" t="str">
        <f t="shared" si="26"/>
        <v/>
      </c>
      <c r="AX74" s="222" t="str">
        <f t="shared" si="28"/>
        <v/>
      </c>
      <c r="AY74" s="220" t="str">
        <f t="shared" si="23"/>
        <v/>
      </c>
      <c r="AZ74" s="221" t="str">
        <f t="shared" si="27"/>
        <v/>
      </c>
      <c r="BA74" s="222" t="str">
        <f t="shared" si="29"/>
        <v/>
      </c>
      <c r="BB74" s="224">
        <v>1</v>
      </c>
      <c r="BC74" s="224">
        <f t="shared" si="6"/>
        <v>1.02</v>
      </c>
      <c r="BD74" s="224">
        <f t="shared" si="7"/>
        <v>0.98</v>
      </c>
      <c r="BE74" s="224">
        <f t="shared" si="8"/>
        <v>1.03</v>
      </c>
      <c r="BF74" s="224">
        <f t="shared" si="9"/>
        <v>0.97</v>
      </c>
    </row>
    <row r="75" spans="2:58" s="6" customFormat="1" x14ac:dyDescent="0.25">
      <c r="B75" s="135"/>
      <c r="C75" s="136"/>
      <c r="D75" s="152" t="str">
        <f t="shared" si="1"/>
        <v/>
      </c>
      <c r="E75" s="240" t="str">
        <f t="shared" si="2"/>
        <v/>
      </c>
      <c r="F75" s="136"/>
      <c r="G75" s="152" t="str">
        <f t="shared" si="3"/>
        <v/>
      </c>
      <c r="H75" s="240" t="str">
        <f t="shared" si="4"/>
        <v/>
      </c>
      <c r="I75" s="239" t="str">
        <f t="shared" si="5"/>
        <v/>
      </c>
      <c r="J75" s="232"/>
      <c r="K75" s="140"/>
      <c r="L75" s="140"/>
      <c r="M75" s="140"/>
      <c r="N75" s="140"/>
      <c r="O75" s="140"/>
      <c r="P75" s="140"/>
      <c r="Q75" s="141"/>
      <c r="R75" s="142"/>
      <c r="S75" s="142"/>
      <c r="T75" s="142"/>
      <c r="U75" s="142"/>
      <c r="V75" s="142"/>
      <c r="W75" s="143"/>
      <c r="X75" s="232"/>
      <c r="Y75" s="140"/>
      <c r="Z75" s="140"/>
      <c r="AA75" s="140"/>
      <c r="AB75" s="140"/>
      <c r="AC75" s="140"/>
      <c r="AD75" s="140"/>
      <c r="AE75" s="141"/>
      <c r="AF75" s="142"/>
      <c r="AG75" s="142"/>
      <c r="AH75" s="142"/>
      <c r="AI75" s="142"/>
      <c r="AJ75" s="142"/>
      <c r="AK75" s="143"/>
      <c r="AL75" s="359"/>
      <c r="AM75" s="385"/>
      <c r="AN75" s="386"/>
      <c r="AO75" s="362"/>
      <c r="AP75" s="376"/>
      <c r="AQ75" s="161"/>
      <c r="AR75" s="381"/>
      <c r="AS75" s="161"/>
      <c r="AU75" s="228" t="e">
        <f t="shared" si="0"/>
        <v>#VALUE!</v>
      </c>
      <c r="AV75" s="220" t="str">
        <f t="shared" si="20"/>
        <v/>
      </c>
      <c r="AW75" s="221" t="str">
        <f t="shared" si="26"/>
        <v/>
      </c>
      <c r="AX75" s="222" t="str">
        <f t="shared" si="28"/>
        <v/>
      </c>
      <c r="AY75" s="220" t="str">
        <f t="shared" si="23"/>
        <v/>
      </c>
      <c r="AZ75" s="221" t="str">
        <f t="shared" si="27"/>
        <v/>
      </c>
      <c r="BA75" s="222" t="str">
        <f t="shared" si="29"/>
        <v/>
      </c>
      <c r="BB75" s="224">
        <v>1</v>
      </c>
      <c r="BC75" s="224">
        <f t="shared" si="6"/>
        <v>1.02</v>
      </c>
      <c r="BD75" s="224">
        <f t="shared" si="7"/>
        <v>0.98</v>
      </c>
      <c r="BE75" s="224">
        <f t="shared" si="8"/>
        <v>1.03</v>
      </c>
      <c r="BF75" s="224">
        <f t="shared" si="9"/>
        <v>0.97</v>
      </c>
    </row>
    <row r="76" spans="2:58" s="6" customFormat="1" x14ac:dyDescent="0.25">
      <c r="B76" s="135"/>
      <c r="C76" s="136"/>
      <c r="D76" s="152" t="str">
        <f t="shared" si="1"/>
        <v/>
      </c>
      <c r="E76" s="240" t="str">
        <f t="shared" si="2"/>
        <v/>
      </c>
      <c r="F76" s="136"/>
      <c r="G76" s="152" t="str">
        <f t="shared" si="3"/>
        <v/>
      </c>
      <c r="H76" s="240" t="str">
        <f t="shared" si="4"/>
        <v/>
      </c>
      <c r="I76" s="239" t="str">
        <f t="shared" si="5"/>
        <v/>
      </c>
      <c r="J76" s="232"/>
      <c r="K76" s="140"/>
      <c r="L76" s="140"/>
      <c r="M76" s="140"/>
      <c r="N76" s="140"/>
      <c r="O76" s="140"/>
      <c r="P76" s="140"/>
      <c r="Q76" s="141"/>
      <c r="R76" s="142"/>
      <c r="S76" s="142"/>
      <c r="T76" s="142"/>
      <c r="U76" s="142"/>
      <c r="V76" s="142"/>
      <c r="W76" s="143"/>
      <c r="X76" s="233"/>
      <c r="Y76" s="167"/>
      <c r="Z76" s="168"/>
      <c r="AA76" s="168"/>
      <c r="AB76" s="168"/>
      <c r="AC76" s="168"/>
      <c r="AD76" s="168"/>
      <c r="AE76" s="168"/>
      <c r="AF76" s="168"/>
      <c r="AG76" s="168"/>
      <c r="AH76" s="168"/>
      <c r="AI76" s="168"/>
      <c r="AJ76" s="168"/>
      <c r="AK76" s="170"/>
      <c r="AL76" s="359"/>
      <c r="AM76" s="385"/>
      <c r="AN76" s="386"/>
      <c r="AO76" s="362"/>
      <c r="AP76" s="376"/>
      <c r="AQ76" s="161"/>
      <c r="AR76" s="381"/>
      <c r="AS76" s="161"/>
      <c r="AU76" s="228" t="e">
        <f t="shared" si="0"/>
        <v>#VALUE!</v>
      </c>
      <c r="AV76" s="220" t="str">
        <f t="shared" si="20"/>
        <v/>
      </c>
      <c r="AW76" s="221" t="str">
        <f t="shared" si="26"/>
        <v/>
      </c>
      <c r="AX76" s="222" t="str">
        <f t="shared" si="28"/>
        <v/>
      </c>
      <c r="AY76" s="220" t="str">
        <f t="shared" si="23"/>
        <v/>
      </c>
      <c r="AZ76" s="221" t="str">
        <f t="shared" si="27"/>
        <v/>
      </c>
      <c r="BA76" s="222" t="str">
        <f t="shared" si="29"/>
        <v/>
      </c>
      <c r="BB76" s="224">
        <v>1</v>
      </c>
      <c r="BC76" s="224">
        <f t="shared" si="6"/>
        <v>1.02</v>
      </c>
      <c r="BD76" s="224">
        <f t="shared" si="7"/>
        <v>0.98</v>
      </c>
      <c r="BE76" s="224">
        <f t="shared" si="8"/>
        <v>1.03</v>
      </c>
      <c r="BF76" s="224">
        <f t="shared" si="9"/>
        <v>0.97</v>
      </c>
    </row>
    <row r="77" spans="2:58" s="6" customFormat="1" x14ac:dyDescent="0.25">
      <c r="B77" s="135"/>
      <c r="C77" s="136"/>
      <c r="D77" s="152" t="str">
        <f t="shared" si="1"/>
        <v/>
      </c>
      <c r="E77" s="240" t="str">
        <f t="shared" si="2"/>
        <v/>
      </c>
      <c r="F77" s="136"/>
      <c r="G77" s="152" t="str">
        <f t="shared" si="3"/>
        <v/>
      </c>
      <c r="H77" s="240" t="str">
        <f t="shared" si="4"/>
        <v/>
      </c>
      <c r="I77" s="239" t="str">
        <f t="shared" si="5"/>
        <v/>
      </c>
      <c r="J77" s="232"/>
      <c r="K77" s="140"/>
      <c r="L77" s="140"/>
      <c r="M77" s="140"/>
      <c r="N77" s="140"/>
      <c r="O77" s="140"/>
      <c r="P77" s="140"/>
      <c r="Q77" s="141"/>
      <c r="R77" s="142"/>
      <c r="S77" s="142"/>
      <c r="T77" s="142"/>
      <c r="U77" s="142"/>
      <c r="V77" s="142"/>
      <c r="W77" s="143"/>
      <c r="X77" s="233"/>
      <c r="Y77" s="167"/>
      <c r="Z77" s="168"/>
      <c r="AA77" s="168"/>
      <c r="AB77" s="168"/>
      <c r="AC77" s="168"/>
      <c r="AD77" s="168"/>
      <c r="AE77" s="168"/>
      <c r="AF77" s="168"/>
      <c r="AG77" s="168"/>
      <c r="AH77" s="168"/>
      <c r="AI77" s="168"/>
      <c r="AJ77" s="168"/>
      <c r="AK77" s="170"/>
      <c r="AL77" s="359"/>
      <c r="AM77" s="385"/>
      <c r="AN77" s="386"/>
      <c r="AO77" s="362"/>
      <c r="AP77" s="376"/>
      <c r="AQ77" s="161"/>
      <c r="AR77" s="381"/>
      <c r="AS77" s="161"/>
      <c r="AU77" s="228" t="e">
        <f t="shared" si="0"/>
        <v>#VALUE!</v>
      </c>
      <c r="AV77" s="220" t="str">
        <f t="shared" si="20"/>
        <v/>
      </c>
      <c r="AW77" s="221" t="str">
        <f t="shared" si="26"/>
        <v/>
      </c>
      <c r="AX77" s="222" t="str">
        <f t="shared" si="28"/>
        <v/>
      </c>
      <c r="AY77" s="220" t="str">
        <f t="shared" si="23"/>
        <v/>
      </c>
      <c r="AZ77" s="221" t="str">
        <f t="shared" si="27"/>
        <v/>
      </c>
      <c r="BA77" s="222" t="str">
        <f t="shared" si="29"/>
        <v/>
      </c>
      <c r="BB77" s="224">
        <v>1</v>
      </c>
      <c r="BC77" s="224">
        <f t="shared" si="6"/>
        <v>1.02</v>
      </c>
      <c r="BD77" s="224">
        <f t="shared" si="7"/>
        <v>0.98</v>
      </c>
      <c r="BE77" s="224">
        <f t="shared" si="8"/>
        <v>1.03</v>
      </c>
      <c r="BF77" s="224">
        <f t="shared" si="9"/>
        <v>0.97</v>
      </c>
    </row>
    <row r="78" spans="2:58" s="6" customFormat="1" x14ac:dyDescent="0.25">
      <c r="B78" s="135"/>
      <c r="C78" s="136"/>
      <c r="D78" s="152" t="str">
        <f t="shared" si="1"/>
        <v/>
      </c>
      <c r="E78" s="240" t="str">
        <f t="shared" si="2"/>
        <v/>
      </c>
      <c r="F78" s="136"/>
      <c r="G78" s="152" t="str">
        <f t="shared" si="3"/>
        <v/>
      </c>
      <c r="H78" s="240" t="str">
        <f t="shared" si="4"/>
        <v/>
      </c>
      <c r="I78" s="239" t="str">
        <f t="shared" si="5"/>
        <v/>
      </c>
      <c r="J78" s="232"/>
      <c r="K78" s="140"/>
      <c r="L78" s="140"/>
      <c r="M78" s="140"/>
      <c r="N78" s="140"/>
      <c r="O78" s="140"/>
      <c r="P78" s="140"/>
      <c r="Q78" s="141"/>
      <c r="R78" s="142"/>
      <c r="S78" s="142"/>
      <c r="T78" s="142"/>
      <c r="U78" s="142"/>
      <c r="V78" s="142"/>
      <c r="W78" s="143"/>
      <c r="X78" s="233"/>
      <c r="Y78" s="167"/>
      <c r="Z78" s="168"/>
      <c r="AA78" s="168"/>
      <c r="AB78" s="168"/>
      <c r="AC78" s="168"/>
      <c r="AD78" s="168"/>
      <c r="AE78" s="168"/>
      <c r="AF78" s="168"/>
      <c r="AG78" s="168"/>
      <c r="AH78" s="168"/>
      <c r="AI78" s="168"/>
      <c r="AJ78" s="168"/>
      <c r="AK78" s="170"/>
      <c r="AL78" s="359"/>
      <c r="AM78" s="385"/>
      <c r="AN78" s="386"/>
      <c r="AO78" s="362"/>
      <c r="AP78" s="376"/>
      <c r="AQ78" s="161"/>
      <c r="AR78" s="381"/>
      <c r="AS78" s="161"/>
      <c r="AU78" s="228" t="e">
        <f t="shared" si="0"/>
        <v>#VALUE!</v>
      </c>
      <c r="AV78" s="220" t="str">
        <f t="shared" si="20"/>
        <v/>
      </c>
      <c r="AW78" s="221" t="str">
        <f t="shared" si="26"/>
        <v/>
      </c>
      <c r="AX78" s="222" t="str">
        <f t="shared" si="28"/>
        <v/>
      </c>
      <c r="AY78" s="220" t="str">
        <f t="shared" si="23"/>
        <v/>
      </c>
      <c r="AZ78" s="221" t="str">
        <f t="shared" si="27"/>
        <v/>
      </c>
      <c r="BA78" s="222" t="str">
        <f t="shared" si="29"/>
        <v/>
      </c>
      <c r="BB78" s="224">
        <v>1</v>
      </c>
      <c r="BC78" s="224">
        <f t="shared" si="6"/>
        <v>1.02</v>
      </c>
      <c r="BD78" s="224">
        <f t="shared" si="7"/>
        <v>0.98</v>
      </c>
      <c r="BE78" s="224">
        <f t="shared" si="8"/>
        <v>1.03</v>
      </c>
      <c r="BF78" s="224">
        <f t="shared" si="9"/>
        <v>0.97</v>
      </c>
    </row>
    <row r="79" spans="2:58" s="6" customFormat="1" x14ac:dyDescent="0.25">
      <c r="B79" s="135"/>
      <c r="C79" s="136"/>
      <c r="D79" s="152" t="str">
        <f t="shared" si="1"/>
        <v/>
      </c>
      <c r="E79" s="240" t="str">
        <f t="shared" si="2"/>
        <v/>
      </c>
      <c r="F79" s="136"/>
      <c r="G79" s="152" t="str">
        <f t="shared" si="3"/>
        <v/>
      </c>
      <c r="H79" s="240" t="str">
        <f t="shared" si="4"/>
        <v/>
      </c>
      <c r="I79" s="239" t="str">
        <f t="shared" si="5"/>
        <v/>
      </c>
      <c r="J79" s="232"/>
      <c r="K79" s="140"/>
      <c r="L79" s="140"/>
      <c r="M79" s="140"/>
      <c r="N79" s="140"/>
      <c r="O79" s="140"/>
      <c r="P79" s="140"/>
      <c r="Q79" s="141"/>
      <c r="R79" s="142"/>
      <c r="S79" s="142"/>
      <c r="T79" s="142"/>
      <c r="U79" s="142"/>
      <c r="V79" s="142"/>
      <c r="W79" s="143"/>
      <c r="X79" s="233"/>
      <c r="Y79" s="167"/>
      <c r="Z79" s="168"/>
      <c r="AA79" s="168"/>
      <c r="AB79" s="168"/>
      <c r="AC79" s="168"/>
      <c r="AD79" s="168"/>
      <c r="AE79" s="168"/>
      <c r="AF79" s="168"/>
      <c r="AG79" s="168"/>
      <c r="AH79" s="168"/>
      <c r="AI79" s="168"/>
      <c r="AJ79" s="168"/>
      <c r="AK79" s="170"/>
      <c r="AL79" s="359"/>
      <c r="AM79" s="385"/>
      <c r="AN79" s="386"/>
      <c r="AO79" s="362"/>
      <c r="AP79" s="376"/>
      <c r="AQ79" s="161"/>
      <c r="AR79" s="381"/>
      <c r="AS79" s="161"/>
      <c r="AU79" s="228" t="e">
        <f t="shared" si="0"/>
        <v>#VALUE!</v>
      </c>
      <c r="AV79" s="220" t="str">
        <f t="shared" si="20"/>
        <v/>
      </c>
      <c r="AW79" s="221" t="str">
        <f t="shared" si="26"/>
        <v/>
      </c>
      <c r="AX79" s="222" t="str">
        <f t="shared" si="28"/>
        <v/>
      </c>
      <c r="AY79" s="220" t="str">
        <f t="shared" si="23"/>
        <v/>
      </c>
      <c r="AZ79" s="221" t="str">
        <f t="shared" si="27"/>
        <v/>
      </c>
      <c r="BA79" s="222" t="str">
        <f t="shared" si="29"/>
        <v/>
      </c>
      <c r="BB79" s="224">
        <v>1</v>
      </c>
      <c r="BC79" s="224">
        <f t="shared" si="6"/>
        <v>1.02</v>
      </c>
      <c r="BD79" s="224">
        <f t="shared" si="7"/>
        <v>0.98</v>
      </c>
      <c r="BE79" s="224">
        <f t="shared" si="8"/>
        <v>1.03</v>
      </c>
      <c r="BF79" s="224">
        <f t="shared" si="9"/>
        <v>0.97</v>
      </c>
    </row>
    <row r="80" spans="2:58" s="6" customFormat="1" x14ac:dyDescent="0.25">
      <c r="B80" s="135"/>
      <c r="C80" s="136"/>
      <c r="D80" s="152" t="str">
        <f t="shared" si="1"/>
        <v/>
      </c>
      <c r="E80" s="240" t="str">
        <f t="shared" si="2"/>
        <v/>
      </c>
      <c r="F80" s="136"/>
      <c r="G80" s="152" t="str">
        <f t="shared" si="3"/>
        <v/>
      </c>
      <c r="H80" s="240" t="str">
        <f t="shared" si="4"/>
        <v/>
      </c>
      <c r="I80" s="239" t="str">
        <f t="shared" si="5"/>
        <v/>
      </c>
      <c r="J80" s="232"/>
      <c r="K80" s="140"/>
      <c r="L80" s="140"/>
      <c r="M80" s="140"/>
      <c r="N80" s="140"/>
      <c r="O80" s="140"/>
      <c r="P80" s="140"/>
      <c r="Q80" s="141"/>
      <c r="R80" s="142"/>
      <c r="S80" s="142"/>
      <c r="T80" s="142"/>
      <c r="U80" s="142"/>
      <c r="V80" s="142"/>
      <c r="W80" s="143"/>
      <c r="X80" s="233"/>
      <c r="Y80" s="167"/>
      <c r="Z80" s="168"/>
      <c r="AA80" s="168"/>
      <c r="AB80" s="168"/>
      <c r="AC80" s="168"/>
      <c r="AD80" s="168"/>
      <c r="AE80" s="168"/>
      <c r="AF80" s="168"/>
      <c r="AG80" s="168"/>
      <c r="AH80" s="168"/>
      <c r="AI80" s="168"/>
      <c r="AJ80" s="168"/>
      <c r="AK80" s="170"/>
      <c r="AL80" s="359"/>
      <c r="AM80" s="385"/>
      <c r="AN80" s="386"/>
      <c r="AO80" s="362"/>
      <c r="AP80" s="376"/>
      <c r="AQ80" s="161"/>
      <c r="AR80" s="381"/>
      <c r="AS80" s="161"/>
      <c r="AU80" s="228" t="e">
        <f t="shared" si="0"/>
        <v>#VALUE!</v>
      </c>
      <c r="AV80" s="220" t="str">
        <f t="shared" si="20"/>
        <v/>
      </c>
      <c r="AW80" s="221" t="str">
        <f t="shared" si="26"/>
        <v/>
      </c>
      <c r="AX80" s="222" t="str">
        <f t="shared" si="28"/>
        <v/>
      </c>
      <c r="AY80" s="220" t="str">
        <f t="shared" si="23"/>
        <v/>
      </c>
      <c r="AZ80" s="221" t="str">
        <f t="shared" si="27"/>
        <v/>
      </c>
      <c r="BA80" s="222" t="str">
        <f t="shared" si="29"/>
        <v/>
      </c>
      <c r="BB80" s="224">
        <v>1</v>
      </c>
      <c r="BC80" s="224">
        <f t="shared" si="6"/>
        <v>1.02</v>
      </c>
      <c r="BD80" s="224">
        <f t="shared" si="7"/>
        <v>0.98</v>
      </c>
      <c r="BE80" s="224">
        <f t="shared" si="8"/>
        <v>1.03</v>
      </c>
      <c r="BF80" s="224">
        <f t="shared" si="9"/>
        <v>0.97</v>
      </c>
    </row>
    <row r="81" spans="2:58" s="6" customFormat="1" x14ac:dyDescent="0.25">
      <c r="B81" s="135"/>
      <c r="C81" s="136"/>
      <c r="D81" s="152" t="str">
        <f t="shared" si="1"/>
        <v/>
      </c>
      <c r="E81" s="240" t="str">
        <f t="shared" si="2"/>
        <v/>
      </c>
      <c r="F81" s="136"/>
      <c r="G81" s="152" t="str">
        <f t="shared" si="3"/>
        <v/>
      </c>
      <c r="H81" s="240" t="str">
        <f t="shared" si="4"/>
        <v/>
      </c>
      <c r="I81" s="239" t="str">
        <f t="shared" si="5"/>
        <v/>
      </c>
      <c r="J81" s="232"/>
      <c r="K81" s="140"/>
      <c r="L81" s="140"/>
      <c r="M81" s="140"/>
      <c r="N81" s="140"/>
      <c r="O81" s="140"/>
      <c r="P81" s="140"/>
      <c r="Q81" s="141"/>
      <c r="R81" s="142"/>
      <c r="S81" s="142"/>
      <c r="T81" s="142"/>
      <c r="U81" s="142"/>
      <c r="V81" s="142"/>
      <c r="W81" s="143"/>
      <c r="X81" s="233"/>
      <c r="Y81" s="167"/>
      <c r="Z81" s="168"/>
      <c r="AA81" s="168"/>
      <c r="AB81" s="168"/>
      <c r="AC81" s="168"/>
      <c r="AD81" s="168"/>
      <c r="AE81" s="168"/>
      <c r="AF81" s="168"/>
      <c r="AG81" s="168"/>
      <c r="AH81" s="168"/>
      <c r="AI81" s="168"/>
      <c r="AJ81" s="168"/>
      <c r="AK81" s="170"/>
      <c r="AL81" s="359"/>
      <c r="AM81" s="385"/>
      <c r="AN81" s="386"/>
      <c r="AO81" s="362"/>
      <c r="AP81" s="376"/>
      <c r="AQ81" s="161"/>
      <c r="AR81" s="381"/>
      <c r="AS81" s="161"/>
      <c r="AU81" s="228" t="e">
        <f t="shared" si="0"/>
        <v>#VALUE!</v>
      </c>
      <c r="AV81" s="220" t="str">
        <f t="shared" si="20"/>
        <v/>
      </c>
      <c r="AW81" s="221" t="str">
        <f t="shared" si="26"/>
        <v/>
      </c>
      <c r="AX81" s="222" t="str">
        <f t="shared" si="28"/>
        <v/>
      </c>
      <c r="AY81" s="220" t="str">
        <f t="shared" si="23"/>
        <v/>
      </c>
      <c r="AZ81" s="221" t="str">
        <f t="shared" si="27"/>
        <v/>
      </c>
      <c r="BA81" s="222" t="str">
        <f t="shared" si="29"/>
        <v/>
      </c>
      <c r="BB81" s="224">
        <v>1</v>
      </c>
      <c r="BC81" s="224">
        <f t="shared" si="6"/>
        <v>1.02</v>
      </c>
      <c r="BD81" s="224">
        <f t="shared" si="7"/>
        <v>0.98</v>
      </c>
      <c r="BE81" s="224">
        <f t="shared" si="8"/>
        <v>1.03</v>
      </c>
      <c r="BF81" s="224">
        <f t="shared" si="9"/>
        <v>0.97</v>
      </c>
    </row>
    <row r="82" spans="2:58" s="6" customFormat="1" x14ac:dyDescent="0.25">
      <c r="B82" s="135"/>
      <c r="C82" s="136"/>
      <c r="D82" s="152" t="str">
        <f t="shared" si="1"/>
        <v/>
      </c>
      <c r="E82" s="240" t="str">
        <f t="shared" si="2"/>
        <v/>
      </c>
      <c r="F82" s="136"/>
      <c r="G82" s="152" t="str">
        <f t="shared" si="3"/>
        <v/>
      </c>
      <c r="H82" s="240" t="str">
        <f t="shared" si="4"/>
        <v/>
      </c>
      <c r="I82" s="239" t="str">
        <f t="shared" si="5"/>
        <v/>
      </c>
      <c r="J82" s="232"/>
      <c r="K82" s="140"/>
      <c r="L82" s="140"/>
      <c r="M82" s="140"/>
      <c r="N82" s="140"/>
      <c r="O82" s="140"/>
      <c r="P82" s="140"/>
      <c r="Q82" s="141"/>
      <c r="R82" s="142"/>
      <c r="S82" s="142"/>
      <c r="T82" s="142"/>
      <c r="U82" s="142"/>
      <c r="V82" s="142"/>
      <c r="W82" s="143"/>
      <c r="X82" s="233"/>
      <c r="Y82" s="167"/>
      <c r="Z82" s="168"/>
      <c r="AA82" s="168"/>
      <c r="AB82" s="168"/>
      <c r="AC82" s="168"/>
      <c r="AD82" s="168"/>
      <c r="AE82" s="168"/>
      <c r="AF82" s="168"/>
      <c r="AG82" s="168"/>
      <c r="AH82" s="168"/>
      <c r="AI82" s="168"/>
      <c r="AJ82" s="168"/>
      <c r="AK82" s="170"/>
      <c r="AL82" s="359"/>
      <c r="AM82" s="385"/>
      <c r="AN82" s="386"/>
      <c r="AO82" s="362"/>
      <c r="AP82" s="376"/>
      <c r="AQ82" s="161"/>
      <c r="AR82" s="381"/>
      <c r="AS82" s="161"/>
      <c r="AU82" s="228" t="e">
        <f t="shared" si="0"/>
        <v>#VALUE!</v>
      </c>
      <c r="AV82" s="220" t="str">
        <f t="shared" si="20"/>
        <v/>
      </c>
      <c r="AW82" s="221" t="str">
        <f t="shared" si="26"/>
        <v/>
      </c>
      <c r="AX82" s="222" t="str">
        <f t="shared" si="28"/>
        <v/>
      </c>
      <c r="AY82" s="220" t="str">
        <f t="shared" si="23"/>
        <v/>
      </c>
      <c r="AZ82" s="221" t="str">
        <f t="shared" si="27"/>
        <v/>
      </c>
      <c r="BA82" s="222" t="str">
        <f t="shared" si="29"/>
        <v/>
      </c>
      <c r="BB82" s="224">
        <v>1</v>
      </c>
      <c r="BC82" s="224">
        <f t="shared" si="6"/>
        <v>1.02</v>
      </c>
      <c r="BD82" s="224">
        <f t="shared" si="7"/>
        <v>0.98</v>
      </c>
      <c r="BE82" s="224">
        <f t="shared" si="8"/>
        <v>1.03</v>
      </c>
      <c r="BF82" s="224">
        <f t="shared" si="9"/>
        <v>0.97</v>
      </c>
    </row>
    <row r="83" spans="2:58" s="6" customFormat="1" x14ac:dyDescent="0.25">
      <c r="B83" s="135"/>
      <c r="C83" s="136"/>
      <c r="D83" s="152" t="str">
        <f t="shared" si="1"/>
        <v/>
      </c>
      <c r="E83" s="240" t="str">
        <f t="shared" si="2"/>
        <v/>
      </c>
      <c r="F83" s="136"/>
      <c r="G83" s="152" t="str">
        <f t="shared" si="3"/>
        <v/>
      </c>
      <c r="H83" s="240" t="str">
        <f t="shared" si="4"/>
        <v/>
      </c>
      <c r="I83" s="239" t="str">
        <f t="shared" si="5"/>
        <v/>
      </c>
      <c r="J83" s="232"/>
      <c r="K83" s="140"/>
      <c r="L83" s="140"/>
      <c r="M83" s="140"/>
      <c r="N83" s="140"/>
      <c r="O83" s="140"/>
      <c r="P83" s="140"/>
      <c r="Q83" s="141"/>
      <c r="R83" s="142"/>
      <c r="S83" s="142"/>
      <c r="T83" s="142"/>
      <c r="U83" s="142"/>
      <c r="V83" s="142"/>
      <c r="W83" s="143"/>
      <c r="X83" s="233"/>
      <c r="Y83" s="167"/>
      <c r="Z83" s="168"/>
      <c r="AA83" s="168"/>
      <c r="AB83" s="168"/>
      <c r="AC83" s="168"/>
      <c r="AD83" s="168"/>
      <c r="AE83" s="168"/>
      <c r="AF83" s="168"/>
      <c r="AG83" s="168"/>
      <c r="AH83" s="168"/>
      <c r="AI83" s="168"/>
      <c r="AJ83" s="168"/>
      <c r="AK83" s="170"/>
      <c r="AL83" s="359"/>
      <c r="AM83" s="385"/>
      <c r="AN83" s="386"/>
      <c r="AO83" s="362"/>
      <c r="AP83" s="376"/>
      <c r="AQ83" s="161"/>
      <c r="AR83" s="381"/>
      <c r="AS83" s="161"/>
      <c r="AU83" s="228" t="e">
        <f t="shared" si="0"/>
        <v>#VALUE!</v>
      </c>
      <c r="AV83" s="220" t="str">
        <f t="shared" si="20"/>
        <v/>
      </c>
      <c r="AW83" s="221" t="str">
        <f t="shared" si="26"/>
        <v/>
      </c>
      <c r="AX83" s="222" t="str">
        <f t="shared" si="28"/>
        <v/>
      </c>
      <c r="AY83" s="220" t="str">
        <f t="shared" si="23"/>
        <v/>
      </c>
      <c r="AZ83" s="221" t="str">
        <f t="shared" si="27"/>
        <v/>
      </c>
      <c r="BA83" s="222" t="str">
        <f t="shared" si="29"/>
        <v/>
      </c>
      <c r="BB83" s="224">
        <v>1</v>
      </c>
      <c r="BC83" s="224">
        <f t="shared" si="6"/>
        <v>1.02</v>
      </c>
      <c r="BD83" s="224">
        <f t="shared" si="7"/>
        <v>0.98</v>
      </c>
      <c r="BE83" s="224">
        <f t="shared" si="8"/>
        <v>1.03</v>
      </c>
      <c r="BF83" s="224">
        <f t="shared" si="9"/>
        <v>0.97</v>
      </c>
    </row>
    <row r="84" spans="2:58" s="6" customFormat="1" x14ac:dyDescent="0.25">
      <c r="B84" s="135"/>
      <c r="C84" s="136"/>
      <c r="D84" s="152" t="str">
        <f t="shared" si="1"/>
        <v/>
      </c>
      <c r="E84" s="240" t="str">
        <f t="shared" si="2"/>
        <v/>
      </c>
      <c r="F84" s="136"/>
      <c r="G84" s="152" t="str">
        <f t="shared" si="3"/>
        <v/>
      </c>
      <c r="H84" s="240" t="str">
        <f t="shared" si="4"/>
        <v/>
      </c>
      <c r="I84" s="239" t="str">
        <f t="shared" si="5"/>
        <v/>
      </c>
      <c r="J84" s="232"/>
      <c r="K84" s="140"/>
      <c r="L84" s="140"/>
      <c r="M84" s="140"/>
      <c r="N84" s="140"/>
      <c r="O84" s="140"/>
      <c r="P84" s="140"/>
      <c r="Q84" s="141"/>
      <c r="R84" s="142"/>
      <c r="S84" s="142"/>
      <c r="T84" s="142"/>
      <c r="U84" s="142"/>
      <c r="V84" s="142"/>
      <c r="W84" s="143"/>
      <c r="X84" s="233"/>
      <c r="Y84" s="167"/>
      <c r="Z84" s="168"/>
      <c r="AA84" s="168"/>
      <c r="AB84" s="168"/>
      <c r="AC84" s="168"/>
      <c r="AD84" s="168"/>
      <c r="AE84" s="168"/>
      <c r="AF84" s="168"/>
      <c r="AG84" s="168"/>
      <c r="AH84" s="168"/>
      <c r="AI84" s="168"/>
      <c r="AJ84" s="168"/>
      <c r="AK84" s="170"/>
      <c r="AL84" s="359"/>
      <c r="AM84" s="385"/>
      <c r="AN84" s="386"/>
      <c r="AO84" s="362"/>
      <c r="AP84" s="376"/>
      <c r="AQ84" s="161"/>
      <c r="AR84" s="381"/>
      <c r="AS84" s="161"/>
      <c r="AU84" s="228" t="e">
        <f t="shared" si="0"/>
        <v>#VALUE!</v>
      </c>
      <c r="AV84" s="220" t="str">
        <f t="shared" si="20"/>
        <v/>
      </c>
      <c r="AW84" s="221" t="str">
        <f t="shared" si="26"/>
        <v/>
      </c>
      <c r="AX84" s="222" t="str">
        <f t="shared" si="28"/>
        <v/>
      </c>
      <c r="AY84" s="220" t="str">
        <f t="shared" si="23"/>
        <v/>
      </c>
      <c r="AZ84" s="221" t="str">
        <f t="shared" si="27"/>
        <v/>
      </c>
      <c r="BA84" s="222" t="str">
        <f t="shared" si="29"/>
        <v/>
      </c>
      <c r="BB84" s="224">
        <v>1</v>
      </c>
      <c r="BC84" s="224">
        <f t="shared" si="6"/>
        <v>1.02</v>
      </c>
      <c r="BD84" s="224">
        <f t="shared" si="7"/>
        <v>0.98</v>
      </c>
      <c r="BE84" s="224">
        <f t="shared" si="8"/>
        <v>1.03</v>
      </c>
      <c r="BF84" s="224">
        <f t="shared" si="9"/>
        <v>0.97</v>
      </c>
    </row>
    <row r="85" spans="2:58" s="6" customFormat="1" x14ac:dyDescent="0.25">
      <c r="B85" s="135"/>
      <c r="C85" s="136"/>
      <c r="D85" s="152" t="str">
        <f t="shared" si="1"/>
        <v/>
      </c>
      <c r="E85" s="240" t="str">
        <f t="shared" si="2"/>
        <v/>
      </c>
      <c r="F85" s="136"/>
      <c r="G85" s="152" t="str">
        <f t="shared" si="3"/>
        <v/>
      </c>
      <c r="H85" s="240" t="str">
        <f t="shared" si="4"/>
        <v/>
      </c>
      <c r="I85" s="239" t="str">
        <f t="shared" si="5"/>
        <v/>
      </c>
      <c r="J85" s="232"/>
      <c r="K85" s="140"/>
      <c r="L85" s="140"/>
      <c r="M85" s="140"/>
      <c r="N85" s="140"/>
      <c r="O85" s="140"/>
      <c r="P85" s="140"/>
      <c r="Q85" s="141"/>
      <c r="R85" s="142"/>
      <c r="S85" s="142"/>
      <c r="T85" s="142"/>
      <c r="U85" s="142"/>
      <c r="V85" s="142"/>
      <c r="W85" s="143"/>
      <c r="X85" s="233"/>
      <c r="Y85" s="167"/>
      <c r="Z85" s="168"/>
      <c r="AA85" s="168"/>
      <c r="AB85" s="168"/>
      <c r="AC85" s="168"/>
      <c r="AD85" s="168"/>
      <c r="AE85" s="168"/>
      <c r="AF85" s="168"/>
      <c r="AG85" s="168"/>
      <c r="AH85" s="168"/>
      <c r="AI85" s="168"/>
      <c r="AJ85" s="168"/>
      <c r="AK85" s="170"/>
      <c r="AL85" s="359"/>
      <c r="AM85" s="385"/>
      <c r="AN85" s="386"/>
      <c r="AO85" s="362"/>
      <c r="AP85" s="376"/>
      <c r="AQ85" s="161"/>
      <c r="AR85" s="381"/>
      <c r="AS85" s="161"/>
      <c r="AU85" s="228" t="e">
        <f t="shared" si="0"/>
        <v>#VALUE!</v>
      </c>
      <c r="AV85" s="220" t="str">
        <f t="shared" si="20"/>
        <v/>
      </c>
      <c r="AW85" s="221" t="str">
        <f t="shared" si="26"/>
        <v/>
      </c>
      <c r="AX85" s="222" t="str">
        <f t="shared" si="28"/>
        <v/>
      </c>
      <c r="AY85" s="220" t="str">
        <f t="shared" si="23"/>
        <v/>
      </c>
      <c r="AZ85" s="221" t="str">
        <f t="shared" si="27"/>
        <v/>
      </c>
      <c r="BA85" s="222" t="str">
        <f t="shared" si="29"/>
        <v/>
      </c>
      <c r="BB85" s="224">
        <v>1</v>
      </c>
      <c r="BC85" s="224">
        <f t="shared" si="6"/>
        <v>1.02</v>
      </c>
      <c r="BD85" s="224">
        <f t="shared" si="7"/>
        <v>0.98</v>
      </c>
      <c r="BE85" s="224">
        <f t="shared" si="8"/>
        <v>1.03</v>
      </c>
      <c r="BF85" s="224">
        <f t="shared" si="9"/>
        <v>0.97</v>
      </c>
    </row>
    <row r="86" spans="2:58" s="6" customFormat="1" x14ac:dyDescent="0.25">
      <c r="B86" s="135"/>
      <c r="C86" s="136"/>
      <c r="D86" s="152" t="str">
        <f t="shared" si="1"/>
        <v/>
      </c>
      <c r="E86" s="240" t="str">
        <f t="shared" si="2"/>
        <v/>
      </c>
      <c r="F86" s="136"/>
      <c r="G86" s="152" t="str">
        <f t="shared" si="3"/>
        <v/>
      </c>
      <c r="H86" s="240" t="str">
        <f t="shared" si="4"/>
        <v/>
      </c>
      <c r="I86" s="239" t="str">
        <f t="shared" si="5"/>
        <v/>
      </c>
      <c r="J86" s="232"/>
      <c r="K86" s="140"/>
      <c r="L86" s="140"/>
      <c r="M86" s="140"/>
      <c r="N86" s="140"/>
      <c r="O86" s="140"/>
      <c r="P86" s="140"/>
      <c r="Q86" s="141"/>
      <c r="R86" s="142"/>
      <c r="S86" s="142"/>
      <c r="T86" s="142"/>
      <c r="U86" s="142"/>
      <c r="V86" s="142"/>
      <c r="W86" s="143"/>
      <c r="X86" s="233"/>
      <c r="Y86" s="167"/>
      <c r="Z86" s="168"/>
      <c r="AA86" s="168"/>
      <c r="AB86" s="168"/>
      <c r="AC86" s="168"/>
      <c r="AD86" s="168"/>
      <c r="AE86" s="168"/>
      <c r="AF86" s="168"/>
      <c r="AG86" s="168"/>
      <c r="AH86" s="168"/>
      <c r="AI86" s="168"/>
      <c r="AJ86" s="168"/>
      <c r="AK86" s="170"/>
      <c r="AL86" s="359"/>
      <c r="AM86" s="385"/>
      <c r="AN86" s="386"/>
      <c r="AO86" s="362"/>
      <c r="AP86" s="376"/>
      <c r="AQ86" s="161"/>
      <c r="AR86" s="381"/>
      <c r="AS86" s="161"/>
      <c r="AU86" s="228" t="e">
        <f t="shared" si="0"/>
        <v>#VALUE!</v>
      </c>
      <c r="AV86" s="220" t="str">
        <f t="shared" si="20"/>
        <v/>
      </c>
      <c r="AW86" s="221" t="str">
        <f t="shared" si="26"/>
        <v/>
      </c>
      <c r="AX86" s="222" t="str">
        <f t="shared" si="28"/>
        <v/>
      </c>
      <c r="AY86" s="220" t="str">
        <f t="shared" si="23"/>
        <v/>
      </c>
      <c r="AZ86" s="221" t="str">
        <f t="shared" si="27"/>
        <v/>
      </c>
      <c r="BA86" s="222" t="str">
        <f t="shared" si="29"/>
        <v/>
      </c>
      <c r="BB86" s="224">
        <v>1</v>
      </c>
      <c r="BC86" s="224">
        <f t="shared" si="6"/>
        <v>1.02</v>
      </c>
      <c r="BD86" s="224">
        <f t="shared" si="7"/>
        <v>0.98</v>
      </c>
      <c r="BE86" s="224">
        <f t="shared" si="8"/>
        <v>1.03</v>
      </c>
      <c r="BF86" s="224">
        <f t="shared" si="9"/>
        <v>0.97</v>
      </c>
    </row>
    <row r="87" spans="2:58" s="6" customFormat="1" x14ac:dyDescent="0.25">
      <c r="B87" s="135"/>
      <c r="C87" s="136"/>
      <c r="D87" s="152" t="str">
        <f t="shared" si="1"/>
        <v/>
      </c>
      <c r="E87" s="240" t="str">
        <f t="shared" si="2"/>
        <v/>
      </c>
      <c r="F87" s="136"/>
      <c r="G87" s="152" t="str">
        <f t="shared" si="3"/>
        <v/>
      </c>
      <c r="H87" s="240" t="str">
        <f t="shared" si="4"/>
        <v/>
      </c>
      <c r="I87" s="239" t="str">
        <f t="shared" si="5"/>
        <v/>
      </c>
      <c r="J87" s="232"/>
      <c r="K87" s="140"/>
      <c r="L87" s="140"/>
      <c r="M87" s="140"/>
      <c r="N87" s="140"/>
      <c r="O87" s="140"/>
      <c r="P87" s="140"/>
      <c r="Q87" s="141"/>
      <c r="R87" s="142"/>
      <c r="S87" s="142"/>
      <c r="T87" s="142"/>
      <c r="U87" s="142"/>
      <c r="V87" s="142"/>
      <c r="W87" s="143"/>
      <c r="X87" s="233"/>
      <c r="Y87" s="167"/>
      <c r="Z87" s="168"/>
      <c r="AA87" s="168"/>
      <c r="AB87" s="168"/>
      <c r="AC87" s="168"/>
      <c r="AD87" s="168"/>
      <c r="AE87" s="168"/>
      <c r="AF87" s="168"/>
      <c r="AG87" s="168"/>
      <c r="AH87" s="168"/>
      <c r="AI87" s="168"/>
      <c r="AJ87" s="168"/>
      <c r="AK87" s="170"/>
      <c r="AL87" s="359"/>
      <c r="AM87" s="385"/>
      <c r="AN87" s="386"/>
      <c r="AO87" s="362"/>
      <c r="AP87" s="376"/>
      <c r="AQ87" s="161"/>
      <c r="AR87" s="381"/>
      <c r="AS87" s="161"/>
      <c r="AU87" s="228" t="e">
        <f t="shared" si="0"/>
        <v>#VALUE!</v>
      </c>
      <c r="AV87" s="220" t="str">
        <f t="shared" si="20"/>
        <v/>
      </c>
      <c r="AW87" s="221" t="str">
        <f t="shared" si="26"/>
        <v/>
      </c>
      <c r="AX87" s="222" t="str">
        <f t="shared" si="28"/>
        <v/>
      </c>
      <c r="AY87" s="220" t="str">
        <f t="shared" si="23"/>
        <v/>
      </c>
      <c r="AZ87" s="221" t="str">
        <f t="shared" si="27"/>
        <v/>
      </c>
      <c r="BA87" s="222" t="str">
        <f t="shared" si="29"/>
        <v/>
      </c>
      <c r="BB87" s="224">
        <v>1</v>
      </c>
      <c r="BC87" s="224">
        <f t="shared" si="6"/>
        <v>1.02</v>
      </c>
      <c r="BD87" s="224">
        <f t="shared" si="7"/>
        <v>0.98</v>
      </c>
      <c r="BE87" s="224">
        <f t="shared" si="8"/>
        <v>1.03</v>
      </c>
      <c r="BF87" s="224">
        <f t="shared" si="9"/>
        <v>0.97</v>
      </c>
    </row>
    <row r="88" spans="2:58" s="6" customFormat="1" x14ac:dyDescent="0.25">
      <c r="B88" s="135"/>
      <c r="C88" s="136"/>
      <c r="D88" s="152" t="str">
        <f t="shared" si="1"/>
        <v/>
      </c>
      <c r="E88" s="240" t="str">
        <f t="shared" si="2"/>
        <v/>
      </c>
      <c r="F88" s="136"/>
      <c r="G88" s="152" t="str">
        <f t="shared" si="3"/>
        <v/>
      </c>
      <c r="H88" s="240" t="str">
        <f t="shared" si="4"/>
        <v/>
      </c>
      <c r="I88" s="239" t="str">
        <f t="shared" si="5"/>
        <v/>
      </c>
      <c r="J88" s="232"/>
      <c r="K88" s="140" t="str">
        <f t="shared" ref="K88:K114" si="30">IF(J88="","",J88/$D$28)</f>
        <v/>
      </c>
      <c r="L88" s="140"/>
      <c r="M88" s="140"/>
      <c r="N88" s="140"/>
      <c r="O88" s="140"/>
      <c r="P88" s="140"/>
      <c r="Q88" s="141"/>
      <c r="R88" s="142"/>
      <c r="S88" s="142"/>
      <c r="T88" s="142"/>
      <c r="U88" s="142"/>
      <c r="V88" s="142"/>
      <c r="W88" s="143"/>
      <c r="X88" s="233"/>
      <c r="Y88" s="167"/>
      <c r="Z88" s="168"/>
      <c r="AA88" s="168"/>
      <c r="AB88" s="168"/>
      <c r="AC88" s="168"/>
      <c r="AD88" s="168"/>
      <c r="AE88" s="168"/>
      <c r="AF88" s="168"/>
      <c r="AG88" s="168"/>
      <c r="AH88" s="168"/>
      <c r="AI88" s="168"/>
      <c r="AJ88" s="168"/>
      <c r="AK88" s="170"/>
      <c r="AL88" s="359"/>
      <c r="AM88" s="385"/>
      <c r="AN88" s="386"/>
      <c r="AO88" s="362"/>
      <c r="AP88" s="376"/>
      <c r="AQ88" s="161"/>
      <c r="AR88" s="381"/>
      <c r="AS88" s="161"/>
      <c r="AU88" s="228" t="e">
        <f t="shared" si="0"/>
        <v>#VALUE!</v>
      </c>
      <c r="AV88" s="220" t="str">
        <f t="shared" si="20"/>
        <v/>
      </c>
      <c r="AW88" s="221" t="str">
        <f t="shared" si="26"/>
        <v/>
      </c>
      <c r="AX88" s="222" t="str">
        <f t="shared" si="28"/>
        <v/>
      </c>
      <c r="AY88" s="220" t="str">
        <f t="shared" si="23"/>
        <v/>
      </c>
      <c r="AZ88" s="221" t="str">
        <f t="shared" si="27"/>
        <v/>
      </c>
      <c r="BA88" s="222" t="str">
        <f t="shared" si="29"/>
        <v/>
      </c>
      <c r="BB88" s="224">
        <v>1</v>
      </c>
      <c r="BC88" s="224">
        <f t="shared" si="6"/>
        <v>1.02</v>
      </c>
      <c r="BD88" s="224">
        <f t="shared" si="7"/>
        <v>0.98</v>
      </c>
      <c r="BE88" s="224">
        <f t="shared" si="8"/>
        <v>1.03</v>
      </c>
      <c r="BF88" s="224">
        <f t="shared" si="9"/>
        <v>0.97</v>
      </c>
    </row>
    <row r="89" spans="2:58" s="6" customFormat="1" x14ac:dyDescent="0.25">
      <c r="B89" s="135"/>
      <c r="C89" s="136"/>
      <c r="D89" s="152" t="str">
        <f t="shared" si="1"/>
        <v/>
      </c>
      <c r="E89" s="240" t="str">
        <f t="shared" si="2"/>
        <v/>
      </c>
      <c r="F89" s="136"/>
      <c r="G89" s="152" t="str">
        <f t="shared" si="3"/>
        <v/>
      </c>
      <c r="H89" s="240" t="str">
        <f t="shared" si="4"/>
        <v/>
      </c>
      <c r="I89" s="239" t="str">
        <f t="shared" si="5"/>
        <v/>
      </c>
      <c r="J89" s="232"/>
      <c r="K89" s="140" t="str">
        <f t="shared" si="30"/>
        <v/>
      </c>
      <c r="L89" s="140"/>
      <c r="M89" s="140"/>
      <c r="N89" s="140"/>
      <c r="O89" s="140"/>
      <c r="P89" s="140"/>
      <c r="Q89" s="141"/>
      <c r="R89" s="142"/>
      <c r="S89" s="142"/>
      <c r="T89" s="142"/>
      <c r="U89" s="142"/>
      <c r="V89" s="142"/>
      <c r="W89" s="143"/>
      <c r="X89" s="233"/>
      <c r="Y89" s="167"/>
      <c r="Z89" s="168"/>
      <c r="AA89" s="168"/>
      <c r="AB89" s="168"/>
      <c r="AC89" s="168"/>
      <c r="AD89" s="168"/>
      <c r="AE89" s="168"/>
      <c r="AF89" s="168"/>
      <c r="AG89" s="168"/>
      <c r="AH89" s="168"/>
      <c r="AI89" s="168"/>
      <c r="AJ89" s="168"/>
      <c r="AK89" s="170"/>
      <c r="AL89" s="359"/>
      <c r="AM89" s="385"/>
      <c r="AN89" s="386"/>
      <c r="AO89" s="362"/>
      <c r="AP89" s="376"/>
      <c r="AQ89" s="161"/>
      <c r="AR89" s="381"/>
      <c r="AS89" s="161"/>
      <c r="AU89" s="228" t="e">
        <f t="shared" si="0"/>
        <v>#VALUE!</v>
      </c>
      <c r="AV89" s="220" t="str">
        <f t="shared" si="20"/>
        <v/>
      </c>
      <c r="AW89" s="221" t="str">
        <f t="shared" si="26"/>
        <v/>
      </c>
      <c r="AX89" s="222" t="str">
        <f t="shared" si="28"/>
        <v/>
      </c>
      <c r="AY89" s="220" t="str">
        <f t="shared" si="23"/>
        <v/>
      </c>
      <c r="AZ89" s="221" t="str">
        <f t="shared" si="27"/>
        <v/>
      </c>
      <c r="BA89" s="222" t="str">
        <f t="shared" si="29"/>
        <v/>
      </c>
      <c r="BB89" s="224">
        <v>1</v>
      </c>
      <c r="BC89" s="224">
        <f t="shared" si="6"/>
        <v>1.02</v>
      </c>
      <c r="BD89" s="224">
        <f t="shared" si="7"/>
        <v>0.98</v>
      </c>
      <c r="BE89" s="224">
        <f t="shared" si="8"/>
        <v>1.03</v>
      </c>
      <c r="BF89" s="224">
        <f t="shared" si="9"/>
        <v>0.97</v>
      </c>
    </row>
    <row r="90" spans="2:58" s="6" customFormat="1" x14ac:dyDescent="0.25">
      <c r="B90" s="135"/>
      <c r="C90" s="136"/>
      <c r="D90" s="152" t="str">
        <f t="shared" si="1"/>
        <v/>
      </c>
      <c r="E90" s="240" t="str">
        <f t="shared" si="2"/>
        <v/>
      </c>
      <c r="F90" s="136"/>
      <c r="G90" s="152" t="str">
        <f t="shared" si="3"/>
        <v/>
      </c>
      <c r="H90" s="240" t="str">
        <f t="shared" si="4"/>
        <v/>
      </c>
      <c r="I90" s="239" t="str">
        <f t="shared" si="5"/>
        <v/>
      </c>
      <c r="J90" s="232"/>
      <c r="K90" s="140" t="str">
        <f t="shared" si="30"/>
        <v/>
      </c>
      <c r="L90" s="140"/>
      <c r="M90" s="140"/>
      <c r="N90" s="140"/>
      <c r="O90" s="140"/>
      <c r="P90" s="140"/>
      <c r="Q90" s="141"/>
      <c r="R90" s="142"/>
      <c r="S90" s="142"/>
      <c r="T90" s="142"/>
      <c r="U90" s="142"/>
      <c r="V90" s="142"/>
      <c r="W90" s="143"/>
      <c r="X90" s="233"/>
      <c r="Y90" s="167"/>
      <c r="Z90" s="168"/>
      <c r="AA90" s="168"/>
      <c r="AB90" s="168"/>
      <c r="AC90" s="168"/>
      <c r="AD90" s="168"/>
      <c r="AE90" s="168"/>
      <c r="AF90" s="168"/>
      <c r="AG90" s="168"/>
      <c r="AH90" s="168"/>
      <c r="AI90" s="168"/>
      <c r="AJ90" s="168"/>
      <c r="AK90" s="170"/>
      <c r="AL90" s="359"/>
      <c r="AM90" s="385"/>
      <c r="AN90" s="386"/>
      <c r="AO90" s="362"/>
      <c r="AP90" s="376"/>
      <c r="AQ90" s="161"/>
      <c r="AR90" s="381"/>
      <c r="AS90" s="161"/>
      <c r="AU90" s="228" t="e">
        <f t="shared" si="0"/>
        <v>#VALUE!</v>
      </c>
      <c r="AV90" s="220" t="str">
        <f t="shared" si="20"/>
        <v/>
      </c>
      <c r="AW90" s="221" t="str">
        <f t="shared" si="26"/>
        <v/>
      </c>
      <c r="AX90" s="222" t="str">
        <f t="shared" si="28"/>
        <v/>
      </c>
      <c r="AY90" s="220" t="str">
        <f t="shared" si="23"/>
        <v/>
      </c>
      <c r="AZ90" s="221" t="str">
        <f t="shared" si="27"/>
        <v/>
      </c>
      <c r="BA90" s="222" t="str">
        <f t="shared" si="29"/>
        <v/>
      </c>
      <c r="BB90" s="224">
        <v>1</v>
      </c>
      <c r="BC90" s="224">
        <f t="shared" si="6"/>
        <v>1.02</v>
      </c>
      <c r="BD90" s="224">
        <f t="shared" si="7"/>
        <v>0.98</v>
      </c>
      <c r="BE90" s="224">
        <f t="shared" si="8"/>
        <v>1.03</v>
      </c>
      <c r="BF90" s="224">
        <f t="shared" si="9"/>
        <v>0.97</v>
      </c>
    </row>
    <row r="91" spans="2:58" s="6" customFormat="1" x14ac:dyDescent="0.25">
      <c r="B91" s="135"/>
      <c r="C91" s="136"/>
      <c r="D91" s="152" t="str">
        <f t="shared" si="1"/>
        <v/>
      </c>
      <c r="E91" s="240" t="str">
        <f t="shared" si="2"/>
        <v/>
      </c>
      <c r="F91" s="136"/>
      <c r="G91" s="152" t="str">
        <f t="shared" si="3"/>
        <v/>
      </c>
      <c r="H91" s="240" t="str">
        <f t="shared" si="4"/>
        <v/>
      </c>
      <c r="I91" s="239" t="str">
        <f t="shared" si="5"/>
        <v/>
      </c>
      <c r="J91" s="232"/>
      <c r="K91" s="140" t="str">
        <f t="shared" si="30"/>
        <v/>
      </c>
      <c r="L91" s="140"/>
      <c r="M91" s="140"/>
      <c r="N91" s="140"/>
      <c r="O91" s="140"/>
      <c r="P91" s="140"/>
      <c r="Q91" s="141"/>
      <c r="R91" s="142"/>
      <c r="S91" s="142"/>
      <c r="T91" s="142"/>
      <c r="U91" s="142"/>
      <c r="V91" s="142"/>
      <c r="W91" s="143"/>
      <c r="X91" s="233"/>
      <c r="Y91" s="167"/>
      <c r="Z91" s="168"/>
      <c r="AA91" s="168"/>
      <c r="AB91" s="168"/>
      <c r="AC91" s="168"/>
      <c r="AD91" s="168"/>
      <c r="AE91" s="168"/>
      <c r="AF91" s="168"/>
      <c r="AG91" s="168"/>
      <c r="AH91" s="168"/>
      <c r="AI91" s="168"/>
      <c r="AJ91" s="168"/>
      <c r="AK91" s="170"/>
      <c r="AL91" s="359"/>
      <c r="AM91" s="385"/>
      <c r="AN91" s="386"/>
      <c r="AO91" s="362"/>
      <c r="AP91" s="376"/>
      <c r="AQ91" s="161"/>
      <c r="AR91" s="381"/>
      <c r="AS91" s="161"/>
      <c r="AU91" s="228" t="e">
        <f t="shared" si="0"/>
        <v>#VALUE!</v>
      </c>
      <c r="AV91" s="220" t="str">
        <f t="shared" si="20"/>
        <v/>
      </c>
      <c r="AW91" s="221" t="str">
        <f t="shared" si="26"/>
        <v/>
      </c>
      <c r="AX91" s="222" t="str">
        <f t="shared" si="28"/>
        <v/>
      </c>
      <c r="AY91" s="220" t="str">
        <f t="shared" si="23"/>
        <v/>
      </c>
      <c r="AZ91" s="221" t="str">
        <f t="shared" si="27"/>
        <v/>
      </c>
      <c r="BA91" s="222" t="str">
        <f t="shared" si="29"/>
        <v/>
      </c>
      <c r="BB91" s="224">
        <v>1</v>
      </c>
      <c r="BC91" s="224">
        <f t="shared" si="6"/>
        <v>1.02</v>
      </c>
      <c r="BD91" s="224">
        <f t="shared" si="7"/>
        <v>0.98</v>
      </c>
      <c r="BE91" s="224">
        <f t="shared" si="8"/>
        <v>1.03</v>
      </c>
      <c r="BF91" s="224">
        <f t="shared" si="9"/>
        <v>0.97</v>
      </c>
    </row>
    <row r="92" spans="2:58" s="6" customFormat="1" x14ac:dyDescent="0.25">
      <c r="B92" s="135"/>
      <c r="C92" s="136"/>
      <c r="D92" s="152" t="str">
        <f t="shared" si="1"/>
        <v/>
      </c>
      <c r="E92" s="240" t="str">
        <f t="shared" si="2"/>
        <v/>
      </c>
      <c r="F92" s="136"/>
      <c r="G92" s="152" t="str">
        <f t="shared" si="3"/>
        <v/>
      </c>
      <c r="H92" s="240" t="str">
        <f t="shared" si="4"/>
        <v/>
      </c>
      <c r="I92" s="239" t="str">
        <f t="shared" si="5"/>
        <v/>
      </c>
      <c r="J92" s="232"/>
      <c r="K92" s="140" t="str">
        <f t="shared" si="30"/>
        <v/>
      </c>
      <c r="L92" s="140"/>
      <c r="M92" s="140"/>
      <c r="N92" s="140"/>
      <c r="O92" s="140"/>
      <c r="P92" s="140"/>
      <c r="Q92" s="141"/>
      <c r="R92" s="142"/>
      <c r="S92" s="142"/>
      <c r="T92" s="142"/>
      <c r="U92" s="142"/>
      <c r="V92" s="142"/>
      <c r="W92" s="143"/>
      <c r="X92" s="233"/>
      <c r="Y92" s="167"/>
      <c r="Z92" s="168"/>
      <c r="AA92" s="168"/>
      <c r="AB92" s="168"/>
      <c r="AC92" s="168"/>
      <c r="AD92" s="168"/>
      <c r="AE92" s="168"/>
      <c r="AF92" s="168"/>
      <c r="AG92" s="168"/>
      <c r="AH92" s="168"/>
      <c r="AI92" s="168"/>
      <c r="AJ92" s="168"/>
      <c r="AK92" s="170"/>
      <c r="AL92" s="359"/>
      <c r="AM92" s="385"/>
      <c r="AN92" s="386"/>
      <c r="AO92" s="362"/>
      <c r="AP92" s="376"/>
      <c r="AQ92" s="161"/>
      <c r="AR92" s="381"/>
      <c r="AS92" s="161"/>
      <c r="AU92" s="228" t="e">
        <f t="shared" si="0"/>
        <v>#VALUE!</v>
      </c>
      <c r="AV92" s="220" t="str">
        <f t="shared" si="20"/>
        <v/>
      </c>
      <c r="AW92" s="221" t="str">
        <f t="shared" si="26"/>
        <v/>
      </c>
      <c r="AX92" s="222" t="str">
        <f t="shared" si="28"/>
        <v/>
      </c>
      <c r="AY92" s="220" t="str">
        <f t="shared" si="23"/>
        <v/>
      </c>
      <c r="AZ92" s="221" t="str">
        <f t="shared" si="27"/>
        <v/>
      </c>
      <c r="BA92" s="222" t="str">
        <f t="shared" si="29"/>
        <v/>
      </c>
      <c r="BB92" s="224">
        <v>1</v>
      </c>
      <c r="BC92" s="224">
        <f t="shared" si="6"/>
        <v>1.02</v>
      </c>
      <c r="BD92" s="224">
        <f t="shared" si="7"/>
        <v>0.98</v>
      </c>
      <c r="BE92" s="224">
        <f t="shared" si="8"/>
        <v>1.03</v>
      </c>
      <c r="BF92" s="224">
        <f t="shared" si="9"/>
        <v>0.97</v>
      </c>
    </row>
    <row r="93" spans="2:58" s="6" customFormat="1" x14ac:dyDescent="0.25">
      <c r="B93" s="135"/>
      <c r="C93" s="136"/>
      <c r="D93" s="152" t="str">
        <f t="shared" si="1"/>
        <v/>
      </c>
      <c r="E93" s="240" t="str">
        <f t="shared" si="2"/>
        <v/>
      </c>
      <c r="F93" s="136"/>
      <c r="G93" s="152" t="str">
        <f t="shared" si="3"/>
        <v/>
      </c>
      <c r="H93" s="240" t="str">
        <f t="shared" si="4"/>
        <v/>
      </c>
      <c r="I93" s="239" t="str">
        <f t="shared" si="5"/>
        <v/>
      </c>
      <c r="J93" s="232"/>
      <c r="K93" s="140" t="str">
        <f t="shared" si="30"/>
        <v/>
      </c>
      <c r="L93" s="140"/>
      <c r="M93" s="140"/>
      <c r="N93" s="140"/>
      <c r="O93" s="140"/>
      <c r="P93" s="140"/>
      <c r="Q93" s="141"/>
      <c r="R93" s="142"/>
      <c r="S93" s="142"/>
      <c r="T93" s="142"/>
      <c r="U93" s="142"/>
      <c r="V93" s="142"/>
      <c r="W93" s="143"/>
      <c r="X93" s="233"/>
      <c r="Y93" s="167"/>
      <c r="Z93" s="168"/>
      <c r="AA93" s="168"/>
      <c r="AB93" s="168"/>
      <c r="AC93" s="168"/>
      <c r="AD93" s="168"/>
      <c r="AE93" s="168"/>
      <c r="AF93" s="168"/>
      <c r="AG93" s="168"/>
      <c r="AH93" s="168"/>
      <c r="AI93" s="168"/>
      <c r="AJ93" s="168"/>
      <c r="AK93" s="170"/>
      <c r="AL93" s="359"/>
      <c r="AM93" s="385"/>
      <c r="AN93" s="386"/>
      <c r="AO93" s="362"/>
      <c r="AP93" s="376"/>
      <c r="AQ93" s="161"/>
      <c r="AR93" s="381"/>
      <c r="AS93" s="161"/>
      <c r="AU93" s="228" t="e">
        <f t="shared" si="0"/>
        <v>#VALUE!</v>
      </c>
      <c r="AV93" s="220" t="str">
        <f t="shared" si="20"/>
        <v/>
      </c>
      <c r="AW93" s="221" t="str">
        <f t="shared" si="26"/>
        <v/>
      </c>
      <c r="AX93" s="222" t="str">
        <f t="shared" si="28"/>
        <v/>
      </c>
      <c r="AY93" s="220" t="str">
        <f t="shared" si="23"/>
        <v/>
      </c>
      <c r="AZ93" s="221" t="str">
        <f t="shared" si="27"/>
        <v/>
      </c>
      <c r="BA93" s="222" t="str">
        <f t="shared" si="29"/>
        <v/>
      </c>
      <c r="BB93" s="224">
        <v>1</v>
      </c>
      <c r="BC93" s="224">
        <f t="shared" si="6"/>
        <v>1.02</v>
      </c>
      <c r="BD93" s="224">
        <f t="shared" si="7"/>
        <v>0.98</v>
      </c>
      <c r="BE93" s="224">
        <f t="shared" si="8"/>
        <v>1.03</v>
      </c>
      <c r="BF93" s="224">
        <f t="shared" si="9"/>
        <v>0.97</v>
      </c>
    </row>
    <row r="94" spans="2:58" s="6" customFormat="1" x14ac:dyDescent="0.25">
      <c r="B94" s="135"/>
      <c r="C94" s="136"/>
      <c r="D94" s="152" t="str">
        <f t="shared" si="1"/>
        <v/>
      </c>
      <c r="E94" s="240" t="str">
        <f t="shared" si="2"/>
        <v/>
      </c>
      <c r="F94" s="136"/>
      <c r="G94" s="152" t="str">
        <f t="shared" si="3"/>
        <v/>
      </c>
      <c r="H94" s="240" t="str">
        <f t="shared" si="4"/>
        <v/>
      </c>
      <c r="I94" s="239" t="str">
        <f t="shared" si="5"/>
        <v/>
      </c>
      <c r="J94" s="232"/>
      <c r="K94" s="140" t="str">
        <f t="shared" si="30"/>
        <v/>
      </c>
      <c r="L94" s="140"/>
      <c r="M94" s="140"/>
      <c r="N94" s="140"/>
      <c r="O94" s="140"/>
      <c r="P94" s="140"/>
      <c r="Q94" s="141"/>
      <c r="R94" s="142"/>
      <c r="S94" s="142"/>
      <c r="T94" s="142"/>
      <c r="U94" s="142"/>
      <c r="V94" s="142"/>
      <c r="W94" s="143"/>
      <c r="X94" s="233"/>
      <c r="Y94" s="167"/>
      <c r="Z94" s="168"/>
      <c r="AA94" s="168"/>
      <c r="AB94" s="168"/>
      <c r="AC94" s="168"/>
      <c r="AD94" s="168"/>
      <c r="AE94" s="168"/>
      <c r="AF94" s="168"/>
      <c r="AG94" s="168"/>
      <c r="AH94" s="168"/>
      <c r="AI94" s="168"/>
      <c r="AJ94" s="168"/>
      <c r="AK94" s="170"/>
      <c r="AL94" s="359"/>
      <c r="AM94" s="385"/>
      <c r="AN94" s="386"/>
      <c r="AO94" s="362"/>
      <c r="AP94" s="376"/>
      <c r="AQ94" s="161"/>
      <c r="AR94" s="381"/>
      <c r="AS94" s="161"/>
      <c r="AU94" s="228" t="e">
        <f t="shared" si="0"/>
        <v>#VALUE!</v>
      </c>
      <c r="AV94" s="220" t="str">
        <f t="shared" si="20"/>
        <v/>
      </c>
      <c r="AW94" s="221" t="str">
        <f t="shared" si="26"/>
        <v/>
      </c>
      <c r="AX94" s="222" t="str">
        <f t="shared" si="28"/>
        <v/>
      </c>
      <c r="AY94" s="220" t="str">
        <f t="shared" si="23"/>
        <v/>
      </c>
      <c r="AZ94" s="221" t="str">
        <f t="shared" si="27"/>
        <v/>
      </c>
      <c r="BA94" s="222" t="str">
        <f t="shared" si="29"/>
        <v/>
      </c>
      <c r="BB94" s="224">
        <v>1</v>
      </c>
      <c r="BC94" s="224">
        <f t="shared" si="6"/>
        <v>1.02</v>
      </c>
      <c r="BD94" s="224">
        <f t="shared" si="7"/>
        <v>0.98</v>
      </c>
      <c r="BE94" s="224">
        <f t="shared" si="8"/>
        <v>1.03</v>
      </c>
      <c r="BF94" s="224">
        <f t="shared" si="9"/>
        <v>0.97</v>
      </c>
    </row>
    <row r="95" spans="2:58" s="6" customFormat="1" x14ac:dyDescent="0.25">
      <c r="B95" s="135"/>
      <c r="C95" s="136"/>
      <c r="D95" s="152" t="str">
        <f t="shared" si="1"/>
        <v/>
      </c>
      <c r="E95" s="240" t="str">
        <f t="shared" si="2"/>
        <v/>
      </c>
      <c r="F95" s="136"/>
      <c r="G95" s="152" t="str">
        <f t="shared" si="3"/>
        <v/>
      </c>
      <c r="H95" s="240" t="str">
        <f t="shared" si="4"/>
        <v/>
      </c>
      <c r="I95" s="239" t="str">
        <f t="shared" si="5"/>
        <v/>
      </c>
      <c r="J95" s="232"/>
      <c r="K95" s="140" t="str">
        <f t="shared" si="30"/>
        <v/>
      </c>
      <c r="L95" s="140"/>
      <c r="M95" s="140"/>
      <c r="N95" s="140"/>
      <c r="O95" s="140"/>
      <c r="P95" s="140"/>
      <c r="Q95" s="141"/>
      <c r="R95" s="142"/>
      <c r="S95" s="142"/>
      <c r="T95" s="142"/>
      <c r="U95" s="142"/>
      <c r="V95" s="142"/>
      <c r="W95" s="143"/>
      <c r="X95" s="233"/>
      <c r="Y95" s="167"/>
      <c r="Z95" s="168"/>
      <c r="AA95" s="168"/>
      <c r="AB95" s="168"/>
      <c r="AC95" s="168"/>
      <c r="AD95" s="168"/>
      <c r="AE95" s="168"/>
      <c r="AF95" s="168"/>
      <c r="AG95" s="168"/>
      <c r="AH95" s="168"/>
      <c r="AI95" s="168"/>
      <c r="AJ95" s="168"/>
      <c r="AK95" s="170"/>
      <c r="AL95" s="359"/>
      <c r="AM95" s="385"/>
      <c r="AN95" s="386"/>
      <c r="AO95" s="362"/>
      <c r="AP95" s="376"/>
      <c r="AQ95" s="161"/>
      <c r="AR95" s="381"/>
      <c r="AS95" s="161"/>
      <c r="AU95" s="228" t="e">
        <f t="shared" si="0"/>
        <v>#VALUE!</v>
      </c>
      <c r="AV95" s="220" t="str">
        <f t="shared" si="20"/>
        <v/>
      </c>
      <c r="AW95" s="221" t="str">
        <f t="shared" si="26"/>
        <v/>
      </c>
      <c r="AX95" s="222" t="str">
        <f t="shared" ref="AX95" si="31">IF(C95="",IF(AV95="","",AV95),AVERAGE(AV75:AV114))</f>
        <v/>
      </c>
      <c r="AY95" s="220" t="str">
        <f t="shared" si="23"/>
        <v/>
      </c>
      <c r="AZ95" s="221" t="str">
        <f t="shared" si="27"/>
        <v/>
      </c>
      <c r="BA95" s="222" t="str">
        <f t="shared" ref="BA95" si="32">IF(F95="",IF(AY95="","",AY95),AVERAGE(AY75:AY114))</f>
        <v/>
      </c>
      <c r="BB95" s="224">
        <v>1</v>
      </c>
      <c r="BC95" s="224">
        <f t="shared" si="6"/>
        <v>1.02</v>
      </c>
      <c r="BD95" s="224">
        <f t="shared" si="7"/>
        <v>0.98</v>
      </c>
      <c r="BE95" s="224">
        <f t="shared" si="8"/>
        <v>1.03</v>
      </c>
      <c r="BF95" s="224">
        <f t="shared" si="9"/>
        <v>0.97</v>
      </c>
    </row>
    <row r="96" spans="2:58" s="6" customFormat="1" x14ac:dyDescent="0.25">
      <c r="B96" s="135"/>
      <c r="C96" s="136"/>
      <c r="D96" s="152" t="str">
        <f t="shared" si="1"/>
        <v/>
      </c>
      <c r="E96" s="240" t="str">
        <f t="shared" si="2"/>
        <v/>
      </c>
      <c r="F96" s="136"/>
      <c r="G96" s="152" t="str">
        <f t="shared" si="3"/>
        <v/>
      </c>
      <c r="H96" s="240" t="str">
        <f t="shared" si="4"/>
        <v/>
      </c>
      <c r="I96" s="239" t="str">
        <f t="shared" si="5"/>
        <v/>
      </c>
      <c r="J96" s="232"/>
      <c r="K96" s="140" t="str">
        <f t="shared" si="30"/>
        <v/>
      </c>
      <c r="L96" s="140"/>
      <c r="M96" s="140"/>
      <c r="N96" s="140"/>
      <c r="O96" s="140"/>
      <c r="P96" s="140"/>
      <c r="Q96" s="141"/>
      <c r="R96" s="142"/>
      <c r="S96" s="142"/>
      <c r="T96" s="142"/>
      <c r="U96" s="142"/>
      <c r="V96" s="142"/>
      <c r="W96" s="143"/>
      <c r="X96" s="233"/>
      <c r="Y96" s="167"/>
      <c r="Z96" s="168"/>
      <c r="AA96" s="168"/>
      <c r="AB96" s="168"/>
      <c r="AC96" s="168"/>
      <c r="AD96" s="168"/>
      <c r="AE96" s="168"/>
      <c r="AF96" s="168"/>
      <c r="AG96" s="168"/>
      <c r="AH96" s="168"/>
      <c r="AI96" s="168"/>
      <c r="AJ96" s="168"/>
      <c r="AK96" s="170"/>
      <c r="AL96" s="359"/>
      <c r="AM96" s="385"/>
      <c r="AN96" s="386"/>
      <c r="AO96" s="362"/>
      <c r="AP96" s="376"/>
      <c r="AQ96" s="161"/>
      <c r="AR96" s="381"/>
      <c r="AS96" s="161"/>
      <c r="AU96" s="228" t="e">
        <f t="shared" si="0"/>
        <v>#VALUE!</v>
      </c>
      <c r="AV96" s="220" t="str">
        <f t="shared" si="20"/>
        <v/>
      </c>
      <c r="AW96" s="221" t="str">
        <f t="shared" si="26"/>
        <v/>
      </c>
      <c r="AX96" s="222" t="str">
        <f>IF(C96="",IF(AV96="","",AV96),AVERAGE(AV76:AV114))</f>
        <v/>
      </c>
      <c r="AY96" s="220" t="str">
        <f t="shared" si="23"/>
        <v/>
      </c>
      <c r="AZ96" s="221" t="str">
        <f t="shared" si="27"/>
        <v/>
      </c>
      <c r="BA96" s="222" t="str">
        <f>IF(F96="",IF(AY96="","",AY96),AVERAGE(AY76:AY114))</f>
        <v/>
      </c>
      <c r="BB96" s="224">
        <v>1</v>
      </c>
      <c r="BC96" s="224">
        <f t="shared" si="6"/>
        <v>1.02</v>
      </c>
      <c r="BD96" s="224">
        <f t="shared" si="7"/>
        <v>0.98</v>
      </c>
      <c r="BE96" s="224">
        <f t="shared" si="8"/>
        <v>1.03</v>
      </c>
      <c r="BF96" s="224">
        <f t="shared" si="9"/>
        <v>0.97</v>
      </c>
    </row>
    <row r="97" spans="2:58" s="6" customFormat="1" x14ac:dyDescent="0.25">
      <c r="B97" s="135"/>
      <c r="C97" s="136"/>
      <c r="D97" s="152" t="str">
        <f t="shared" si="1"/>
        <v/>
      </c>
      <c r="E97" s="240" t="str">
        <f t="shared" si="2"/>
        <v/>
      </c>
      <c r="F97" s="136"/>
      <c r="G97" s="152" t="str">
        <f t="shared" si="3"/>
        <v/>
      </c>
      <c r="H97" s="240" t="str">
        <f t="shared" si="4"/>
        <v/>
      </c>
      <c r="I97" s="239" t="str">
        <f t="shared" si="5"/>
        <v/>
      </c>
      <c r="J97" s="232"/>
      <c r="K97" s="140" t="str">
        <f t="shared" si="30"/>
        <v/>
      </c>
      <c r="L97" s="140"/>
      <c r="M97" s="140"/>
      <c r="N97" s="140"/>
      <c r="O97" s="140"/>
      <c r="P97" s="140"/>
      <c r="Q97" s="141"/>
      <c r="R97" s="142"/>
      <c r="S97" s="142"/>
      <c r="T97" s="142"/>
      <c r="U97" s="142"/>
      <c r="V97" s="142"/>
      <c r="W97" s="143"/>
      <c r="X97" s="233"/>
      <c r="Y97" s="167"/>
      <c r="Z97" s="168"/>
      <c r="AA97" s="168"/>
      <c r="AB97" s="168"/>
      <c r="AC97" s="168"/>
      <c r="AD97" s="168"/>
      <c r="AE97" s="168"/>
      <c r="AF97" s="168"/>
      <c r="AG97" s="168"/>
      <c r="AH97" s="168"/>
      <c r="AI97" s="168"/>
      <c r="AJ97" s="168"/>
      <c r="AK97" s="170"/>
      <c r="AL97" s="359"/>
      <c r="AM97" s="385"/>
      <c r="AN97" s="386"/>
      <c r="AO97" s="362"/>
      <c r="AP97" s="376"/>
      <c r="AQ97" s="161"/>
      <c r="AR97" s="381"/>
      <c r="AS97" s="161"/>
      <c r="AU97" s="228" t="e">
        <f t="shared" si="0"/>
        <v>#VALUE!</v>
      </c>
      <c r="AV97" s="220" t="str">
        <f t="shared" si="20"/>
        <v/>
      </c>
      <c r="AW97" s="221" t="str">
        <f t="shared" si="26"/>
        <v/>
      </c>
      <c r="AX97" s="222" t="str">
        <f>IF(C97="",IF(AV97="","",AV97),AVERAGE(AV77:AV114))</f>
        <v/>
      </c>
      <c r="AY97" s="220" t="str">
        <f t="shared" si="23"/>
        <v/>
      </c>
      <c r="AZ97" s="221" t="str">
        <f t="shared" si="27"/>
        <v/>
      </c>
      <c r="BA97" s="222" t="str">
        <f>IF(F97="",IF(AY97="","",AY97),AVERAGE(AY77:AY114))</f>
        <v/>
      </c>
      <c r="BB97" s="224">
        <v>1</v>
      </c>
      <c r="BC97" s="224">
        <f t="shared" si="6"/>
        <v>1.02</v>
      </c>
      <c r="BD97" s="224">
        <f t="shared" si="7"/>
        <v>0.98</v>
      </c>
      <c r="BE97" s="224">
        <f t="shared" si="8"/>
        <v>1.03</v>
      </c>
      <c r="BF97" s="224">
        <f t="shared" si="9"/>
        <v>0.97</v>
      </c>
    </row>
    <row r="98" spans="2:58" s="6" customFormat="1" x14ac:dyDescent="0.25">
      <c r="B98" s="135"/>
      <c r="C98" s="136"/>
      <c r="D98" s="152" t="str">
        <f t="shared" si="1"/>
        <v/>
      </c>
      <c r="E98" s="240" t="str">
        <f t="shared" si="2"/>
        <v/>
      </c>
      <c r="F98" s="136"/>
      <c r="G98" s="152" t="str">
        <f t="shared" si="3"/>
        <v/>
      </c>
      <c r="H98" s="240" t="str">
        <f t="shared" si="4"/>
        <v/>
      </c>
      <c r="I98" s="239" t="str">
        <f t="shared" si="5"/>
        <v/>
      </c>
      <c r="J98" s="232"/>
      <c r="K98" s="140" t="str">
        <f t="shared" si="30"/>
        <v/>
      </c>
      <c r="L98" s="140"/>
      <c r="M98" s="140"/>
      <c r="N98" s="140"/>
      <c r="O98" s="140"/>
      <c r="P98" s="140"/>
      <c r="Q98" s="141"/>
      <c r="R98" s="142"/>
      <c r="S98" s="142"/>
      <c r="T98" s="142"/>
      <c r="U98" s="142"/>
      <c r="V98" s="142"/>
      <c r="W98" s="143"/>
      <c r="X98" s="233"/>
      <c r="Y98" s="167"/>
      <c r="Z98" s="168"/>
      <c r="AA98" s="168"/>
      <c r="AB98" s="168"/>
      <c r="AC98" s="168"/>
      <c r="AD98" s="168"/>
      <c r="AE98" s="168"/>
      <c r="AF98" s="168"/>
      <c r="AG98" s="168"/>
      <c r="AH98" s="168"/>
      <c r="AI98" s="168"/>
      <c r="AJ98" s="168"/>
      <c r="AK98" s="170"/>
      <c r="AL98" s="359"/>
      <c r="AM98" s="385"/>
      <c r="AN98" s="386"/>
      <c r="AO98" s="362"/>
      <c r="AP98" s="376"/>
      <c r="AQ98" s="161"/>
      <c r="AR98" s="381"/>
      <c r="AS98" s="161"/>
      <c r="AU98" s="228" t="e">
        <f t="shared" si="0"/>
        <v>#VALUE!</v>
      </c>
      <c r="AV98" s="220" t="str">
        <f t="shared" si="20"/>
        <v/>
      </c>
      <c r="AW98" s="221" t="str">
        <f t="shared" si="26"/>
        <v/>
      </c>
      <c r="AX98" s="222" t="str">
        <f>IF(C98="",IF(AV98="","",AV98),AVERAGE(AV78:AV114))</f>
        <v/>
      </c>
      <c r="AY98" s="220" t="str">
        <f t="shared" si="23"/>
        <v/>
      </c>
      <c r="AZ98" s="221" t="str">
        <f t="shared" si="27"/>
        <v/>
      </c>
      <c r="BA98" s="222" t="str">
        <f>IF(F98="",IF(AY98="","",AY98),AVERAGE(AY78:AY114))</f>
        <v/>
      </c>
      <c r="BB98" s="224">
        <v>1</v>
      </c>
      <c r="BC98" s="224">
        <f t="shared" si="6"/>
        <v>1.02</v>
      </c>
      <c r="BD98" s="224">
        <f t="shared" si="7"/>
        <v>0.98</v>
      </c>
      <c r="BE98" s="224">
        <f t="shared" si="8"/>
        <v>1.03</v>
      </c>
      <c r="BF98" s="224">
        <f t="shared" si="9"/>
        <v>0.97</v>
      </c>
    </row>
    <row r="99" spans="2:58" s="6" customFormat="1" x14ac:dyDescent="0.25">
      <c r="B99" s="135"/>
      <c r="C99" s="136"/>
      <c r="D99" s="152" t="str">
        <f t="shared" si="1"/>
        <v/>
      </c>
      <c r="E99" s="240" t="str">
        <f t="shared" si="2"/>
        <v/>
      </c>
      <c r="F99" s="136"/>
      <c r="G99" s="152" t="str">
        <f t="shared" si="3"/>
        <v/>
      </c>
      <c r="H99" s="240" t="str">
        <f t="shared" si="4"/>
        <v/>
      </c>
      <c r="I99" s="239" t="str">
        <f t="shared" si="5"/>
        <v/>
      </c>
      <c r="J99" s="232"/>
      <c r="K99" s="140" t="str">
        <f t="shared" si="30"/>
        <v/>
      </c>
      <c r="L99" s="140"/>
      <c r="M99" s="140"/>
      <c r="N99" s="140"/>
      <c r="O99" s="140"/>
      <c r="P99" s="140"/>
      <c r="Q99" s="141"/>
      <c r="R99" s="142"/>
      <c r="S99" s="142"/>
      <c r="T99" s="142"/>
      <c r="U99" s="142"/>
      <c r="V99" s="142"/>
      <c r="W99" s="143"/>
      <c r="X99" s="233"/>
      <c r="Y99" s="167"/>
      <c r="Z99" s="168"/>
      <c r="AA99" s="168"/>
      <c r="AB99" s="168"/>
      <c r="AC99" s="168"/>
      <c r="AD99" s="168"/>
      <c r="AE99" s="168"/>
      <c r="AF99" s="168"/>
      <c r="AG99" s="168"/>
      <c r="AH99" s="168"/>
      <c r="AI99" s="168"/>
      <c r="AJ99" s="168"/>
      <c r="AK99" s="170"/>
      <c r="AL99" s="359"/>
      <c r="AM99" s="385"/>
      <c r="AN99" s="386"/>
      <c r="AO99" s="362"/>
      <c r="AP99" s="376"/>
      <c r="AQ99" s="161"/>
      <c r="AR99" s="381"/>
      <c r="AS99" s="161"/>
      <c r="AU99" s="228" t="e">
        <f t="shared" si="0"/>
        <v>#VALUE!</v>
      </c>
      <c r="AV99" s="220" t="str">
        <f t="shared" si="20"/>
        <v/>
      </c>
      <c r="AW99" s="221" t="str">
        <f t="shared" si="26"/>
        <v/>
      </c>
      <c r="AX99" s="222" t="str">
        <f>IF(C99="",IF(AV99="","",AV99),AVERAGE(AV79:AV114))</f>
        <v/>
      </c>
      <c r="AY99" s="220" t="str">
        <f t="shared" si="23"/>
        <v/>
      </c>
      <c r="AZ99" s="221" t="str">
        <f t="shared" si="27"/>
        <v/>
      </c>
      <c r="BA99" s="222" t="str">
        <f>IF(F99="",IF(AY99="","",AY99),AVERAGE(AY79:AY114))</f>
        <v/>
      </c>
      <c r="BB99" s="224">
        <v>1</v>
      </c>
      <c r="BC99" s="224">
        <f t="shared" si="6"/>
        <v>1.02</v>
      </c>
      <c r="BD99" s="224">
        <f t="shared" si="7"/>
        <v>0.98</v>
      </c>
      <c r="BE99" s="224">
        <f t="shared" si="8"/>
        <v>1.03</v>
      </c>
      <c r="BF99" s="224">
        <f t="shared" si="9"/>
        <v>0.97</v>
      </c>
    </row>
    <row r="100" spans="2:58" s="6" customFormat="1" x14ac:dyDescent="0.25">
      <c r="B100" s="135"/>
      <c r="C100" s="136"/>
      <c r="D100" s="152" t="str">
        <f t="shared" si="1"/>
        <v/>
      </c>
      <c r="E100" s="240" t="str">
        <f t="shared" si="2"/>
        <v/>
      </c>
      <c r="F100" s="136"/>
      <c r="G100" s="152" t="str">
        <f t="shared" si="3"/>
        <v/>
      </c>
      <c r="H100" s="240" t="str">
        <f t="shared" si="4"/>
        <v/>
      </c>
      <c r="I100" s="239" t="str">
        <f t="shared" si="5"/>
        <v/>
      </c>
      <c r="J100" s="232"/>
      <c r="K100" s="140" t="str">
        <f t="shared" si="30"/>
        <v/>
      </c>
      <c r="L100" s="140"/>
      <c r="M100" s="140"/>
      <c r="N100" s="140"/>
      <c r="O100" s="140"/>
      <c r="P100" s="140"/>
      <c r="Q100" s="141"/>
      <c r="R100" s="142"/>
      <c r="S100" s="142"/>
      <c r="T100" s="142"/>
      <c r="U100" s="142"/>
      <c r="V100" s="142"/>
      <c r="W100" s="143"/>
      <c r="X100" s="233"/>
      <c r="Y100" s="167"/>
      <c r="Z100" s="168"/>
      <c r="AA100" s="168"/>
      <c r="AB100" s="168"/>
      <c r="AC100" s="168"/>
      <c r="AD100" s="168"/>
      <c r="AE100" s="168"/>
      <c r="AF100" s="168"/>
      <c r="AG100" s="168"/>
      <c r="AH100" s="168"/>
      <c r="AI100" s="168"/>
      <c r="AJ100" s="168"/>
      <c r="AK100" s="170"/>
      <c r="AL100" s="359"/>
      <c r="AM100" s="385"/>
      <c r="AN100" s="386"/>
      <c r="AO100" s="362"/>
      <c r="AP100" s="376"/>
      <c r="AQ100" s="161"/>
      <c r="AR100" s="381"/>
      <c r="AS100" s="161"/>
      <c r="AU100" s="228" t="e">
        <f t="shared" si="0"/>
        <v>#VALUE!</v>
      </c>
      <c r="AV100" s="220" t="str">
        <f t="shared" si="20"/>
        <v/>
      </c>
      <c r="AW100" s="221" t="str">
        <f t="shared" si="26"/>
        <v/>
      </c>
      <c r="AX100" s="222" t="str">
        <f>IF(C100="",IF(AV100="","",AV100),AVERAGE(AV80:AV114))</f>
        <v/>
      </c>
      <c r="AY100" s="220" t="str">
        <f t="shared" si="23"/>
        <v/>
      </c>
      <c r="AZ100" s="221" t="str">
        <f t="shared" si="27"/>
        <v/>
      </c>
      <c r="BA100" s="222" t="str">
        <f>IF(F100="",IF(AY100="","",AY100),AVERAGE(AY80:AY114))</f>
        <v/>
      </c>
      <c r="BB100" s="224">
        <v>1</v>
      </c>
      <c r="BC100" s="224">
        <f t="shared" si="6"/>
        <v>1.02</v>
      </c>
      <c r="BD100" s="224">
        <f t="shared" si="7"/>
        <v>0.98</v>
      </c>
      <c r="BE100" s="224">
        <f t="shared" si="8"/>
        <v>1.03</v>
      </c>
      <c r="BF100" s="224">
        <f t="shared" si="9"/>
        <v>0.97</v>
      </c>
    </row>
    <row r="101" spans="2:58" s="6" customFormat="1" x14ac:dyDescent="0.25">
      <c r="B101" s="135"/>
      <c r="C101" s="136"/>
      <c r="D101" s="152" t="str">
        <f t="shared" si="1"/>
        <v/>
      </c>
      <c r="E101" s="240" t="str">
        <f t="shared" si="2"/>
        <v/>
      </c>
      <c r="F101" s="136"/>
      <c r="G101" s="152" t="str">
        <f t="shared" si="3"/>
        <v/>
      </c>
      <c r="H101" s="240" t="str">
        <f t="shared" si="4"/>
        <v/>
      </c>
      <c r="I101" s="239" t="str">
        <f t="shared" si="5"/>
        <v/>
      </c>
      <c r="J101" s="232"/>
      <c r="K101" s="140" t="str">
        <f t="shared" si="30"/>
        <v/>
      </c>
      <c r="L101" s="140"/>
      <c r="M101" s="140"/>
      <c r="N101" s="140"/>
      <c r="O101" s="140"/>
      <c r="P101" s="140"/>
      <c r="Q101" s="141"/>
      <c r="R101" s="142"/>
      <c r="S101" s="142"/>
      <c r="T101" s="142"/>
      <c r="U101" s="142"/>
      <c r="V101" s="142"/>
      <c r="W101" s="143"/>
      <c r="X101" s="233"/>
      <c r="Y101" s="167"/>
      <c r="Z101" s="168"/>
      <c r="AA101" s="168"/>
      <c r="AB101" s="168"/>
      <c r="AC101" s="168"/>
      <c r="AD101" s="168"/>
      <c r="AE101" s="168"/>
      <c r="AF101" s="168"/>
      <c r="AG101" s="168"/>
      <c r="AH101" s="168"/>
      <c r="AI101" s="168"/>
      <c r="AJ101" s="168"/>
      <c r="AK101" s="170"/>
      <c r="AL101" s="359"/>
      <c r="AM101" s="385"/>
      <c r="AN101" s="386"/>
      <c r="AO101" s="362"/>
      <c r="AP101" s="376"/>
      <c r="AQ101" s="161"/>
      <c r="AR101" s="381"/>
      <c r="AS101" s="161"/>
      <c r="AU101" s="228" t="e">
        <f t="shared" si="0"/>
        <v>#VALUE!</v>
      </c>
      <c r="AV101" s="220" t="str">
        <f t="shared" si="20"/>
        <v/>
      </c>
      <c r="AW101" s="221" t="str">
        <f t="shared" si="26"/>
        <v/>
      </c>
      <c r="AX101" s="222" t="str">
        <f>IF(C101="",IF(AV101="","",AV101),AVERAGE(AV81:AV114))</f>
        <v/>
      </c>
      <c r="AY101" s="220" t="str">
        <f t="shared" si="23"/>
        <v/>
      </c>
      <c r="AZ101" s="221" t="str">
        <f t="shared" si="27"/>
        <v/>
      </c>
      <c r="BA101" s="222" t="str">
        <f>IF(F101="",IF(AY101="","",AY101),AVERAGE(AY81:AY114))</f>
        <v/>
      </c>
      <c r="BB101" s="224">
        <v>1</v>
      </c>
      <c r="BC101" s="224">
        <f t="shared" si="6"/>
        <v>1.02</v>
      </c>
      <c r="BD101" s="224">
        <f t="shared" si="7"/>
        <v>0.98</v>
      </c>
      <c r="BE101" s="224">
        <f t="shared" si="8"/>
        <v>1.03</v>
      </c>
      <c r="BF101" s="224">
        <f t="shared" si="9"/>
        <v>0.97</v>
      </c>
    </row>
    <row r="102" spans="2:58" s="6" customFormat="1" x14ac:dyDescent="0.25">
      <c r="B102" s="135"/>
      <c r="C102" s="136"/>
      <c r="D102" s="152" t="str">
        <f t="shared" si="1"/>
        <v/>
      </c>
      <c r="E102" s="240" t="str">
        <f t="shared" si="2"/>
        <v/>
      </c>
      <c r="F102" s="136"/>
      <c r="G102" s="152" t="str">
        <f t="shared" si="3"/>
        <v/>
      </c>
      <c r="H102" s="240" t="str">
        <f t="shared" si="4"/>
        <v/>
      </c>
      <c r="I102" s="239" t="str">
        <f t="shared" si="5"/>
        <v/>
      </c>
      <c r="J102" s="232"/>
      <c r="K102" s="140" t="str">
        <f t="shared" si="30"/>
        <v/>
      </c>
      <c r="L102" s="140"/>
      <c r="M102" s="140"/>
      <c r="N102" s="140"/>
      <c r="O102" s="140"/>
      <c r="P102" s="140"/>
      <c r="Q102" s="141"/>
      <c r="R102" s="142"/>
      <c r="S102" s="142"/>
      <c r="T102" s="142"/>
      <c r="U102" s="142"/>
      <c r="V102" s="142"/>
      <c r="W102" s="143"/>
      <c r="X102" s="233"/>
      <c r="Y102" s="167"/>
      <c r="Z102" s="168"/>
      <c r="AA102" s="168"/>
      <c r="AB102" s="168"/>
      <c r="AC102" s="168"/>
      <c r="AD102" s="168"/>
      <c r="AE102" s="168"/>
      <c r="AF102" s="168"/>
      <c r="AG102" s="168"/>
      <c r="AH102" s="168"/>
      <c r="AI102" s="168"/>
      <c r="AJ102" s="168"/>
      <c r="AK102" s="170"/>
      <c r="AL102" s="359"/>
      <c r="AM102" s="385"/>
      <c r="AN102" s="386"/>
      <c r="AO102" s="362"/>
      <c r="AP102" s="376"/>
      <c r="AQ102" s="161"/>
      <c r="AR102" s="381"/>
      <c r="AS102" s="161"/>
      <c r="AU102" s="228" t="e">
        <f t="shared" si="0"/>
        <v>#VALUE!</v>
      </c>
      <c r="AV102" s="220" t="str">
        <f t="shared" si="20"/>
        <v/>
      </c>
      <c r="AW102" s="221" t="str">
        <f t="shared" si="26"/>
        <v/>
      </c>
      <c r="AX102" s="222" t="str">
        <f>IF(C102="",IF(AV102="","",AV102),AVERAGE(AV82:AV114))</f>
        <v/>
      </c>
      <c r="AY102" s="220" t="str">
        <f t="shared" si="23"/>
        <v/>
      </c>
      <c r="AZ102" s="221" t="str">
        <f t="shared" si="27"/>
        <v/>
      </c>
      <c r="BA102" s="222" t="str">
        <f>IF(F102="",IF(AY102="","",AY102),AVERAGE(AY82:AY114))</f>
        <v/>
      </c>
      <c r="BB102" s="224">
        <v>1</v>
      </c>
      <c r="BC102" s="224">
        <f t="shared" si="6"/>
        <v>1.02</v>
      </c>
      <c r="BD102" s="224">
        <f t="shared" si="7"/>
        <v>0.98</v>
      </c>
      <c r="BE102" s="224">
        <f t="shared" si="8"/>
        <v>1.03</v>
      </c>
      <c r="BF102" s="224">
        <f t="shared" si="9"/>
        <v>0.97</v>
      </c>
    </row>
    <row r="103" spans="2:58" s="6" customFormat="1" x14ac:dyDescent="0.25">
      <c r="B103" s="135"/>
      <c r="C103" s="136"/>
      <c r="D103" s="152" t="str">
        <f t="shared" si="1"/>
        <v/>
      </c>
      <c r="E103" s="240" t="str">
        <f t="shared" si="2"/>
        <v/>
      </c>
      <c r="F103" s="136"/>
      <c r="G103" s="152" t="str">
        <f t="shared" si="3"/>
        <v/>
      </c>
      <c r="H103" s="240" t="str">
        <f t="shared" si="4"/>
        <v/>
      </c>
      <c r="I103" s="239" t="str">
        <f t="shared" si="5"/>
        <v/>
      </c>
      <c r="J103" s="232"/>
      <c r="K103" s="140" t="str">
        <f t="shared" si="30"/>
        <v/>
      </c>
      <c r="L103" s="140"/>
      <c r="M103" s="140"/>
      <c r="N103" s="140"/>
      <c r="O103" s="140"/>
      <c r="P103" s="140"/>
      <c r="Q103" s="141"/>
      <c r="R103" s="142"/>
      <c r="S103" s="142"/>
      <c r="T103" s="142"/>
      <c r="U103" s="142"/>
      <c r="V103" s="142"/>
      <c r="W103" s="143"/>
      <c r="X103" s="233"/>
      <c r="Y103" s="167"/>
      <c r="Z103" s="168"/>
      <c r="AA103" s="168"/>
      <c r="AB103" s="168"/>
      <c r="AC103" s="168"/>
      <c r="AD103" s="168"/>
      <c r="AE103" s="168"/>
      <c r="AF103" s="168"/>
      <c r="AG103" s="168"/>
      <c r="AH103" s="168"/>
      <c r="AI103" s="168"/>
      <c r="AJ103" s="168"/>
      <c r="AK103" s="170"/>
      <c r="AL103" s="359"/>
      <c r="AM103" s="385"/>
      <c r="AN103" s="386"/>
      <c r="AO103" s="362"/>
      <c r="AP103" s="376"/>
      <c r="AQ103" s="161"/>
      <c r="AR103" s="381"/>
      <c r="AS103" s="161"/>
      <c r="AU103" s="228" t="e">
        <f t="shared" si="0"/>
        <v>#VALUE!</v>
      </c>
      <c r="AV103" s="220" t="str">
        <f t="shared" si="20"/>
        <v/>
      </c>
      <c r="AW103" s="221" t="str">
        <f t="shared" si="26"/>
        <v/>
      </c>
      <c r="AX103" s="222" t="str">
        <f>IF(C103="",IF(AV103="","",AV103),AVERAGE(AV83:AV114))</f>
        <v/>
      </c>
      <c r="AY103" s="220" t="str">
        <f t="shared" si="23"/>
        <v/>
      </c>
      <c r="AZ103" s="221" t="str">
        <f t="shared" si="27"/>
        <v/>
      </c>
      <c r="BA103" s="222" t="str">
        <f>IF(F103="",IF(AY103="","",AY103),AVERAGE(AY83:AY114))</f>
        <v/>
      </c>
      <c r="BB103" s="224">
        <v>1</v>
      </c>
      <c r="BC103" s="224">
        <f t="shared" si="6"/>
        <v>1.02</v>
      </c>
      <c r="BD103" s="224">
        <f t="shared" si="7"/>
        <v>0.98</v>
      </c>
      <c r="BE103" s="224">
        <f t="shared" si="8"/>
        <v>1.03</v>
      </c>
      <c r="BF103" s="224">
        <f t="shared" si="9"/>
        <v>0.97</v>
      </c>
    </row>
    <row r="104" spans="2:58" s="6" customFormat="1" x14ac:dyDescent="0.25">
      <c r="B104" s="135"/>
      <c r="C104" s="136"/>
      <c r="D104" s="152" t="str">
        <f t="shared" si="1"/>
        <v/>
      </c>
      <c r="E104" s="240" t="str">
        <f t="shared" si="2"/>
        <v/>
      </c>
      <c r="F104" s="136"/>
      <c r="G104" s="152" t="str">
        <f t="shared" si="3"/>
        <v/>
      </c>
      <c r="H104" s="240" t="str">
        <f t="shared" si="4"/>
        <v/>
      </c>
      <c r="I104" s="239" t="str">
        <f t="shared" si="5"/>
        <v/>
      </c>
      <c r="J104" s="232"/>
      <c r="K104" s="140" t="str">
        <f t="shared" si="30"/>
        <v/>
      </c>
      <c r="L104" s="140"/>
      <c r="M104" s="140"/>
      <c r="N104" s="140"/>
      <c r="O104" s="140"/>
      <c r="P104" s="140"/>
      <c r="Q104" s="141"/>
      <c r="R104" s="142"/>
      <c r="S104" s="142"/>
      <c r="T104" s="142"/>
      <c r="U104" s="142"/>
      <c r="V104" s="142"/>
      <c r="W104" s="143"/>
      <c r="X104" s="233"/>
      <c r="Y104" s="167"/>
      <c r="Z104" s="168"/>
      <c r="AA104" s="168"/>
      <c r="AB104" s="168"/>
      <c r="AC104" s="168"/>
      <c r="AD104" s="168"/>
      <c r="AE104" s="168"/>
      <c r="AF104" s="168"/>
      <c r="AG104" s="168"/>
      <c r="AH104" s="168"/>
      <c r="AI104" s="168"/>
      <c r="AJ104" s="168"/>
      <c r="AK104" s="170"/>
      <c r="AL104" s="359"/>
      <c r="AM104" s="385"/>
      <c r="AN104" s="386"/>
      <c r="AO104" s="362"/>
      <c r="AP104" s="376"/>
      <c r="AQ104" s="161"/>
      <c r="AR104" s="381"/>
      <c r="AS104" s="161"/>
      <c r="AU104" s="228" t="e">
        <f t="shared" si="0"/>
        <v>#VALUE!</v>
      </c>
      <c r="AV104" s="220" t="str">
        <f t="shared" si="20"/>
        <v/>
      </c>
      <c r="AW104" s="221" t="str">
        <f t="shared" si="26"/>
        <v/>
      </c>
      <c r="AX104" s="222" t="str">
        <f>IF(C104="",IF(AV104="","",AV104),AVERAGE(AV84:AV114))</f>
        <v/>
      </c>
      <c r="AY104" s="220" t="str">
        <f t="shared" si="23"/>
        <v/>
      </c>
      <c r="AZ104" s="221" t="str">
        <f t="shared" si="27"/>
        <v/>
      </c>
      <c r="BA104" s="222" t="str">
        <f>IF(F104="",IF(AY104="","",AY104),AVERAGE(AY84:AY114))</f>
        <v/>
      </c>
      <c r="BB104" s="224">
        <v>1</v>
      </c>
      <c r="BC104" s="224">
        <f t="shared" si="6"/>
        <v>1.02</v>
      </c>
      <c r="BD104" s="224">
        <f t="shared" si="7"/>
        <v>0.98</v>
      </c>
      <c r="BE104" s="224">
        <f t="shared" si="8"/>
        <v>1.03</v>
      </c>
      <c r="BF104" s="224">
        <f t="shared" si="9"/>
        <v>0.97</v>
      </c>
    </row>
    <row r="105" spans="2:58" s="6" customFormat="1" x14ac:dyDescent="0.25">
      <c r="B105" s="135"/>
      <c r="C105" s="136"/>
      <c r="D105" s="152" t="str">
        <f t="shared" si="1"/>
        <v/>
      </c>
      <c r="E105" s="240" t="str">
        <f t="shared" si="2"/>
        <v/>
      </c>
      <c r="F105" s="136"/>
      <c r="G105" s="152" t="str">
        <f t="shared" si="3"/>
        <v/>
      </c>
      <c r="H105" s="240" t="str">
        <f t="shared" si="4"/>
        <v/>
      </c>
      <c r="I105" s="239" t="str">
        <f t="shared" si="5"/>
        <v/>
      </c>
      <c r="J105" s="232"/>
      <c r="K105" s="140" t="str">
        <f t="shared" si="30"/>
        <v/>
      </c>
      <c r="L105" s="140"/>
      <c r="M105" s="140"/>
      <c r="N105" s="140"/>
      <c r="O105" s="140"/>
      <c r="P105" s="140"/>
      <c r="Q105" s="141"/>
      <c r="R105" s="142"/>
      <c r="S105" s="142"/>
      <c r="T105" s="142"/>
      <c r="U105" s="142"/>
      <c r="V105" s="142"/>
      <c r="W105" s="143"/>
      <c r="X105" s="233"/>
      <c r="Y105" s="167"/>
      <c r="Z105" s="168"/>
      <c r="AA105" s="168"/>
      <c r="AB105" s="168"/>
      <c r="AC105" s="168"/>
      <c r="AD105" s="168"/>
      <c r="AE105" s="168"/>
      <c r="AF105" s="168"/>
      <c r="AG105" s="168"/>
      <c r="AH105" s="168"/>
      <c r="AI105" s="168"/>
      <c r="AJ105" s="168"/>
      <c r="AK105" s="170"/>
      <c r="AL105" s="359"/>
      <c r="AM105" s="385"/>
      <c r="AN105" s="386"/>
      <c r="AO105" s="362"/>
      <c r="AP105" s="376"/>
      <c r="AQ105" s="161"/>
      <c r="AR105" s="381"/>
      <c r="AS105" s="161"/>
      <c r="AU105" s="228" t="e">
        <f t="shared" si="0"/>
        <v>#VALUE!</v>
      </c>
      <c r="AV105" s="220" t="str">
        <f t="shared" si="20"/>
        <v/>
      </c>
      <c r="AW105" s="221" t="str">
        <f t="shared" ref="AW105" si="33">IF(C105="",IF(AV105="","",AV105),AVERAGE(AV95:AV114))</f>
        <v/>
      </c>
      <c r="AX105" s="222" t="str">
        <f>IF(C105="",IF(AV105="","",AV105),AVERAGE(AV85:AV114))</f>
        <v/>
      </c>
      <c r="AY105" s="220" t="str">
        <f t="shared" si="23"/>
        <v/>
      </c>
      <c r="AZ105" s="221" t="str">
        <f t="shared" ref="AZ105" si="34">IF(F105="",IF(AY105="","",AY105),AVERAGE(AY95:AY114))</f>
        <v/>
      </c>
      <c r="BA105" s="222" t="str">
        <f>IF(F105="",IF(AY105="","",AY105),AVERAGE(AY85:AY114))</f>
        <v/>
      </c>
      <c r="BB105" s="224">
        <v>1</v>
      </c>
      <c r="BC105" s="224">
        <f t="shared" si="6"/>
        <v>1.02</v>
      </c>
      <c r="BD105" s="224">
        <f t="shared" si="7"/>
        <v>0.98</v>
      </c>
      <c r="BE105" s="224">
        <f t="shared" si="8"/>
        <v>1.03</v>
      </c>
      <c r="BF105" s="224">
        <f t="shared" si="9"/>
        <v>0.97</v>
      </c>
    </row>
    <row r="106" spans="2:58" s="6" customFormat="1" x14ac:dyDescent="0.25">
      <c r="B106" s="135"/>
      <c r="C106" s="136"/>
      <c r="D106" s="152" t="str">
        <f t="shared" si="1"/>
        <v/>
      </c>
      <c r="E106" s="240" t="str">
        <f t="shared" si="2"/>
        <v/>
      </c>
      <c r="F106" s="136"/>
      <c r="G106" s="152" t="str">
        <f t="shared" si="3"/>
        <v/>
      </c>
      <c r="H106" s="240" t="str">
        <f t="shared" si="4"/>
        <v/>
      </c>
      <c r="I106" s="239" t="str">
        <f t="shared" si="5"/>
        <v/>
      </c>
      <c r="J106" s="232"/>
      <c r="K106" s="140" t="str">
        <f t="shared" si="30"/>
        <v/>
      </c>
      <c r="L106" s="140"/>
      <c r="M106" s="140"/>
      <c r="N106" s="140"/>
      <c r="O106" s="140"/>
      <c r="P106" s="140"/>
      <c r="Q106" s="141"/>
      <c r="R106" s="142"/>
      <c r="S106" s="142"/>
      <c r="T106" s="142"/>
      <c r="U106" s="142"/>
      <c r="V106" s="142"/>
      <c r="W106" s="143"/>
      <c r="X106" s="233"/>
      <c r="Y106" s="167"/>
      <c r="Z106" s="168"/>
      <c r="AA106" s="168"/>
      <c r="AB106" s="168"/>
      <c r="AC106" s="168"/>
      <c r="AD106" s="168"/>
      <c r="AE106" s="168"/>
      <c r="AF106" s="168"/>
      <c r="AG106" s="168"/>
      <c r="AH106" s="168"/>
      <c r="AI106" s="168"/>
      <c r="AJ106" s="168"/>
      <c r="AK106" s="170"/>
      <c r="AL106" s="359"/>
      <c r="AM106" s="385"/>
      <c r="AN106" s="386"/>
      <c r="AO106" s="362"/>
      <c r="AP106" s="376"/>
      <c r="AQ106" s="161"/>
      <c r="AR106" s="381"/>
      <c r="AS106" s="161"/>
      <c r="AU106" s="228" t="e">
        <f t="shared" si="0"/>
        <v>#VALUE!</v>
      </c>
      <c r="AV106" s="220" t="str">
        <f t="shared" si="20"/>
        <v/>
      </c>
      <c r="AW106" s="221" t="str">
        <f>IF(C106="",IF(AV106="","",AV106),AVERAGE(AV96:AV114))</f>
        <v/>
      </c>
      <c r="AX106" s="222" t="str">
        <f>IF(C106="",IF(AV106="","",AV106),AVERAGE(AV86:AV114))</f>
        <v/>
      </c>
      <c r="AY106" s="220" t="str">
        <f t="shared" si="23"/>
        <v/>
      </c>
      <c r="AZ106" s="221" t="str">
        <f>IF(F106="",IF(AY106="","",AY106),AVERAGE(AY96:AY114))</f>
        <v/>
      </c>
      <c r="BA106" s="222" t="str">
        <f>IF(F106="",IF(AY106="","",AY106),AVERAGE(AY86:AY114))</f>
        <v/>
      </c>
      <c r="BB106" s="224">
        <v>1</v>
      </c>
      <c r="BC106" s="224">
        <f t="shared" si="6"/>
        <v>1.02</v>
      </c>
      <c r="BD106" s="224">
        <f t="shared" si="7"/>
        <v>0.98</v>
      </c>
      <c r="BE106" s="224">
        <f t="shared" si="8"/>
        <v>1.03</v>
      </c>
      <c r="BF106" s="224">
        <f t="shared" si="9"/>
        <v>0.97</v>
      </c>
    </row>
    <row r="107" spans="2:58" s="6" customFormat="1" x14ac:dyDescent="0.25">
      <c r="B107" s="135"/>
      <c r="C107" s="136"/>
      <c r="D107" s="152" t="str">
        <f t="shared" si="1"/>
        <v/>
      </c>
      <c r="E107" s="240" t="str">
        <f t="shared" si="2"/>
        <v/>
      </c>
      <c r="F107" s="136"/>
      <c r="G107" s="152" t="str">
        <f t="shared" si="3"/>
        <v/>
      </c>
      <c r="H107" s="240" t="str">
        <f t="shared" si="4"/>
        <v/>
      </c>
      <c r="I107" s="239" t="str">
        <f t="shared" si="5"/>
        <v/>
      </c>
      <c r="J107" s="232"/>
      <c r="K107" s="140" t="str">
        <f t="shared" si="30"/>
        <v/>
      </c>
      <c r="L107" s="140"/>
      <c r="M107" s="140"/>
      <c r="N107" s="140"/>
      <c r="O107" s="140"/>
      <c r="P107" s="140"/>
      <c r="Q107" s="141"/>
      <c r="R107" s="142"/>
      <c r="S107" s="142"/>
      <c r="T107" s="142"/>
      <c r="U107" s="142"/>
      <c r="V107" s="142"/>
      <c r="W107" s="143"/>
      <c r="X107" s="233"/>
      <c r="Y107" s="167"/>
      <c r="Z107" s="168"/>
      <c r="AA107" s="168"/>
      <c r="AB107" s="168"/>
      <c r="AC107" s="168"/>
      <c r="AD107" s="168"/>
      <c r="AE107" s="168"/>
      <c r="AF107" s="168"/>
      <c r="AG107" s="168"/>
      <c r="AH107" s="168"/>
      <c r="AI107" s="168"/>
      <c r="AJ107" s="168"/>
      <c r="AK107" s="170"/>
      <c r="AL107" s="359"/>
      <c r="AM107" s="385"/>
      <c r="AN107" s="386"/>
      <c r="AO107" s="362"/>
      <c r="AP107" s="376"/>
      <c r="AQ107" s="161"/>
      <c r="AR107" s="381"/>
      <c r="AS107" s="161"/>
      <c r="AU107" s="228" t="e">
        <f t="shared" si="0"/>
        <v>#VALUE!</v>
      </c>
      <c r="AV107" s="220" t="str">
        <f t="shared" si="20"/>
        <v/>
      </c>
      <c r="AW107" s="221" t="str">
        <f>IF(C107="",IF(AV107="","",AV107),AVERAGE(AV97:AV114))</f>
        <v/>
      </c>
      <c r="AX107" s="222" t="str">
        <f>IF(C107="",IF(AV107="","",AV107),AVERAGE(AV87:AV114))</f>
        <v/>
      </c>
      <c r="AY107" s="220" t="str">
        <f t="shared" si="23"/>
        <v/>
      </c>
      <c r="AZ107" s="221" t="str">
        <f>IF(F107="",IF(AY107="","",AY107),AVERAGE(AY97:AY114))</f>
        <v/>
      </c>
      <c r="BA107" s="222" t="str">
        <f>IF(F107="",IF(AY107="","",AY107),AVERAGE(AY87:AY114))</f>
        <v/>
      </c>
      <c r="BB107" s="224">
        <v>1</v>
      </c>
      <c r="BC107" s="224">
        <f t="shared" si="6"/>
        <v>1.02</v>
      </c>
      <c r="BD107" s="224">
        <f t="shared" si="7"/>
        <v>0.98</v>
      </c>
      <c r="BE107" s="224">
        <f t="shared" si="8"/>
        <v>1.03</v>
      </c>
      <c r="BF107" s="224">
        <f t="shared" si="9"/>
        <v>0.97</v>
      </c>
    </row>
    <row r="108" spans="2:58" s="6" customFormat="1" x14ac:dyDescent="0.25">
      <c r="B108" s="135"/>
      <c r="C108" s="136"/>
      <c r="D108" s="152" t="str">
        <f t="shared" si="1"/>
        <v/>
      </c>
      <c r="E108" s="240" t="str">
        <f t="shared" si="2"/>
        <v/>
      </c>
      <c r="F108" s="136"/>
      <c r="G108" s="152" t="str">
        <f t="shared" si="3"/>
        <v/>
      </c>
      <c r="H108" s="240" t="str">
        <f t="shared" si="4"/>
        <v/>
      </c>
      <c r="I108" s="239" t="str">
        <f t="shared" si="5"/>
        <v/>
      </c>
      <c r="J108" s="232"/>
      <c r="K108" s="140" t="str">
        <f t="shared" si="30"/>
        <v/>
      </c>
      <c r="L108" s="140"/>
      <c r="M108" s="140"/>
      <c r="N108" s="140"/>
      <c r="O108" s="140"/>
      <c r="P108" s="140"/>
      <c r="Q108" s="141"/>
      <c r="R108" s="142"/>
      <c r="S108" s="142"/>
      <c r="T108" s="142"/>
      <c r="U108" s="142"/>
      <c r="V108" s="142"/>
      <c r="W108" s="143"/>
      <c r="X108" s="233"/>
      <c r="Y108" s="167"/>
      <c r="Z108" s="168"/>
      <c r="AA108" s="168"/>
      <c r="AB108" s="168"/>
      <c r="AC108" s="168"/>
      <c r="AD108" s="168"/>
      <c r="AE108" s="168"/>
      <c r="AF108" s="168"/>
      <c r="AG108" s="168"/>
      <c r="AH108" s="168"/>
      <c r="AI108" s="168"/>
      <c r="AJ108" s="168"/>
      <c r="AK108" s="170"/>
      <c r="AL108" s="359"/>
      <c r="AM108" s="385"/>
      <c r="AN108" s="386"/>
      <c r="AO108" s="362"/>
      <c r="AP108" s="376"/>
      <c r="AQ108" s="161"/>
      <c r="AR108" s="381"/>
      <c r="AS108" s="161"/>
      <c r="AU108" s="228" t="e">
        <f t="shared" si="0"/>
        <v>#VALUE!</v>
      </c>
      <c r="AV108" s="220" t="str">
        <f t="shared" si="20"/>
        <v/>
      </c>
      <c r="AW108" s="221" t="str">
        <f>IF(C108="",IF(AV108="","",AV108),AVERAGE(AV98:AV114))</f>
        <v/>
      </c>
      <c r="AX108" s="222" t="str">
        <f>IF(C108="",IF(AV108="","",AV108),AVERAGE(AV88:AV114))</f>
        <v/>
      </c>
      <c r="AY108" s="220" t="str">
        <f t="shared" si="23"/>
        <v/>
      </c>
      <c r="AZ108" s="221" t="str">
        <f>IF(F108="",IF(AY108="","",AY108),AVERAGE(AY98:AY114))</f>
        <v/>
      </c>
      <c r="BA108" s="222" t="str">
        <f>IF(F108="",IF(AY108="","",AY108),AVERAGE(AY88:AY114))</f>
        <v/>
      </c>
      <c r="BB108" s="224">
        <v>1</v>
      </c>
      <c r="BC108" s="224">
        <f t="shared" si="6"/>
        <v>1.02</v>
      </c>
      <c r="BD108" s="224">
        <f t="shared" si="7"/>
        <v>0.98</v>
      </c>
      <c r="BE108" s="224">
        <f t="shared" si="8"/>
        <v>1.03</v>
      </c>
      <c r="BF108" s="224">
        <f t="shared" si="9"/>
        <v>0.97</v>
      </c>
    </row>
    <row r="109" spans="2:58" s="6" customFormat="1" x14ac:dyDescent="0.25">
      <c r="B109" s="135"/>
      <c r="C109" s="136"/>
      <c r="D109" s="152" t="str">
        <f t="shared" si="1"/>
        <v/>
      </c>
      <c r="E109" s="240" t="str">
        <f t="shared" si="2"/>
        <v/>
      </c>
      <c r="F109" s="136"/>
      <c r="G109" s="152" t="str">
        <f t="shared" si="3"/>
        <v/>
      </c>
      <c r="H109" s="240" t="str">
        <f t="shared" si="4"/>
        <v/>
      </c>
      <c r="I109" s="239" t="str">
        <f t="shared" si="5"/>
        <v/>
      </c>
      <c r="J109" s="232"/>
      <c r="K109" s="140" t="str">
        <f t="shared" si="30"/>
        <v/>
      </c>
      <c r="L109" s="140"/>
      <c r="M109" s="140"/>
      <c r="N109" s="140"/>
      <c r="O109" s="140"/>
      <c r="P109" s="140"/>
      <c r="Q109" s="141"/>
      <c r="R109" s="142"/>
      <c r="S109" s="142"/>
      <c r="T109" s="142"/>
      <c r="U109" s="142"/>
      <c r="V109" s="142"/>
      <c r="W109" s="143"/>
      <c r="X109" s="233"/>
      <c r="Y109" s="167"/>
      <c r="Z109" s="168"/>
      <c r="AA109" s="168"/>
      <c r="AB109" s="168"/>
      <c r="AC109" s="168"/>
      <c r="AD109" s="168"/>
      <c r="AE109" s="168"/>
      <c r="AF109" s="168"/>
      <c r="AG109" s="168"/>
      <c r="AH109" s="168"/>
      <c r="AI109" s="168"/>
      <c r="AJ109" s="168"/>
      <c r="AK109" s="170"/>
      <c r="AL109" s="359"/>
      <c r="AM109" s="385"/>
      <c r="AN109" s="386"/>
      <c r="AO109" s="362"/>
      <c r="AP109" s="376"/>
      <c r="AQ109" s="161"/>
      <c r="AR109" s="381"/>
      <c r="AS109" s="161"/>
      <c r="AU109" s="228" t="e">
        <f t="shared" si="0"/>
        <v>#VALUE!</v>
      </c>
      <c r="AV109" s="220" t="str">
        <f t="shared" si="20"/>
        <v/>
      </c>
      <c r="AW109" s="221" t="str">
        <f>IF(C109="",IF(AV109="","",AV109),AVERAGE(AV99:AV114))</f>
        <v/>
      </c>
      <c r="AX109" s="222" t="str">
        <f>IF(C109="",IF(AV109="","",AV109),AVERAGE(AV89:AV114))</f>
        <v/>
      </c>
      <c r="AY109" s="220" t="str">
        <f t="shared" si="23"/>
        <v/>
      </c>
      <c r="AZ109" s="221" t="str">
        <f>IF(F109="",IF(AY109="","",AY109),AVERAGE(AY99:AY114))</f>
        <v/>
      </c>
      <c r="BA109" s="222" t="str">
        <f>IF(F109="",IF(AY109="","",AY109),AVERAGE(AY89:AY114))</f>
        <v/>
      </c>
      <c r="BB109" s="224">
        <v>1</v>
      </c>
      <c r="BC109" s="224">
        <f t="shared" si="6"/>
        <v>1.02</v>
      </c>
      <c r="BD109" s="224">
        <f t="shared" si="7"/>
        <v>0.98</v>
      </c>
      <c r="BE109" s="224">
        <f t="shared" si="8"/>
        <v>1.03</v>
      </c>
      <c r="BF109" s="224">
        <f t="shared" si="9"/>
        <v>0.97</v>
      </c>
    </row>
    <row r="110" spans="2:58" s="6" customFormat="1" x14ac:dyDescent="0.25">
      <c r="B110" s="135"/>
      <c r="C110" s="136"/>
      <c r="D110" s="152" t="str">
        <f t="shared" si="1"/>
        <v/>
      </c>
      <c r="E110" s="240" t="str">
        <f t="shared" si="2"/>
        <v/>
      </c>
      <c r="F110" s="136"/>
      <c r="G110" s="152" t="str">
        <f t="shared" si="3"/>
        <v/>
      </c>
      <c r="H110" s="240" t="str">
        <f t="shared" si="4"/>
        <v/>
      </c>
      <c r="I110" s="239" t="str">
        <f t="shared" si="5"/>
        <v/>
      </c>
      <c r="J110" s="232"/>
      <c r="K110" s="140" t="str">
        <f t="shared" si="30"/>
        <v/>
      </c>
      <c r="L110" s="140"/>
      <c r="M110" s="140"/>
      <c r="N110" s="140"/>
      <c r="O110" s="140"/>
      <c r="P110" s="140"/>
      <c r="Q110" s="141"/>
      <c r="R110" s="142"/>
      <c r="S110" s="142"/>
      <c r="T110" s="142"/>
      <c r="U110" s="142"/>
      <c r="V110" s="142"/>
      <c r="W110" s="143"/>
      <c r="X110" s="233"/>
      <c r="Y110" s="167"/>
      <c r="Z110" s="168"/>
      <c r="AA110" s="168"/>
      <c r="AB110" s="168"/>
      <c r="AC110" s="168"/>
      <c r="AD110" s="168"/>
      <c r="AE110" s="168"/>
      <c r="AF110" s="168"/>
      <c r="AG110" s="168"/>
      <c r="AH110" s="168"/>
      <c r="AI110" s="168"/>
      <c r="AJ110" s="168"/>
      <c r="AK110" s="170"/>
      <c r="AL110" s="359"/>
      <c r="AM110" s="385"/>
      <c r="AN110" s="386"/>
      <c r="AO110" s="362"/>
      <c r="AP110" s="376"/>
      <c r="AQ110" s="161"/>
      <c r="AR110" s="381"/>
      <c r="AS110" s="161"/>
      <c r="AU110" s="228" t="e">
        <f t="shared" si="0"/>
        <v>#VALUE!</v>
      </c>
      <c r="AV110" s="220" t="str">
        <f t="shared" si="20"/>
        <v/>
      </c>
      <c r="AW110" s="221" t="str">
        <f>IF(C110="",IF(AV110="","",AV110),AVERAGE(AV100:AV114))</f>
        <v/>
      </c>
      <c r="AX110" s="222" t="str">
        <f>IF(C110="",IF(AV110="","",AV110),AVERAGE(AV90:AV114))</f>
        <v/>
      </c>
      <c r="AY110" s="220" t="str">
        <f t="shared" si="23"/>
        <v/>
      </c>
      <c r="AZ110" s="221" t="str">
        <f>IF(F110="",IF(AY110="","",AY110),AVERAGE(AY100:AY114))</f>
        <v/>
      </c>
      <c r="BA110" s="222" t="str">
        <f>IF(F110="",IF(AY110="","",AY110),AVERAGE(AY90:AY114))</f>
        <v/>
      </c>
      <c r="BB110" s="224">
        <v>1</v>
      </c>
      <c r="BC110" s="224">
        <f t="shared" si="6"/>
        <v>1.02</v>
      </c>
      <c r="BD110" s="224">
        <f t="shared" si="7"/>
        <v>0.98</v>
      </c>
      <c r="BE110" s="224">
        <f t="shared" si="8"/>
        <v>1.03</v>
      </c>
      <c r="BF110" s="224">
        <f t="shared" si="9"/>
        <v>0.97</v>
      </c>
    </row>
    <row r="111" spans="2:58" s="6" customFormat="1" x14ac:dyDescent="0.25">
      <c r="B111" s="135"/>
      <c r="C111" s="136"/>
      <c r="D111" s="152" t="str">
        <f t="shared" si="1"/>
        <v/>
      </c>
      <c r="E111" s="240" t="str">
        <f t="shared" si="2"/>
        <v/>
      </c>
      <c r="F111" s="136"/>
      <c r="G111" s="152" t="str">
        <f t="shared" si="3"/>
        <v/>
      </c>
      <c r="H111" s="240" t="str">
        <f t="shared" si="4"/>
        <v/>
      </c>
      <c r="I111" s="239" t="str">
        <f t="shared" si="5"/>
        <v/>
      </c>
      <c r="J111" s="232"/>
      <c r="K111" s="140" t="str">
        <f t="shared" si="30"/>
        <v/>
      </c>
      <c r="L111" s="140"/>
      <c r="M111" s="140"/>
      <c r="N111" s="140"/>
      <c r="O111" s="140"/>
      <c r="P111" s="140"/>
      <c r="Q111" s="141"/>
      <c r="R111" s="142"/>
      <c r="S111" s="142"/>
      <c r="T111" s="142"/>
      <c r="U111" s="142"/>
      <c r="V111" s="142"/>
      <c r="W111" s="143"/>
      <c r="X111" s="233"/>
      <c r="Y111" s="167"/>
      <c r="Z111" s="168"/>
      <c r="AA111" s="168"/>
      <c r="AB111" s="168"/>
      <c r="AC111" s="168"/>
      <c r="AD111" s="168"/>
      <c r="AE111" s="168"/>
      <c r="AF111" s="168"/>
      <c r="AG111" s="168"/>
      <c r="AH111" s="168"/>
      <c r="AI111" s="168"/>
      <c r="AJ111" s="168"/>
      <c r="AK111" s="170"/>
      <c r="AL111" s="359"/>
      <c r="AM111" s="385"/>
      <c r="AN111" s="386"/>
      <c r="AO111" s="362"/>
      <c r="AP111" s="376"/>
      <c r="AQ111" s="161"/>
      <c r="AR111" s="381"/>
      <c r="AS111" s="161"/>
      <c r="AU111" s="228" t="e">
        <f t="shared" si="0"/>
        <v>#VALUE!</v>
      </c>
      <c r="AV111" s="220" t="str">
        <f t="shared" si="20"/>
        <v/>
      </c>
      <c r="AW111" s="221" t="str">
        <f>IF(C111="",IF(AV111="","",AV111),AVERAGE(AV101:AV114))</f>
        <v/>
      </c>
      <c r="AX111" s="222" t="str">
        <f>IF(C111="",IF(AV111="","",AV111),AVERAGE(AV91:AV114))</f>
        <v/>
      </c>
      <c r="AY111" s="220" t="str">
        <f t="shared" si="23"/>
        <v/>
      </c>
      <c r="AZ111" s="221" t="str">
        <f>IF(F111="",IF(AY111="","",AY111),AVERAGE(AY101:AY114))</f>
        <v/>
      </c>
      <c r="BA111" s="222" t="str">
        <f>IF(F111="",IF(AY111="","",AY111),AVERAGE(AY91:AY114))</f>
        <v/>
      </c>
      <c r="BB111" s="224">
        <v>1</v>
      </c>
      <c r="BC111" s="224">
        <f t="shared" si="6"/>
        <v>1.02</v>
      </c>
      <c r="BD111" s="224">
        <f t="shared" si="7"/>
        <v>0.98</v>
      </c>
      <c r="BE111" s="224">
        <f t="shared" si="8"/>
        <v>1.03</v>
      </c>
      <c r="BF111" s="224">
        <f t="shared" si="9"/>
        <v>0.97</v>
      </c>
    </row>
    <row r="112" spans="2:58" s="6" customFormat="1" x14ac:dyDescent="0.25">
      <c r="B112" s="135"/>
      <c r="C112" s="136"/>
      <c r="D112" s="152" t="str">
        <f t="shared" si="1"/>
        <v/>
      </c>
      <c r="E112" s="240" t="str">
        <f t="shared" si="2"/>
        <v/>
      </c>
      <c r="F112" s="136"/>
      <c r="G112" s="152" t="str">
        <f t="shared" si="3"/>
        <v/>
      </c>
      <c r="H112" s="240" t="str">
        <f t="shared" si="4"/>
        <v/>
      </c>
      <c r="I112" s="239" t="str">
        <f t="shared" si="5"/>
        <v/>
      </c>
      <c r="J112" s="232"/>
      <c r="K112" s="140" t="str">
        <f t="shared" si="30"/>
        <v/>
      </c>
      <c r="L112" s="140"/>
      <c r="M112" s="140"/>
      <c r="N112" s="140"/>
      <c r="O112" s="140"/>
      <c r="P112" s="140"/>
      <c r="Q112" s="141"/>
      <c r="R112" s="142"/>
      <c r="S112" s="142"/>
      <c r="T112" s="142"/>
      <c r="U112" s="142"/>
      <c r="V112" s="142"/>
      <c r="W112" s="143"/>
      <c r="X112" s="233"/>
      <c r="Y112" s="167"/>
      <c r="Z112" s="168"/>
      <c r="AA112" s="168"/>
      <c r="AB112" s="168"/>
      <c r="AC112" s="168"/>
      <c r="AD112" s="168"/>
      <c r="AE112" s="168"/>
      <c r="AF112" s="168"/>
      <c r="AG112" s="168"/>
      <c r="AH112" s="168"/>
      <c r="AI112" s="168"/>
      <c r="AJ112" s="168"/>
      <c r="AK112" s="170"/>
      <c r="AL112" s="359"/>
      <c r="AM112" s="385"/>
      <c r="AN112" s="386"/>
      <c r="AO112" s="362"/>
      <c r="AP112" s="376"/>
      <c r="AQ112" s="161"/>
      <c r="AR112" s="381"/>
      <c r="AS112" s="161"/>
      <c r="AU112" s="228" t="e">
        <f t="shared" si="0"/>
        <v>#VALUE!</v>
      </c>
      <c r="AV112" s="220" t="str">
        <f t="shared" si="20"/>
        <v/>
      </c>
      <c r="AW112" s="221" t="str">
        <f>IF(C112="",IF(AV112="","",AV112),AVERAGE(AV102:AV114))</f>
        <v/>
      </c>
      <c r="AX112" s="222" t="str">
        <f>IF(C112="",IF(AV112="","",AV112),AVERAGE(AV92:AV114))</f>
        <v/>
      </c>
      <c r="AY112" s="220" t="str">
        <f t="shared" si="23"/>
        <v/>
      </c>
      <c r="AZ112" s="221" t="str">
        <f>IF(F112="",IF(AY112="","",AY112),AVERAGE(AY102:AY114))</f>
        <v/>
      </c>
      <c r="BA112" s="222" t="str">
        <f>IF(F112="",IF(AY112="","",AY112),AVERAGE(AY92:AY114))</f>
        <v/>
      </c>
      <c r="BB112" s="224">
        <v>1</v>
      </c>
      <c r="BC112" s="224">
        <f t="shared" si="6"/>
        <v>1.02</v>
      </c>
      <c r="BD112" s="224">
        <f t="shared" si="7"/>
        <v>0.98</v>
      </c>
      <c r="BE112" s="224">
        <f t="shared" si="8"/>
        <v>1.03</v>
      </c>
      <c r="BF112" s="224">
        <f t="shared" si="9"/>
        <v>0.97</v>
      </c>
    </row>
    <row r="113" spans="2:58" s="6" customFormat="1" x14ac:dyDescent="0.25">
      <c r="B113" s="135"/>
      <c r="C113" s="136"/>
      <c r="D113" s="152" t="str">
        <f t="shared" si="1"/>
        <v/>
      </c>
      <c r="E113" s="240" t="str">
        <f t="shared" si="2"/>
        <v/>
      </c>
      <c r="F113" s="136"/>
      <c r="G113" s="152" t="str">
        <f t="shared" si="3"/>
        <v/>
      </c>
      <c r="H113" s="240" t="str">
        <f t="shared" si="4"/>
        <v/>
      </c>
      <c r="I113" s="239" t="str">
        <f t="shared" si="5"/>
        <v/>
      </c>
      <c r="J113" s="232"/>
      <c r="K113" s="140" t="str">
        <f t="shared" si="30"/>
        <v/>
      </c>
      <c r="L113" s="140"/>
      <c r="M113" s="140"/>
      <c r="N113" s="140"/>
      <c r="O113" s="140"/>
      <c r="P113" s="140"/>
      <c r="Q113" s="141"/>
      <c r="R113" s="142"/>
      <c r="S113" s="142"/>
      <c r="T113" s="142"/>
      <c r="U113" s="142"/>
      <c r="V113" s="142"/>
      <c r="W113" s="143"/>
      <c r="X113" s="233"/>
      <c r="Y113" s="167"/>
      <c r="Z113" s="168"/>
      <c r="AA113" s="168"/>
      <c r="AB113" s="168"/>
      <c r="AC113" s="168"/>
      <c r="AD113" s="168"/>
      <c r="AE113" s="168"/>
      <c r="AF113" s="168"/>
      <c r="AG113" s="168"/>
      <c r="AH113" s="168"/>
      <c r="AI113" s="168"/>
      <c r="AJ113" s="168"/>
      <c r="AK113" s="170"/>
      <c r="AL113" s="359"/>
      <c r="AM113" s="385"/>
      <c r="AN113" s="386"/>
      <c r="AO113" s="362"/>
      <c r="AP113" s="376"/>
      <c r="AQ113" s="161"/>
      <c r="AR113" s="381"/>
      <c r="AS113" s="161"/>
      <c r="AU113" s="228" t="e">
        <f t="shared" si="0"/>
        <v>#VALUE!</v>
      </c>
      <c r="AV113" s="220" t="str">
        <f t="shared" si="20"/>
        <v/>
      </c>
      <c r="AW113" s="221" t="str">
        <f>IF(C113="",IF(AV113="","",AV113),AVERAGE(AV103:AV114))</f>
        <v/>
      </c>
      <c r="AX113" s="222" t="str">
        <f>IF(C113="",IF(AV113="","",AV113),AVERAGE(AV93:AV114))</f>
        <v/>
      </c>
      <c r="AY113" s="220" t="str">
        <f t="shared" si="23"/>
        <v/>
      </c>
      <c r="AZ113" s="221" t="str">
        <f>IF(F113="",IF(AY113="","",AY113),AVERAGE(AY103:AY114))</f>
        <v/>
      </c>
      <c r="BA113" s="222" t="str">
        <f>IF(F113="",IF(AY113="","",AY113),AVERAGE(AY93:AY114))</f>
        <v/>
      </c>
      <c r="BB113" s="224">
        <v>1</v>
      </c>
      <c r="BC113" s="224">
        <f t="shared" si="6"/>
        <v>1.02</v>
      </c>
      <c r="BD113" s="224">
        <f t="shared" si="7"/>
        <v>0.98</v>
      </c>
      <c r="BE113" s="224">
        <f t="shared" si="8"/>
        <v>1.03</v>
      </c>
      <c r="BF113" s="224">
        <f t="shared" si="9"/>
        <v>0.97</v>
      </c>
    </row>
    <row r="114" spans="2:58" s="6" customFormat="1" ht="15.75" thickBot="1" x14ac:dyDescent="0.3">
      <c r="B114" s="134"/>
      <c r="C114" s="162"/>
      <c r="D114" s="163" t="str">
        <f t="shared" ref="D114" si="35">IF(C114="","",((C114/$D$28)-1))</f>
        <v/>
      </c>
      <c r="E114" s="326" t="str">
        <f t="shared" ref="E114" si="36">IF(C114="","",((C114/$D$30)-1))</f>
        <v/>
      </c>
      <c r="F114" s="162"/>
      <c r="G114" s="163" t="str">
        <f t="shared" ref="G114" si="37">IF(F114="","",((F114/$D$29)-1))</f>
        <v/>
      </c>
      <c r="H114" s="326" t="str">
        <f t="shared" ref="H114" si="38">IF(F114="","",((F114/$D$31)-1))</f>
        <v/>
      </c>
      <c r="I114" s="317" t="str">
        <f t="shared" ref="I114" si="39">IF(C114="","",C114/F114)</f>
        <v/>
      </c>
      <c r="J114" s="238"/>
      <c r="K114" s="122" t="str">
        <f t="shared" si="30"/>
        <v/>
      </c>
      <c r="L114" s="122"/>
      <c r="M114" s="122"/>
      <c r="N114" s="122"/>
      <c r="O114" s="122"/>
      <c r="P114" s="122"/>
      <c r="Q114" s="123"/>
      <c r="R114" s="124"/>
      <c r="S114" s="124"/>
      <c r="T114" s="124"/>
      <c r="U114" s="124"/>
      <c r="V114" s="124"/>
      <c r="W114" s="125"/>
      <c r="X114" s="234"/>
      <c r="Y114" s="235"/>
      <c r="Z114" s="236"/>
      <c r="AA114" s="236"/>
      <c r="AB114" s="236"/>
      <c r="AC114" s="236"/>
      <c r="AD114" s="236"/>
      <c r="AE114" s="236"/>
      <c r="AF114" s="236"/>
      <c r="AG114" s="236"/>
      <c r="AH114" s="236"/>
      <c r="AI114" s="236"/>
      <c r="AJ114" s="236"/>
      <c r="AK114" s="237"/>
      <c r="AL114" s="383"/>
      <c r="AM114" s="390"/>
      <c r="AN114" s="391"/>
      <c r="AO114" s="392"/>
      <c r="AP114" s="393"/>
      <c r="AQ114" s="165"/>
      <c r="AR114" s="394"/>
      <c r="AS114" s="165"/>
      <c r="AU114" s="228" t="e">
        <f t="shared" ref="AU114" si="40">DATE(LEFT(B114,4), MID(B114,5,2), RIGHT(B114,2))</f>
        <v>#VALUE!</v>
      </c>
      <c r="AV114" s="220" t="str">
        <f t="shared" ref="AV114" si="41">IF(C114="","",C114/$D$28)</f>
        <v/>
      </c>
      <c r="AW114" s="221" t="str">
        <f>IF(C114="",IF(AV114="","",AV114),AVERAGE(AV104:AV114))</f>
        <v/>
      </c>
      <c r="AX114" s="222" t="str">
        <f>IF(C114="",IF(AV114="","",AV114),AVERAGE(AV94:AV114))</f>
        <v/>
      </c>
      <c r="AY114" s="220" t="str">
        <f t="shared" si="23"/>
        <v/>
      </c>
      <c r="AZ114" s="221" t="str">
        <f>IF(F114="",IF(AY114="","",AY114),AVERAGE(AY104:AY114))</f>
        <v/>
      </c>
      <c r="BA114" s="222" t="str">
        <f>IF(F114="",IF(AY114="","",AY114),AVERAGE(AY94:AY114))</f>
        <v/>
      </c>
      <c r="BB114" s="224">
        <v>1</v>
      </c>
      <c r="BC114" s="224">
        <f t="shared" ref="BC114" si="42">1+1*$BC$49</f>
        <v>1.02</v>
      </c>
      <c r="BD114" s="224">
        <f t="shared" ref="BD114" si="43">1+1*$BD$49</f>
        <v>0.98</v>
      </c>
      <c r="BE114" s="224">
        <f t="shared" ref="BE114" si="44">1+1*$BE$49</f>
        <v>1.03</v>
      </c>
      <c r="BF114" s="224">
        <f t="shared" ref="BF114" si="45">1+1*$BF$49</f>
        <v>0.97</v>
      </c>
    </row>
    <row r="115" spans="2:58" s="6" customFormat="1" x14ac:dyDescent="0.25">
      <c r="B115" s="63"/>
      <c r="C115" s="10"/>
      <c r="D115" s="10"/>
      <c r="E115"/>
      <c r="F115"/>
      <c r="G115" s="1"/>
      <c r="H115" s="1"/>
      <c r="I115" s="1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</row>
  </sheetData>
  <mergeCells count="36">
    <mergeCell ref="J48:W48"/>
    <mergeCell ref="X48:AK48"/>
    <mergeCell ref="F48:H48"/>
    <mergeCell ref="C48:E48"/>
    <mergeCell ref="AU48:BA48"/>
    <mergeCell ref="AP48:AQ48"/>
    <mergeCell ref="AR48:AS48"/>
    <mergeCell ref="D18:K18"/>
    <mergeCell ref="L28:M28"/>
    <mergeCell ref="L29:M29"/>
    <mergeCell ref="L30:M30"/>
    <mergeCell ref="L27:M27"/>
    <mergeCell ref="B25:J25"/>
    <mergeCell ref="I27:J27"/>
    <mergeCell ref="E44:F44"/>
    <mergeCell ref="G44:H44"/>
    <mergeCell ref="I44:J44"/>
    <mergeCell ref="E27:F27"/>
    <mergeCell ref="G27:H27"/>
    <mergeCell ref="G33:H33"/>
    <mergeCell ref="I33:J33"/>
    <mergeCell ref="E33:F33"/>
    <mergeCell ref="E37:F37"/>
    <mergeCell ref="I41:J41"/>
    <mergeCell ref="G37:H37"/>
    <mergeCell ref="I37:J37"/>
    <mergeCell ref="E41:F41"/>
    <mergeCell ref="G41:H41"/>
    <mergeCell ref="B2:BF4"/>
    <mergeCell ref="BD5:BF5"/>
    <mergeCell ref="BD6:BF6"/>
    <mergeCell ref="BD7:BF7"/>
    <mergeCell ref="B13:BF13"/>
    <mergeCell ref="BD9:BE9"/>
    <mergeCell ref="BD10:BE10"/>
    <mergeCell ref="BD11:BE11"/>
  </mergeCells>
  <conditionalFormatting sqref="B34">
    <cfRule type="containsBlanks" dxfId="205" priority="100">
      <formula>LEN(TRIM(B34))=0</formula>
    </cfRule>
  </conditionalFormatting>
  <conditionalFormatting sqref="B38">
    <cfRule type="containsBlanks" dxfId="204" priority="99">
      <formula>LEN(TRIM(B38))=0</formula>
    </cfRule>
  </conditionalFormatting>
  <conditionalFormatting sqref="C30">
    <cfRule type="containsBlanks" dxfId="203" priority="103">
      <formula>LEN(TRIM(C30))=0</formula>
    </cfRule>
  </conditionalFormatting>
  <conditionalFormatting sqref="C50:C99 Q50:Q99">
    <cfRule type="cellIs" dxfId="202" priority="3487" operator="lessThan">
      <formula>$J$28</formula>
    </cfRule>
    <cfRule type="cellIs" dxfId="201" priority="3489" operator="equal">
      <formula>$H$28</formula>
    </cfRule>
    <cfRule type="cellIs" dxfId="200" priority="3491" operator="equal">
      <formula>$G$28</formula>
    </cfRule>
    <cfRule type="cellIs" dxfId="199" priority="3490" operator="lessThan">
      <formula>$H$28</formula>
    </cfRule>
    <cfRule type="cellIs" dxfId="198" priority="3492" operator="greaterThan">
      <formula>$G$28</formula>
    </cfRule>
    <cfRule type="cellIs" dxfId="197" priority="3488" operator="greaterThan">
      <formula>$I$28</formula>
    </cfRule>
  </conditionalFormatting>
  <conditionalFormatting sqref="C50:E114">
    <cfRule type="containsBlanks" dxfId="196" priority="105" stopIfTrue="1">
      <formula>LEN(TRIM(C50))=0</formula>
    </cfRule>
  </conditionalFormatting>
  <conditionalFormatting sqref="D34:D36">
    <cfRule type="containsBlanks" dxfId="195" priority="675">
      <formula>LEN(TRIM(D34))=0</formula>
    </cfRule>
  </conditionalFormatting>
  <conditionalFormatting sqref="D42">
    <cfRule type="containsBlanks" dxfId="194" priority="674">
      <formula>LEN(TRIM(D42))=0</formula>
    </cfRule>
  </conditionalFormatting>
  <conditionalFormatting sqref="D49:E49">
    <cfRule type="containsBlanks" dxfId="193" priority="723">
      <formula>LEN(TRIM(D49))=0</formula>
    </cfRule>
  </conditionalFormatting>
  <conditionalFormatting sqref="D50:E114 G50:H114">
    <cfRule type="cellIs" dxfId="192" priority="730" operator="greaterThan">
      <formula>0.0201</formula>
    </cfRule>
    <cfRule type="cellIs" dxfId="191" priority="729" operator="lessThan">
      <formula>-0.0201</formula>
    </cfRule>
  </conditionalFormatting>
  <conditionalFormatting sqref="F50:F99 R50:AE99">
    <cfRule type="containsBlanks" dxfId="190" priority="67" stopIfTrue="1">
      <formula>LEN(TRIM(F50))=0</formula>
    </cfRule>
  </conditionalFormatting>
  <conditionalFormatting sqref="F50:F99 AE50:AE99">
    <cfRule type="cellIs" dxfId="189" priority="69" operator="lessThan">
      <formula>$J$29</formula>
    </cfRule>
    <cfRule type="cellIs" dxfId="188" priority="70" operator="greaterThan">
      <formula>$I$29</formula>
    </cfRule>
    <cfRule type="cellIs" dxfId="187" priority="72" operator="lessThan">
      <formula>$H$29</formula>
    </cfRule>
    <cfRule type="cellIs" dxfId="186" priority="73" operator="equal">
      <formula>$G$29</formula>
    </cfRule>
    <cfRule type="cellIs" dxfId="185" priority="74" operator="greaterThan">
      <formula>$G$29</formula>
    </cfRule>
    <cfRule type="cellIs" dxfId="184" priority="68" operator="between">
      <formula>$F$29</formula>
      <formula>$E$29</formula>
    </cfRule>
    <cfRule type="cellIs" dxfId="183" priority="71" operator="equal">
      <formula>$H$29</formula>
    </cfRule>
  </conditionalFormatting>
  <conditionalFormatting sqref="F51:F114">
    <cfRule type="containsBlanks" dxfId="182" priority="119" stopIfTrue="1">
      <formula>LEN(TRIM(F51))=0</formula>
    </cfRule>
  </conditionalFormatting>
  <conditionalFormatting sqref="G115:G1048576">
    <cfRule type="cellIs" dxfId="181" priority="736" operator="lessThanOrEqual">
      <formula>#REF!</formula>
    </cfRule>
    <cfRule type="cellIs" dxfId="180" priority="738" operator="lessThanOrEqual">
      <formula>#REF!</formula>
    </cfRule>
    <cfRule type="cellIs" dxfId="179" priority="737" operator="greaterThanOrEqual">
      <formula>#REF!</formula>
    </cfRule>
    <cfRule type="cellIs" dxfId="178" priority="739" operator="greaterThanOrEqual">
      <formula>#REF!</formula>
    </cfRule>
  </conditionalFormatting>
  <conditionalFormatting sqref="G28:H31">
    <cfRule type="containsBlanks" dxfId="177" priority="101">
      <formula>LEN(TRIM(G28))=0</formula>
    </cfRule>
  </conditionalFormatting>
  <conditionalFormatting sqref="G49:H49">
    <cfRule type="containsBlanks" dxfId="176" priority="439">
      <formula>LEN(TRIM(G49))=0</formula>
    </cfRule>
  </conditionalFormatting>
  <conditionalFormatting sqref="G50:H114 D50:E114">
    <cfRule type="cellIs" dxfId="175" priority="731" operator="between">
      <formula>0.02</formula>
      <formula>-0.02</formula>
    </cfRule>
    <cfRule type="cellIs" dxfId="174" priority="727" operator="lessThan">
      <formula>-0.03</formula>
    </cfRule>
    <cfRule type="cellIs" dxfId="173" priority="728" operator="greaterThan">
      <formula>0.03</formula>
    </cfRule>
  </conditionalFormatting>
  <conditionalFormatting sqref="I49:I114">
    <cfRule type="containsBlanks" dxfId="172" priority="732">
      <formula>LEN(TRIM(I49))=0</formula>
    </cfRule>
  </conditionalFormatting>
  <conditionalFormatting sqref="I30:J31">
    <cfRule type="containsBlanks" dxfId="171" priority="102">
      <formula>LEN(TRIM(I30))=0</formula>
    </cfRule>
  </conditionalFormatting>
  <conditionalFormatting sqref="J52:J114">
    <cfRule type="containsBlanks" dxfId="170" priority="578" stopIfTrue="1">
      <formula>LEN(TRIM(J52))=0</formula>
    </cfRule>
  </conditionalFormatting>
  <conditionalFormatting sqref="J114">
    <cfRule type="cellIs" dxfId="169" priority="581" operator="lessThan">
      <formula>-1.001</formula>
    </cfRule>
    <cfRule type="cellIs" dxfId="168" priority="583" operator="between">
      <formula>1</formula>
      <formula>-1</formula>
    </cfRule>
    <cfRule type="cellIs" dxfId="167" priority="582" operator="greaterThan">
      <formula>1.001</formula>
    </cfRule>
    <cfRule type="cellIs" dxfId="166" priority="580" operator="greaterThan">
      <formula>3.001</formula>
    </cfRule>
    <cfRule type="cellIs" dxfId="165" priority="579" operator="lessThan">
      <formula>-3.001</formula>
    </cfRule>
  </conditionalFormatting>
  <conditionalFormatting sqref="J50:P99 J52:J113 X50:AD99">
    <cfRule type="cellIs" dxfId="164" priority="662" operator="lessThan">
      <formula>-3.001</formula>
    </cfRule>
    <cfRule type="cellIs" dxfId="163" priority="663" operator="greaterThan">
      <formula>3.001</formula>
    </cfRule>
  </conditionalFormatting>
  <conditionalFormatting sqref="J50:P99 J52:K113 X50:AD99">
    <cfRule type="cellIs" dxfId="162" priority="666" operator="between">
      <formula>1</formula>
      <formula>-1</formula>
    </cfRule>
  </conditionalFormatting>
  <conditionalFormatting sqref="J50:P99 X50:AD99 J52:J113">
    <cfRule type="cellIs" dxfId="161" priority="665" operator="greaterThan">
      <formula>1.001</formula>
    </cfRule>
    <cfRule type="cellIs" dxfId="160" priority="664" operator="lessThan">
      <formula>-1.001</formula>
    </cfRule>
  </conditionalFormatting>
  <conditionalFormatting sqref="J50:P99">
    <cfRule type="containsBlanks" dxfId="159" priority="661" stopIfTrue="1">
      <formula>LEN(TRIM(J50))=0</formula>
    </cfRule>
  </conditionalFormatting>
  <conditionalFormatting sqref="K50 K52:K113 N52:N113">
    <cfRule type="cellIs" dxfId="158" priority="713" operator="greaterThan">
      <formula>3.001</formula>
    </cfRule>
    <cfRule type="cellIs" dxfId="157" priority="715" operator="greaterThan">
      <formula>1.001</formula>
    </cfRule>
    <cfRule type="cellIs" dxfId="156" priority="714" operator="lessThan">
      <formula>-1.001</formula>
    </cfRule>
    <cfRule type="cellIs" dxfId="155" priority="712" operator="lessThan">
      <formula>-3.001</formula>
    </cfRule>
  </conditionalFormatting>
  <conditionalFormatting sqref="K50 N52:N113">
    <cfRule type="cellIs" dxfId="154" priority="716" operator="between">
      <formula>1</formula>
      <formula>-1</formula>
    </cfRule>
  </conditionalFormatting>
  <conditionalFormatting sqref="K51">
    <cfRule type="cellIs" dxfId="153" priority="656" operator="lessThan">
      <formula>-3.001</formula>
    </cfRule>
    <cfRule type="cellIs" dxfId="152" priority="658" operator="lessThan">
      <formula>-1.001</formula>
    </cfRule>
    <cfRule type="cellIs" dxfId="151" priority="659" operator="greaterThan">
      <formula>1.001</formula>
    </cfRule>
    <cfRule type="cellIs" dxfId="150" priority="660" operator="between">
      <formula>1</formula>
      <formula>-1</formula>
    </cfRule>
    <cfRule type="cellIs" dxfId="149" priority="657" operator="greaterThan">
      <formula>3.001</formula>
    </cfRule>
  </conditionalFormatting>
  <conditionalFormatting sqref="K114">
    <cfRule type="cellIs" dxfId="148" priority="574" operator="greaterThan">
      <formula>3.001</formula>
    </cfRule>
    <cfRule type="cellIs" dxfId="147" priority="577" operator="between">
      <formula>1</formula>
      <formula>-1</formula>
    </cfRule>
    <cfRule type="cellIs" dxfId="146" priority="573" operator="lessThan">
      <formula>-3.001</formula>
    </cfRule>
    <cfRule type="cellIs" dxfId="145" priority="576" operator="greaterThan">
      <formula>1.001</formula>
    </cfRule>
    <cfRule type="cellIs" dxfId="144" priority="575" operator="lessThan">
      <formula>-1.001</formula>
    </cfRule>
  </conditionalFormatting>
  <conditionalFormatting sqref="K50:P50">
    <cfRule type="containsBlanks" dxfId="143" priority="680" stopIfTrue="1">
      <formula>LEN(TRIM(K50))=0</formula>
    </cfRule>
  </conditionalFormatting>
  <conditionalFormatting sqref="K51:P51">
    <cfRule type="containsBlanks" dxfId="142" priority="624" stopIfTrue="1">
      <formula>LEN(TRIM(K51))=0</formula>
    </cfRule>
  </conditionalFormatting>
  <conditionalFormatting sqref="K114:P114">
    <cfRule type="containsBlanks" dxfId="141" priority="541" stopIfTrue="1">
      <formula>LEN(TRIM(K114))=0</formula>
    </cfRule>
  </conditionalFormatting>
  <conditionalFormatting sqref="L50:M50">
    <cfRule type="cellIs" dxfId="140" priority="697" operator="between">
      <formula>0.5</formula>
      <formula>-0.5</formula>
    </cfRule>
    <cfRule type="cellIs" dxfId="139" priority="693" operator="lessThan">
      <formula>-1.001</formula>
    </cfRule>
    <cfRule type="cellIs" dxfId="138" priority="696" operator="greaterThan">
      <formula>0.501</formula>
    </cfRule>
    <cfRule type="cellIs" dxfId="137" priority="695" operator="lessThan">
      <formula>-0.501</formula>
    </cfRule>
    <cfRule type="cellIs" dxfId="136" priority="694" operator="greaterThan">
      <formula>1.001</formula>
    </cfRule>
  </conditionalFormatting>
  <conditionalFormatting sqref="L51:M51">
    <cfRule type="cellIs" dxfId="135" priority="638" operator="greaterThan">
      <formula>1.001</formula>
    </cfRule>
    <cfRule type="cellIs" dxfId="134" priority="639" operator="lessThan">
      <formula>-0.501</formula>
    </cfRule>
    <cfRule type="cellIs" dxfId="133" priority="640" operator="greaterThan">
      <formula>0.501</formula>
    </cfRule>
    <cfRule type="cellIs" dxfId="132" priority="641" operator="between">
      <formula>0.5</formula>
      <formula>-0.5</formula>
    </cfRule>
    <cfRule type="cellIs" dxfId="131" priority="637" operator="lessThan">
      <formula>-1.001</formula>
    </cfRule>
  </conditionalFormatting>
  <conditionalFormatting sqref="L52:M113 O52:P113">
    <cfRule type="cellIs" dxfId="130" priority="700" operator="greaterThan">
      <formula>1.001</formula>
    </cfRule>
    <cfRule type="cellIs" dxfId="129" priority="699" operator="lessThan">
      <formula>-1.001</formula>
    </cfRule>
    <cfRule type="containsBlanks" dxfId="128" priority="698" stopIfTrue="1">
      <formula>LEN(TRIM(L52))=0</formula>
    </cfRule>
    <cfRule type="cellIs" dxfId="127" priority="702" operator="greaterThan">
      <formula>0.501</formula>
    </cfRule>
    <cfRule type="cellIs" dxfId="126" priority="703" operator="between">
      <formula>0.5</formula>
      <formula>-0.5</formula>
    </cfRule>
    <cfRule type="cellIs" dxfId="125" priority="701" operator="lessThan">
      <formula>-0.501</formula>
    </cfRule>
  </conditionalFormatting>
  <conditionalFormatting sqref="L114:M114">
    <cfRule type="cellIs" dxfId="124" priority="555" operator="greaterThan">
      <formula>1.001</formula>
    </cfRule>
    <cfRule type="cellIs" dxfId="123" priority="556" operator="lessThan">
      <formula>-0.501</formula>
    </cfRule>
    <cfRule type="cellIs" dxfId="122" priority="557" operator="greaterThan">
      <formula>0.501</formula>
    </cfRule>
    <cfRule type="cellIs" dxfId="121" priority="558" operator="between">
      <formula>0.5</formula>
      <formula>-0.5</formula>
    </cfRule>
    <cfRule type="cellIs" dxfId="120" priority="554" operator="lessThan">
      <formula>-1.001</formula>
    </cfRule>
  </conditionalFormatting>
  <conditionalFormatting sqref="N50">
    <cfRule type="cellIs" dxfId="119" priority="706" operator="lessThan">
      <formula>-3.001</formula>
    </cfRule>
    <cfRule type="cellIs" dxfId="118" priority="710" operator="between">
      <formula>1</formula>
      <formula>-1</formula>
    </cfRule>
    <cfRule type="cellIs" dxfId="117" priority="709" operator="greaterThan">
      <formula>1.001</formula>
    </cfRule>
    <cfRule type="cellIs" dxfId="116" priority="708" operator="lessThan">
      <formula>-1.001</formula>
    </cfRule>
    <cfRule type="cellIs" dxfId="115" priority="707" operator="greaterThan">
      <formula>3.001</formula>
    </cfRule>
  </conditionalFormatting>
  <conditionalFormatting sqref="N51">
    <cfRule type="cellIs" dxfId="114" priority="650" operator="lessThan">
      <formula>-3.001</formula>
    </cfRule>
    <cfRule type="cellIs" dxfId="113" priority="651" operator="greaterThan">
      <formula>3.001</formula>
    </cfRule>
    <cfRule type="cellIs" dxfId="112" priority="652" operator="lessThan">
      <formula>-1.001</formula>
    </cfRule>
    <cfRule type="cellIs" dxfId="111" priority="653" operator="greaterThan">
      <formula>1.001</formula>
    </cfRule>
    <cfRule type="cellIs" dxfId="110" priority="654" operator="between">
      <formula>1</formula>
      <formula>-1</formula>
    </cfRule>
  </conditionalFormatting>
  <conditionalFormatting sqref="N52:N113 K52:K113 AV50:AV110 AG51:AK75 AE51:AE75 AP51:AS114 G50:H114">
    <cfRule type="containsBlanks" dxfId="109" priority="726" stopIfTrue="1">
      <formula>LEN(TRIM(G50))=0</formula>
    </cfRule>
  </conditionalFormatting>
  <conditionalFormatting sqref="N114">
    <cfRule type="cellIs" dxfId="108" priority="569" operator="lessThan">
      <formula>-1.001</formula>
    </cfRule>
    <cfRule type="cellIs" dxfId="107" priority="571" operator="between">
      <formula>1</formula>
      <formula>-1</formula>
    </cfRule>
    <cfRule type="cellIs" dxfId="106" priority="567" operator="lessThan">
      <formula>-3.001</formula>
    </cfRule>
    <cfRule type="cellIs" dxfId="105" priority="568" operator="greaterThan">
      <formula>3.001</formula>
    </cfRule>
    <cfRule type="cellIs" dxfId="104" priority="570" operator="greaterThan">
      <formula>1.001</formula>
    </cfRule>
  </conditionalFormatting>
  <conditionalFormatting sqref="O50:P50">
    <cfRule type="cellIs" dxfId="103" priority="684" operator="greaterThan">
      <formula>0.501</formula>
    </cfRule>
    <cfRule type="cellIs" dxfId="102" priority="681" operator="lessThan">
      <formula>-1.001</formula>
    </cfRule>
    <cfRule type="cellIs" dxfId="101" priority="683" operator="lessThan">
      <formula>-0.501</formula>
    </cfRule>
    <cfRule type="cellIs" dxfId="100" priority="685" operator="between">
      <formula>0.5</formula>
      <formula>-0.5</formula>
    </cfRule>
    <cfRule type="cellIs" dxfId="99" priority="682" operator="greaterThan">
      <formula>1.001</formula>
    </cfRule>
  </conditionalFormatting>
  <conditionalFormatting sqref="O51:P51">
    <cfRule type="cellIs" dxfId="98" priority="629" operator="between">
      <formula>0.5</formula>
      <formula>-0.5</formula>
    </cfRule>
    <cfRule type="cellIs" dxfId="97" priority="626" operator="greaterThan">
      <formula>1.001</formula>
    </cfRule>
    <cfRule type="cellIs" dxfId="96" priority="625" operator="lessThan">
      <formula>-1.001</formula>
    </cfRule>
    <cfRule type="cellIs" dxfId="95" priority="627" operator="lessThan">
      <formula>-0.501</formula>
    </cfRule>
    <cfRule type="cellIs" dxfId="94" priority="628" operator="greaterThan">
      <formula>0.501</formula>
    </cfRule>
  </conditionalFormatting>
  <conditionalFormatting sqref="O114:P114">
    <cfRule type="cellIs" dxfId="93" priority="546" operator="between">
      <formula>0.5</formula>
      <formula>-0.5</formula>
    </cfRule>
    <cfRule type="cellIs" dxfId="92" priority="544" operator="lessThan">
      <formula>-0.501</formula>
    </cfRule>
    <cfRule type="cellIs" dxfId="91" priority="543" operator="greaterThan">
      <formula>1.001</formula>
    </cfRule>
    <cfRule type="cellIs" dxfId="90" priority="542" operator="lessThan">
      <formula>-1.001</formula>
    </cfRule>
    <cfRule type="cellIs" dxfId="89" priority="545" operator="greaterThan">
      <formula>0.501</formula>
    </cfRule>
  </conditionalFormatting>
  <conditionalFormatting sqref="Q50:Q99 C50:C99">
    <cfRule type="cellIs" dxfId="88" priority="3395" operator="between">
      <formula>$F$28</formula>
      <formula>$E$28</formula>
    </cfRule>
  </conditionalFormatting>
  <conditionalFormatting sqref="Q50:Q114">
    <cfRule type="containsBlanks" dxfId="87" priority="565" stopIfTrue="1">
      <formula>LEN(TRIM(Q50))=0</formula>
    </cfRule>
  </conditionalFormatting>
  <conditionalFormatting sqref="R50:U99">
    <cfRule type="cellIs" dxfId="86" priority="91" operator="greaterThan">
      <formula>$G$34</formula>
    </cfRule>
    <cfRule type="cellIs" dxfId="85" priority="90" operator="equal">
      <formula>$G$34</formula>
    </cfRule>
    <cfRule type="cellIs" dxfId="84" priority="89" operator="lessThan">
      <formula>$H$34</formula>
    </cfRule>
    <cfRule type="cellIs" dxfId="83" priority="88" operator="equal">
      <formula>$H$34</formula>
    </cfRule>
    <cfRule type="cellIs" dxfId="82" priority="87" operator="greaterThan">
      <formula>$I$34</formula>
    </cfRule>
    <cfRule type="cellIs" dxfId="81" priority="86" operator="lessThan">
      <formula>$J$34</formula>
    </cfRule>
    <cfRule type="cellIs" dxfId="80" priority="85" operator="between">
      <formula>$F$34</formula>
      <formula>$E$34</formula>
    </cfRule>
  </conditionalFormatting>
  <conditionalFormatting sqref="S50:U51">
    <cfRule type="containsBlanks" dxfId="79" priority="623" stopIfTrue="1">
      <formula>LEN(TRIM(S50))=0</formula>
    </cfRule>
  </conditionalFormatting>
  <conditionalFormatting sqref="S52:W114">
    <cfRule type="containsBlanks" dxfId="78" priority="538" stopIfTrue="1">
      <formula>LEN(TRIM(S52))=0</formula>
    </cfRule>
  </conditionalFormatting>
  <conditionalFormatting sqref="V51">
    <cfRule type="containsBlanks" dxfId="77" priority="622" stopIfTrue="1">
      <formula>LEN(TRIM(V51))=0</formula>
    </cfRule>
  </conditionalFormatting>
  <conditionalFormatting sqref="V50:W99">
    <cfRule type="cellIs" dxfId="76" priority="3561" operator="between">
      <formula>$F$38</formula>
      <formula>$E$38</formula>
    </cfRule>
    <cfRule type="cellIs" dxfId="75" priority="3555" operator="lessThan">
      <formula>$J$38</formula>
    </cfRule>
    <cfRule type="cellIs" dxfId="74" priority="3556" operator="greaterThan">
      <formula>$I$38</formula>
    </cfRule>
    <cfRule type="cellIs" dxfId="73" priority="3557" operator="equal">
      <formula>$H$38</formula>
    </cfRule>
    <cfRule type="cellIs" dxfId="72" priority="3558" operator="lessThan">
      <formula>$H$38</formula>
    </cfRule>
    <cfRule type="cellIs" dxfId="71" priority="3559" operator="equal">
      <formula>$G$38</formula>
    </cfRule>
    <cfRule type="cellIs" dxfId="70" priority="3560" operator="greaterThan">
      <formula>$G$38</formula>
    </cfRule>
  </conditionalFormatting>
  <conditionalFormatting sqref="W50:W51">
    <cfRule type="containsBlanks" dxfId="69" priority="621" stopIfTrue="1">
      <formula>LEN(TRIM(W50))=0</formula>
    </cfRule>
  </conditionalFormatting>
  <conditionalFormatting sqref="X49:AK49">
    <cfRule type="containsBlanks" dxfId="68" priority="98">
      <formula>LEN(TRIM(X49))=0</formula>
    </cfRule>
  </conditionalFormatting>
  <conditionalFormatting sqref="AE76:AK114">
    <cfRule type="containsBlanks" dxfId="67" priority="239">
      <formula>LEN(TRIM(AE76))=0</formula>
    </cfRule>
  </conditionalFormatting>
  <conditionalFormatting sqref="AF50:AI99">
    <cfRule type="containsBlanks" dxfId="66" priority="3511" stopIfTrue="1">
      <formula>LEN(TRIM(AF50))=0</formula>
    </cfRule>
    <cfRule type="cellIs" dxfId="65" priority="3518" operator="between">
      <formula>$F$35</formula>
      <formula>$E$35</formula>
    </cfRule>
    <cfRule type="cellIs" dxfId="64" priority="3517" operator="greaterThan">
      <formula>$G$35</formula>
    </cfRule>
    <cfRule type="cellIs" dxfId="63" priority="3516" operator="equal">
      <formula>$G$35</formula>
    </cfRule>
    <cfRule type="cellIs" dxfId="62" priority="3514" operator="equal">
      <formula>$H$35</formula>
    </cfRule>
    <cfRule type="cellIs" dxfId="61" priority="3513" operator="greaterThan">
      <formula>$I$35</formula>
    </cfRule>
    <cfRule type="cellIs" dxfId="60" priority="3515" operator="lessThan">
      <formula>$H$35</formula>
    </cfRule>
    <cfRule type="cellIs" dxfId="59" priority="3512" operator="lessThan">
      <formula>$J$35</formula>
    </cfRule>
  </conditionalFormatting>
  <conditionalFormatting sqref="AG50:AI50">
    <cfRule type="containsBlanks" dxfId="58" priority="288" stopIfTrue="1">
      <formula>LEN(TRIM(AG50))=0</formula>
    </cfRule>
  </conditionalFormatting>
  <conditionalFormatting sqref="AG50:AI75 S50:U114">
    <cfRule type="cellIs" dxfId="57" priority="3548" operator="greaterThan">
      <formula>$G$34</formula>
    </cfRule>
    <cfRule type="cellIs" dxfId="56" priority="3547" operator="equal">
      <formula>$G$34</formula>
    </cfRule>
    <cfRule type="cellIs" dxfId="55" priority="3545" operator="equal">
      <formula>$H$34</formula>
    </cfRule>
    <cfRule type="cellIs" dxfId="54" priority="3546" operator="lessThan">
      <formula>$H$34</formula>
    </cfRule>
    <cfRule type="cellIs" dxfId="53" priority="3544" operator="greaterThan">
      <formula>$I$34</formula>
    </cfRule>
    <cfRule type="cellIs" dxfId="52" priority="3543" operator="lessThan">
      <formula>$J$34</formula>
    </cfRule>
    <cfRule type="cellIs" dxfId="51" priority="3443" operator="between">
      <formula>$F$34</formula>
      <formula>$E$34</formula>
    </cfRule>
  </conditionalFormatting>
  <conditionalFormatting sqref="AJ50:AK99">
    <cfRule type="cellIs" dxfId="50" priority="78" operator="greaterThan">
      <formula>$I$39</formula>
    </cfRule>
    <cfRule type="cellIs" dxfId="49" priority="81" operator="equal">
      <formula>$G$39</formula>
    </cfRule>
    <cfRule type="containsBlanks" dxfId="48" priority="76" stopIfTrue="1">
      <formula>LEN(TRIM(AJ50))=0</formula>
    </cfRule>
    <cfRule type="cellIs" dxfId="47" priority="83" operator="between">
      <formula>$F$39</formula>
      <formula>$E$39</formula>
    </cfRule>
    <cfRule type="cellIs" dxfId="46" priority="77" operator="lessThan">
      <formula>$J$39</formula>
    </cfRule>
    <cfRule type="cellIs" dxfId="45" priority="82" operator="greaterThan">
      <formula>$G$39</formula>
    </cfRule>
    <cfRule type="cellIs" dxfId="44" priority="80" operator="lessThan">
      <formula>$H$39</formula>
    </cfRule>
    <cfRule type="cellIs" dxfId="43" priority="79" operator="equal">
      <formula>$H$39</formula>
    </cfRule>
  </conditionalFormatting>
  <conditionalFormatting sqref="AK50">
    <cfRule type="containsBlanks" dxfId="42" priority="75" stopIfTrue="1">
      <formula>LEN(TRIM(AK50))=0</formula>
    </cfRule>
  </conditionalFormatting>
  <conditionalFormatting sqref="AL50:AM114">
    <cfRule type="containsBlanks" dxfId="41" priority="23">
      <formula>LEN(TRIM(AL50))=0</formula>
    </cfRule>
  </conditionalFormatting>
  <conditionalFormatting sqref="AP50:AP114 AR50:AR114">
    <cfRule type="cellIs" dxfId="40" priority="22" operator="greaterThan">
      <formula>90</formula>
    </cfRule>
    <cfRule type="cellIs" dxfId="39" priority="21" operator="equal">
      <formula>90</formula>
    </cfRule>
    <cfRule type="cellIs" dxfId="38" priority="14" operator="equal">
      <formula>90</formula>
    </cfRule>
    <cfRule type="cellIs" dxfId="37" priority="16" operator="lessThan">
      <formula>85</formula>
    </cfRule>
    <cfRule type="cellIs" dxfId="36" priority="15" operator="between">
      <formula>85</formula>
      <formula>90</formula>
    </cfRule>
  </conditionalFormatting>
  <conditionalFormatting sqref="AP49:AS49">
    <cfRule type="containsBlanks" dxfId="35" priority="47">
      <formula>LEN(TRIM(AP49))=0</formula>
    </cfRule>
  </conditionalFormatting>
  <conditionalFormatting sqref="AP50:AS50">
    <cfRule type="containsBlanks" dxfId="34" priority="13" stopIfTrue="1">
      <formula>LEN(TRIM(AP50))=0</formula>
    </cfRule>
  </conditionalFormatting>
  <conditionalFormatting sqref="AP50:AS114">
    <cfRule type="containsBlanks" dxfId="33" priority="12" stopIfTrue="1">
      <formula>LEN(TRIM(AP50))=0</formula>
    </cfRule>
  </conditionalFormatting>
  <conditionalFormatting sqref="AQ50:AQ114 AS50:AS114">
    <cfRule type="cellIs" dxfId="32" priority="19" operator="between">
      <formula>90</formula>
      <formula>95</formula>
    </cfRule>
    <cfRule type="cellIs" dxfId="31" priority="20" operator="greaterThan">
      <formula>95</formula>
    </cfRule>
    <cfRule type="cellIs" dxfId="30" priority="17" operator="equal">
      <formula>95</formula>
    </cfRule>
    <cfRule type="cellIs" dxfId="29" priority="18" operator="lessThan">
      <formula>90</formula>
    </cfRule>
  </conditionalFormatting>
  <conditionalFormatting sqref="AV49:AX114">
    <cfRule type="notContainsBlanks" dxfId="28" priority="95">
      <formula>LEN(TRIM(AV49))&gt;0</formula>
    </cfRule>
  </conditionalFormatting>
  <conditionalFormatting sqref="AY49:BA52 AZ53:BA110 AY53:AY114">
    <cfRule type="containsBlanks" dxfId="27" priority="92">
      <formula>LEN(TRIM(AY49))=0</formula>
    </cfRule>
    <cfRule type="notContainsBlanks" dxfId="26" priority="94">
      <formula>LEN(TRIM(AY49))&gt;0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N2334"/>
  <sheetViews>
    <sheetView showGridLines="0" zoomScale="85" zoomScaleNormal="85" workbookViewId="0">
      <pane ySplit="9" topLeftCell="A10" activePane="bottomLeft" state="frozen"/>
      <selection activeCell="I1035" sqref="I1035"/>
      <selection pane="bottomLeft" activeCell="S20" sqref="S20"/>
    </sheetView>
  </sheetViews>
  <sheetFormatPr defaultRowHeight="15" x14ac:dyDescent="0.25"/>
  <cols>
    <col min="1" max="2" width="12.7109375" style="10" customWidth="1"/>
    <col min="3" max="3" width="12.85546875" style="10" customWidth="1"/>
    <col min="4" max="4" width="14" style="10" customWidth="1"/>
    <col min="5" max="5" width="12" style="10" customWidth="1"/>
    <col min="6" max="6" width="12.42578125" style="10" customWidth="1"/>
    <col min="7" max="7" width="7.42578125" style="10" customWidth="1"/>
    <col min="8" max="8" width="7.7109375" style="10" customWidth="1"/>
    <col min="9" max="9" width="7.5703125" style="10" bestFit="1" customWidth="1"/>
    <col min="10" max="10" width="7.28515625" style="10" customWidth="1"/>
    <col min="11" max="11" width="7.5703125" style="10" bestFit="1" customWidth="1"/>
    <col min="12" max="12" width="7.7109375" style="10" customWidth="1"/>
    <col min="13" max="13" width="7.5703125" style="10" bestFit="1" customWidth="1"/>
    <col min="14" max="14" width="53.140625" style="18" bestFit="1" customWidth="1"/>
  </cols>
  <sheetData>
    <row r="2" spans="1:14" x14ac:dyDescent="0.25">
      <c r="C2" s="14" t="s">
        <v>30</v>
      </c>
      <c r="D2" s="15" t="s">
        <v>31</v>
      </c>
      <c r="E2" s="16"/>
      <c r="F2" s="16"/>
      <c r="G2" s="16"/>
      <c r="H2" s="17" t="s">
        <v>32</v>
      </c>
      <c r="I2" s="15" t="s">
        <v>33</v>
      </c>
      <c r="J2" s="16"/>
      <c r="K2" s="16"/>
      <c r="M2" s="15"/>
    </row>
    <row r="3" spans="1:14" x14ac:dyDescent="0.25">
      <c r="C3" s="14" t="s">
        <v>34</v>
      </c>
      <c r="D3" s="15" t="s">
        <v>35</v>
      </c>
      <c r="E3" s="16"/>
      <c r="F3" s="16"/>
      <c r="G3" s="16"/>
      <c r="H3" s="16"/>
      <c r="I3" s="16"/>
      <c r="J3" s="16"/>
      <c r="K3" s="16"/>
      <c r="L3" s="16"/>
      <c r="M3" s="16"/>
    </row>
    <row r="4" spans="1:14" x14ac:dyDescent="0.25">
      <c r="C4" s="14" t="s">
        <v>36</v>
      </c>
      <c r="D4" s="15" t="s">
        <v>37</v>
      </c>
      <c r="E4" s="16"/>
      <c r="F4" s="16"/>
      <c r="G4" s="16"/>
      <c r="H4" s="16"/>
      <c r="I4" s="16"/>
      <c r="J4" s="16"/>
      <c r="K4" s="16"/>
      <c r="L4" s="16"/>
      <c r="M4" s="16"/>
    </row>
    <row r="5" spans="1:14" x14ac:dyDescent="0.25">
      <c r="C5" s="14" t="s">
        <v>38</v>
      </c>
      <c r="D5" s="15" t="s">
        <v>39</v>
      </c>
      <c r="E5" s="16"/>
      <c r="F5" s="16"/>
      <c r="G5" s="16"/>
      <c r="H5" s="16"/>
      <c r="I5" s="16"/>
      <c r="J5" s="16"/>
      <c r="K5" s="16"/>
      <c r="L5" s="16"/>
      <c r="M5" s="16"/>
    </row>
    <row r="6" spans="1:14" ht="15.75" thickBot="1" x14ac:dyDescent="0.3">
      <c r="E6" s="16"/>
      <c r="F6" s="16"/>
      <c r="G6" s="16"/>
      <c r="H6" s="16"/>
      <c r="I6" s="16"/>
      <c r="J6" s="16"/>
      <c r="K6" s="16"/>
      <c r="L6" s="16"/>
      <c r="M6" s="16"/>
    </row>
    <row r="7" spans="1:14" ht="21.75" thickBot="1" x14ac:dyDescent="0.3">
      <c r="A7" s="525" t="s">
        <v>40</v>
      </c>
      <c r="B7" s="415"/>
      <c r="C7" s="528" t="s">
        <v>41</v>
      </c>
      <c r="D7" s="529"/>
      <c r="E7" s="529"/>
      <c r="F7" s="529"/>
      <c r="G7" s="529"/>
      <c r="H7" s="529"/>
      <c r="I7" s="529"/>
      <c r="J7" s="529"/>
      <c r="K7" s="529"/>
      <c r="L7" s="530"/>
      <c r="M7" s="19"/>
      <c r="N7" s="20"/>
    </row>
    <row r="8" spans="1:14" s="5" customFormat="1" ht="36.75" customHeight="1" thickBot="1" x14ac:dyDescent="0.3">
      <c r="A8" s="526"/>
      <c r="B8" s="416"/>
      <c r="C8" s="531" t="s">
        <v>42</v>
      </c>
      <c r="D8" s="532"/>
      <c r="E8" s="532"/>
      <c r="F8" s="532"/>
      <c r="G8" s="533"/>
      <c r="H8" s="532" t="s">
        <v>43</v>
      </c>
      <c r="I8" s="532"/>
      <c r="J8" s="532"/>
      <c r="K8" s="533"/>
      <c r="L8" s="531" t="s">
        <v>44</v>
      </c>
      <c r="M8" s="534"/>
      <c r="N8" s="21" t="s">
        <v>45</v>
      </c>
    </row>
    <row r="9" spans="1:14" ht="15.75" thickBot="1" x14ac:dyDescent="0.3">
      <c r="A9" s="527"/>
      <c r="B9" s="417"/>
      <c r="C9" s="22" t="s">
        <v>46</v>
      </c>
      <c r="D9" s="23" t="s">
        <v>47</v>
      </c>
      <c r="E9" s="23" t="s">
        <v>48</v>
      </c>
      <c r="F9" s="24" t="s">
        <v>49</v>
      </c>
      <c r="G9" s="23" t="s">
        <v>50</v>
      </c>
      <c r="H9" s="25" t="s">
        <v>51</v>
      </c>
      <c r="I9" s="26" t="s">
        <v>52</v>
      </c>
      <c r="J9" s="26" t="s">
        <v>53</v>
      </c>
      <c r="K9" s="27" t="s">
        <v>54</v>
      </c>
      <c r="L9" s="25" t="s">
        <v>55</v>
      </c>
      <c r="M9" s="26" t="s">
        <v>27</v>
      </c>
      <c r="N9" s="28" t="s">
        <v>56</v>
      </c>
    </row>
    <row r="10" spans="1:14" x14ac:dyDescent="0.25">
      <c r="A10" s="395"/>
      <c r="B10" s="419" t="s">
        <v>279</v>
      </c>
      <c r="C10" s="396"/>
      <c r="D10" s="397"/>
      <c r="E10" s="397"/>
      <c r="F10" s="398"/>
      <c r="G10" s="396"/>
      <c r="H10" s="399"/>
      <c r="I10" s="400"/>
      <c r="J10" s="400"/>
      <c r="K10" s="401"/>
      <c r="L10" s="402"/>
      <c r="M10" s="403"/>
      <c r="N10" s="408"/>
    </row>
    <row r="11" spans="1:14" x14ac:dyDescent="0.25">
      <c r="A11" s="395"/>
      <c r="B11" s="419" t="s">
        <v>280</v>
      </c>
      <c r="C11" s="396"/>
      <c r="D11" s="397"/>
      <c r="E11" s="404"/>
      <c r="F11" s="405"/>
      <c r="G11" s="396"/>
      <c r="H11" s="399"/>
      <c r="I11" s="400"/>
      <c r="J11" s="400"/>
      <c r="K11" s="401"/>
      <c r="L11" s="402"/>
      <c r="M11" s="403"/>
      <c r="N11" s="409"/>
    </row>
    <row r="12" spans="1:14" x14ac:dyDescent="0.25">
      <c r="A12" s="395"/>
      <c r="B12" s="419" t="s">
        <v>281</v>
      </c>
      <c r="C12" s="396"/>
      <c r="D12" s="397"/>
      <c r="E12" s="397"/>
      <c r="F12" s="398"/>
      <c r="G12" s="396"/>
      <c r="H12" s="399"/>
      <c r="I12" s="400"/>
      <c r="J12" s="400"/>
      <c r="K12" s="401"/>
      <c r="L12" s="402"/>
      <c r="M12" s="403"/>
      <c r="N12" s="410"/>
    </row>
    <row r="13" spans="1:14" s="354" customFormat="1" x14ac:dyDescent="0.25">
      <c r="A13" s="421">
        <v>45071</v>
      </c>
      <c r="B13" s="422" t="s">
        <v>282</v>
      </c>
      <c r="C13" s="423" t="s">
        <v>288</v>
      </c>
      <c r="D13" s="424" t="s">
        <v>288</v>
      </c>
      <c r="E13" s="425"/>
      <c r="F13" s="426" t="s">
        <v>288</v>
      </c>
      <c r="G13" s="423" t="s">
        <v>288</v>
      </c>
      <c r="H13" s="427">
        <v>-0.5</v>
      </c>
      <c r="I13" s="424">
        <v>0</v>
      </c>
      <c r="J13" s="424">
        <v>0.5</v>
      </c>
      <c r="K13" s="428">
        <v>0</v>
      </c>
      <c r="L13" s="429">
        <v>295.60000000000002</v>
      </c>
      <c r="M13" s="430">
        <v>1009.7</v>
      </c>
      <c r="N13" s="431" t="s">
        <v>218</v>
      </c>
    </row>
    <row r="14" spans="1:14" x14ac:dyDescent="0.25">
      <c r="A14" s="395"/>
      <c r="B14" s="419" t="s">
        <v>283</v>
      </c>
      <c r="C14" s="396"/>
      <c r="D14" s="397"/>
      <c r="E14" s="397"/>
      <c r="F14" s="398"/>
      <c r="G14" s="396"/>
      <c r="H14" s="399"/>
      <c r="I14" s="400"/>
      <c r="J14" s="400"/>
      <c r="K14" s="401"/>
      <c r="L14" s="402"/>
      <c r="M14" s="403"/>
      <c r="N14" s="410"/>
    </row>
    <row r="15" spans="1:14" x14ac:dyDescent="0.25">
      <c r="A15" s="395"/>
      <c r="B15" s="419" t="s">
        <v>279</v>
      </c>
      <c r="C15" s="396"/>
      <c r="D15" s="397"/>
      <c r="E15" s="397"/>
      <c r="F15" s="398"/>
      <c r="G15" s="396"/>
      <c r="H15" s="399"/>
      <c r="I15" s="400"/>
      <c r="J15" s="400"/>
      <c r="K15" s="401"/>
      <c r="L15" s="402"/>
      <c r="M15" s="403"/>
      <c r="N15" s="410"/>
    </row>
    <row r="16" spans="1:14" x14ac:dyDescent="0.25">
      <c r="A16" s="395"/>
      <c r="B16" s="419" t="s">
        <v>280</v>
      </c>
      <c r="C16" s="396"/>
      <c r="D16" s="397"/>
      <c r="E16" s="404"/>
      <c r="F16" s="405"/>
      <c r="G16" s="396"/>
      <c r="H16" s="399"/>
      <c r="I16" s="400"/>
      <c r="J16" s="400"/>
      <c r="K16" s="401"/>
      <c r="L16" s="402"/>
      <c r="M16" s="403"/>
      <c r="N16" s="410"/>
    </row>
    <row r="17" spans="1:14" x14ac:dyDescent="0.25">
      <c r="A17" s="395"/>
      <c r="B17" s="419" t="s">
        <v>281</v>
      </c>
      <c r="C17" s="396"/>
      <c r="D17" s="397"/>
      <c r="E17" s="397"/>
      <c r="F17" s="398"/>
      <c r="G17" s="396"/>
      <c r="H17" s="399"/>
      <c r="I17" s="400"/>
      <c r="J17" s="400"/>
      <c r="K17" s="401"/>
      <c r="L17" s="402"/>
      <c r="M17" s="403"/>
      <c r="N17" s="410"/>
    </row>
    <row r="18" spans="1:14" x14ac:dyDescent="0.25">
      <c r="A18" s="395"/>
      <c r="B18" s="419" t="s">
        <v>282</v>
      </c>
      <c r="C18" s="396"/>
      <c r="D18" s="397"/>
      <c r="E18" s="404"/>
      <c r="F18" s="405"/>
      <c r="G18" s="396"/>
      <c r="H18" s="399"/>
      <c r="I18" s="400"/>
      <c r="J18" s="400"/>
      <c r="K18" s="401"/>
      <c r="L18" s="402"/>
      <c r="M18" s="403"/>
      <c r="N18" s="410"/>
    </row>
    <row r="19" spans="1:14" x14ac:dyDescent="0.25">
      <c r="A19" s="395"/>
      <c r="B19" s="419" t="s">
        <v>283</v>
      </c>
      <c r="C19" s="396"/>
      <c r="D19" s="397"/>
      <c r="E19" s="397"/>
      <c r="F19" s="398"/>
      <c r="G19" s="396"/>
      <c r="H19" s="399"/>
      <c r="I19" s="400"/>
      <c r="J19" s="400"/>
      <c r="K19" s="401"/>
      <c r="L19" s="402"/>
      <c r="M19" s="403"/>
      <c r="N19" s="410"/>
    </row>
    <row r="20" spans="1:14" x14ac:dyDescent="0.25">
      <c r="A20" s="395"/>
      <c r="B20" s="419" t="s">
        <v>279</v>
      </c>
      <c r="C20" s="396"/>
      <c r="D20" s="397"/>
      <c r="E20" s="397"/>
      <c r="F20" s="398"/>
      <c r="G20" s="396"/>
      <c r="H20" s="399"/>
      <c r="I20" s="400"/>
      <c r="J20" s="400"/>
      <c r="K20" s="401"/>
      <c r="L20" s="402"/>
      <c r="M20" s="403"/>
      <c r="N20" s="410"/>
    </row>
    <row r="21" spans="1:14" x14ac:dyDescent="0.25">
      <c r="A21" s="395"/>
      <c r="B21" s="419" t="s">
        <v>280</v>
      </c>
      <c r="C21" s="396"/>
      <c r="D21" s="397"/>
      <c r="E21" s="404"/>
      <c r="F21" s="405"/>
      <c r="G21" s="396"/>
      <c r="H21" s="399"/>
      <c r="I21" s="400"/>
      <c r="J21" s="400"/>
      <c r="K21" s="401"/>
      <c r="L21" s="402"/>
      <c r="M21" s="403"/>
      <c r="N21" s="410"/>
    </row>
    <row r="22" spans="1:14" x14ac:dyDescent="0.25">
      <c r="A22" s="395"/>
      <c r="B22" s="419" t="s">
        <v>281</v>
      </c>
      <c r="C22" s="396"/>
      <c r="D22" s="397"/>
      <c r="E22" s="397"/>
      <c r="F22" s="398"/>
      <c r="G22" s="396"/>
      <c r="H22" s="399"/>
      <c r="I22" s="400"/>
      <c r="J22" s="400"/>
      <c r="K22" s="401"/>
      <c r="L22" s="402"/>
      <c r="M22" s="403"/>
      <c r="N22" s="410"/>
    </row>
    <row r="23" spans="1:14" x14ac:dyDescent="0.25">
      <c r="A23" s="395"/>
      <c r="B23" s="419" t="s">
        <v>282</v>
      </c>
      <c r="C23" s="396"/>
      <c r="D23" s="397"/>
      <c r="E23" s="404"/>
      <c r="F23" s="405"/>
      <c r="G23" s="396"/>
      <c r="H23" s="399"/>
      <c r="I23" s="400"/>
      <c r="J23" s="400"/>
      <c r="K23" s="401"/>
      <c r="L23" s="402"/>
      <c r="M23" s="403"/>
      <c r="N23" s="410"/>
    </row>
    <row r="24" spans="1:14" x14ac:dyDescent="0.25">
      <c r="A24" s="395"/>
      <c r="B24" s="419" t="s">
        <v>283</v>
      </c>
      <c r="C24" s="396"/>
      <c r="D24" s="397"/>
      <c r="E24" s="397"/>
      <c r="F24" s="398"/>
      <c r="G24" s="396"/>
      <c r="H24" s="399"/>
      <c r="I24" s="400"/>
      <c r="J24" s="400"/>
      <c r="K24" s="401"/>
      <c r="L24" s="402"/>
      <c r="M24" s="403"/>
      <c r="N24" s="410"/>
    </row>
    <row r="25" spans="1:14" x14ac:dyDescent="0.25">
      <c r="A25" s="395"/>
      <c r="B25" s="419" t="s">
        <v>279</v>
      </c>
      <c r="C25" s="396"/>
      <c r="D25" s="397"/>
      <c r="E25" s="397"/>
      <c r="F25" s="398"/>
      <c r="G25" s="396"/>
      <c r="H25" s="399"/>
      <c r="I25" s="400"/>
      <c r="J25" s="400"/>
      <c r="K25" s="401"/>
      <c r="L25" s="402"/>
      <c r="M25" s="403"/>
      <c r="N25" s="410"/>
    </row>
    <row r="26" spans="1:14" x14ac:dyDescent="0.25">
      <c r="A26" s="395"/>
      <c r="B26" s="419" t="s">
        <v>280</v>
      </c>
      <c r="C26" s="396"/>
      <c r="D26" s="397"/>
      <c r="E26" s="404"/>
      <c r="F26" s="405"/>
      <c r="G26" s="396"/>
      <c r="H26" s="399"/>
      <c r="I26" s="400"/>
      <c r="J26" s="400"/>
      <c r="K26" s="401"/>
      <c r="L26" s="402"/>
      <c r="M26" s="403"/>
      <c r="N26" s="410"/>
    </row>
    <row r="27" spans="1:14" x14ac:dyDescent="0.25">
      <c r="A27" s="395"/>
      <c r="B27" s="419" t="s">
        <v>281</v>
      </c>
      <c r="C27" s="396"/>
      <c r="D27" s="397"/>
      <c r="E27" s="397"/>
      <c r="F27" s="398"/>
      <c r="G27" s="396"/>
      <c r="H27" s="399"/>
      <c r="I27" s="400"/>
      <c r="J27" s="400"/>
      <c r="K27" s="401"/>
      <c r="L27" s="402"/>
      <c r="M27" s="403"/>
      <c r="N27" s="410"/>
    </row>
    <row r="28" spans="1:14" x14ac:dyDescent="0.25">
      <c r="A28" s="395"/>
      <c r="B28" s="419" t="s">
        <v>282</v>
      </c>
      <c r="C28" s="396"/>
      <c r="D28" s="397"/>
      <c r="E28" s="404"/>
      <c r="F28" s="405"/>
      <c r="G28" s="396"/>
      <c r="H28" s="399"/>
      <c r="I28" s="400"/>
      <c r="J28" s="400"/>
      <c r="K28" s="401"/>
      <c r="L28" s="402"/>
      <c r="M28" s="403"/>
      <c r="N28" s="410"/>
    </row>
    <row r="29" spans="1:14" x14ac:dyDescent="0.25">
      <c r="A29" s="395"/>
      <c r="B29" s="419" t="s">
        <v>283</v>
      </c>
      <c r="C29" s="396"/>
      <c r="D29" s="397"/>
      <c r="E29" s="397"/>
      <c r="F29" s="398"/>
      <c r="G29" s="396"/>
      <c r="H29" s="399"/>
      <c r="I29" s="400"/>
      <c r="J29" s="400"/>
      <c r="K29" s="401"/>
      <c r="L29" s="402"/>
      <c r="M29" s="403"/>
      <c r="N29" s="410"/>
    </row>
    <row r="30" spans="1:14" x14ac:dyDescent="0.25">
      <c r="A30" s="395"/>
      <c r="B30" s="419" t="s">
        <v>279</v>
      </c>
      <c r="C30" s="396"/>
      <c r="D30" s="397"/>
      <c r="E30" s="397"/>
      <c r="F30" s="398"/>
      <c r="G30" s="396"/>
      <c r="H30" s="399"/>
      <c r="I30" s="400"/>
      <c r="J30" s="400"/>
      <c r="K30" s="401"/>
      <c r="L30" s="402"/>
      <c r="M30" s="403"/>
      <c r="N30" s="410"/>
    </row>
    <row r="31" spans="1:14" x14ac:dyDescent="0.25">
      <c r="A31" s="395"/>
      <c r="B31" s="419" t="s">
        <v>280</v>
      </c>
      <c r="C31" s="396"/>
      <c r="D31" s="397"/>
      <c r="E31" s="404"/>
      <c r="F31" s="405"/>
      <c r="G31" s="396"/>
      <c r="H31" s="399"/>
      <c r="I31" s="400"/>
      <c r="J31" s="400"/>
      <c r="K31" s="401"/>
      <c r="L31" s="402"/>
      <c r="M31" s="403"/>
      <c r="N31" s="410"/>
    </row>
    <row r="32" spans="1:14" x14ac:dyDescent="0.25">
      <c r="A32" s="395"/>
      <c r="B32" s="419" t="s">
        <v>281</v>
      </c>
      <c r="C32" s="396"/>
      <c r="D32" s="397"/>
      <c r="E32" s="397"/>
      <c r="F32" s="398"/>
      <c r="G32" s="396"/>
      <c r="H32" s="399"/>
      <c r="I32" s="400"/>
      <c r="J32" s="400"/>
      <c r="K32" s="401"/>
      <c r="L32" s="402"/>
      <c r="M32" s="403"/>
      <c r="N32" s="410"/>
    </row>
    <row r="33" spans="1:14" x14ac:dyDescent="0.25">
      <c r="A33" s="395"/>
      <c r="B33" s="419" t="s">
        <v>282</v>
      </c>
      <c r="C33" s="396"/>
      <c r="D33" s="397"/>
      <c r="E33" s="404"/>
      <c r="F33" s="405"/>
      <c r="G33" s="396"/>
      <c r="H33" s="399"/>
      <c r="I33" s="400"/>
      <c r="J33" s="400"/>
      <c r="K33" s="401"/>
      <c r="L33" s="402"/>
      <c r="M33" s="403"/>
      <c r="N33" s="410"/>
    </row>
    <row r="34" spans="1:14" x14ac:dyDescent="0.25">
      <c r="A34" s="395"/>
      <c r="B34" s="419" t="s">
        <v>283</v>
      </c>
      <c r="C34" s="396"/>
      <c r="D34" s="397"/>
      <c r="E34" s="397"/>
      <c r="F34" s="398"/>
      <c r="G34" s="396"/>
      <c r="H34" s="399"/>
      <c r="I34" s="400"/>
      <c r="J34" s="400"/>
      <c r="K34" s="401"/>
      <c r="L34" s="402"/>
      <c r="M34" s="403"/>
      <c r="N34" s="410"/>
    </row>
    <row r="35" spans="1:14" x14ac:dyDescent="0.25">
      <c r="A35" s="395"/>
      <c r="B35" s="419" t="s">
        <v>279</v>
      </c>
      <c r="C35" s="396"/>
      <c r="D35" s="397"/>
      <c r="E35" s="397"/>
      <c r="F35" s="398"/>
      <c r="G35" s="396"/>
      <c r="H35" s="399"/>
      <c r="I35" s="400"/>
      <c r="J35" s="400"/>
      <c r="K35" s="401"/>
      <c r="L35" s="402"/>
      <c r="M35" s="403"/>
      <c r="N35" s="410"/>
    </row>
    <row r="36" spans="1:14" x14ac:dyDescent="0.25">
      <c r="A36" s="395"/>
      <c r="B36" s="419" t="s">
        <v>280</v>
      </c>
      <c r="C36" s="396"/>
      <c r="D36" s="397"/>
      <c r="E36" s="404"/>
      <c r="F36" s="405"/>
      <c r="G36" s="396"/>
      <c r="H36" s="399"/>
      <c r="I36" s="400"/>
      <c r="J36" s="400"/>
      <c r="K36" s="401"/>
      <c r="L36" s="402"/>
      <c r="M36" s="403"/>
      <c r="N36" s="410"/>
    </row>
    <row r="37" spans="1:14" x14ac:dyDescent="0.25">
      <c r="A37" s="395"/>
      <c r="B37" s="419" t="s">
        <v>281</v>
      </c>
      <c r="C37" s="396"/>
      <c r="D37" s="397"/>
      <c r="E37" s="397"/>
      <c r="F37" s="398"/>
      <c r="G37" s="396"/>
      <c r="H37" s="399"/>
      <c r="I37" s="400"/>
      <c r="J37" s="400"/>
      <c r="K37" s="401"/>
      <c r="L37" s="402"/>
      <c r="M37" s="403"/>
      <c r="N37" s="410"/>
    </row>
    <row r="38" spans="1:14" x14ac:dyDescent="0.25">
      <c r="A38" s="395"/>
      <c r="B38" s="419" t="s">
        <v>282</v>
      </c>
      <c r="C38" s="396"/>
      <c r="D38" s="397"/>
      <c r="E38" s="404"/>
      <c r="F38" s="405"/>
      <c r="G38" s="396"/>
      <c r="H38" s="399"/>
      <c r="I38" s="400"/>
      <c r="J38" s="400"/>
      <c r="K38" s="401"/>
      <c r="L38" s="402"/>
      <c r="M38" s="403"/>
      <c r="N38" s="410"/>
    </row>
    <row r="39" spans="1:14" x14ac:dyDescent="0.25">
      <c r="A39" s="395"/>
      <c r="B39" s="419" t="s">
        <v>283</v>
      </c>
      <c r="C39" s="396"/>
      <c r="D39" s="397"/>
      <c r="E39" s="397"/>
      <c r="F39" s="398"/>
      <c r="G39" s="396"/>
      <c r="H39" s="399"/>
      <c r="I39" s="400"/>
      <c r="J39" s="400"/>
      <c r="K39" s="401"/>
      <c r="L39" s="402"/>
      <c r="M39" s="403"/>
      <c r="N39" s="410"/>
    </row>
    <row r="40" spans="1:14" x14ac:dyDescent="0.25">
      <c r="A40" s="395"/>
      <c r="B40" s="419" t="s">
        <v>279</v>
      </c>
      <c r="C40" s="396"/>
      <c r="D40" s="397"/>
      <c r="E40" s="397"/>
      <c r="F40" s="398"/>
      <c r="G40" s="396"/>
      <c r="H40" s="399"/>
      <c r="I40" s="400"/>
      <c r="J40" s="400"/>
      <c r="K40" s="401"/>
      <c r="L40" s="402"/>
      <c r="M40" s="403"/>
      <c r="N40" s="410"/>
    </row>
    <row r="41" spans="1:14" x14ac:dyDescent="0.25">
      <c r="A41" s="395"/>
      <c r="B41" s="419" t="s">
        <v>280</v>
      </c>
      <c r="C41" s="396"/>
      <c r="D41" s="397"/>
      <c r="E41" s="404"/>
      <c r="F41" s="405"/>
      <c r="G41" s="396"/>
      <c r="H41" s="399"/>
      <c r="I41" s="400"/>
      <c r="J41" s="400"/>
      <c r="K41" s="401"/>
      <c r="L41" s="402"/>
      <c r="M41" s="403"/>
      <c r="N41" s="410"/>
    </row>
    <row r="42" spans="1:14" x14ac:dyDescent="0.25">
      <c r="A42" s="395"/>
      <c r="B42" s="419" t="s">
        <v>281</v>
      </c>
      <c r="C42" s="396"/>
      <c r="D42" s="397"/>
      <c r="E42" s="397"/>
      <c r="F42" s="398"/>
      <c r="G42" s="396"/>
      <c r="H42" s="399"/>
      <c r="I42" s="400"/>
      <c r="J42" s="400"/>
      <c r="K42" s="401"/>
      <c r="L42" s="402"/>
      <c r="M42" s="403"/>
      <c r="N42" s="410"/>
    </row>
    <row r="43" spans="1:14" x14ac:dyDescent="0.25">
      <c r="A43" s="395"/>
      <c r="B43" s="419" t="s">
        <v>282</v>
      </c>
      <c r="C43" s="396"/>
      <c r="D43" s="397"/>
      <c r="E43" s="404"/>
      <c r="F43" s="405"/>
      <c r="G43" s="396"/>
      <c r="H43" s="399"/>
      <c r="I43" s="400"/>
      <c r="J43" s="400"/>
      <c r="K43" s="401"/>
      <c r="L43" s="402"/>
      <c r="M43" s="403"/>
      <c r="N43" s="410"/>
    </row>
    <row r="44" spans="1:14" x14ac:dyDescent="0.25">
      <c r="A44" s="395"/>
      <c r="B44" s="419" t="s">
        <v>283</v>
      </c>
      <c r="C44" s="396"/>
      <c r="D44" s="397"/>
      <c r="E44" s="397"/>
      <c r="F44" s="398"/>
      <c r="G44" s="396"/>
      <c r="H44" s="399"/>
      <c r="I44" s="400"/>
      <c r="J44" s="400"/>
      <c r="K44" s="401"/>
      <c r="L44" s="402"/>
      <c r="M44" s="403"/>
      <c r="N44" s="410"/>
    </row>
    <row r="45" spans="1:14" x14ac:dyDescent="0.25">
      <c r="A45" s="395"/>
      <c r="B45" s="419" t="s">
        <v>279</v>
      </c>
      <c r="C45" s="396"/>
      <c r="D45" s="397"/>
      <c r="E45" s="397"/>
      <c r="F45" s="398"/>
      <c r="G45" s="396"/>
      <c r="H45" s="399"/>
      <c r="I45" s="400"/>
      <c r="J45" s="400"/>
      <c r="K45" s="401"/>
      <c r="L45" s="402"/>
      <c r="M45" s="403"/>
      <c r="N45" s="410"/>
    </row>
    <row r="46" spans="1:14" x14ac:dyDescent="0.25">
      <c r="A46" s="395"/>
      <c r="B46" s="419" t="s">
        <v>280</v>
      </c>
      <c r="C46" s="396"/>
      <c r="D46" s="397"/>
      <c r="E46" s="404"/>
      <c r="F46" s="405"/>
      <c r="G46" s="396"/>
      <c r="H46" s="399"/>
      <c r="I46" s="400"/>
      <c r="J46" s="400"/>
      <c r="K46" s="401"/>
      <c r="L46" s="402"/>
      <c r="M46" s="403"/>
      <c r="N46" s="410"/>
    </row>
    <row r="47" spans="1:14" x14ac:dyDescent="0.25">
      <c r="A47" s="395"/>
      <c r="B47" s="419" t="s">
        <v>281</v>
      </c>
      <c r="C47" s="396"/>
      <c r="D47" s="397"/>
      <c r="E47" s="397"/>
      <c r="F47" s="398"/>
      <c r="G47" s="396"/>
      <c r="H47" s="399"/>
      <c r="I47" s="400"/>
      <c r="J47" s="400"/>
      <c r="K47" s="401"/>
      <c r="L47" s="402"/>
      <c r="M47" s="403"/>
      <c r="N47" s="410"/>
    </row>
    <row r="48" spans="1:14" x14ac:dyDescent="0.25">
      <c r="A48" s="395"/>
      <c r="B48" s="419" t="s">
        <v>282</v>
      </c>
      <c r="C48" s="396"/>
      <c r="D48" s="397"/>
      <c r="E48" s="404"/>
      <c r="F48" s="405"/>
      <c r="G48" s="396"/>
      <c r="H48" s="406"/>
      <c r="I48" s="397"/>
      <c r="J48" s="397"/>
      <c r="K48" s="407"/>
      <c r="L48" s="402"/>
      <c r="M48" s="403"/>
      <c r="N48" s="410"/>
    </row>
    <row r="49" spans="1:14" x14ac:dyDescent="0.25">
      <c r="A49" s="395"/>
      <c r="B49" s="419" t="s">
        <v>283</v>
      </c>
      <c r="C49" s="396"/>
      <c r="D49" s="397"/>
      <c r="E49" s="397"/>
      <c r="F49" s="398"/>
      <c r="G49" s="396"/>
      <c r="H49" s="406"/>
      <c r="I49" s="397"/>
      <c r="J49" s="397"/>
      <c r="K49" s="407"/>
      <c r="L49" s="402"/>
      <c r="M49" s="403"/>
      <c r="N49" s="410"/>
    </row>
    <row r="50" spans="1:14" x14ac:dyDescent="0.25">
      <c r="A50" s="395"/>
      <c r="B50" s="419" t="s">
        <v>279</v>
      </c>
      <c r="C50" s="396"/>
      <c r="D50" s="397"/>
      <c r="E50" s="397"/>
      <c r="F50" s="398"/>
      <c r="G50" s="396"/>
      <c r="H50" s="406"/>
      <c r="I50" s="397"/>
      <c r="J50" s="397"/>
      <c r="K50" s="407"/>
      <c r="L50" s="402"/>
      <c r="M50" s="403"/>
      <c r="N50" s="410"/>
    </row>
    <row r="51" spans="1:14" x14ac:dyDescent="0.25">
      <c r="A51" s="395"/>
      <c r="B51" s="419" t="s">
        <v>280</v>
      </c>
      <c r="C51" s="396"/>
      <c r="D51" s="397"/>
      <c r="E51" s="404"/>
      <c r="F51" s="405"/>
      <c r="G51" s="396"/>
      <c r="H51" s="406"/>
      <c r="I51" s="397"/>
      <c r="J51" s="397"/>
      <c r="K51" s="407"/>
      <c r="L51" s="402"/>
      <c r="M51" s="403"/>
      <c r="N51" s="410"/>
    </row>
    <row r="52" spans="1:14" x14ac:dyDescent="0.25">
      <c r="A52" s="395"/>
      <c r="B52" s="419" t="s">
        <v>281</v>
      </c>
      <c r="C52" s="396"/>
      <c r="D52" s="397"/>
      <c r="E52" s="397"/>
      <c r="F52" s="398"/>
      <c r="G52" s="396"/>
      <c r="H52" s="406"/>
      <c r="I52" s="397"/>
      <c r="J52" s="397"/>
      <c r="K52" s="407"/>
      <c r="L52" s="402"/>
      <c r="M52" s="403"/>
      <c r="N52" s="410"/>
    </row>
    <row r="53" spans="1:14" x14ac:dyDescent="0.25">
      <c r="A53" s="395"/>
      <c r="B53" s="419" t="s">
        <v>282</v>
      </c>
      <c r="C53" s="396"/>
      <c r="D53" s="397"/>
      <c r="E53" s="404"/>
      <c r="F53" s="405"/>
      <c r="G53" s="396"/>
      <c r="H53" s="406"/>
      <c r="I53" s="397"/>
      <c r="J53" s="397"/>
      <c r="K53" s="407"/>
      <c r="L53" s="402"/>
      <c r="M53" s="403"/>
      <c r="N53" s="410"/>
    </row>
    <row r="54" spans="1:14" x14ac:dyDescent="0.25">
      <c r="A54" s="395"/>
      <c r="B54" s="419" t="s">
        <v>283</v>
      </c>
      <c r="C54" s="396"/>
      <c r="D54" s="397"/>
      <c r="E54" s="397"/>
      <c r="F54" s="398"/>
      <c r="G54" s="396"/>
      <c r="H54" s="406"/>
      <c r="I54" s="397"/>
      <c r="J54" s="397"/>
      <c r="K54" s="407"/>
      <c r="L54" s="402"/>
      <c r="M54" s="403"/>
      <c r="N54" s="410"/>
    </row>
    <row r="55" spans="1:14" x14ac:dyDescent="0.25">
      <c r="A55" s="395"/>
      <c r="B55" s="419" t="s">
        <v>279</v>
      </c>
      <c r="C55" s="396"/>
      <c r="D55" s="397"/>
      <c r="E55" s="397"/>
      <c r="F55" s="398"/>
      <c r="G55" s="396"/>
      <c r="H55" s="406"/>
      <c r="I55" s="397"/>
      <c r="J55" s="397"/>
      <c r="K55" s="407"/>
      <c r="L55" s="402"/>
      <c r="M55" s="403"/>
      <c r="N55" s="410"/>
    </row>
    <row r="56" spans="1:14" x14ac:dyDescent="0.25">
      <c r="A56" s="395"/>
      <c r="B56" s="419" t="s">
        <v>280</v>
      </c>
      <c r="C56" s="396"/>
      <c r="D56" s="397"/>
      <c r="E56" s="404"/>
      <c r="F56" s="405"/>
      <c r="G56" s="396"/>
      <c r="H56" s="406"/>
      <c r="I56" s="397"/>
      <c r="J56" s="397"/>
      <c r="K56" s="407"/>
      <c r="L56" s="402"/>
      <c r="M56" s="403"/>
      <c r="N56" s="410"/>
    </row>
    <row r="57" spans="1:14" x14ac:dyDescent="0.25">
      <c r="A57" s="395"/>
      <c r="B57" s="419" t="s">
        <v>281</v>
      </c>
      <c r="C57" s="396"/>
      <c r="D57" s="397"/>
      <c r="E57" s="397"/>
      <c r="F57" s="398"/>
      <c r="G57" s="396"/>
      <c r="H57" s="406"/>
      <c r="I57" s="397"/>
      <c r="J57" s="397"/>
      <c r="K57" s="407"/>
      <c r="L57" s="402"/>
      <c r="M57" s="403"/>
      <c r="N57" s="410"/>
    </row>
    <row r="58" spans="1:14" x14ac:dyDescent="0.25">
      <c r="A58" s="395"/>
      <c r="B58" s="419" t="s">
        <v>282</v>
      </c>
      <c r="C58" s="396"/>
      <c r="D58" s="397"/>
      <c r="E58" s="404"/>
      <c r="F58" s="405"/>
      <c r="G58" s="396"/>
      <c r="H58" s="406"/>
      <c r="I58" s="397"/>
      <c r="J58" s="397"/>
      <c r="K58" s="407"/>
      <c r="L58" s="402"/>
      <c r="M58" s="403"/>
      <c r="N58" s="410"/>
    </row>
    <row r="59" spans="1:14" x14ac:dyDescent="0.25">
      <c r="A59" s="395"/>
      <c r="B59" s="419" t="s">
        <v>283</v>
      </c>
      <c r="C59" s="396"/>
      <c r="D59" s="397"/>
      <c r="E59" s="397"/>
      <c r="F59" s="398"/>
      <c r="G59" s="396"/>
      <c r="H59" s="406"/>
      <c r="I59" s="397"/>
      <c r="J59" s="397"/>
      <c r="K59" s="407"/>
      <c r="L59" s="402"/>
      <c r="M59" s="403"/>
      <c r="N59" s="410"/>
    </row>
    <row r="60" spans="1:14" x14ac:dyDescent="0.25">
      <c r="A60" s="395"/>
      <c r="B60" s="419" t="s">
        <v>279</v>
      </c>
      <c r="C60" s="396"/>
      <c r="D60" s="397"/>
      <c r="E60" s="397"/>
      <c r="F60" s="398"/>
      <c r="G60" s="396"/>
      <c r="H60" s="406"/>
      <c r="I60" s="397"/>
      <c r="J60" s="397"/>
      <c r="K60" s="407"/>
      <c r="L60" s="402"/>
      <c r="M60" s="403"/>
      <c r="N60" s="410"/>
    </row>
    <row r="61" spans="1:14" x14ac:dyDescent="0.25">
      <c r="A61" s="395"/>
      <c r="B61" s="419" t="s">
        <v>280</v>
      </c>
      <c r="C61" s="396"/>
      <c r="D61" s="397"/>
      <c r="E61" s="404"/>
      <c r="F61" s="405"/>
      <c r="G61" s="396"/>
      <c r="H61" s="406"/>
      <c r="I61" s="397"/>
      <c r="J61" s="397"/>
      <c r="K61" s="407"/>
      <c r="L61" s="402"/>
      <c r="M61" s="403"/>
      <c r="N61" s="410"/>
    </row>
    <row r="62" spans="1:14" x14ac:dyDescent="0.25">
      <c r="A62" s="395"/>
      <c r="B62" s="419" t="s">
        <v>281</v>
      </c>
      <c r="C62" s="396"/>
      <c r="D62" s="397"/>
      <c r="E62" s="397"/>
      <c r="F62" s="398"/>
      <c r="G62" s="396"/>
      <c r="H62" s="406"/>
      <c r="I62" s="397"/>
      <c r="J62" s="397"/>
      <c r="K62" s="407"/>
      <c r="L62" s="402"/>
      <c r="M62" s="403"/>
      <c r="N62" s="410"/>
    </row>
    <row r="63" spans="1:14" x14ac:dyDescent="0.25">
      <c r="A63" s="395"/>
      <c r="B63" s="419" t="s">
        <v>282</v>
      </c>
      <c r="C63" s="396"/>
      <c r="D63" s="397"/>
      <c r="E63" s="404"/>
      <c r="F63" s="405"/>
      <c r="G63" s="396"/>
      <c r="H63" s="406"/>
      <c r="I63" s="397"/>
      <c r="J63" s="397"/>
      <c r="K63" s="407"/>
      <c r="L63" s="402"/>
      <c r="M63" s="403"/>
      <c r="N63" s="410"/>
    </row>
    <row r="64" spans="1:14" x14ac:dyDescent="0.25">
      <c r="A64" s="395"/>
      <c r="B64" s="419" t="s">
        <v>283</v>
      </c>
      <c r="C64" s="396"/>
      <c r="D64" s="397"/>
      <c r="E64" s="397"/>
      <c r="F64" s="398"/>
      <c r="G64" s="396"/>
      <c r="H64" s="406"/>
      <c r="I64" s="397"/>
      <c r="J64" s="397"/>
      <c r="K64" s="407"/>
      <c r="L64" s="402"/>
      <c r="M64" s="403"/>
      <c r="N64" s="410"/>
    </row>
    <row r="65" spans="1:14" x14ac:dyDescent="0.25">
      <c r="A65" s="395"/>
      <c r="B65" s="419" t="s">
        <v>279</v>
      </c>
      <c r="C65" s="396"/>
      <c r="D65" s="397"/>
      <c r="E65" s="397"/>
      <c r="F65" s="398"/>
      <c r="G65" s="396"/>
      <c r="H65" s="406"/>
      <c r="I65" s="397"/>
      <c r="J65" s="397"/>
      <c r="K65" s="407"/>
      <c r="L65" s="402"/>
      <c r="M65" s="403"/>
      <c r="N65" s="410"/>
    </row>
    <row r="66" spans="1:14" x14ac:dyDescent="0.25">
      <c r="A66" s="395"/>
      <c r="B66" s="419" t="s">
        <v>280</v>
      </c>
      <c r="C66" s="396"/>
      <c r="D66" s="397"/>
      <c r="E66" s="404"/>
      <c r="F66" s="405"/>
      <c r="G66" s="396"/>
      <c r="H66" s="406"/>
      <c r="I66" s="397"/>
      <c r="J66" s="397"/>
      <c r="K66" s="407"/>
      <c r="L66" s="402"/>
      <c r="M66" s="403"/>
      <c r="N66" s="410"/>
    </row>
    <row r="67" spans="1:14" x14ac:dyDescent="0.25">
      <c r="A67" s="395"/>
      <c r="B67" s="419" t="s">
        <v>281</v>
      </c>
      <c r="C67" s="396"/>
      <c r="D67" s="397"/>
      <c r="E67" s="397"/>
      <c r="F67" s="398"/>
      <c r="G67" s="396"/>
      <c r="H67" s="406"/>
      <c r="I67" s="397"/>
      <c r="J67" s="397"/>
      <c r="K67" s="407"/>
      <c r="L67" s="402"/>
      <c r="M67" s="403"/>
      <c r="N67" s="410"/>
    </row>
    <row r="68" spans="1:14" x14ac:dyDescent="0.25">
      <c r="A68" s="395"/>
      <c r="B68" s="419" t="s">
        <v>282</v>
      </c>
      <c r="C68" s="396"/>
      <c r="D68" s="397"/>
      <c r="E68" s="404"/>
      <c r="F68" s="405"/>
      <c r="G68" s="396"/>
      <c r="H68" s="406"/>
      <c r="I68" s="397"/>
      <c r="J68" s="397"/>
      <c r="K68" s="407"/>
      <c r="L68" s="402"/>
      <c r="M68" s="403"/>
      <c r="N68" s="410"/>
    </row>
    <row r="69" spans="1:14" x14ac:dyDescent="0.25">
      <c r="A69" s="395"/>
      <c r="B69" s="419" t="s">
        <v>283</v>
      </c>
      <c r="C69" s="396"/>
      <c r="D69" s="397"/>
      <c r="E69" s="397"/>
      <c r="F69" s="398"/>
      <c r="G69" s="396"/>
      <c r="H69" s="406"/>
      <c r="I69" s="397"/>
      <c r="J69" s="397"/>
      <c r="K69" s="407"/>
      <c r="L69" s="402"/>
      <c r="M69" s="403"/>
      <c r="N69" s="410"/>
    </row>
    <row r="70" spans="1:14" x14ac:dyDescent="0.25">
      <c r="A70" s="395"/>
      <c r="B70" s="419" t="s">
        <v>279</v>
      </c>
      <c r="C70" s="396"/>
      <c r="D70" s="397"/>
      <c r="E70" s="397"/>
      <c r="F70" s="398"/>
      <c r="G70" s="396"/>
      <c r="H70" s="406"/>
      <c r="I70" s="397"/>
      <c r="J70" s="397"/>
      <c r="K70" s="407"/>
      <c r="L70" s="402"/>
      <c r="M70" s="403"/>
      <c r="N70" s="410"/>
    </row>
    <row r="71" spans="1:14" x14ac:dyDescent="0.25">
      <c r="A71" s="395"/>
      <c r="B71" s="419" t="s">
        <v>280</v>
      </c>
      <c r="C71" s="396"/>
      <c r="D71" s="397"/>
      <c r="E71" s="404"/>
      <c r="F71" s="405"/>
      <c r="G71" s="396"/>
      <c r="H71" s="406"/>
      <c r="I71" s="397"/>
      <c r="J71" s="397"/>
      <c r="K71" s="407"/>
      <c r="L71" s="402"/>
      <c r="M71" s="403"/>
      <c r="N71" s="410"/>
    </row>
    <row r="72" spans="1:14" x14ac:dyDescent="0.25">
      <c r="A72" s="395"/>
      <c r="B72" s="419" t="s">
        <v>281</v>
      </c>
      <c r="C72" s="396"/>
      <c r="D72" s="397"/>
      <c r="E72" s="397"/>
      <c r="F72" s="398"/>
      <c r="G72" s="396"/>
      <c r="H72" s="406"/>
      <c r="I72" s="397"/>
      <c r="J72" s="397"/>
      <c r="K72" s="407"/>
      <c r="L72" s="402"/>
      <c r="M72" s="403"/>
      <c r="N72" s="410"/>
    </row>
    <row r="73" spans="1:14" x14ac:dyDescent="0.25">
      <c r="A73" s="395"/>
      <c r="B73" s="419" t="s">
        <v>282</v>
      </c>
      <c r="C73" s="396"/>
      <c r="D73" s="397"/>
      <c r="E73" s="404"/>
      <c r="F73" s="405"/>
      <c r="G73" s="396"/>
      <c r="H73" s="406"/>
      <c r="I73" s="397"/>
      <c r="J73" s="397"/>
      <c r="K73" s="407"/>
      <c r="L73" s="402"/>
      <c r="M73" s="403"/>
      <c r="N73" s="410"/>
    </row>
    <row r="74" spans="1:14" x14ac:dyDescent="0.25">
      <c r="A74" s="395"/>
      <c r="B74" s="419" t="s">
        <v>283</v>
      </c>
      <c r="C74" s="396"/>
      <c r="D74" s="397"/>
      <c r="E74" s="397"/>
      <c r="F74" s="398"/>
      <c r="G74" s="396"/>
      <c r="H74" s="406"/>
      <c r="I74" s="397"/>
      <c r="J74" s="397"/>
      <c r="K74" s="407"/>
      <c r="L74" s="402"/>
      <c r="M74" s="403"/>
      <c r="N74" s="410"/>
    </row>
    <row r="75" spans="1:14" x14ac:dyDescent="0.25">
      <c r="A75" s="395"/>
      <c r="B75" s="419" t="s">
        <v>279</v>
      </c>
      <c r="C75" s="396"/>
      <c r="D75" s="397"/>
      <c r="E75" s="397"/>
      <c r="F75" s="398"/>
      <c r="G75" s="396"/>
      <c r="H75" s="406"/>
      <c r="I75" s="397"/>
      <c r="J75" s="397"/>
      <c r="K75" s="407"/>
      <c r="L75" s="402"/>
      <c r="M75" s="403"/>
      <c r="N75" s="410"/>
    </row>
    <row r="76" spans="1:14" x14ac:dyDescent="0.25">
      <c r="A76" s="395"/>
      <c r="B76" s="419" t="s">
        <v>280</v>
      </c>
      <c r="C76" s="396"/>
      <c r="D76" s="397"/>
      <c r="E76" s="404"/>
      <c r="F76" s="405"/>
      <c r="G76" s="396"/>
      <c r="H76" s="406"/>
      <c r="I76" s="397"/>
      <c r="J76" s="397"/>
      <c r="K76" s="407"/>
      <c r="L76" s="402"/>
      <c r="M76" s="403"/>
      <c r="N76" s="410"/>
    </row>
    <row r="77" spans="1:14" x14ac:dyDescent="0.25">
      <c r="A77" s="395"/>
      <c r="B77" s="419" t="s">
        <v>281</v>
      </c>
      <c r="C77" s="396"/>
      <c r="D77" s="397"/>
      <c r="E77" s="397"/>
      <c r="F77" s="398"/>
      <c r="G77" s="396"/>
      <c r="H77" s="406"/>
      <c r="I77" s="397"/>
      <c r="J77" s="397"/>
      <c r="K77" s="407"/>
      <c r="L77" s="402"/>
      <c r="M77" s="403"/>
      <c r="N77" s="410"/>
    </row>
    <row r="78" spans="1:14" x14ac:dyDescent="0.25">
      <c r="A78" s="395"/>
      <c r="B78" s="419" t="s">
        <v>282</v>
      </c>
      <c r="C78" s="396"/>
      <c r="D78" s="397"/>
      <c r="E78" s="404"/>
      <c r="F78" s="405"/>
      <c r="G78" s="396"/>
      <c r="H78" s="406"/>
      <c r="I78" s="397"/>
      <c r="J78" s="397"/>
      <c r="K78" s="407"/>
      <c r="L78" s="402"/>
      <c r="M78" s="403"/>
      <c r="N78" s="410"/>
    </row>
    <row r="79" spans="1:14" x14ac:dyDescent="0.25">
      <c r="A79" s="395"/>
      <c r="B79" s="419" t="s">
        <v>283</v>
      </c>
      <c r="C79" s="396"/>
      <c r="D79" s="397"/>
      <c r="E79" s="397"/>
      <c r="F79" s="398"/>
      <c r="G79" s="396"/>
      <c r="H79" s="406"/>
      <c r="I79" s="397"/>
      <c r="J79" s="397"/>
      <c r="K79" s="407"/>
      <c r="L79" s="402"/>
      <c r="M79" s="403"/>
      <c r="N79" s="410"/>
    </row>
    <row r="80" spans="1:14" x14ac:dyDescent="0.25">
      <c r="A80" s="395"/>
      <c r="B80" s="419" t="s">
        <v>279</v>
      </c>
      <c r="C80" s="396"/>
      <c r="D80" s="397"/>
      <c r="E80" s="397"/>
      <c r="F80" s="398"/>
      <c r="G80" s="396"/>
      <c r="H80" s="406"/>
      <c r="I80" s="397"/>
      <c r="J80" s="397"/>
      <c r="K80" s="407"/>
      <c r="L80" s="402"/>
      <c r="M80" s="403"/>
      <c r="N80" s="410"/>
    </row>
    <row r="81" spans="1:14" x14ac:dyDescent="0.25">
      <c r="A81" s="395"/>
      <c r="B81" s="419" t="s">
        <v>280</v>
      </c>
      <c r="C81" s="396"/>
      <c r="D81" s="397"/>
      <c r="E81" s="404"/>
      <c r="F81" s="405"/>
      <c r="G81" s="396"/>
      <c r="H81" s="406"/>
      <c r="I81" s="397"/>
      <c r="J81" s="397"/>
      <c r="K81" s="407"/>
      <c r="L81" s="402"/>
      <c r="M81" s="403"/>
      <c r="N81" s="410"/>
    </row>
    <row r="82" spans="1:14" x14ac:dyDescent="0.25">
      <c r="A82" s="395"/>
      <c r="B82" s="419" t="s">
        <v>281</v>
      </c>
      <c r="C82" s="396"/>
      <c r="D82" s="397"/>
      <c r="E82" s="397"/>
      <c r="F82" s="398"/>
      <c r="G82" s="396"/>
      <c r="H82" s="406"/>
      <c r="I82" s="397"/>
      <c r="J82" s="397"/>
      <c r="K82" s="407"/>
      <c r="L82" s="402"/>
      <c r="M82" s="403"/>
      <c r="N82" s="410"/>
    </row>
    <row r="83" spans="1:14" x14ac:dyDescent="0.25">
      <c r="A83" s="395"/>
      <c r="B83" s="419" t="s">
        <v>282</v>
      </c>
      <c r="C83" s="396"/>
      <c r="D83" s="397"/>
      <c r="E83" s="404"/>
      <c r="F83" s="405"/>
      <c r="G83" s="396"/>
      <c r="H83" s="406"/>
      <c r="I83" s="397"/>
      <c r="J83" s="397"/>
      <c r="K83" s="407"/>
      <c r="L83" s="402"/>
      <c r="M83" s="403"/>
      <c r="N83" s="410"/>
    </row>
    <row r="84" spans="1:14" x14ac:dyDescent="0.25">
      <c r="A84" s="395"/>
      <c r="B84" s="419" t="s">
        <v>283</v>
      </c>
      <c r="C84" s="396"/>
      <c r="D84" s="397"/>
      <c r="E84" s="397"/>
      <c r="F84" s="398"/>
      <c r="G84" s="396"/>
      <c r="H84" s="406"/>
      <c r="I84" s="397"/>
      <c r="J84" s="397"/>
      <c r="K84" s="407"/>
      <c r="L84" s="402"/>
      <c r="M84" s="403"/>
      <c r="N84" s="410"/>
    </row>
    <row r="85" spans="1:14" x14ac:dyDescent="0.25">
      <c r="A85" s="395"/>
      <c r="B85" s="419" t="s">
        <v>279</v>
      </c>
      <c r="C85" s="396"/>
      <c r="D85" s="397"/>
      <c r="E85" s="397"/>
      <c r="F85" s="398"/>
      <c r="G85" s="396"/>
      <c r="H85" s="406"/>
      <c r="I85" s="397"/>
      <c r="J85" s="397"/>
      <c r="K85" s="407"/>
      <c r="L85" s="402"/>
      <c r="M85" s="403"/>
      <c r="N85" s="410"/>
    </row>
    <row r="86" spans="1:14" x14ac:dyDescent="0.25">
      <c r="A86" s="395"/>
      <c r="B86" s="419" t="s">
        <v>280</v>
      </c>
      <c r="C86" s="396"/>
      <c r="D86" s="397"/>
      <c r="E86" s="404"/>
      <c r="F86" s="405"/>
      <c r="G86" s="396"/>
      <c r="H86" s="406"/>
      <c r="I86" s="397"/>
      <c r="J86" s="397"/>
      <c r="K86" s="407"/>
      <c r="L86" s="402"/>
      <c r="M86" s="403"/>
      <c r="N86" s="410"/>
    </row>
    <row r="87" spans="1:14" x14ac:dyDescent="0.25">
      <c r="A87" s="395"/>
      <c r="B87" s="419" t="s">
        <v>281</v>
      </c>
      <c r="C87" s="396"/>
      <c r="D87" s="397"/>
      <c r="E87" s="397"/>
      <c r="F87" s="398"/>
      <c r="G87" s="396"/>
      <c r="H87" s="406"/>
      <c r="I87" s="397"/>
      <c r="J87" s="397"/>
      <c r="K87" s="407"/>
      <c r="L87" s="402"/>
      <c r="M87" s="403"/>
      <c r="N87" s="410"/>
    </row>
    <row r="88" spans="1:14" x14ac:dyDescent="0.25">
      <c r="A88" s="395"/>
      <c r="B88" s="419" t="s">
        <v>282</v>
      </c>
      <c r="C88" s="396"/>
      <c r="D88" s="397"/>
      <c r="E88" s="404"/>
      <c r="F88" s="405"/>
      <c r="G88" s="396"/>
      <c r="H88" s="406"/>
      <c r="I88" s="397"/>
      <c r="J88" s="397"/>
      <c r="K88" s="407"/>
      <c r="L88" s="402"/>
      <c r="M88" s="403"/>
      <c r="N88" s="410"/>
    </row>
    <row r="89" spans="1:14" x14ac:dyDescent="0.25">
      <c r="A89" s="395"/>
      <c r="B89" s="419" t="s">
        <v>283</v>
      </c>
      <c r="C89" s="396"/>
      <c r="D89" s="397"/>
      <c r="E89" s="397"/>
      <c r="F89" s="398"/>
      <c r="G89" s="396"/>
      <c r="H89" s="406"/>
      <c r="I89" s="397"/>
      <c r="J89" s="397"/>
      <c r="K89" s="407"/>
      <c r="L89" s="402"/>
      <c r="M89" s="403"/>
      <c r="N89" s="410"/>
    </row>
    <row r="90" spans="1:14" x14ac:dyDescent="0.25">
      <c r="A90" s="395"/>
      <c r="B90" s="419" t="s">
        <v>279</v>
      </c>
      <c r="C90" s="396"/>
      <c r="D90" s="397"/>
      <c r="E90" s="397"/>
      <c r="F90" s="398"/>
      <c r="G90" s="396"/>
      <c r="H90" s="406"/>
      <c r="I90" s="397"/>
      <c r="J90" s="397"/>
      <c r="K90" s="407"/>
      <c r="L90" s="402"/>
      <c r="M90" s="403"/>
      <c r="N90" s="410"/>
    </row>
    <row r="91" spans="1:14" x14ac:dyDescent="0.25">
      <c r="A91" s="395"/>
      <c r="B91" s="419" t="s">
        <v>280</v>
      </c>
      <c r="C91" s="396"/>
      <c r="D91" s="397"/>
      <c r="E91" s="404"/>
      <c r="F91" s="405"/>
      <c r="G91" s="396"/>
      <c r="H91" s="406"/>
      <c r="I91" s="397"/>
      <c r="J91" s="397"/>
      <c r="K91" s="407"/>
      <c r="L91" s="402"/>
      <c r="M91" s="403"/>
      <c r="N91" s="410"/>
    </row>
    <row r="92" spans="1:14" x14ac:dyDescent="0.25">
      <c r="A92" s="395"/>
      <c r="B92" s="419" t="s">
        <v>281</v>
      </c>
      <c r="C92" s="396"/>
      <c r="D92" s="397"/>
      <c r="E92" s="397"/>
      <c r="F92" s="398"/>
      <c r="G92" s="396"/>
      <c r="H92" s="406"/>
      <c r="I92" s="397"/>
      <c r="J92" s="397"/>
      <c r="K92" s="407"/>
      <c r="L92" s="402"/>
      <c r="M92" s="403"/>
      <c r="N92" s="410"/>
    </row>
    <row r="93" spans="1:14" x14ac:dyDescent="0.25">
      <c r="A93" s="395"/>
      <c r="B93" s="419" t="s">
        <v>282</v>
      </c>
      <c r="C93" s="396"/>
      <c r="D93" s="397"/>
      <c r="E93" s="404"/>
      <c r="F93" s="405"/>
      <c r="G93" s="396"/>
      <c r="H93" s="406"/>
      <c r="I93" s="397"/>
      <c r="J93" s="397"/>
      <c r="K93" s="407"/>
      <c r="L93" s="402"/>
      <c r="M93" s="403"/>
      <c r="N93" s="410"/>
    </row>
    <row r="94" spans="1:14" x14ac:dyDescent="0.25">
      <c r="A94" s="395"/>
      <c r="B94" s="419" t="s">
        <v>283</v>
      </c>
      <c r="C94" s="396"/>
      <c r="D94" s="397"/>
      <c r="E94" s="397"/>
      <c r="F94" s="398"/>
      <c r="G94" s="396"/>
      <c r="H94" s="406"/>
      <c r="I94" s="397"/>
      <c r="J94" s="397"/>
      <c r="K94" s="407"/>
      <c r="L94" s="402"/>
      <c r="M94" s="403"/>
      <c r="N94" s="410"/>
    </row>
    <row r="95" spans="1:14" x14ac:dyDescent="0.25">
      <c r="A95" s="395"/>
      <c r="B95" s="419" t="s">
        <v>279</v>
      </c>
      <c r="C95" s="396"/>
      <c r="D95" s="397"/>
      <c r="E95" s="397"/>
      <c r="F95" s="398"/>
      <c r="G95" s="396"/>
      <c r="H95" s="406"/>
      <c r="I95" s="397"/>
      <c r="J95" s="397"/>
      <c r="K95" s="407"/>
      <c r="L95" s="402"/>
      <c r="M95" s="403"/>
      <c r="N95" s="410"/>
    </row>
    <row r="96" spans="1:14" x14ac:dyDescent="0.25">
      <c r="A96" s="395"/>
      <c r="B96" s="419" t="s">
        <v>280</v>
      </c>
      <c r="C96" s="396"/>
      <c r="D96" s="397"/>
      <c r="E96" s="404"/>
      <c r="F96" s="405"/>
      <c r="G96" s="396"/>
      <c r="H96" s="406"/>
      <c r="I96" s="397"/>
      <c r="J96" s="397"/>
      <c r="K96" s="407"/>
      <c r="L96" s="402"/>
      <c r="M96" s="403"/>
      <c r="N96" s="410"/>
    </row>
    <row r="97" spans="1:14" x14ac:dyDescent="0.25">
      <c r="A97" s="395"/>
      <c r="B97" s="419" t="s">
        <v>281</v>
      </c>
      <c r="C97" s="396"/>
      <c r="D97" s="397"/>
      <c r="E97" s="397"/>
      <c r="F97" s="398"/>
      <c r="G97" s="396"/>
      <c r="H97" s="406"/>
      <c r="I97" s="397"/>
      <c r="J97" s="397"/>
      <c r="K97" s="407"/>
      <c r="L97" s="402"/>
      <c r="M97" s="403"/>
      <c r="N97" s="410"/>
    </row>
    <row r="98" spans="1:14" x14ac:dyDescent="0.25">
      <c r="A98" s="395"/>
      <c r="B98" s="419" t="s">
        <v>282</v>
      </c>
      <c r="C98" s="396"/>
      <c r="D98" s="397"/>
      <c r="E98" s="404"/>
      <c r="F98" s="405"/>
      <c r="G98" s="396"/>
      <c r="H98" s="406"/>
      <c r="I98" s="397"/>
      <c r="J98" s="397"/>
      <c r="K98" s="407"/>
      <c r="L98" s="402"/>
      <c r="M98" s="403"/>
      <c r="N98" s="410"/>
    </row>
    <row r="99" spans="1:14" x14ac:dyDescent="0.25">
      <c r="A99" s="395"/>
      <c r="B99" s="419" t="s">
        <v>283</v>
      </c>
      <c r="C99" s="396"/>
      <c r="D99" s="397"/>
      <c r="E99" s="397"/>
      <c r="F99" s="398"/>
      <c r="G99" s="396"/>
      <c r="H99" s="406"/>
      <c r="I99" s="397"/>
      <c r="J99" s="397"/>
      <c r="K99" s="407"/>
      <c r="L99" s="402"/>
      <c r="M99" s="403"/>
      <c r="N99" s="410"/>
    </row>
    <row r="100" spans="1:14" x14ac:dyDescent="0.25">
      <c r="A100" s="32"/>
      <c r="B100" s="52"/>
      <c r="C100" s="33"/>
      <c r="D100" s="34"/>
      <c r="E100" s="34"/>
      <c r="F100" s="30"/>
      <c r="H100" s="36"/>
      <c r="K100" s="30"/>
      <c r="L100" s="36"/>
      <c r="M100" s="30"/>
      <c r="N100" s="31"/>
    </row>
    <row r="101" spans="1:14" x14ac:dyDescent="0.25">
      <c r="A101" s="32"/>
      <c r="B101" s="52"/>
      <c r="C101" s="33"/>
      <c r="D101" s="34"/>
      <c r="F101" s="35"/>
      <c r="G101" s="29"/>
      <c r="H101" s="36"/>
      <c r="K101" s="30"/>
      <c r="L101" s="36"/>
      <c r="M101" s="30"/>
      <c r="N101" s="31"/>
    </row>
    <row r="102" spans="1:14" x14ac:dyDescent="0.25">
      <c r="A102" s="32"/>
      <c r="B102" s="52"/>
      <c r="C102" s="33"/>
      <c r="D102" s="34"/>
      <c r="E102" s="34"/>
      <c r="F102" s="30"/>
      <c r="H102" s="36"/>
      <c r="K102" s="30"/>
      <c r="L102" s="36"/>
      <c r="M102" s="30"/>
      <c r="N102" s="31"/>
    </row>
    <row r="103" spans="1:14" x14ac:dyDescent="0.25">
      <c r="A103" s="32"/>
      <c r="B103" s="52"/>
      <c r="C103" s="33"/>
      <c r="D103" s="34"/>
      <c r="F103" s="35"/>
      <c r="G103" s="29"/>
      <c r="H103" s="36"/>
      <c r="K103" s="30"/>
      <c r="L103" s="36"/>
      <c r="M103" s="30"/>
      <c r="N103" s="31"/>
    </row>
    <row r="104" spans="1:14" x14ac:dyDescent="0.25">
      <c r="A104" s="32"/>
      <c r="B104" s="52"/>
      <c r="C104" s="33"/>
      <c r="D104" s="34"/>
      <c r="E104" s="34"/>
      <c r="F104" s="30"/>
      <c r="H104" s="36"/>
      <c r="K104" s="30"/>
      <c r="L104" s="36"/>
      <c r="M104" s="30"/>
      <c r="N104" s="31"/>
    </row>
    <row r="105" spans="1:14" x14ac:dyDescent="0.25">
      <c r="A105" s="32"/>
      <c r="B105" s="52"/>
      <c r="C105" s="33"/>
      <c r="D105" s="34"/>
      <c r="E105" s="34"/>
      <c r="F105" s="30"/>
      <c r="H105" s="36"/>
      <c r="K105" s="30"/>
      <c r="L105" s="36"/>
      <c r="M105" s="30"/>
      <c r="N105" s="31"/>
    </row>
    <row r="106" spans="1:14" x14ac:dyDescent="0.25">
      <c r="A106" s="32"/>
      <c r="B106" s="52"/>
      <c r="C106" s="33"/>
      <c r="D106" s="34"/>
      <c r="F106" s="35"/>
      <c r="G106" s="29"/>
      <c r="H106" s="36"/>
      <c r="K106" s="30"/>
      <c r="L106" s="36"/>
      <c r="M106" s="30"/>
      <c r="N106" s="31"/>
    </row>
    <row r="107" spans="1:14" x14ac:dyDescent="0.25">
      <c r="A107" s="32"/>
      <c r="B107" s="52"/>
      <c r="C107" s="33"/>
      <c r="D107" s="34"/>
      <c r="E107" s="34"/>
      <c r="F107" s="30"/>
      <c r="H107" s="36"/>
      <c r="K107" s="30"/>
      <c r="L107" s="36"/>
      <c r="M107" s="30"/>
      <c r="N107" s="31"/>
    </row>
    <row r="108" spans="1:14" x14ac:dyDescent="0.25">
      <c r="A108" s="32"/>
      <c r="B108" s="52"/>
      <c r="C108" s="33"/>
      <c r="D108" s="34"/>
      <c r="F108" s="35"/>
      <c r="G108" s="29"/>
      <c r="H108" s="36"/>
      <c r="K108" s="30"/>
      <c r="L108" s="36"/>
      <c r="M108" s="30"/>
      <c r="N108" s="31"/>
    </row>
    <row r="109" spans="1:14" x14ac:dyDescent="0.25">
      <c r="A109" s="32"/>
      <c r="B109" s="52"/>
      <c r="C109" s="33"/>
      <c r="D109" s="34"/>
      <c r="E109" s="34"/>
      <c r="F109" s="30"/>
      <c r="H109" s="36"/>
      <c r="K109" s="30"/>
      <c r="L109" s="36"/>
      <c r="M109" s="30"/>
      <c r="N109" s="31"/>
    </row>
    <row r="110" spans="1:14" x14ac:dyDescent="0.25">
      <c r="A110" s="32"/>
      <c r="B110" s="52"/>
      <c r="C110" s="33"/>
      <c r="D110" s="34"/>
      <c r="E110" s="34"/>
      <c r="F110" s="30"/>
      <c r="H110" s="36"/>
      <c r="K110" s="30"/>
      <c r="L110" s="36"/>
      <c r="M110" s="30"/>
      <c r="N110" s="31"/>
    </row>
    <row r="111" spans="1:14" x14ac:dyDescent="0.25">
      <c r="A111" s="32"/>
      <c r="B111" s="52"/>
      <c r="C111" s="33"/>
      <c r="D111" s="34"/>
      <c r="F111" s="35"/>
      <c r="G111" s="29"/>
      <c r="H111" s="36"/>
      <c r="K111" s="30"/>
      <c r="L111" s="36"/>
      <c r="M111" s="30"/>
      <c r="N111" s="31"/>
    </row>
    <row r="112" spans="1:14" x14ac:dyDescent="0.25">
      <c r="A112" s="32"/>
      <c r="B112" s="52"/>
      <c r="C112" s="33"/>
      <c r="D112" s="34"/>
      <c r="E112" s="34"/>
      <c r="F112" s="30"/>
      <c r="H112" s="36"/>
      <c r="K112" s="30"/>
      <c r="L112" s="36"/>
      <c r="M112" s="30"/>
      <c r="N112" s="31"/>
    </row>
    <row r="113" spans="1:14" x14ac:dyDescent="0.25">
      <c r="A113" s="32"/>
      <c r="B113" s="52"/>
      <c r="C113" s="33"/>
      <c r="D113" s="34"/>
      <c r="F113" s="35"/>
      <c r="G113" s="29"/>
      <c r="H113" s="36"/>
      <c r="K113" s="30"/>
      <c r="L113" s="36"/>
      <c r="M113" s="30"/>
      <c r="N113" s="31"/>
    </row>
    <row r="114" spans="1:14" x14ac:dyDescent="0.25">
      <c r="A114" s="32"/>
      <c r="B114" s="52"/>
      <c r="C114" s="33"/>
      <c r="D114" s="34"/>
      <c r="E114" s="34"/>
      <c r="F114" s="30"/>
      <c r="H114" s="36"/>
      <c r="K114" s="30"/>
      <c r="L114" s="36"/>
      <c r="M114" s="30"/>
      <c r="N114" s="31"/>
    </row>
    <row r="115" spans="1:14" x14ac:dyDescent="0.25">
      <c r="A115" s="32"/>
      <c r="B115" s="52"/>
      <c r="C115" s="33"/>
      <c r="D115" s="34"/>
      <c r="E115" s="34"/>
      <c r="F115" s="30"/>
      <c r="H115" s="36"/>
      <c r="K115" s="30"/>
      <c r="L115" s="36"/>
      <c r="M115" s="30"/>
      <c r="N115" s="31"/>
    </row>
    <row r="116" spans="1:14" x14ac:dyDescent="0.25">
      <c r="A116" s="32"/>
      <c r="B116" s="52"/>
      <c r="C116" s="33"/>
      <c r="D116" s="34"/>
      <c r="F116" s="35"/>
      <c r="G116" s="29"/>
      <c r="H116" s="36"/>
      <c r="K116" s="30"/>
      <c r="L116" s="36"/>
      <c r="M116" s="30"/>
      <c r="N116" s="31"/>
    </row>
    <row r="117" spans="1:14" x14ac:dyDescent="0.25">
      <c r="A117" s="32"/>
      <c r="B117" s="52"/>
      <c r="C117" s="33"/>
      <c r="D117" s="34"/>
      <c r="E117" s="34"/>
      <c r="F117" s="30"/>
      <c r="H117" s="36"/>
      <c r="K117" s="30"/>
      <c r="L117" s="36"/>
      <c r="M117" s="30"/>
      <c r="N117" s="31"/>
    </row>
    <row r="118" spans="1:14" x14ac:dyDescent="0.25">
      <c r="A118" s="32"/>
      <c r="B118" s="52"/>
      <c r="C118" s="33"/>
      <c r="D118" s="34"/>
      <c r="F118" s="35"/>
      <c r="G118" s="29"/>
      <c r="H118" s="36"/>
      <c r="K118" s="30"/>
      <c r="L118" s="36"/>
      <c r="M118" s="30"/>
      <c r="N118" s="31"/>
    </row>
    <row r="119" spans="1:14" x14ac:dyDescent="0.25">
      <c r="A119" s="32"/>
      <c r="B119" s="52"/>
      <c r="C119" s="33"/>
      <c r="D119" s="34"/>
      <c r="E119" s="34"/>
      <c r="F119" s="30"/>
      <c r="H119" s="36"/>
      <c r="K119" s="30"/>
      <c r="L119" s="36"/>
      <c r="M119" s="30"/>
      <c r="N119" s="31"/>
    </row>
    <row r="120" spans="1:14" x14ac:dyDescent="0.25">
      <c r="A120" s="32"/>
      <c r="B120" s="52"/>
      <c r="C120" s="33"/>
      <c r="D120" s="34"/>
      <c r="E120" s="34"/>
      <c r="F120" s="30"/>
      <c r="H120" s="36"/>
      <c r="K120" s="30"/>
      <c r="L120" s="36"/>
      <c r="M120" s="30"/>
      <c r="N120" s="31"/>
    </row>
    <row r="121" spans="1:14" x14ac:dyDescent="0.25">
      <c r="A121" s="32"/>
      <c r="B121" s="52"/>
      <c r="C121" s="33"/>
      <c r="D121" s="34"/>
      <c r="F121" s="35"/>
      <c r="G121" s="29"/>
      <c r="H121" s="36"/>
      <c r="K121" s="30"/>
      <c r="L121" s="36"/>
      <c r="M121" s="30"/>
      <c r="N121" s="31"/>
    </row>
    <row r="122" spans="1:14" x14ac:dyDescent="0.25">
      <c r="A122" s="32"/>
      <c r="B122" s="52"/>
      <c r="C122" s="33"/>
      <c r="D122" s="34"/>
      <c r="E122" s="34"/>
      <c r="F122" s="30"/>
      <c r="H122" s="36"/>
      <c r="K122" s="30"/>
      <c r="L122" s="36"/>
      <c r="M122" s="30"/>
      <c r="N122" s="31"/>
    </row>
    <row r="123" spans="1:14" x14ac:dyDescent="0.25">
      <c r="A123" s="32"/>
      <c r="B123" s="52"/>
      <c r="C123" s="33"/>
      <c r="D123" s="34"/>
      <c r="F123" s="35"/>
      <c r="G123" s="29"/>
      <c r="H123" s="36"/>
      <c r="K123" s="30"/>
      <c r="L123" s="36"/>
      <c r="M123" s="30"/>
      <c r="N123" s="31"/>
    </row>
    <row r="124" spans="1:14" x14ac:dyDescent="0.25">
      <c r="A124" s="32"/>
      <c r="B124" s="52"/>
      <c r="C124" s="33"/>
      <c r="D124" s="34"/>
      <c r="E124" s="34"/>
      <c r="F124" s="30"/>
      <c r="H124" s="36"/>
      <c r="K124" s="30"/>
      <c r="L124" s="36"/>
      <c r="M124" s="30"/>
      <c r="N124" s="31"/>
    </row>
    <row r="125" spans="1:14" x14ac:dyDescent="0.25">
      <c r="A125" s="32"/>
      <c r="B125" s="52"/>
      <c r="C125" s="33"/>
      <c r="D125" s="34"/>
      <c r="E125" s="34"/>
      <c r="F125" s="30"/>
      <c r="H125" s="36"/>
      <c r="K125" s="30"/>
      <c r="L125" s="36"/>
      <c r="M125" s="30"/>
      <c r="N125" s="31"/>
    </row>
    <row r="126" spans="1:14" x14ac:dyDescent="0.25">
      <c r="A126" s="32"/>
      <c r="B126" s="52"/>
      <c r="C126" s="33"/>
      <c r="D126" s="34"/>
      <c r="F126" s="35"/>
      <c r="G126" s="29"/>
      <c r="H126" s="36"/>
      <c r="K126" s="30"/>
      <c r="L126" s="36"/>
      <c r="M126" s="30"/>
      <c r="N126" s="31"/>
    </row>
    <row r="127" spans="1:14" x14ac:dyDescent="0.25">
      <c r="A127" s="32"/>
      <c r="B127" s="52"/>
      <c r="C127" s="33"/>
      <c r="D127" s="34"/>
      <c r="E127" s="34"/>
      <c r="F127" s="30"/>
      <c r="H127" s="36"/>
      <c r="K127" s="30"/>
      <c r="L127" s="36"/>
      <c r="M127" s="30"/>
      <c r="N127" s="31"/>
    </row>
    <row r="128" spans="1:14" x14ac:dyDescent="0.25">
      <c r="A128" s="32"/>
      <c r="B128" s="52"/>
      <c r="C128" s="33"/>
      <c r="D128" s="34"/>
      <c r="F128" s="35"/>
      <c r="G128" s="29"/>
      <c r="H128" s="36"/>
      <c r="K128" s="30"/>
      <c r="L128" s="36"/>
      <c r="M128" s="30"/>
      <c r="N128" s="31"/>
    </row>
    <row r="129" spans="1:14" x14ac:dyDescent="0.25">
      <c r="A129" s="32"/>
      <c r="B129" s="52"/>
      <c r="C129" s="33"/>
      <c r="D129" s="34"/>
      <c r="E129" s="34"/>
      <c r="F129" s="30"/>
      <c r="H129" s="36"/>
      <c r="K129" s="30"/>
      <c r="L129" s="36"/>
      <c r="M129" s="30"/>
      <c r="N129" s="31"/>
    </row>
    <row r="130" spans="1:14" x14ac:dyDescent="0.25">
      <c r="A130" s="32"/>
      <c r="B130" s="52"/>
      <c r="C130" s="33"/>
      <c r="D130" s="34"/>
      <c r="E130" s="34"/>
      <c r="F130" s="30"/>
      <c r="H130" s="36"/>
      <c r="K130" s="30"/>
      <c r="L130" s="36"/>
      <c r="M130" s="30"/>
      <c r="N130" s="31"/>
    </row>
    <row r="131" spans="1:14" x14ac:dyDescent="0.25">
      <c r="A131" s="32"/>
      <c r="B131" s="52"/>
      <c r="C131" s="33"/>
      <c r="D131" s="34"/>
      <c r="F131" s="35"/>
      <c r="G131" s="29"/>
      <c r="H131" s="36"/>
      <c r="K131" s="30"/>
      <c r="L131" s="36"/>
      <c r="M131" s="30"/>
      <c r="N131" s="31"/>
    </row>
    <row r="132" spans="1:14" x14ac:dyDescent="0.25">
      <c r="A132" s="32"/>
      <c r="B132" s="52"/>
      <c r="C132" s="33"/>
      <c r="D132" s="34"/>
      <c r="E132" s="34"/>
      <c r="F132" s="30"/>
      <c r="H132" s="36"/>
      <c r="K132" s="30"/>
      <c r="L132" s="36"/>
      <c r="M132" s="30"/>
      <c r="N132" s="31"/>
    </row>
    <row r="133" spans="1:14" x14ac:dyDescent="0.25">
      <c r="A133" s="32"/>
      <c r="B133" s="52"/>
      <c r="C133" s="33"/>
      <c r="D133" s="34"/>
      <c r="F133" s="35"/>
      <c r="G133" s="29"/>
      <c r="H133" s="36"/>
      <c r="K133" s="30"/>
      <c r="L133" s="36"/>
      <c r="M133" s="30"/>
      <c r="N133" s="31"/>
    </row>
    <row r="134" spans="1:14" x14ac:dyDescent="0.25">
      <c r="A134" s="32"/>
      <c r="B134" s="52"/>
      <c r="C134" s="33"/>
      <c r="D134" s="34"/>
      <c r="E134" s="34"/>
      <c r="F134" s="30"/>
      <c r="H134" s="36"/>
      <c r="K134" s="30"/>
      <c r="L134" s="36"/>
      <c r="M134" s="30"/>
      <c r="N134" s="31"/>
    </row>
    <row r="135" spans="1:14" x14ac:dyDescent="0.25">
      <c r="A135" s="32"/>
      <c r="B135" s="52"/>
      <c r="C135" s="33"/>
      <c r="D135" s="34"/>
      <c r="E135" s="34"/>
      <c r="F135" s="30"/>
      <c r="H135" s="36"/>
      <c r="K135" s="30"/>
      <c r="L135" s="36"/>
      <c r="M135" s="30"/>
      <c r="N135" s="31"/>
    </row>
    <row r="136" spans="1:14" x14ac:dyDescent="0.25">
      <c r="A136" s="32"/>
      <c r="B136" s="52"/>
      <c r="C136" s="33"/>
      <c r="D136" s="34"/>
      <c r="F136" s="35"/>
      <c r="G136" s="29"/>
      <c r="H136" s="36"/>
      <c r="K136" s="30"/>
      <c r="L136" s="36"/>
      <c r="M136" s="30"/>
      <c r="N136" s="31"/>
    </row>
    <row r="137" spans="1:14" x14ac:dyDescent="0.25">
      <c r="A137" s="32"/>
      <c r="B137" s="52"/>
      <c r="C137" s="33"/>
      <c r="D137" s="34"/>
      <c r="E137" s="34"/>
      <c r="F137" s="30"/>
      <c r="H137" s="36"/>
      <c r="K137" s="30"/>
      <c r="L137" s="36"/>
      <c r="M137" s="30"/>
      <c r="N137" s="31"/>
    </row>
    <row r="138" spans="1:14" x14ac:dyDescent="0.25">
      <c r="A138" s="32"/>
      <c r="B138" s="52"/>
      <c r="C138" s="33"/>
      <c r="D138" s="34"/>
      <c r="F138" s="35"/>
      <c r="G138" s="29"/>
      <c r="H138" s="36"/>
      <c r="K138" s="30"/>
      <c r="L138" s="36"/>
      <c r="M138" s="30"/>
      <c r="N138" s="31"/>
    </row>
    <row r="139" spans="1:14" x14ac:dyDescent="0.25">
      <c r="A139" s="32"/>
      <c r="B139" s="52"/>
      <c r="C139" s="33"/>
      <c r="D139" s="34"/>
      <c r="E139" s="34"/>
      <c r="F139" s="30"/>
      <c r="H139" s="36"/>
      <c r="K139" s="30"/>
      <c r="L139" s="36"/>
      <c r="M139" s="30"/>
      <c r="N139" s="31"/>
    </row>
    <row r="140" spans="1:14" x14ac:dyDescent="0.25">
      <c r="A140" s="32"/>
      <c r="B140" s="52"/>
      <c r="C140" s="33"/>
      <c r="D140" s="34"/>
      <c r="E140" s="34"/>
      <c r="F140" s="30"/>
      <c r="H140" s="36"/>
      <c r="K140" s="30"/>
      <c r="L140" s="36"/>
      <c r="M140" s="30"/>
      <c r="N140" s="31"/>
    </row>
    <row r="141" spans="1:14" x14ac:dyDescent="0.25">
      <c r="A141" s="32"/>
      <c r="B141" s="52"/>
      <c r="C141" s="33"/>
      <c r="D141" s="34"/>
      <c r="F141" s="35"/>
      <c r="G141" s="29"/>
      <c r="H141" s="36"/>
      <c r="K141" s="30"/>
      <c r="L141" s="36"/>
      <c r="M141" s="30"/>
      <c r="N141" s="31"/>
    </row>
    <row r="142" spans="1:14" x14ac:dyDescent="0.25">
      <c r="A142" s="32"/>
      <c r="B142" s="52"/>
      <c r="C142" s="33"/>
      <c r="D142" s="34"/>
      <c r="E142" s="34"/>
      <c r="F142" s="30"/>
      <c r="H142" s="36"/>
      <c r="K142" s="30"/>
      <c r="L142" s="36"/>
      <c r="M142" s="30"/>
      <c r="N142" s="31"/>
    </row>
    <row r="143" spans="1:14" x14ac:dyDescent="0.25">
      <c r="A143" s="32"/>
      <c r="B143" s="52"/>
      <c r="C143" s="33"/>
      <c r="D143" s="34"/>
      <c r="F143" s="35"/>
      <c r="G143" s="29"/>
      <c r="H143" s="36"/>
      <c r="K143" s="30"/>
      <c r="L143" s="36"/>
      <c r="M143" s="30"/>
      <c r="N143" s="31"/>
    </row>
    <row r="144" spans="1:14" x14ac:dyDescent="0.25">
      <c r="A144" s="32"/>
      <c r="B144" s="52"/>
      <c r="C144" s="33"/>
      <c r="D144" s="34"/>
      <c r="E144" s="34"/>
      <c r="F144" s="30"/>
      <c r="H144" s="36"/>
      <c r="K144" s="30"/>
      <c r="L144" s="36"/>
      <c r="M144" s="30"/>
      <c r="N144" s="31"/>
    </row>
    <row r="145" spans="1:14" x14ac:dyDescent="0.25">
      <c r="A145" s="32"/>
      <c r="B145" s="52"/>
      <c r="C145" s="33"/>
      <c r="D145" s="34"/>
      <c r="E145" s="34"/>
      <c r="F145" s="30"/>
      <c r="H145" s="36"/>
      <c r="K145" s="30"/>
      <c r="L145" s="36"/>
      <c r="M145" s="30"/>
      <c r="N145" s="31"/>
    </row>
    <row r="146" spans="1:14" x14ac:dyDescent="0.25">
      <c r="A146" s="32"/>
      <c r="B146" s="52"/>
      <c r="C146" s="33"/>
      <c r="D146" s="34"/>
      <c r="F146" s="35"/>
      <c r="G146" s="29"/>
      <c r="H146" s="36"/>
      <c r="K146" s="30"/>
      <c r="L146" s="36"/>
      <c r="M146" s="30"/>
      <c r="N146" s="31"/>
    </row>
    <row r="147" spans="1:14" x14ac:dyDescent="0.25">
      <c r="A147" s="32"/>
      <c r="B147" s="52"/>
      <c r="C147" s="33"/>
      <c r="D147" s="34"/>
      <c r="E147" s="34"/>
      <c r="F147" s="30"/>
      <c r="H147" s="36"/>
      <c r="K147" s="30"/>
      <c r="L147" s="36"/>
      <c r="M147" s="30"/>
      <c r="N147" s="31"/>
    </row>
    <row r="148" spans="1:14" x14ac:dyDescent="0.25">
      <c r="A148" s="32"/>
      <c r="B148" s="52"/>
      <c r="C148" s="33"/>
      <c r="D148" s="34"/>
      <c r="F148" s="35"/>
      <c r="G148" s="29"/>
      <c r="H148" s="36"/>
      <c r="K148" s="30"/>
      <c r="L148" s="36"/>
      <c r="M148" s="30"/>
      <c r="N148" s="31"/>
    </row>
    <row r="149" spans="1:14" x14ac:dyDescent="0.25">
      <c r="A149" s="32"/>
      <c r="B149" s="52"/>
      <c r="C149" s="33"/>
      <c r="D149" s="34"/>
      <c r="E149" s="34"/>
      <c r="F149" s="30"/>
      <c r="H149" s="36"/>
      <c r="K149" s="30"/>
      <c r="L149" s="36"/>
      <c r="M149" s="30"/>
      <c r="N149" s="31"/>
    </row>
    <row r="150" spans="1:14" x14ac:dyDescent="0.25">
      <c r="A150" s="32"/>
      <c r="B150" s="52"/>
      <c r="C150" s="33"/>
      <c r="D150" s="34"/>
      <c r="E150" s="34"/>
      <c r="F150" s="30"/>
      <c r="H150" s="36"/>
      <c r="K150" s="30"/>
      <c r="L150" s="36"/>
      <c r="M150" s="30"/>
      <c r="N150" s="31"/>
    </row>
    <row r="151" spans="1:14" x14ac:dyDescent="0.25">
      <c r="A151" s="32"/>
      <c r="B151" s="52"/>
      <c r="C151" s="33"/>
      <c r="D151" s="34"/>
      <c r="F151" s="35"/>
      <c r="G151" s="29"/>
      <c r="H151" s="36"/>
      <c r="K151" s="30"/>
      <c r="L151" s="36"/>
      <c r="M151" s="30"/>
      <c r="N151" s="31"/>
    </row>
    <row r="152" spans="1:14" x14ac:dyDescent="0.25">
      <c r="A152" s="32"/>
      <c r="B152" s="52"/>
      <c r="C152" s="33"/>
      <c r="D152" s="34"/>
      <c r="E152" s="34"/>
      <c r="F152" s="30"/>
      <c r="H152" s="36"/>
      <c r="K152" s="30"/>
      <c r="L152" s="36"/>
      <c r="M152" s="30"/>
      <c r="N152" s="31"/>
    </row>
    <row r="153" spans="1:14" x14ac:dyDescent="0.25">
      <c r="A153" s="32"/>
      <c r="B153" s="52"/>
      <c r="C153" s="33"/>
      <c r="D153" s="34"/>
      <c r="F153" s="35"/>
      <c r="G153" s="29"/>
      <c r="H153" s="36"/>
      <c r="K153" s="30"/>
      <c r="L153" s="36"/>
      <c r="M153" s="30"/>
      <c r="N153" s="31"/>
    </row>
    <row r="154" spans="1:14" x14ac:dyDescent="0.25">
      <c r="A154" s="32"/>
      <c r="B154" s="52"/>
      <c r="C154" s="33"/>
      <c r="D154" s="34"/>
      <c r="E154" s="34"/>
      <c r="F154" s="30"/>
      <c r="H154" s="36"/>
      <c r="K154" s="30"/>
      <c r="L154" s="36"/>
      <c r="M154" s="30"/>
      <c r="N154" s="31"/>
    </row>
    <row r="155" spans="1:14" x14ac:dyDescent="0.25">
      <c r="A155" s="32"/>
      <c r="B155" s="52"/>
      <c r="C155" s="33"/>
      <c r="D155" s="34"/>
      <c r="E155" s="34"/>
      <c r="F155" s="30"/>
      <c r="H155" s="36"/>
      <c r="K155" s="30"/>
      <c r="L155" s="36"/>
      <c r="M155" s="30"/>
      <c r="N155" s="31"/>
    </row>
    <row r="156" spans="1:14" x14ac:dyDescent="0.25">
      <c r="A156" s="32"/>
      <c r="B156" s="52"/>
      <c r="C156" s="33"/>
      <c r="D156" s="34"/>
      <c r="F156" s="35"/>
      <c r="G156" s="29"/>
      <c r="H156" s="36"/>
      <c r="K156" s="30"/>
      <c r="L156" s="36"/>
      <c r="M156" s="30"/>
      <c r="N156" s="31"/>
    </row>
    <row r="157" spans="1:14" x14ac:dyDescent="0.25">
      <c r="A157" s="32"/>
      <c r="B157" s="52"/>
      <c r="C157" s="33"/>
      <c r="D157" s="34"/>
      <c r="E157" s="34"/>
      <c r="F157" s="30"/>
      <c r="H157" s="36"/>
      <c r="K157" s="30"/>
      <c r="L157" s="36"/>
      <c r="M157" s="30"/>
      <c r="N157" s="31"/>
    </row>
    <row r="158" spans="1:14" x14ac:dyDescent="0.25">
      <c r="A158" s="32"/>
      <c r="B158" s="52"/>
      <c r="C158" s="33"/>
      <c r="D158" s="34"/>
      <c r="F158" s="35"/>
      <c r="G158" s="29"/>
      <c r="H158" s="36"/>
      <c r="K158" s="30"/>
      <c r="L158" s="36"/>
      <c r="M158" s="30"/>
      <c r="N158" s="31"/>
    </row>
    <row r="159" spans="1:14" x14ac:dyDescent="0.25">
      <c r="A159" s="32"/>
      <c r="B159" s="52"/>
      <c r="C159" s="33"/>
      <c r="D159" s="34"/>
      <c r="E159" s="34"/>
      <c r="F159" s="30"/>
      <c r="H159" s="36"/>
      <c r="K159" s="30"/>
      <c r="L159" s="36"/>
      <c r="M159" s="30"/>
      <c r="N159" s="31"/>
    </row>
    <row r="160" spans="1:14" x14ac:dyDescent="0.25">
      <c r="A160" s="32"/>
      <c r="B160" s="52"/>
      <c r="C160" s="33"/>
      <c r="D160" s="34"/>
      <c r="E160" s="34"/>
      <c r="F160" s="30"/>
      <c r="H160" s="36"/>
      <c r="K160" s="30"/>
      <c r="L160" s="36"/>
      <c r="M160" s="30"/>
      <c r="N160" s="31"/>
    </row>
    <row r="161" spans="1:14" x14ac:dyDescent="0.25">
      <c r="A161" s="32"/>
      <c r="B161" s="52"/>
      <c r="C161" s="33"/>
      <c r="D161" s="34"/>
      <c r="F161" s="35"/>
      <c r="G161" s="29"/>
      <c r="H161" s="36"/>
      <c r="K161" s="30"/>
      <c r="L161" s="36"/>
      <c r="M161" s="30"/>
      <c r="N161" s="31"/>
    </row>
    <row r="162" spans="1:14" x14ac:dyDescent="0.25">
      <c r="A162" s="32"/>
      <c r="B162" s="52"/>
      <c r="C162" s="33"/>
      <c r="D162" s="34"/>
      <c r="E162" s="34"/>
      <c r="F162" s="30"/>
      <c r="H162" s="36"/>
      <c r="K162" s="30"/>
      <c r="L162" s="36"/>
      <c r="M162" s="30"/>
      <c r="N162" s="31"/>
    </row>
    <row r="163" spans="1:14" x14ac:dyDescent="0.25">
      <c r="A163" s="32"/>
      <c r="B163" s="52"/>
      <c r="C163" s="33"/>
      <c r="D163" s="34"/>
      <c r="F163" s="35"/>
      <c r="G163" s="29"/>
      <c r="H163" s="36"/>
      <c r="K163" s="30"/>
      <c r="L163" s="36"/>
      <c r="M163" s="30"/>
      <c r="N163" s="31"/>
    </row>
    <row r="164" spans="1:14" x14ac:dyDescent="0.25">
      <c r="A164" s="32"/>
      <c r="B164" s="52"/>
      <c r="C164" s="33"/>
      <c r="D164" s="34"/>
      <c r="E164" s="34"/>
      <c r="F164" s="30"/>
      <c r="H164" s="36"/>
      <c r="K164" s="30"/>
      <c r="L164" s="36"/>
      <c r="M164" s="30"/>
      <c r="N164" s="31"/>
    </row>
    <row r="165" spans="1:14" x14ac:dyDescent="0.25">
      <c r="A165" s="32"/>
      <c r="B165" s="52"/>
      <c r="C165" s="33"/>
      <c r="D165" s="34"/>
      <c r="E165" s="34"/>
      <c r="F165" s="30"/>
      <c r="H165" s="36"/>
      <c r="K165" s="30"/>
      <c r="L165" s="36"/>
      <c r="M165" s="30"/>
      <c r="N165" s="31"/>
    </row>
    <row r="166" spans="1:14" x14ac:dyDescent="0.25">
      <c r="A166" s="32"/>
      <c r="B166" s="52"/>
      <c r="C166" s="33"/>
      <c r="D166" s="34"/>
      <c r="F166" s="35"/>
      <c r="G166" s="29"/>
      <c r="H166" s="36"/>
      <c r="K166" s="30"/>
      <c r="L166" s="36"/>
      <c r="M166" s="30"/>
      <c r="N166" s="31"/>
    </row>
    <row r="167" spans="1:14" x14ac:dyDescent="0.25">
      <c r="A167" s="32"/>
      <c r="B167" s="52"/>
      <c r="C167" s="33"/>
      <c r="D167" s="34"/>
      <c r="E167" s="34"/>
      <c r="F167" s="30"/>
      <c r="H167" s="36"/>
      <c r="K167" s="30"/>
      <c r="L167" s="36"/>
      <c r="M167" s="30"/>
      <c r="N167" s="31"/>
    </row>
    <row r="168" spans="1:14" x14ac:dyDescent="0.25">
      <c r="A168" s="32"/>
      <c r="B168" s="52"/>
      <c r="C168" s="33"/>
      <c r="D168" s="34"/>
      <c r="F168" s="35"/>
      <c r="G168" s="29"/>
      <c r="H168" s="36"/>
      <c r="K168" s="30"/>
      <c r="L168" s="36"/>
      <c r="M168" s="30"/>
      <c r="N168" s="31"/>
    </row>
    <row r="169" spans="1:14" x14ac:dyDescent="0.25">
      <c r="A169" s="32"/>
      <c r="B169" s="52"/>
      <c r="C169" s="33"/>
      <c r="D169" s="34"/>
      <c r="E169" s="34"/>
      <c r="F169" s="30"/>
      <c r="H169" s="36"/>
      <c r="K169" s="30"/>
      <c r="L169" s="36"/>
      <c r="M169" s="30"/>
      <c r="N169" s="31"/>
    </row>
    <row r="170" spans="1:14" x14ac:dyDescent="0.25">
      <c r="A170" s="32"/>
      <c r="B170" s="52"/>
      <c r="C170" s="33"/>
      <c r="D170" s="34"/>
      <c r="E170" s="34"/>
      <c r="F170" s="30"/>
      <c r="H170" s="36"/>
      <c r="K170" s="30"/>
      <c r="L170" s="36"/>
      <c r="M170" s="30"/>
      <c r="N170" s="31"/>
    </row>
    <row r="171" spans="1:14" x14ac:dyDescent="0.25">
      <c r="A171" s="32"/>
      <c r="B171" s="52"/>
      <c r="C171" s="33"/>
      <c r="D171" s="34"/>
      <c r="F171" s="35"/>
      <c r="G171" s="29"/>
      <c r="H171" s="36"/>
      <c r="K171" s="30"/>
      <c r="L171" s="36"/>
      <c r="M171" s="30"/>
      <c r="N171" s="31"/>
    </row>
    <row r="172" spans="1:14" x14ac:dyDescent="0.25">
      <c r="A172" s="32"/>
      <c r="B172" s="52"/>
      <c r="C172" s="33"/>
      <c r="D172" s="34"/>
      <c r="E172" s="34"/>
      <c r="F172" s="30"/>
      <c r="H172" s="36"/>
      <c r="K172" s="30"/>
      <c r="L172" s="36"/>
      <c r="M172" s="30"/>
      <c r="N172" s="31"/>
    </row>
    <row r="173" spans="1:14" x14ac:dyDescent="0.25">
      <c r="A173" s="32"/>
      <c r="B173" s="52"/>
      <c r="C173" s="33"/>
      <c r="D173" s="34"/>
      <c r="F173" s="35"/>
      <c r="G173" s="29"/>
      <c r="H173" s="36"/>
      <c r="K173" s="30"/>
      <c r="L173" s="36"/>
      <c r="M173" s="30"/>
      <c r="N173" s="31"/>
    </row>
    <row r="174" spans="1:14" x14ac:dyDescent="0.25">
      <c r="A174" s="32"/>
      <c r="B174" s="52"/>
      <c r="C174" s="33"/>
      <c r="D174" s="34"/>
      <c r="E174" s="34"/>
      <c r="F174" s="30"/>
      <c r="H174" s="36"/>
      <c r="K174" s="30"/>
      <c r="L174" s="36"/>
      <c r="M174" s="30"/>
      <c r="N174" s="31"/>
    </row>
    <row r="175" spans="1:14" x14ac:dyDescent="0.25">
      <c r="A175" s="32"/>
      <c r="B175" s="52"/>
      <c r="C175" s="33"/>
      <c r="D175" s="34"/>
      <c r="E175" s="34"/>
      <c r="F175" s="30"/>
      <c r="H175" s="36"/>
      <c r="K175" s="30"/>
      <c r="L175" s="36"/>
      <c r="M175" s="30"/>
      <c r="N175" s="31"/>
    </row>
    <row r="176" spans="1:14" x14ac:dyDescent="0.25">
      <c r="A176" s="32"/>
      <c r="B176" s="52"/>
      <c r="C176" s="33"/>
      <c r="D176" s="34"/>
      <c r="F176" s="35"/>
      <c r="G176" s="29"/>
      <c r="H176" s="36"/>
      <c r="K176" s="30"/>
      <c r="L176" s="36"/>
      <c r="M176" s="30"/>
      <c r="N176" s="31"/>
    </row>
    <row r="177" spans="1:14" x14ac:dyDescent="0.25">
      <c r="A177" s="32"/>
      <c r="B177" s="52"/>
      <c r="C177" s="33"/>
      <c r="D177" s="34"/>
      <c r="E177" s="34"/>
      <c r="F177" s="30"/>
      <c r="H177" s="36"/>
      <c r="K177" s="30"/>
      <c r="L177" s="36"/>
      <c r="M177" s="30"/>
      <c r="N177" s="31"/>
    </row>
    <row r="178" spans="1:14" x14ac:dyDescent="0.25">
      <c r="A178" s="32"/>
      <c r="B178" s="52"/>
      <c r="C178" s="33"/>
      <c r="D178" s="34"/>
      <c r="F178" s="35"/>
      <c r="G178" s="29"/>
      <c r="H178" s="36"/>
      <c r="K178" s="30"/>
      <c r="L178" s="36"/>
      <c r="M178" s="30"/>
      <c r="N178" s="31"/>
    </row>
    <row r="179" spans="1:14" x14ac:dyDescent="0.25">
      <c r="A179" s="32"/>
      <c r="B179" s="52"/>
      <c r="C179" s="33"/>
      <c r="D179" s="34"/>
      <c r="E179" s="34"/>
      <c r="F179" s="30"/>
      <c r="H179" s="36"/>
      <c r="K179" s="30"/>
      <c r="L179" s="36"/>
      <c r="M179" s="30"/>
      <c r="N179" s="31"/>
    </row>
    <row r="180" spans="1:14" x14ac:dyDescent="0.25">
      <c r="A180" s="32"/>
      <c r="B180" s="52"/>
      <c r="C180" s="33"/>
      <c r="D180" s="34"/>
      <c r="E180" s="34"/>
      <c r="F180" s="30"/>
      <c r="H180" s="36"/>
      <c r="K180" s="30"/>
      <c r="L180" s="36"/>
      <c r="M180" s="30"/>
      <c r="N180" s="31"/>
    </row>
    <row r="181" spans="1:14" x14ac:dyDescent="0.25">
      <c r="A181" s="32"/>
      <c r="B181" s="52"/>
      <c r="C181" s="33"/>
      <c r="D181" s="34"/>
      <c r="F181" s="35"/>
      <c r="G181" s="29"/>
      <c r="H181" s="36"/>
      <c r="K181" s="30"/>
      <c r="L181" s="36"/>
      <c r="M181" s="30"/>
      <c r="N181" s="31"/>
    </row>
    <row r="182" spans="1:14" x14ac:dyDescent="0.25">
      <c r="A182" s="32"/>
      <c r="B182" s="52"/>
      <c r="C182" s="33"/>
      <c r="D182" s="34"/>
      <c r="E182" s="34"/>
      <c r="F182" s="30"/>
      <c r="H182" s="36"/>
      <c r="K182" s="30"/>
      <c r="L182" s="36"/>
      <c r="M182" s="30"/>
      <c r="N182" s="31"/>
    </row>
    <row r="183" spans="1:14" x14ac:dyDescent="0.25">
      <c r="A183" s="32"/>
      <c r="B183" s="52"/>
      <c r="C183" s="33"/>
      <c r="D183" s="34"/>
      <c r="F183" s="35"/>
      <c r="G183" s="29"/>
      <c r="H183" s="36"/>
      <c r="K183" s="30"/>
      <c r="L183" s="36"/>
      <c r="M183" s="30"/>
      <c r="N183" s="31"/>
    </row>
    <row r="184" spans="1:14" x14ac:dyDescent="0.25">
      <c r="A184" s="32"/>
      <c r="B184" s="52"/>
      <c r="C184" s="33"/>
      <c r="D184" s="34"/>
      <c r="E184" s="34"/>
      <c r="F184" s="30"/>
      <c r="H184" s="36"/>
      <c r="K184" s="30"/>
      <c r="L184" s="36"/>
      <c r="M184" s="30"/>
      <c r="N184" s="31"/>
    </row>
    <row r="185" spans="1:14" x14ac:dyDescent="0.25">
      <c r="A185" s="32"/>
      <c r="B185" s="52"/>
      <c r="C185" s="33"/>
      <c r="D185" s="34"/>
      <c r="E185" s="34"/>
      <c r="F185" s="30"/>
      <c r="H185" s="36"/>
      <c r="K185" s="30"/>
      <c r="L185" s="36"/>
      <c r="M185" s="30"/>
      <c r="N185" s="31"/>
    </row>
    <row r="186" spans="1:14" x14ac:dyDescent="0.25">
      <c r="A186" s="32"/>
      <c r="B186" s="52"/>
      <c r="C186" s="33"/>
      <c r="D186" s="34"/>
      <c r="F186" s="35"/>
      <c r="G186" s="29"/>
      <c r="H186" s="36"/>
      <c r="K186" s="30"/>
      <c r="L186" s="36"/>
      <c r="M186" s="30"/>
      <c r="N186" s="31"/>
    </row>
    <row r="187" spans="1:14" x14ac:dyDescent="0.25">
      <c r="A187" s="32"/>
      <c r="B187" s="52"/>
      <c r="C187" s="33"/>
      <c r="D187" s="34"/>
      <c r="E187" s="34"/>
      <c r="F187" s="30"/>
      <c r="H187" s="36"/>
      <c r="K187" s="30"/>
      <c r="L187" s="36"/>
      <c r="M187" s="30"/>
      <c r="N187" s="31"/>
    </row>
    <row r="188" spans="1:14" x14ac:dyDescent="0.25">
      <c r="A188" s="32"/>
      <c r="B188" s="52"/>
      <c r="C188" s="33"/>
      <c r="D188" s="34"/>
      <c r="F188" s="35"/>
      <c r="G188" s="29"/>
      <c r="H188" s="36"/>
      <c r="K188" s="30"/>
      <c r="L188" s="36"/>
      <c r="M188" s="30"/>
      <c r="N188" s="31"/>
    </row>
    <row r="189" spans="1:14" x14ac:dyDescent="0.25">
      <c r="A189" s="32"/>
      <c r="B189" s="52"/>
      <c r="C189" s="33"/>
      <c r="D189" s="34"/>
      <c r="E189" s="34"/>
      <c r="F189" s="30"/>
      <c r="H189" s="36"/>
      <c r="K189" s="30"/>
      <c r="L189" s="36"/>
      <c r="M189" s="30"/>
      <c r="N189" s="31"/>
    </row>
    <row r="190" spans="1:14" x14ac:dyDescent="0.25">
      <c r="A190" s="32"/>
      <c r="B190" s="52"/>
      <c r="C190" s="33"/>
      <c r="D190" s="34"/>
      <c r="E190" s="34"/>
      <c r="F190" s="30"/>
      <c r="H190" s="36"/>
      <c r="K190" s="30"/>
      <c r="L190" s="36"/>
      <c r="M190" s="30"/>
      <c r="N190" s="31"/>
    </row>
    <row r="191" spans="1:14" x14ac:dyDescent="0.25">
      <c r="A191" s="32"/>
      <c r="B191" s="52"/>
      <c r="C191" s="33"/>
      <c r="D191" s="34"/>
      <c r="F191" s="35"/>
      <c r="G191" s="29"/>
      <c r="H191" s="36"/>
      <c r="K191" s="30"/>
      <c r="L191" s="36"/>
      <c r="M191" s="30"/>
      <c r="N191" s="31"/>
    </row>
    <row r="192" spans="1:14" x14ac:dyDescent="0.25">
      <c r="A192" s="32"/>
      <c r="B192" s="52"/>
      <c r="C192" s="33"/>
      <c r="D192" s="34"/>
      <c r="E192" s="34"/>
      <c r="F192" s="30"/>
      <c r="H192" s="36"/>
      <c r="K192" s="30"/>
      <c r="L192" s="36"/>
      <c r="M192" s="30"/>
      <c r="N192" s="31"/>
    </row>
    <row r="193" spans="1:14" x14ac:dyDescent="0.25">
      <c r="A193" s="32"/>
      <c r="B193" s="52"/>
      <c r="C193" s="33"/>
      <c r="D193" s="34"/>
      <c r="F193" s="35"/>
      <c r="G193" s="29"/>
      <c r="H193" s="36"/>
      <c r="K193" s="30"/>
      <c r="L193" s="36"/>
      <c r="M193" s="30"/>
      <c r="N193" s="31"/>
    </row>
    <row r="194" spans="1:14" x14ac:dyDescent="0.25">
      <c r="A194" s="32"/>
      <c r="B194" s="52"/>
      <c r="C194" s="33"/>
      <c r="D194" s="34"/>
      <c r="E194" s="34"/>
      <c r="F194" s="30"/>
      <c r="H194" s="36"/>
      <c r="K194" s="30"/>
      <c r="L194" s="36"/>
      <c r="M194" s="30"/>
      <c r="N194" s="31"/>
    </row>
    <row r="195" spans="1:14" x14ac:dyDescent="0.25">
      <c r="A195" s="32"/>
      <c r="B195" s="52"/>
      <c r="C195" s="33"/>
      <c r="D195" s="34"/>
      <c r="E195" s="34"/>
      <c r="F195" s="30"/>
      <c r="H195" s="36"/>
      <c r="K195" s="30"/>
      <c r="L195" s="36"/>
      <c r="M195" s="30"/>
      <c r="N195" s="31"/>
    </row>
    <row r="196" spans="1:14" x14ac:dyDescent="0.25">
      <c r="A196" s="32"/>
      <c r="B196" s="52"/>
      <c r="C196" s="33"/>
      <c r="D196" s="34"/>
      <c r="F196" s="35"/>
      <c r="G196" s="29"/>
      <c r="H196" s="36"/>
      <c r="K196" s="30"/>
      <c r="L196" s="36"/>
      <c r="M196" s="30"/>
      <c r="N196" s="31"/>
    </row>
    <row r="197" spans="1:14" x14ac:dyDescent="0.25">
      <c r="A197" s="32"/>
      <c r="B197" s="52"/>
      <c r="C197" s="33"/>
      <c r="D197" s="34"/>
      <c r="E197" s="34"/>
      <c r="F197" s="30"/>
      <c r="H197" s="36"/>
      <c r="K197" s="30"/>
      <c r="L197" s="36"/>
      <c r="M197" s="30"/>
      <c r="N197" s="31"/>
    </row>
    <row r="198" spans="1:14" x14ac:dyDescent="0.25">
      <c r="A198" s="32"/>
      <c r="B198" s="52"/>
      <c r="C198" s="33"/>
      <c r="D198" s="34"/>
      <c r="F198" s="35"/>
      <c r="G198" s="29"/>
      <c r="H198" s="36"/>
      <c r="K198" s="30"/>
      <c r="L198" s="36"/>
      <c r="M198" s="30"/>
      <c r="N198" s="31"/>
    </row>
    <row r="199" spans="1:14" x14ac:dyDescent="0.25">
      <c r="A199" s="32"/>
      <c r="B199" s="52"/>
      <c r="C199" s="33"/>
      <c r="D199" s="34"/>
      <c r="E199" s="34"/>
      <c r="F199" s="30"/>
      <c r="H199" s="36"/>
      <c r="K199" s="30"/>
      <c r="L199" s="36"/>
      <c r="M199" s="30"/>
      <c r="N199" s="31"/>
    </row>
    <row r="200" spans="1:14" x14ac:dyDescent="0.25">
      <c r="A200" s="32"/>
      <c r="B200" s="52"/>
      <c r="C200" s="33"/>
      <c r="D200" s="34"/>
      <c r="E200" s="34"/>
      <c r="F200" s="30"/>
      <c r="H200" s="36"/>
      <c r="K200" s="30"/>
      <c r="L200" s="36"/>
      <c r="M200" s="30"/>
      <c r="N200" s="31"/>
    </row>
    <row r="201" spans="1:14" x14ac:dyDescent="0.25">
      <c r="A201" s="32"/>
      <c r="B201" s="52"/>
      <c r="C201" s="33"/>
      <c r="D201" s="34"/>
      <c r="F201" s="35"/>
      <c r="G201" s="29"/>
      <c r="H201" s="36"/>
      <c r="K201" s="30"/>
      <c r="L201" s="36"/>
      <c r="M201" s="30"/>
      <c r="N201" s="31"/>
    </row>
    <row r="202" spans="1:14" x14ac:dyDescent="0.25">
      <c r="A202" s="32"/>
      <c r="B202" s="52"/>
      <c r="C202" s="33"/>
      <c r="D202" s="34"/>
      <c r="E202" s="34"/>
      <c r="F202" s="30"/>
      <c r="H202" s="36"/>
      <c r="K202" s="30"/>
      <c r="L202" s="36"/>
      <c r="M202" s="30"/>
      <c r="N202" s="31"/>
    </row>
    <row r="203" spans="1:14" x14ac:dyDescent="0.25">
      <c r="A203" s="32"/>
      <c r="B203" s="52"/>
      <c r="C203" s="33"/>
      <c r="D203" s="34"/>
      <c r="F203" s="35"/>
      <c r="G203" s="29"/>
      <c r="H203" s="36"/>
      <c r="K203" s="30"/>
      <c r="L203" s="36"/>
      <c r="M203" s="30"/>
      <c r="N203" s="31"/>
    </row>
    <row r="204" spans="1:14" x14ac:dyDescent="0.25">
      <c r="A204" s="32"/>
      <c r="B204" s="52"/>
      <c r="C204" s="33"/>
      <c r="D204" s="34"/>
      <c r="E204" s="34"/>
      <c r="F204" s="30"/>
      <c r="H204" s="36"/>
      <c r="K204" s="30"/>
      <c r="L204" s="36"/>
      <c r="M204" s="30"/>
      <c r="N204" s="31"/>
    </row>
    <row r="205" spans="1:14" x14ac:dyDescent="0.25">
      <c r="A205" s="32"/>
      <c r="B205" s="52"/>
      <c r="C205" s="33"/>
      <c r="D205" s="34"/>
      <c r="E205" s="34"/>
      <c r="F205" s="30"/>
      <c r="H205" s="36"/>
      <c r="K205" s="30"/>
      <c r="L205" s="36"/>
      <c r="M205" s="30"/>
      <c r="N205" s="31"/>
    </row>
    <row r="206" spans="1:14" x14ac:dyDescent="0.25">
      <c r="A206" s="32"/>
      <c r="B206" s="52"/>
      <c r="C206" s="33"/>
      <c r="D206" s="34"/>
      <c r="F206" s="35"/>
      <c r="G206" s="29"/>
      <c r="H206" s="36"/>
      <c r="K206" s="30"/>
      <c r="L206" s="36"/>
      <c r="M206" s="30"/>
      <c r="N206" s="31"/>
    </row>
    <row r="207" spans="1:14" x14ac:dyDescent="0.25">
      <c r="A207" s="32"/>
      <c r="B207" s="52"/>
      <c r="C207" s="33"/>
      <c r="D207" s="34"/>
      <c r="E207" s="34"/>
      <c r="F207" s="30"/>
      <c r="H207" s="36"/>
      <c r="K207" s="30"/>
      <c r="L207" s="36"/>
      <c r="M207" s="30"/>
      <c r="N207" s="31"/>
    </row>
    <row r="208" spans="1:14" x14ac:dyDescent="0.25">
      <c r="A208" s="32"/>
      <c r="B208" s="52"/>
      <c r="C208" s="33"/>
      <c r="D208" s="34"/>
      <c r="F208" s="35"/>
      <c r="G208" s="29"/>
      <c r="H208" s="36"/>
      <c r="K208" s="30"/>
      <c r="L208" s="36"/>
      <c r="M208" s="30"/>
      <c r="N208" s="31"/>
    </row>
    <row r="209" spans="1:14" x14ac:dyDescent="0.25">
      <c r="A209" s="32"/>
      <c r="B209" s="52"/>
      <c r="C209" s="33"/>
      <c r="D209" s="34"/>
      <c r="E209" s="34"/>
      <c r="F209" s="30"/>
      <c r="H209" s="36"/>
      <c r="K209" s="30"/>
      <c r="L209" s="36"/>
      <c r="M209" s="30"/>
      <c r="N209" s="31"/>
    </row>
    <row r="210" spans="1:14" x14ac:dyDescent="0.25">
      <c r="A210" s="32"/>
      <c r="B210" s="52"/>
      <c r="C210" s="33"/>
      <c r="D210" s="34"/>
      <c r="E210" s="34"/>
      <c r="F210" s="30"/>
      <c r="H210" s="36"/>
      <c r="K210" s="30"/>
      <c r="L210" s="36"/>
      <c r="M210" s="30"/>
      <c r="N210" s="31"/>
    </row>
    <row r="211" spans="1:14" x14ac:dyDescent="0.25">
      <c r="A211" s="32"/>
      <c r="B211" s="52"/>
      <c r="C211" s="33"/>
      <c r="D211" s="34"/>
      <c r="F211" s="35"/>
      <c r="G211" s="29"/>
      <c r="H211" s="36"/>
      <c r="K211" s="30"/>
      <c r="L211" s="36"/>
      <c r="M211" s="30"/>
      <c r="N211" s="31"/>
    </row>
    <row r="212" spans="1:14" x14ac:dyDescent="0.25">
      <c r="A212" s="32"/>
      <c r="B212" s="52"/>
      <c r="C212" s="33"/>
      <c r="D212" s="34"/>
      <c r="E212" s="34"/>
      <c r="F212" s="30"/>
      <c r="H212" s="36"/>
      <c r="K212" s="30"/>
      <c r="L212" s="36"/>
      <c r="M212" s="30"/>
      <c r="N212" s="31"/>
    </row>
    <row r="213" spans="1:14" x14ac:dyDescent="0.25">
      <c r="A213" s="32"/>
      <c r="B213" s="52"/>
      <c r="C213" s="33"/>
      <c r="D213" s="34"/>
      <c r="F213" s="35"/>
      <c r="G213" s="29"/>
      <c r="H213" s="36"/>
      <c r="K213" s="30"/>
      <c r="L213" s="36"/>
      <c r="M213" s="30"/>
      <c r="N213" s="31"/>
    </row>
    <row r="214" spans="1:14" x14ac:dyDescent="0.25">
      <c r="A214" s="32"/>
      <c r="B214" s="52"/>
      <c r="C214" s="33"/>
      <c r="D214" s="34"/>
      <c r="E214" s="34"/>
      <c r="F214" s="30"/>
      <c r="H214" s="36"/>
      <c r="K214" s="30"/>
      <c r="L214" s="36"/>
      <c r="M214" s="30"/>
      <c r="N214" s="31"/>
    </row>
    <row r="215" spans="1:14" x14ac:dyDescent="0.25">
      <c r="A215" s="32"/>
      <c r="B215" s="52"/>
      <c r="C215" s="33"/>
      <c r="D215" s="34"/>
      <c r="E215" s="34"/>
      <c r="F215" s="30"/>
      <c r="H215" s="36"/>
      <c r="K215" s="30"/>
      <c r="L215" s="36"/>
      <c r="M215" s="30"/>
      <c r="N215" s="31"/>
    </row>
    <row r="216" spans="1:14" x14ac:dyDescent="0.25">
      <c r="A216" s="32"/>
      <c r="B216" s="52"/>
      <c r="C216" s="33"/>
      <c r="D216" s="34"/>
      <c r="F216" s="35"/>
      <c r="G216" s="29"/>
      <c r="H216" s="36"/>
      <c r="K216" s="30"/>
      <c r="L216" s="36"/>
      <c r="M216" s="30"/>
      <c r="N216" s="31"/>
    </row>
    <row r="217" spans="1:14" x14ac:dyDescent="0.25">
      <c r="A217" s="32"/>
      <c r="B217" s="52"/>
      <c r="C217" s="33"/>
      <c r="D217" s="34"/>
      <c r="E217" s="34"/>
      <c r="F217" s="30"/>
      <c r="H217" s="36"/>
      <c r="K217" s="30"/>
      <c r="L217" s="36"/>
      <c r="M217" s="30"/>
      <c r="N217" s="31"/>
    </row>
    <row r="218" spans="1:14" x14ac:dyDescent="0.25">
      <c r="A218" s="32"/>
      <c r="B218" s="52"/>
      <c r="C218" s="33"/>
      <c r="D218" s="34"/>
      <c r="F218" s="35"/>
      <c r="G218" s="29"/>
      <c r="H218" s="36"/>
      <c r="K218" s="30"/>
      <c r="L218" s="36"/>
      <c r="M218" s="30"/>
      <c r="N218" s="31"/>
    </row>
    <row r="219" spans="1:14" x14ac:dyDescent="0.25">
      <c r="A219" s="32"/>
      <c r="B219" s="52"/>
      <c r="C219" s="33"/>
      <c r="D219" s="34"/>
      <c r="E219" s="34"/>
      <c r="F219" s="30"/>
      <c r="H219" s="36"/>
      <c r="K219" s="30"/>
      <c r="L219" s="36"/>
      <c r="M219" s="30"/>
      <c r="N219" s="31"/>
    </row>
    <row r="220" spans="1:14" x14ac:dyDescent="0.25">
      <c r="A220" s="32"/>
      <c r="B220" s="52"/>
      <c r="C220" s="33"/>
      <c r="D220" s="34"/>
      <c r="E220" s="34"/>
      <c r="F220" s="30"/>
      <c r="H220" s="36"/>
      <c r="K220" s="30"/>
      <c r="L220" s="36"/>
      <c r="M220" s="30"/>
      <c r="N220" s="31"/>
    </row>
    <row r="221" spans="1:14" x14ac:dyDescent="0.25">
      <c r="A221" s="32"/>
      <c r="B221" s="52"/>
      <c r="C221" s="33"/>
      <c r="D221" s="34"/>
      <c r="F221" s="35"/>
      <c r="G221" s="29"/>
      <c r="H221" s="36"/>
      <c r="K221" s="30"/>
      <c r="L221" s="36"/>
      <c r="M221" s="30"/>
      <c r="N221" s="31"/>
    </row>
    <row r="222" spans="1:14" x14ac:dyDescent="0.25">
      <c r="A222" s="32"/>
      <c r="B222" s="52"/>
      <c r="C222" s="33"/>
      <c r="D222" s="34"/>
      <c r="E222" s="34"/>
      <c r="F222" s="30"/>
      <c r="H222" s="36"/>
      <c r="K222" s="30"/>
      <c r="L222" s="36"/>
      <c r="M222" s="30"/>
      <c r="N222" s="31"/>
    </row>
    <row r="223" spans="1:14" x14ac:dyDescent="0.25">
      <c r="A223" s="32"/>
      <c r="B223" s="52"/>
      <c r="C223" s="33"/>
      <c r="D223" s="34"/>
      <c r="F223" s="35"/>
      <c r="G223" s="29"/>
      <c r="H223" s="36"/>
      <c r="K223" s="30"/>
      <c r="L223" s="36"/>
      <c r="M223" s="30"/>
      <c r="N223" s="31"/>
    </row>
    <row r="224" spans="1:14" x14ac:dyDescent="0.25">
      <c r="A224" s="32"/>
      <c r="B224" s="52"/>
      <c r="C224" s="33"/>
      <c r="D224" s="34"/>
      <c r="E224" s="34"/>
      <c r="F224" s="30"/>
      <c r="H224" s="36"/>
      <c r="K224" s="30"/>
      <c r="L224" s="36"/>
      <c r="M224" s="30"/>
      <c r="N224" s="31"/>
    </row>
    <row r="225" spans="1:14" x14ac:dyDescent="0.25">
      <c r="A225" s="32"/>
      <c r="B225" s="52"/>
      <c r="C225" s="33"/>
      <c r="D225" s="34"/>
      <c r="E225" s="34"/>
      <c r="F225" s="30"/>
      <c r="H225" s="36"/>
      <c r="K225" s="30"/>
      <c r="L225" s="36"/>
      <c r="M225" s="30"/>
      <c r="N225" s="31"/>
    </row>
    <row r="226" spans="1:14" x14ac:dyDescent="0.25">
      <c r="A226" s="32"/>
      <c r="B226" s="52"/>
      <c r="C226" s="33"/>
      <c r="D226" s="34"/>
      <c r="F226" s="35"/>
      <c r="G226" s="29"/>
      <c r="H226" s="36"/>
      <c r="K226" s="30"/>
      <c r="L226" s="36"/>
      <c r="M226" s="30"/>
      <c r="N226" s="31"/>
    </row>
    <row r="227" spans="1:14" x14ac:dyDescent="0.25">
      <c r="A227" s="32"/>
      <c r="B227" s="52"/>
      <c r="C227" s="33"/>
      <c r="D227" s="34"/>
      <c r="E227" s="34"/>
      <c r="F227" s="30"/>
      <c r="H227" s="36"/>
      <c r="K227" s="30"/>
      <c r="L227" s="36"/>
      <c r="M227" s="30"/>
      <c r="N227" s="31"/>
    </row>
    <row r="228" spans="1:14" x14ac:dyDescent="0.25">
      <c r="A228" s="32"/>
      <c r="B228" s="52"/>
      <c r="C228" s="33"/>
      <c r="D228" s="34"/>
      <c r="F228" s="35"/>
      <c r="G228" s="29"/>
      <c r="H228" s="36"/>
      <c r="K228" s="30"/>
      <c r="L228" s="36"/>
      <c r="M228" s="30"/>
      <c r="N228" s="31"/>
    </row>
    <row r="229" spans="1:14" x14ac:dyDescent="0.25">
      <c r="A229" s="32"/>
      <c r="B229" s="52"/>
      <c r="C229" s="33"/>
      <c r="D229" s="34"/>
      <c r="E229" s="34"/>
      <c r="F229" s="30"/>
      <c r="H229" s="36"/>
      <c r="K229" s="30"/>
      <c r="L229" s="36"/>
      <c r="M229" s="30"/>
      <c r="N229" s="31"/>
    </row>
    <row r="230" spans="1:14" x14ac:dyDescent="0.25">
      <c r="A230" s="32"/>
      <c r="B230" s="52"/>
      <c r="C230" s="33"/>
      <c r="D230" s="34"/>
      <c r="E230" s="34"/>
      <c r="F230" s="30"/>
      <c r="H230" s="36"/>
      <c r="K230" s="30"/>
      <c r="L230" s="36"/>
      <c r="M230" s="30"/>
      <c r="N230" s="31"/>
    </row>
    <row r="231" spans="1:14" x14ac:dyDescent="0.25">
      <c r="A231" s="32"/>
      <c r="B231" s="52"/>
      <c r="C231" s="33"/>
      <c r="D231" s="34"/>
      <c r="F231" s="35"/>
      <c r="G231" s="29"/>
      <c r="H231" s="36"/>
      <c r="K231" s="30"/>
      <c r="L231" s="36"/>
      <c r="M231" s="30"/>
      <c r="N231" s="31"/>
    </row>
    <row r="232" spans="1:14" x14ac:dyDescent="0.25">
      <c r="A232" s="32"/>
      <c r="B232" s="52"/>
      <c r="C232" s="33"/>
      <c r="D232" s="34"/>
      <c r="E232" s="34"/>
      <c r="F232" s="30"/>
      <c r="H232" s="36"/>
      <c r="K232" s="30"/>
      <c r="L232" s="36"/>
      <c r="M232" s="30"/>
      <c r="N232" s="31"/>
    </row>
    <row r="233" spans="1:14" x14ac:dyDescent="0.25">
      <c r="A233" s="32"/>
      <c r="B233" s="52"/>
      <c r="C233" s="33"/>
      <c r="D233" s="34"/>
      <c r="F233" s="35"/>
      <c r="G233" s="29"/>
      <c r="H233" s="36"/>
      <c r="K233" s="30"/>
      <c r="L233" s="36"/>
      <c r="M233" s="30"/>
      <c r="N233" s="31"/>
    </row>
    <row r="234" spans="1:14" x14ac:dyDescent="0.25">
      <c r="A234" s="32"/>
      <c r="B234" s="52"/>
      <c r="C234" s="33"/>
      <c r="D234" s="34"/>
      <c r="E234" s="34"/>
      <c r="F234" s="30"/>
      <c r="H234" s="36"/>
      <c r="K234" s="30"/>
      <c r="L234" s="36"/>
      <c r="M234" s="30"/>
      <c r="N234" s="31"/>
    </row>
    <row r="235" spans="1:14" x14ac:dyDescent="0.25">
      <c r="A235" s="32"/>
      <c r="B235" s="52"/>
      <c r="C235" s="33"/>
      <c r="D235" s="34"/>
      <c r="E235" s="34"/>
      <c r="F235" s="30"/>
      <c r="H235" s="36"/>
      <c r="K235" s="30"/>
      <c r="L235" s="36"/>
      <c r="M235" s="30"/>
      <c r="N235" s="31"/>
    </row>
    <row r="236" spans="1:14" x14ac:dyDescent="0.25">
      <c r="A236" s="32"/>
      <c r="B236" s="52"/>
      <c r="C236" s="33"/>
      <c r="D236" s="34"/>
      <c r="F236" s="35"/>
      <c r="G236" s="29"/>
      <c r="H236" s="36"/>
      <c r="K236" s="30"/>
      <c r="L236" s="36"/>
      <c r="M236" s="30"/>
      <c r="N236" s="31"/>
    </row>
    <row r="237" spans="1:14" x14ac:dyDescent="0.25">
      <c r="A237" s="32"/>
      <c r="B237" s="52"/>
      <c r="C237" s="33"/>
      <c r="D237" s="34"/>
      <c r="E237" s="34"/>
      <c r="F237" s="30"/>
      <c r="H237" s="36"/>
      <c r="K237" s="30"/>
      <c r="L237" s="36"/>
      <c r="M237" s="30"/>
      <c r="N237" s="31"/>
    </row>
    <row r="238" spans="1:14" x14ac:dyDescent="0.25">
      <c r="A238" s="32"/>
      <c r="B238" s="52"/>
      <c r="C238" s="33"/>
      <c r="D238" s="34"/>
      <c r="F238" s="35"/>
      <c r="G238" s="29"/>
      <c r="H238" s="36"/>
      <c r="K238" s="30"/>
      <c r="L238" s="36"/>
      <c r="M238" s="30"/>
      <c r="N238" s="31"/>
    </row>
    <row r="239" spans="1:14" x14ac:dyDescent="0.25">
      <c r="A239" s="32"/>
      <c r="B239" s="52"/>
      <c r="C239" s="33"/>
      <c r="D239" s="34"/>
      <c r="E239" s="34"/>
      <c r="F239" s="30"/>
      <c r="H239" s="36"/>
      <c r="K239" s="30"/>
      <c r="L239" s="36"/>
      <c r="M239" s="30"/>
      <c r="N239" s="31"/>
    </row>
    <row r="240" spans="1:14" x14ac:dyDescent="0.25">
      <c r="A240" s="32"/>
      <c r="B240" s="52"/>
      <c r="C240" s="33"/>
      <c r="D240" s="34"/>
      <c r="E240" s="34"/>
      <c r="F240" s="30"/>
      <c r="H240" s="36"/>
      <c r="K240" s="30"/>
      <c r="L240" s="36"/>
      <c r="M240" s="30"/>
      <c r="N240" s="31"/>
    </row>
    <row r="241" spans="1:14" x14ac:dyDescent="0.25">
      <c r="A241" s="32"/>
      <c r="B241" s="52"/>
      <c r="C241" s="33"/>
      <c r="D241" s="34"/>
      <c r="F241" s="35"/>
      <c r="G241" s="29"/>
      <c r="H241" s="36"/>
      <c r="K241" s="30"/>
      <c r="L241" s="36"/>
      <c r="M241" s="30"/>
      <c r="N241" s="31"/>
    </row>
    <row r="242" spans="1:14" x14ac:dyDescent="0.25">
      <c r="A242" s="32"/>
      <c r="B242" s="52"/>
      <c r="C242" s="33"/>
      <c r="D242" s="34"/>
      <c r="E242" s="34"/>
      <c r="F242" s="30"/>
      <c r="H242" s="36"/>
      <c r="K242" s="30"/>
      <c r="L242" s="36"/>
      <c r="M242" s="30"/>
      <c r="N242" s="31"/>
    </row>
    <row r="243" spans="1:14" x14ac:dyDescent="0.25">
      <c r="A243" s="32"/>
      <c r="B243" s="52"/>
      <c r="C243" s="33"/>
      <c r="D243" s="34"/>
      <c r="F243" s="35"/>
      <c r="G243" s="29"/>
      <c r="H243" s="36"/>
      <c r="K243" s="30"/>
      <c r="L243" s="36"/>
      <c r="M243" s="30"/>
      <c r="N243" s="31"/>
    </row>
    <row r="244" spans="1:14" x14ac:dyDescent="0.25">
      <c r="A244" s="32"/>
      <c r="B244" s="52"/>
      <c r="C244" s="33"/>
      <c r="D244" s="34"/>
      <c r="E244" s="34"/>
      <c r="F244" s="30"/>
      <c r="H244" s="36"/>
      <c r="K244" s="30"/>
      <c r="L244" s="36"/>
      <c r="M244" s="30"/>
      <c r="N244" s="31"/>
    </row>
    <row r="245" spans="1:14" x14ac:dyDescent="0.25">
      <c r="A245" s="32"/>
      <c r="B245" s="52"/>
      <c r="C245" s="33"/>
      <c r="D245" s="34"/>
      <c r="E245" s="34"/>
      <c r="F245" s="30"/>
      <c r="H245" s="36"/>
      <c r="K245" s="30"/>
      <c r="L245" s="36"/>
      <c r="M245" s="30"/>
      <c r="N245" s="31"/>
    </row>
    <row r="246" spans="1:14" x14ac:dyDescent="0.25">
      <c r="A246" s="32"/>
      <c r="B246" s="52"/>
      <c r="C246" s="33"/>
      <c r="D246" s="34"/>
      <c r="F246" s="35"/>
      <c r="G246" s="29"/>
      <c r="H246" s="36"/>
      <c r="K246" s="30"/>
      <c r="L246" s="36"/>
      <c r="M246" s="30"/>
      <c r="N246" s="31"/>
    </row>
    <row r="247" spans="1:14" x14ac:dyDescent="0.25">
      <c r="A247" s="32"/>
      <c r="B247" s="52"/>
      <c r="C247" s="33"/>
      <c r="D247" s="34"/>
      <c r="E247" s="34"/>
      <c r="F247" s="30"/>
      <c r="H247" s="36"/>
      <c r="K247" s="30"/>
      <c r="L247" s="36"/>
      <c r="M247" s="30"/>
      <c r="N247" s="31"/>
    </row>
    <row r="248" spans="1:14" x14ac:dyDescent="0.25">
      <c r="A248" s="32"/>
      <c r="B248" s="52"/>
      <c r="C248" s="33"/>
      <c r="D248" s="34"/>
      <c r="F248" s="35"/>
      <c r="G248" s="29"/>
      <c r="H248" s="36"/>
      <c r="K248" s="30"/>
      <c r="L248" s="36"/>
      <c r="M248" s="30"/>
      <c r="N248" s="31"/>
    </row>
    <row r="249" spans="1:14" x14ac:dyDescent="0.25">
      <c r="A249" s="32"/>
      <c r="B249" s="52"/>
      <c r="C249" s="33"/>
      <c r="D249" s="34"/>
      <c r="E249" s="34"/>
      <c r="F249" s="30"/>
      <c r="H249" s="36"/>
      <c r="K249" s="30"/>
      <c r="L249" s="36"/>
      <c r="M249" s="30"/>
      <c r="N249" s="31"/>
    </row>
    <row r="250" spans="1:14" x14ac:dyDescent="0.25">
      <c r="A250" s="32"/>
      <c r="B250" s="52"/>
      <c r="C250" s="33"/>
      <c r="D250" s="34"/>
      <c r="E250" s="34"/>
      <c r="F250" s="30"/>
      <c r="H250" s="36"/>
      <c r="K250" s="30"/>
      <c r="L250" s="36"/>
      <c r="M250" s="30"/>
      <c r="N250" s="31"/>
    </row>
    <row r="251" spans="1:14" x14ac:dyDescent="0.25">
      <c r="A251" s="32"/>
      <c r="B251" s="52"/>
      <c r="C251" s="33"/>
      <c r="D251" s="34"/>
      <c r="F251" s="35"/>
      <c r="G251" s="29"/>
      <c r="H251" s="36"/>
      <c r="K251" s="30"/>
      <c r="L251" s="36"/>
      <c r="M251" s="30"/>
      <c r="N251" s="31"/>
    </row>
    <row r="252" spans="1:14" x14ac:dyDescent="0.25">
      <c r="A252" s="32"/>
      <c r="B252" s="52"/>
      <c r="C252" s="33"/>
      <c r="D252" s="34"/>
      <c r="E252" s="34"/>
      <c r="F252" s="30"/>
      <c r="H252" s="36"/>
      <c r="K252" s="30"/>
      <c r="L252" s="36"/>
      <c r="M252" s="30"/>
      <c r="N252" s="31"/>
    </row>
    <row r="253" spans="1:14" x14ac:dyDescent="0.25">
      <c r="A253" s="32"/>
      <c r="B253" s="52"/>
      <c r="C253" s="33"/>
      <c r="D253" s="34"/>
      <c r="F253" s="35"/>
      <c r="G253" s="29"/>
      <c r="H253" s="36"/>
      <c r="K253" s="30"/>
      <c r="L253" s="36"/>
      <c r="M253" s="30"/>
      <c r="N253" s="31"/>
    </row>
    <row r="254" spans="1:14" x14ac:dyDescent="0.25">
      <c r="A254" s="32"/>
      <c r="B254" s="52"/>
      <c r="C254" s="33"/>
      <c r="D254" s="34"/>
      <c r="E254" s="34"/>
      <c r="F254" s="30"/>
      <c r="H254" s="36"/>
      <c r="K254" s="30"/>
      <c r="L254" s="36"/>
      <c r="M254" s="30"/>
      <c r="N254" s="31"/>
    </row>
    <row r="255" spans="1:14" x14ac:dyDescent="0.25">
      <c r="A255" s="32"/>
      <c r="B255" s="52"/>
      <c r="C255" s="33"/>
      <c r="D255" s="34"/>
      <c r="E255" s="34"/>
      <c r="F255" s="30"/>
      <c r="H255" s="36"/>
      <c r="K255" s="30"/>
      <c r="L255" s="36"/>
      <c r="M255" s="30"/>
      <c r="N255" s="31"/>
    </row>
    <row r="256" spans="1:14" x14ac:dyDescent="0.25">
      <c r="A256" s="32"/>
      <c r="B256" s="52"/>
      <c r="C256" s="33"/>
      <c r="D256" s="34"/>
      <c r="F256" s="35"/>
      <c r="G256" s="29"/>
      <c r="H256" s="36"/>
      <c r="K256" s="30"/>
      <c r="L256" s="36"/>
      <c r="M256" s="30"/>
      <c r="N256" s="31"/>
    </row>
    <row r="257" spans="1:14" x14ac:dyDescent="0.25">
      <c r="A257" s="32"/>
      <c r="B257" s="52"/>
      <c r="C257" s="33"/>
      <c r="D257" s="34"/>
      <c r="E257" s="34"/>
      <c r="F257" s="30"/>
      <c r="H257" s="36"/>
      <c r="K257" s="30"/>
      <c r="L257" s="36"/>
      <c r="M257" s="30"/>
      <c r="N257" s="31"/>
    </row>
    <row r="258" spans="1:14" x14ac:dyDescent="0.25">
      <c r="A258" s="32"/>
      <c r="B258" s="52"/>
      <c r="C258" s="33"/>
      <c r="D258" s="34"/>
      <c r="F258" s="35"/>
      <c r="G258" s="29"/>
      <c r="H258" s="36"/>
      <c r="K258" s="30"/>
      <c r="L258" s="36"/>
      <c r="M258" s="30"/>
      <c r="N258" s="31"/>
    </row>
    <row r="259" spans="1:14" x14ac:dyDescent="0.25">
      <c r="A259" s="32"/>
      <c r="B259" s="52"/>
      <c r="C259" s="33"/>
      <c r="D259" s="34"/>
      <c r="E259" s="34"/>
      <c r="F259" s="30"/>
      <c r="H259" s="36"/>
      <c r="K259" s="30"/>
      <c r="L259" s="36"/>
      <c r="M259" s="30"/>
      <c r="N259" s="31"/>
    </row>
    <row r="260" spans="1:14" x14ac:dyDescent="0.25">
      <c r="A260" s="32"/>
      <c r="B260" s="52"/>
      <c r="C260" s="33"/>
      <c r="D260" s="34"/>
      <c r="E260" s="34"/>
      <c r="F260" s="30"/>
      <c r="H260" s="36"/>
      <c r="K260" s="30"/>
      <c r="L260" s="36"/>
      <c r="M260" s="30"/>
      <c r="N260" s="31"/>
    </row>
    <row r="261" spans="1:14" x14ac:dyDescent="0.25">
      <c r="A261" s="32"/>
      <c r="B261" s="52"/>
      <c r="C261" s="33"/>
      <c r="D261" s="34"/>
      <c r="F261" s="35"/>
      <c r="G261" s="29"/>
      <c r="H261" s="36"/>
      <c r="K261" s="30"/>
      <c r="L261" s="36"/>
      <c r="M261" s="30"/>
      <c r="N261" s="31"/>
    </row>
    <row r="262" spans="1:14" x14ac:dyDescent="0.25">
      <c r="A262" s="32"/>
      <c r="B262" s="52"/>
      <c r="C262" s="33"/>
      <c r="D262" s="34"/>
      <c r="E262" s="34"/>
      <c r="F262" s="30"/>
      <c r="H262" s="36"/>
      <c r="K262" s="30"/>
      <c r="L262" s="36"/>
      <c r="M262" s="30"/>
      <c r="N262" s="31"/>
    </row>
    <row r="263" spans="1:14" x14ac:dyDescent="0.25">
      <c r="A263" s="32"/>
      <c r="B263" s="52"/>
      <c r="C263" s="33"/>
      <c r="D263" s="34"/>
      <c r="F263" s="35"/>
      <c r="G263" s="29"/>
      <c r="H263" s="36"/>
      <c r="K263" s="30"/>
      <c r="L263" s="36"/>
      <c r="M263" s="30"/>
      <c r="N263" s="31"/>
    </row>
    <row r="264" spans="1:14" x14ac:dyDescent="0.25">
      <c r="A264" s="32"/>
      <c r="B264" s="52"/>
      <c r="C264" s="33"/>
      <c r="D264" s="34"/>
      <c r="E264" s="34"/>
      <c r="F264" s="30"/>
      <c r="H264" s="36"/>
      <c r="K264" s="30"/>
      <c r="L264" s="36"/>
      <c r="M264" s="30"/>
      <c r="N264" s="31"/>
    </row>
    <row r="265" spans="1:14" x14ac:dyDescent="0.25">
      <c r="A265" s="32"/>
      <c r="B265" s="52"/>
      <c r="C265" s="33"/>
      <c r="D265" s="34"/>
      <c r="E265" s="34"/>
      <c r="F265" s="30"/>
      <c r="H265" s="36"/>
      <c r="K265" s="30"/>
      <c r="L265" s="36"/>
      <c r="M265" s="30"/>
      <c r="N265" s="31"/>
    </row>
    <row r="266" spans="1:14" x14ac:dyDescent="0.25">
      <c r="A266" s="32"/>
      <c r="B266" s="52"/>
      <c r="C266" s="33"/>
      <c r="D266" s="34"/>
      <c r="F266" s="35"/>
      <c r="G266" s="29"/>
      <c r="H266" s="36"/>
      <c r="K266" s="30"/>
      <c r="L266" s="36"/>
      <c r="M266" s="30"/>
      <c r="N266" s="31"/>
    </row>
    <row r="267" spans="1:14" x14ac:dyDescent="0.25">
      <c r="A267" s="32"/>
      <c r="B267" s="52"/>
      <c r="C267" s="33"/>
      <c r="D267" s="34"/>
      <c r="E267" s="34"/>
      <c r="F267" s="30"/>
      <c r="H267" s="36"/>
      <c r="K267" s="30"/>
      <c r="L267" s="36"/>
      <c r="M267" s="30"/>
      <c r="N267" s="31"/>
    </row>
    <row r="268" spans="1:14" x14ac:dyDescent="0.25">
      <c r="A268" s="32"/>
      <c r="B268" s="52"/>
      <c r="C268" s="33"/>
      <c r="D268" s="34"/>
      <c r="F268" s="35"/>
      <c r="G268" s="29"/>
      <c r="H268" s="36"/>
      <c r="K268" s="30"/>
      <c r="L268" s="36"/>
      <c r="M268" s="30"/>
      <c r="N268" s="31"/>
    </row>
    <row r="269" spans="1:14" x14ac:dyDescent="0.25">
      <c r="A269" s="32"/>
      <c r="B269" s="418"/>
      <c r="C269" s="37"/>
      <c r="D269" s="38"/>
      <c r="E269" s="38"/>
      <c r="F269" s="39"/>
      <c r="H269" s="36"/>
      <c r="K269" s="30"/>
      <c r="L269" s="36"/>
      <c r="M269" s="30"/>
      <c r="N269" s="31"/>
    </row>
    <row r="270" spans="1:14" x14ac:dyDescent="0.25">
      <c r="A270" s="32"/>
      <c r="B270" s="52"/>
      <c r="C270" s="33"/>
      <c r="D270" s="34"/>
      <c r="E270" s="34"/>
      <c r="F270" s="30"/>
      <c r="H270" s="36"/>
      <c r="K270" s="30"/>
      <c r="L270" s="36"/>
      <c r="M270" s="30"/>
      <c r="N270" s="31"/>
    </row>
    <row r="271" spans="1:14" x14ac:dyDescent="0.25">
      <c r="A271" s="32"/>
      <c r="B271" s="52"/>
      <c r="C271" s="33"/>
      <c r="D271" s="34"/>
      <c r="F271" s="35"/>
      <c r="G271" s="29"/>
      <c r="H271" s="36"/>
      <c r="K271" s="30"/>
      <c r="L271" s="36"/>
      <c r="M271" s="30"/>
      <c r="N271" s="31"/>
    </row>
    <row r="272" spans="1:14" x14ac:dyDescent="0.25">
      <c r="A272" s="32"/>
      <c r="B272" s="52"/>
      <c r="C272" s="33"/>
      <c r="D272" s="34"/>
      <c r="E272" s="34"/>
      <c r="F272" s="30"/>
      <c r="H272" s="36"/>
      <c r="K272" s="30"/>
      <c r="L272" s="36"/>
      <c r="M272" s="30"/>
      <c r="N272" s="31"/>
    </row>
    <row r="273" spans="1:14" x14ac:dyDescent="0.25">
      <c r="A273" s="32"/>
      <c r="B273" s="52"/>
      <c r="C273" s="33"/>
      <c r="D273" s="34"/>
      <c r="F273" s="35"/>
      <c r="G273" s="29"/>
      <c r="H273" s="36"/>
      <c r="K273" s="30"/>
      <c r="L273" s="36"/>
      <c r="M273" s="30"/>
      <c r="N273" s="31"/>
    </row>
    <row r="274" spans="1:14" x14ac:dyDescent="0.25">
      <c r="A274" s="32"/>
      <c r="B274" s="52"/>
      <c r="C274" s="33"/>
      <c r="D274" s="34"/>
      <c r="E274" s="34"/>
      <c r="F274" s="30"/>
      <c r="H274" s="36"/>
      <c r="K274" s="30"/>
      <c r="L274" s="36"/>
      <c r="M274" s="30"/>
      <c r="N274" s="31"/>
    </row>
    <row r="275" spans="1:14" x14ac:dyDescent="0.25">
      <c r="A275" s="32"/>
      <c r="B275" s="52"/>
      <c r="C275" s="33"/>
      <c r="D275" s="34"/>
      <c r="E275" s="34"/>
      <c r="F275" s="30"/>
      <c r="H275" s="36"/>
      <c r="K275" s="30"/>
      <c r="L275" s="36"/>
      <c r="M275" s="30"/>
      <c r="N275" s="31"/>
    </row>
    <row r="276" spans="1:14" x14ac:dyDescent="0.25">
      <c r="A276" s="32"/>
      <c r="B276" s="52"/>
      <c r="C276" s="33"/>
      <c r="D276" s="34"/>
      <c r="F276" s="35"/>
      <c r="G276" s="29"/>
      <c r="H276" s="36"/>
      <c r="K276" s="30"/>
      <c r="L276" s="36"/>
      <c r="M276" s="30"/>
      <c r="N276" s="31"/>
    </row>
    <row r="277" spans="1:14" x14ac:dyDescent="0.25">
      <c r="A277" s="32"/>
      <c r="B277" s="52"/>
      <c r="C277" s="33"/>
      <c r="D277" s="34"/>
      <c r="E277" s="34"/>
      <c r="F277" s="30"/>
      <c r="H277" s="36"/>
      <c r="K277" s="30"/>
      <c r="L277" s="36"/>
      <c r="M277" s="30"/>
      <c r="N277" s="31"/>
    </row>
    <row r="278" spans="1:14" x14ac:dyDescent="0.25">
      <c r="A278" s="32"/>
      <c r="B278" s="52"/>
      <c r="C278" s="33"/>
      <c r="D278" s="34"/>
      <c r="F278" s="35"/>
      <c r="G278" s="29"/>
      <c r="H278" s="36"/>
      <c r="K278" s="30"/>
      <c r="L278" s="36"/>
      <c r="M278" s="30"/>
      <c r="N278" s="31"/>
    </row>
    <row r="279" spans="1:14" x14ac:dyDescent="0.25">
      <c r="A279" s="32"/>
      <c r="B279" s="52"/>
      <c r="C279" s="33"/>
      <c r="D279" s="34"/>
      <c r="E279" s="34"/>
      <c r="F279" s="30"/>
      <c r="H279" s="36"/>
      <c r="K279" s="30"/>
      <c r="L279" s="36"/>
      <c r="M279" s="30"/>
      <c r="N279" s="31"/>
    </row>
    <row r="280" spans="1:14" x14ac:dyDescent="0.25">
      <c r="A280" s="32"/>
      <c r="B280" s="52"/>
      <c r="C280" s="33"/>
      <c r="D280" s="34"/>
      <c r="E280" s="34"/>
      <c r="F280" s="30"/>
      <c r="H280" s="36"/>
      <c r="K280" s="30"/>
      <c r="L280" s="36"/>
      <c r="M280" s="30"/>
      <c r="N280" s="31"/>
    </row>
    <row r="281" spans="1:14" x14ac:dyDescent="0.25">
      <c r="A281" s="32"/>
      <c r="B281" s="52"/>
      <c r="C281" s="33"/>
      <c r="D281" s="34"/>
      <c r="F281" s="35"/>
      <c r="G281" s="29"/>
      <c r="H281" s="36"/>
      <c r="K281" s="30"/>
      <c r="L281" s="36"/>
      <c r="M281" s="30"/>
      <c r="N281" s="31"/>
    </row>
    <row r="282" spans="1:14" x14ac:dyDescent="0.25">
      <c r="A282" s="32"/>
      <c r="B282" s="52"/>
      <c r="C282" s="33"/>
      <c r="D282" s="34"/>
      <c r="E282" s="34"/>
      <c r="F282" s="30"/>
      <c r="H282" s="36"/>
      <c r="K282" s="30"/>
      <c r="L282" s="36"/>
      <c r="M282" s="30"/>
      <c r="N282" s="31"/>
    </row>
    <row r="283" spans="1:14" x14ac:dyDescent="0.25">
      <c r="A283" s="32"/>
      <c r="B283" s="52"/>
      <c r="C283" s="33"/>
      <c r="D283" s="34"/>
      <c r="F283" s="35"/>
      <c r="G283" s="29"/>
      <c r="H283" s="36"/>
      <c r="K283" s="30"/>
      <c r="L283" s="36"/>
      <c r="M283" s="30"/>
      <c r="N283" s="31"/>
    </row>
    <row r="284" spans="1:14" x14ac:dyDescent="0.25">
      <c r="A284" s="32"/>
      <c r="B284" s="52"/>
      <c r="C284" s="33"/>
      <c r="D284" s="34"/>
      <c r="E284" s="34"/>
      <c r="F284" s="30"/>
      <c r="H284" s="36"/>
      <c r="K284" s="30"/>
      <c r="L284" s="36"/>
      <c r="M284" s="30"/>
      <c r="N284" s="31"/>
    </row>
    <row r="285" spans="1:14" x14ac:dyDescent="0.25">
      <c r="A285" s="32"/>
      <c r="B285" s="52"/>
      <c r="C285" s="33"/>
      <c r="D285" s="34"/>
      <c r="E285" s="34"/>
      <c r="F285" s="30"/>
      <c r="H285" s="36"/>
      <c r="K285" s="30"/>
      <c r="L285" s="36"/>
      <c r="M285" s="30"/>
      <c r="N285" s="31"/>
    </row>
    <row r="286" spans="1:14" x14ac:dyDescent="0.25">
      <c r="A286" s="32"/>
      <c r="B286" s="52"/>
      <c r="C286" s="33"/>
      <c r="D286" s="34"/>
      <c r="F286" s="35"/>
      <c r="G286" s="29"/>
      <c r="H286" s="36"/>
      <c r="K286" s="30"/>
      <c r="L286" s="36"/>
      <c r="M286" s="30"/>
      <c r="N286" s="31"/>
    </row>
    <row r="287" spans="1:14" x14ac:dyDescent="0.25">
      <c r="A287" s="32"/>
      <c r="B287" s="52"/>
      <c r="C287" s="33"/>
      <c r="D287" s="34"/>
      <c r="E287" s="34"/>
      <c r="F287" s="30"/>
      <c r="H287" s="36"/>
      <c r="K287" s="30"/>
      <c r="L287" s="36"/>
      <c r="M287" s="30"/>
      <c r="N287" s="31"/>
    </row>
    <row r="288" spans="1:14" x14ac:dyDescent="0.25">
      <c r="A288" s="32"/>
      <c r="B288" s="52"/>
      <c r="C288" s="33"/>
      <c r="D288" s="34"/>
      <c r="F288" s="35"/>
      <c r="G288" s="29"/>
      <c r="H288" s="36"/>
      <c r="K288" s="30"/>
      <c r="L288" s="36"/>
      <c r="M288" s="30"/>
      <c r="N288" s="31"/>
    </row>
    <row r="289" spans="1:14" x14ac:dyDescent="0.25">
      <c r="A289" s="32"/>
      <c r="B289" s="52"/>
      <c r="C289" s="33"/>
      <c r="D289" s="34"/>
      <c r="E289" s="34"/>
      <c r="F289" s="30"/>
      <c r="H289" s="36"/>
      <c r="K289" s="30"/>
      <c r="L289" s="36"/>
      <c r="M289" s="30"/>
      <c r="N289" s="31"/>
    </row>
    <row r="290" spans="1:14" x14ac:dyDescent="0.25">
      <c r="A290" s="32"/>
      <c r="B290" s="52"/>
      <c r="C290" s="33"/>
      <c r="D290" s="34"/>
      <c r="E290" s="34"/>
      <c r="F290" s="30"/>
      <c r="H290" s="36"/>
      <c r="K290" s="30"/>
      <c r="L290" s="36"/>
      <c r="M290" s="30"/>
      <c r="N290" s="31"/>
    </row>
    <row r="291" spans="1:14" x14ac:dyDescent="0.25">
      <c r="A291" s="32"/>
      <c r="B291" s="52"/>
      <c r="C291" s="33"/>
      <c r="D291" s="34"/>
      <c r="F291" s="35"/>
      <c r="G291" s="29"/>
      <c r="H291" s="36"/>
      <c r="K291" s="30"/>
      <c r="L291" s="36"/>
      <c r="M291" s="30"/>
      <c r="N291" s="31"/>
    </row>
    <row r="292" spans="1:14" x14ac:dyDescent="0.25">
      <c r="A292" s="32"/>
      <c r="B292" s="52"/>
      <c r="C292" s="33"/>
      <c r="D292" s="34"/>
      <c r="E292" s="34"/>
      <c r="F292" s="30"/>
      <c r="H292" s="36"/>
      <c r="K292" s="30"/>
      <c r="L292" s="36"/>
      <c r="M292" s="30"/>
      <c r="N292" s="31"/>
    </row>
    <row r="293" spans="1:14" x14ac:dyDescent="0.25">
      <c r="A293" s="32"/>
      <c r="B293" s="52"/>
      <c r="C293" s="33"/>
      <c r="D293" s="34"/>
      <c r="F293" s="35"/>
      <c r="G293" s="29"/>
      <c r="H293" s="36"/>
      <c r="K293" s="30"/>
      <c r="L293" s="36"/>
      <c r="M293" s="30"/>
      <c r="N293" s="31"/>
    </row>
    <row r="294" spans="1:14" x14ac:dyDescent="0.25">
      <c r="A294" s="32"/>
      <c r="B294" s="52"/>
      <c r="C294" s="33"/>
      <c r="D294" s="34"/>
      <c r="E294" s="34"/>
      <c r="F294" s="30"/>
      <c r="H294" s="36"/>
      <c r="K294" s="30"/>
      <c r="L294" s="36"/>
      <c r="M294" s="30"/>
      <c r="N294" s="31"/>
    </row>
    <row r="295" spans="1:14" x14ac:dyDescent="0.25">
      <c r="A295" s="32"/>
      <c r="B295" s="52"/>
      <c r="C295" s="33"/>
      <c r="D295" s="34"/>
      <c r="E295" s="34"/>
      <c r="F295" s="30"/>
      <c r="H295" s="36"/>
      <c r="K295" s="30"/>
      <c r="L295" s="36"/>
      <c r="M295" s="30"/>
      <c r="N295" s="31"/>
    </row>
    <row r="296" spans="1:14" x14ac:dyDescent="0.25">
      <c r="A296" s="32"/>
      <c r="B296" s="52"/>
      <c r="C296" s="33"/>
      <c r="D296" s="34"/>
      <c r="F296" s="35"/>
      <c r="G296" s="29"/>
      <c r="H296" s="36"/>
      <c r="K296" s="30"/>
      <c r="L296" s="36"/>
      <c r="M296" s="30"/>
      <c r="N296" s="31"/>
    </row>
    <row r="297" spans="1:14" x14ac:dyDescent="0.25">
      <c r="A297" s="32"/>
      <c r="B297" s="52"/>
      <c r="C297" s="33"/>
      <c r="D297" s="34"/>
      <c r="E297" s="34"/>
      <c r="F297" s="30"/>
      <c r="H297" s="36"/>
      <c r="K297" s="30"/>
      <c r="L297" s="36"/>
      <c r="M297" s="30"/>
      <c r="N297" s="31"/>
    </row>
    <row r="298" spans="1:14" x14ac:dyDescent="0.25">
      <c r="A298" s="32"/>
      <c r="B298" s="52"/>
      <c r="C298" s="33"/>
      <c r="D298" s="34"/>
      <c r="F298" s="35"/>
      <c r="G298" s="29"/>
      <c r="H298" s="36"/>
      <c r="K298" s="30"/>
      <c r="L298" s="36"/>
      <c r="M298" s="30"/>
      <c r="N298" s="31"/>
    </row>
    <row r="299" spans="1:14" x14ac:dyDescent="0.25">
      <c r="A299" s="32"/>
      <c r="B299" s="52"/>
      <c r="C299" s="33"/>
      <c r="D299" s="34"/>
      <c r="E299" s="34"/>
      <c r="F299" s="30"/>
      <c r="H299" s="36"/>
      <c r="K299" s="30"/>
      <c r="L299" s="36"/>
      <c r="M299" s="30"/>
      <c r="N299" s="31"/>
    </row>
    <row r="300" spans="1:14" x14ac:dyDescent="0.25">
      <c r="A300" s="32"/>
      <c r="B300" s="52"/>
      <c r="C300" s="33"/>
      <c r="D300" s="34"/>
      <c r="E300" s="34"/>
      <c r="F300" s="30"/>
      <c r="H300" s="36"/>
      <c r="K300" s="30"/>
      <c r="L300" s="36"/>
      <c r="M300" s="30"/>
      <c r="N300" s="31"/>
    </row>
    <row r="301" spans="1:14" x14ac:dyDescent="0.25">
      <c r="A301" s="32"/>
      <c r="B301" s="52"/>
      <c r="C301" s="33"/>
      <c r="D301" s="34"/>
      <c r="F301" s="35"/>
      <c r="G301" s="29"/>
      <c r="H301" s="36"/>
      <c r="K301" s="30"/>
      <c r="L301" s="36"/>
      <c r="M301" s="30"/>
      <c r="N301" s="31"/>
    </row>
    <row r="302" spans="1:14" x14ac:dyDescent="0.25">
      <c r="A302" s="32"/>
      <c r="B302" s="52"/>
      <c r="C302" s="33"/>
      <c r="D302" s="34"/>
      <c r="E302" s="34"/>
      <c r="F302" s="30"/>
      <c r="H302" s="36"/>
      <c r="K302" s="30"/>
      <c r="L302" s="36"/>
      <c r="M302" s="30"/>
      <c r="N302" s="31"/>
    </row>
    <row r="303" spans="1:14" x14ac:dyDescent="0.25">
      <c r="A303" s="32"/>
      <c r="B303" s="52"/>
      <c r="C303" s="33"/>
      <c r="D303" s="34"/>
      <c r="F303" s="35"/>
      <c r="G303" s="29"/>
      <c r="H303" s="36"/>
      <c r="K303" s="30"/>
      <c r="L303" s="36"/>
      <c r="M303" s="30"/>
      <c r="N303" s="31"/>
    </row>
    <row r="304" spans="1:14" x14ac:dyDescent="0.25">
      <c r="A304" s="32"/>
      <c r="B304" s="52"/>
      <c r="C304" s="33"/>
      <c r="D304" s="34"/>
      <c r="E304" s="34"/>
      <c r="F304" s="30"/>
      <c r="H304" s="36"/>
      <c r="K304" s="30"/>
      <c r="L304" s="36"/>
      <c r="M304" s="30"/>
      <c r="N304" s="31"/>
    </row>
    <row r="305" spans="1:14" x14ac:dyDescent="0.25">
      <c r="A305" s="32"/>
      <c r="B305" s="52"/>
      <c r="C305" s="33"/>
      <c r="D305" s="34"/>
      <c r="E305" s="34"/>
      <c r="F305" s="30"/>
      <c r="H305" s="36"/>
      <c r="K305" s="30"/>
      <c r="L305" s="36"/>
      <c r="M305" s="30"/>
      <c r="N305" s="31"/>
    </row>
    <row r="306" spans="1:14" x14ac:dyDescent="0.25">
      <c r="A306" s="32"/>
      <c r="B306" s="52"/>
      <c r="C306" s="33"/>
      <c r="D306" s="34"/>
      <c r="F306" s="35"/>
      <c r="G306" s="29"/>
      <c r="H306" s="36"/>
      <c r="K306" s="30"/>
      <c r="L306" s="36"/>
      <c r="M306" s="30"/>
      <c r="N306" s="31"/>
    </row>
    <row r="307" spans="1:14" x14ac:dyDescent="0.25">
      <c r="A307" s="32"/>
      <c r="B307" s="52"/>
      <c r="C307" s="33"/>
      <c r="D307" s="34"/>
      <c r="E307" s="34"/>
      <c r="F307" s="30"/>
      <c r="H307" s="36"/>
      <c r="K307" s="30"/>
      <c r="L307" s="36"/>
      <c r="M307" s="30"/>
      <c r="N307" s="31"/>
    </row>
    <row r="308" spans="1:14" x14ac:dyDescent="0.25">
      <c r="A308" s="32"/>
      <c r="B308" s="52"/>
      <c r="C308" s="33"/>
      <c r="D308" s="34"/>
      <c r="F308" s="35"/>
      <c r="G308" s="29"/>
      <c r="H308" s="36"/>
      <c r="K308" s="30"/>
      <c r="L308" s="36"/>
      <c r="M308" s="30"/>
      <c r="N308" s="31"/>
    </row>
    <row r="309" spans="1:14" x14ac:dyDescent="0.25">
      <c r="A309" s="32"/>
      <c r="B309" s="52"/>
      <c r="C309" s="33"/>
      <c r="D309" s="34"/>
      <c r="E309" s="34"/>
      <c r="F309" s="30"/>
      <c r="H309" s="36"/>
      <c r="K309" s="30"/>
      <c r="L309" s="36"/>
      <c r="M309" s="30"/>
      <c r="N309" s="31"/>
    </row>
    <row r="310" spans="1:14" x14ac:dyDescent="0.25">
      <c r="A310" s="32"/>
      <c r="B310" s="52"/>
      <c r="C310" s="33"/>
      <c r="D310" s="34"/>
      <c r="E310" s="34"/>
      <c r="F310" s="30"/>
      <c r="H310" s="36"/>
      <c r="K310" s="30"/>
      <c r="L310" s="36"/>
      <c r="M310" s="30"/>
      <c r="N310" s="31"/>
    </row>
    <row r="311" spans="1:14" x14ac:dyDescent="0.25">
      <c r="A311" s="32"/>
      <c r="B311" s="52"/>
      <c r="C311" s="33"/>
      <c r="D311" s="34"/>
      <c r="F311" s="35"/>
      <c r="G311" s="29"/>
      <c r="H311" s="36"/>
      <c r="K311" s="30"/>
      <c r="L311" s="36"/>
      <c r="M311" s="30"/>
      <c r="N311" s="31"/>
    </row>
    <row r="312" spans="1:14" x14ac:dyDescent="0.25">
      <c r="A312" s="32"/>
      <c r="B312" s="52"/>
      <c r="C312" s="33"/>
      <c r="D312" s="34"/>
      <c r="E312" s="34"/>
      <c r="F312" s="30"/>
      <c r="H312" s="36"/>
      <c r="K312" s="30"/>
      <c r="L312" s="36"/>
      <c r="M312" s="30"/>
      <c r="N312" s="31"/>
    </row>
    <row r="313" spans="1:14" x14ac:dyDescent="0.25">
      <c r="A313" s="32"/>
      <c r="B313" s="52"/>
      <c r="C313" s="33"/>
      <c r="D313" s="34"/>
      <c r="F313" s="35"/>
      <c r="G313" s="29"/>
      <c r="H313" s="36"/>
      <c r="K313" s="30"/>
      <c r="L313" s="36"/>
      <c r="M313" s="30"/>
      <c r="N313" s="31"/>
    </row>
    <row r="314" spans="1:14" x14ac:dyDescent="0.25">
      <c r="A314" s="32"/>
      <c r="B314" s="52"/>
      <c r="C314" s="33"/>
      <c r="D314" s="34"/>
      <c r="E314" s="34"/>
      <c r="F314" s="30"/>
      <c r="H314" s="36"/>
      <c r="K314" s="30"/>
      <c r="L314" s="36"/>
      <c r="M314" s="30"/>
      <c r="N314" s="31"/>
    </row>
    <row r="315" spans="1:14" x14ac:dyDescent="0.25">
      <c r="A315" s="32"/>
      <c r="B315" s="52"/>
      <c r="C315" s="33"/>
      <c r="D315" s="34"/>
      <c r="E315" s="34"/>
      <c r="F315" s="30"/>
      <c r="H315" s="36"/>
      <c r="K315" s="30"/>
      <c r="L315" s="36"/>
      <c r="M315" s="30"/>
      <c r="N315" s="31"/>
    </row>
    <row r="316" spans="1:14" x14ac:dyDescent="0.25">
      <c r="A316" s="32"/>
      <c r="B316" s="52"/>
      <c r="C316" s="33"/>
      <c r="D316" s="34"/>
      <c r="F316" s="35"/>
      <c r="G316" s="29"/>
      <c r="H316" s="36"/>
      <c r="K316" s="30"/>
      <c r="L316" s="36"/>
      <c r="M316" s="30"/>
      <c r="N316" s="31"/>
    </row>
    <row r="317" spans="1:14" x14ac:dyDescent="0.25">
      <c r="A317" s="32"/>
      <c r="B317" s="52"/>
      <c r="C317" s="33"/>
      <c r="D317" s="34"/>
      <c r="E317" s="34"/>
      <c r="F317" s="30"/>
      <c r="H317" s="36"/>
      <c r="K317" s="30"/>
      <c r="L317" s="36"/>
      <c r="M317" s="30"/>
      <c r="N317" s="31"/>
    </row>
    <row r="318" spans="1:14" x14ac:dyDescent="0.25">
      <c r="A318" s="32"/>
      <c r="B318" s="52"/>
      <c r="C318" s="33"/>
      <c r="D318" s="34"/>
      <c r="F318" s="35"/>
      <c r="G318" s="29"/>
      <c r="H318" s="36"/>
      <c r="K318" s="30"/>
      <c r="L318" s="36"/>
      <c r="M318" s="30"/>
      <c r="N318" s="31"/>
    </row>
    <row r="319" spans="1:14" x14ac:dyDescent="0.25">
      <c r="A319" s="32"/>
      <c r="B319" s="52"/>
      <c r="C319" s="33"/>
      <c r="D319" s="34"/>
      <c r="E319" s="34"/>
      <c r="F319" s="30"/>
      <c r="H319" s="36"/>
      <c r="K319" s="30"/>
      <c r="L319" s="36"/>
      <c r="M319" s="30"/>
      <c r="N319" s="31"/>
    </row>
    <row r="320" spans="1:14" x14ac:dyDescent="0.25">
      <c r="A320" s="32"/>
      <c r="B320" s="52"/>
      <c r="C320" s="33"/>
      <c r="D320" s="34"/>
      <c r="E320" s="34"/>
      <c r="F320" s="30"/>
      <c r="H320" s="36"/>
      <c r="K320" s="30"/>
      <c r="L320" s="36"/>
      <c r="M320" s="30"/>
      <c r="N320" s="31"/>
    </row>
    <row r="321" spans="1:14" x14ac:dyDescent="0.25">
      <c r="A321" s="32"/>
      <c r="B321" s="52"/>
      <c r="C321" s="33"/>
      <c r="D321" s="34"/>
      <c r="F321" s="35"/>
      <c r="G321" s="29"/>
      <c r="H321" s="36"/>
      <c r="K321" s="30"/>
      <c r="L321" s="36"/>
      <c r="M321" s="30"/>
      <c r="N321" s="31"/>
    </row>
    <row r="322" spans="1:14" x14ac:dyDescent="0.25">
      <c r="A322" s="32"/>
      <c r="B322" s="52"/>
      <c r="C322" s="33"/>
      <c r="D322" s="34"/>
      <c r="E322" s="34"/>
      <c r="F322" s="30"/>
      <c r="H322" s="36"/>
      <c r="K322" s="30"/>
      <c r="L322" s="36"/>
      <c r="M322" s="30"/>
      <c r="N322" s="31"/>
    </row>
    <row r="323" spans="1:14" x14ac:dyDescent="0.25">
      <c r="A323" s="32"/>
      <c r="B323" s="52"/>
      <c r="C323" s="33"/>
      <c r="D323" s="34"/>
      <c r="F323" s="35"/>
      <c r="G323" s="29"/>
      <c r="H323" s="36"/>
      <c r="K323" s="30"/>
      <c r="L323" s="36"/>
      <c r="M323" s="30"/>
      <c r="N323" s="31"/>
    </row>
    <row r="324" spans="1:14" x14ac:dyDescent="0.25">
      <c r="A324" s="32"/>
      <c r="B324" s="52"/>
      <c r="C324" s="33"/>
      <c r="D324" s="34"/>
      <c r="E324" s="34"/>
      <c r="F324" s="30"/>
      <c r="H324" s="36"/>
      <c r="K324" s="30"/>
      <c r="L324" s="36"/>
      <c r="M324" s="30"/>
      <c r="N324" s="31"/>
    </row>
    <row r="325" spans="1:14" x14ac:dyDescent="0.25">
      <c r="A325" s="32"/>
      <c r="B325" s="52"/>
      <c r="C325" s="33"/>
      <c r="D325" s="34"/>
      <c r="E325" s="34"/>
      <c r="F325" s="30"/>
      <c r="H325" s="36"/>
      <c r="K325" s="30"/>
      <c r="L325" s="36"/>
      <c r="M325" s="30"/>
      <c r="N325" s="31"/>
    </row>
    <row r="326" spans="1:14" x14ac:dyDescent="0.25">
      <c r="A326" s="32"/>
      <c r="B326" s="52"/>
      <c r="C326" s="33"/>
      <c r="D326" s="34"/>
      <c r="F326" s="35"/>
      <c r="G326" s="29"/>
      <c r="H326" s="36"/>
      <c r="K326" s="30"/>
      <c r="L326" s="36"/>
      <c r="M326" s="30"/>
      <c r="N326" s="31"/>
    </row>
    <row r="327" spans="1:14" x14ac:dyDescent="0.25">
      <c r="A327" s="32"/>
      <c r="B327" s="52"/>
      <c r="C327" s="33"/>
      <c r="D327" s="34"/>
      <c r="E327" s="34"/>
      <c r="F327" s="30"/>
      <c r="H327" s="36"/>
      <c r="K327" s="30"/>
      <c r="L327" s="36"/>
      <c r="M327" s="30"/>
      <c r="N327" s="31"/>
    </row>
    <row r="328" spans="1:14" x14ac:dyDescent="0.25">
      <c r="A328" s="32"/>
      <c r="B328" s="52"/>
      <c r="C328" s="33"/>
      <c r="D328" s="34"/>
      <c r="F328" s="35"/>
      <c r="G328" s="29"/>
      <c r="H328" s="36"/>
      <c r="K328" s="30"/>
      <c r="L328" s="36"/>
      <c r="M328" s="30"/>
      <c r="N328" s="31"/>
    </row>
    <row r="329" spans="1:14" x14ac:dyDescent="0.25">
      <c r="A329" s="32"/>
      <c r="B329" s="52"/>
      <c r="C329" s="33"/>
      <c r="D329" s="34"/>
      <c r="E329" s="34"/>
      <c r="F329" s="30"/>
      <c r="H329" s="36"/>
      <c r="K329" s="30"/>
      <c r="L329" s="36"/>
      <c r="M329" s="30"/>
      <c r="N329" s="31"/>
    </row>
    <row r="330" spans="1:14" x14ac:dyDescent="0.25">
      <c r="A330" s="32"/>
      <c r="B330" s="52"/>
      <c r="C330" s="33"/>
      <c r="D330" s="34"/>
      <c r="E330" s="34"/>
      <c r="F330" s="30"/>
      <c r="H330" s="36"/>
      <c r="K330" s="30"/>
      <c r="L330" s="36"/>
      <c r="M330" s="30"/>
      <c r="N330" s="31"/>
    </row>
    <row r="331" spans="1:14" x14ac:dyDescent="0.25">
      <c r="A331" s="32"/>
      <c r="B331" s="52"/>
      <c r="C331" s="33"/>
      <c r="D331" s="34"/>
      <c r="F331" s="35"/>
      <c r="G331" s="29"/>
      <c r="H331" s="36"/>
      <c r="K331" s="30"/>
      <c r="L331" s="36"/>
      <c r="M331" s="30"/>
      <c r="N331" s="31"/>
    </row>
    <row r="332" spans="1:14" x14ac:dyDescent="0.25">
      <c r="A332" s="32"/>
      <c r="B332" s="52"/>
      <c r="C332" s="33"/>
      <c r="D332" s="34"/>
      <c r="E332" s="34"/>
      <c r="F332" s="30"/>
      <c r="H332" s="36"/>
      <c r="K332" s="30"/>
      <c r="L332" s="36"/>
      <c r="M332" s="30"/>
      <c r="N332" s="31"/>
    </row>
    <row r="333" spans="1:14" x14ac:dyDescent="0.25">
      <c r="A333" s="32"/>
      <c r="B333" s="52"/>
      <c r="C333" s="33"/>
      <c r="D333" s="34"/>
      <c r="F333" s="35"/>
      <c r="G333" s="29"/>
      <c r="H333" s="36"/>
      <c r="K333" s="30"/>
      <c r="L333" s="36"/>
      <c r="M333" s="30"/>
      <c r="N333" s="31"/>
    </row>
    <row r="334" spans="1:14" x14ac:dyDescent="0.25">
      <c r="A334" s="32"/>
      <c r="B334" s="52"/>
      <c r="C334" s="33"/>
      <c r="D334" s="34"/>
      <c r="E334" s="34"/>
      <c r="F334" s="30"/>
      <c r="H334" s="36"/>
      <c r="K334" s="30"/>
      <c r="L334" s="36"/>
      <c r="M334" s="30"/>
      <c r="N334" s="31"/>
    </row>
    <row r="335" spans="1:14" x14ac:dyDescent="0.25">
      <c r="A335" s="32"/>
      <c r="B335" s="52"/>
      <c r="C335" s="33"/>
      <c r="D335" s="34"/>
      <c r="E335" s="34"/>
      <c r="F335" s="30"/>
      <c r="H335" s="36"/>
      <c r="K335" s="30"/>
      <c r="L335" s="36"/>
      <c r="M335" s="30"/>
      <c r="N335" s="31"/>
    </row>
    <row r="336" spans="1:14" x14ac:dyDescent="0.25">
      <c r="A336" s="32"/>
      <c r="B336" s="52"/>
      <c r="C336" s="33"/>
      <c r="D336" s="34"/>
      <c r="F336" s="35"/>
      <c r="G336" s="29"/>
      <c r="H336" s="36"/>
      <c r="K336" s="30"/>
      <c r="L336" s="36"/>
      <c r="M336" s="30"/>
      <c r="N336" s="31"/>
    </row>
    <row r="337" spans="1:14" x14ac:dyDescent="0.25">
      <c r="A337" s="32"/>
      <c r="B337" s="52"/>
      <c r="C337" s="33"/>
      <c r="D337" s="34"/>
      <c r="E337" s="34"/>
      <c r="F337" s="30"/>
      <c r="H337" s="36"/>
      <c r="K337" s="30"/>
      <c r="L337" s="36"/>
      <c r="M337" s="30"/>
      <c r="N337" s="31"/>
    </row>
    <row r="338" spans="1:14" x14ac:dyDescent="0.25">
      <c r="A338" s="32"/>
      <c r="B338" s="52"/>
      <c r="C338" s="33"/>
      <c r="D338" s="34"/>
      <c r="F338" s="35"/>
      <c r="G338" s="29"/>
      <c r="H338" s="36"/>
      <c r="K338" s="30"/>
      <c r="L338" s="36"/>
      <c r="M338" s="30"/>
      <c r="N338" s="31"/>
    </row>
    <row r="339" spans="1:14" x14ac:dyDescent="0.25">
      <c r="A339" s="32"/>
      <c r="B339" s="52"/>
      <c r="C339" s="33"/>
      <c r="D339" s="34"/>
      <c r="E339" s="34"/>
      <c r="F339" s="30"/>
      <c r="H339" s="36"/>
      <c r="K339" s="30"/>
      <c r="L339" s="36"/>
      <c r="M339" s="30"/>
      <c r="N339" s="31"/>
    </row>
    <row r="340" spans="1:14" x14ac:dyDescent="0.25">
      <c r="A340" s="32"/>
      <c r="B340" s="52"/>
      <c r="C340" s="33"/>
      <c r="D340" s="34"/>
      <c r="E340" s="34"/>
      <c r="F340" s="30"/>
      <c r="H340" s="36"/>
      <c r="K340" s="30"/>
      <c r="L340" s="36"/>
      <c r="M340" s="30"/>
      <c r="N340" s="31"/>
    </row>
    <row r="341" spans="1:14" x14ac:dyDescent="0.25">
      <c r="A341" s="32"/>
      <c r="B341" s="52"/>
      <c r="C341" s="33"/>
      <c r="D341" s="34"/>
      <c r="F341" s="35"/>
      <c r="G341" s="29"/>
      <c r="H341" s="36"/>
      <c r="K341" s="30"/>
      <c r="L341" s="36"/>
      <c r="M341" s="30"/>
      <c r="N341" s="31"/>
    </row>
    <row r="342" spans="1:14" x14ac:dyDescent="0.25">
      <c r="A342" s="32"/>
      <c r="B342" s="52"/>
      <c r="C342" s="33"/>
      <c r="D342" s="34"/>
      <c r="E342" s="34"/>
      <c r="F342" s="30"/>
      <c r="H342" s="36"/>
      <c r="K342" s="30"/>
      <c r="L342" s="36"/>
      <c r="M342" s="30"/>
      <c r="N342" s="31"/>
    </row>
    <row r="343" spans="1:14" x14ac:dyDescent="0.25">
      <c r="A343" s="32"/>
      <c r="B343" s="52"/>
      <c r="C343" s="33"/>
      <c r="D343" s="34"/>
      <c r="F343" s="35"/>
      <c r="G343" s="29"/>
      <c r="H343" s="36"/>
      <c r="K343" s="30"/>
      <c r="L343" s="36"/>
      <c r="M343" s="30"/>
      <c r="N343" s="31"/>
    </row>
    <row r="344" spans="1:14" x14ac:dyDescent="0.25">
      <c r="A344" s="32"/>
      <c r="B344" s="52"/>
      <c r="C344" s="33"/>
      <c r="D344" s="34"/>
      <c r="E344" s="34"/>
      <c r="F344" s="30"/>
      <c r="H344" s="36"/>
      <c r="K344" s="30"/>
      <c r="L344" s="36"/>
      <c r="M344" s="30"/>
      <c r="N344" s="31"/>
    </row>
    <row r="345" spans="1:14" x14ac:dyDescent="0.25">
      <c r="A345" s="32"/>
      <c r="B345" s="52"/>
      <c r="C345" s="33"/>
      <c r="D345" s="34"/>
      <c r="E345" s="34"/>
      <c r="F345" s="30"/>
      <c r="H345" s="36"/>
      <c r="K345" s="30"/>
      <c r="L345" s="36"/>
      <c r="M345" s="30"/>
      <c r="N345" s="31"/>
    </row>
    <row r="346" spans="1:14" x14ac:dyDescent="0.25">
      <c r="A346" s="32"/>
      <c r="B346" s="52"/>
      <c r="C346" s="33"/>
      <c r="D346" s="34"/>
      <c r="F346" s="35"/>
      <c r="G346" s="29"/>
      <c r="H346" s="36"/>
      <c r="K346" s="30"/>
      <c r="L346" s="36"/>
      <c r="M346" s="30"/>
      <c r="N346" s="31"/>
    </row>
    <row r="347" spans="1:14" x14ac:dyDescent="0.25">
      <c r="A347" s="32"/>
      <c r="B347" s="52"/>
      <c r="C347" s="33"/>
      <c r="D347" s="34"/>
      <c r="E347" s="34"/>
      <c r="F347" s="30"/>
      <c r="H347" s="36"/>
      <c r="K347" s="30"/>
      <c r="L347" s="36"/>
      <c r="M347" s="30"/>
      <c r="N347" s="31"/>
    </row>
    <row r="348" spans="1:14" x14ac:dyDescent="0.25">
      <c r="A348" s="32"/>
      <c r="B348" s="52"/>
      <c r="C348" s="33"/>
      <c r="D348" s="34"/>
      <c r="F348" s="35"/>
      <c r="G348" s="29"/>
      <c r="H348" s="36"/>
      <c r="K348" s="30"/>
      <c r="L348" s="36"/>
      <c r="M348" s="30"/>
      <c r="N348" s="31"/>
    </row>
    <row r="349" spans="1:14" x14ac:dyDescent="0.25">
      <c r="A349" s="32"/>
      <c r="B349" s="52"/>
      <c r="C349" s="33"/>
      <c r="D349" s="34"/>
      <c r="E349" s="34"/>
      <c r="F349" s="30"/>
      <c r="H349" s="36"/>
      <c r="K349" s="30"/>
      <c r="L349" s="36"/>
      <c r="M349" s="30"/>
      <c r="N349" s="31"/>
    </row>
    <row r="350" spans="1:14" x14ac:dyDescent="0.25">
      <c r="A350" s="32"/>
      <c r="B350" s="52"/>
      <c r="C350" s="33"/>
      <c r="D350" s="34"/>
      <c r="E350" s="34"/>
      <c r="F350" s="30"/>
      <c r="H350" s="36"/>
      <c r="K350" s="30"/>
      <c r="L350" s="36"/>
      <c r="M350" s="30"/>
      <c r="N350" s="31"/>
    </row>
    <row r="351" spans="1:14" x14ac:dyDescent="0.25">
      <c r="A351" s="32"/>
      <c r="B351" s="52"/>
      <c r="C351" s="33"/>
      <c r="D351" s="34"/>
      <c r="F351" s="35"/>
      <c r="G351" s="29"/>
      <c r="H351" s="36"/>
      <c r="K351" s="30"/>
      <c r="L351" s="36"/>
      <c r="M351" s="30"/>
      <c r="N351" s="31"/>
    </row>
    <row r="352" spans="1:14" x14ac:dyDescent="0.25">
      <c r="A352" s="32"/>
      <c r="B352" s="52"/>
      <c r="C352" s="33"/>
      <c r="D352" s="34"/>
      <c r="E352" s="34"/>
      <c r="F352" s="30"/>
      <c r="H352" s="36"/>
      <c r="K352" s="30"/>
      <c r="L352" s="36"/>
      <c r="M352" s="30"/>
      <c r="N352" s="31"/>
    </row>
    <row r="353" spans="1:14" x14ac:dyDescent="0.25">
      <c r="A353" s="32"/>
      <c r="B353" s="52"/>
      <c r="C353" s="33"/>
      <c r="D353" s="34"/>
      <c r="F353" s="35"/>
      <c r="G353" s="29"/>
      <c r="H353" s="36"/>
      <c r="K353" s="30"/>
      <c r="L353" s="36"/>
      <c r="M353" s="30"/>
      <c r="N353" s="31"/>
    </row>
    <row r="354" spans="1:14" x14ac:dyDescent="0.25">
      <c r="A354" s="32"/>
      <c r="B354" s="52"/>
      <c r="C354" s="33"/>
      <c r="D354" s="34"/>
      <c r="E354" s="34"/>
      <c r="F354" s="30"/>
      <c r="H354" s="36"/>
      <c r="K354" s="30"/>
      <c r="L354" s="36"/>
      <c r="M354" s="30"/>
      <c r="N354" s="31"/>
    </row>
    <row r="355" spans="1:14" x14ac:dyDescent="0.25">
      <c r="A355" s="32"/>
      <c r="B355" s="52"/>
      <c r="C355" s="33"/>
      <c r="D355" s="34"/>
      <c r="E355" s="34"/>
      <c r="F355" s="30"/>
      <c r="H355" s="36"/>
      <c r="K355" s="30"/>
      <c r="L355" s="36"/>
      <c r="M355" s="30"/>
      <c r="N355" s="31"/>
    </row>
    <row r="356" spans="1:14" x14ac:dyDescent="0.25">
      <c r="A356" s="32"/>
      <c r="B356" s="52"/>
      <c r="C356" s="33"/>
      <c r="D356" s="34"/>
      <c r="F356" s="35"/>
      <c r="G356" s="29"/>
      <c r="H356" s="36"/>
      <c r="K356" s="30"/>
      <c r="L356" s="36"/>
      <c r="M356" s="30"/>
      <c r="N356" s="31"/>
    </row>
    <row r="357" spans="1:14" x14ac:dyDescent="0.25">
      <c r="A357" s="32"/>
      <c r="B357" s="52"/>
      <c r="C357" s="33"/>
      <c r="D357" s="34"/>
      <c r="E357" s="34"/>
      <c r="F357" s="30"/>
      <c r="H357" s="36"/>
      <c r="K357" s="30"/>
      <c r="L357" s="36"/>
      <c r="M357" s="30"/>
      <c r="N357" s="31"/>
    </row>
    <row r="358" spans="1:14" x14ac:dyDescent="0.25">
      <c r="A358" s="32"/>
      <c r="B358" s="52"/>
      <c r="C358" s="33"/>
      <c r="D358" s="34"/>
      <c r="F358" s="35"/>
      <c r="G358" s="29"/>
      <c r="H358" s="36"/>
      <c r="K358" s="30"/>
      <c r="L358" s="36"/>
      <c r="M358" s="30"/>
      <c r="N358" s="31"/>
    </row>
    <row r="359" spans="1:14" x14ac:dyDescent="0.25">
      <c r="A359" s="32"/>
      <c r="B359" s="52"/>
      <c r="C359" s="33"/>
      <c r="D359" s="34"/>
      <c r="E359" s="34"/>
      <c r="F359" s="30"/>
      <c r="H359" s="36"/>
      <c r="K359" s="30"/>
      <c r="L359" s="36"/>
      <c r="M359" s="30"/>
      <c r="N359" s="31"/>
    </row>
    <row r="360" spans="1:14" x14ac:dyDescent="0.25">
      <c r="A360" s="32"/>
      <c r="B360" s="52"/>
      <c r="C360" s="33"/>
      <c r="D360" s="34"/>
      <c r="E360" s="34"/>
      <c r="F360" s="30"/>
      <c r="H360" s="36"/>
      <c r="K360" s="30"/>
      <c r="L360" s="36"/>
      <c r="M360" s="30"/>
      <c r="N360" s="31"/>
    </row>
    <row r="361" spans="1:14" x14ac:dyDescent="0.25">
      <c r="A361" s="32"/>
      <c r="B361" s="52"/>
      <c r="C361" s="33"/>
      <c r="D361" s="34"/>
      <c r="F361" s="35"/>
      <c r="G361" s="29"/>
      <c r="H361" s="36"/>
      <c r="K361" s="30"/>
      <c r="L361" s="36"/>
      <c r="M361" s="30"/>
      <c r="N361" s="31"/>
    </row>
    <row r="362" spans="1:14" x14ac:dyDescent="0.25">
      <c r="A362" s="32"/>
      <c r="B362" s="52"/>
      <c r="C362" s="33"/>
      <c r="D362" s="34"/>
      <c r="E362" s="34"/>
      <c r="F362" s="30"/>
      <c r="H362" s="36"/>
      <c r="K362" s="30"/>
      <c r="L362" s="36"/>
      <c r="M362" s="30"/>
      <c r="N362" s="31"/>
    </row>
    <row r="363" spans="1:14" x14ac:dyDescent="0.25">
      <c r="A363" s="32"/>
      <c r="B363" s="52"/>
      <c r="C363" s="33"/>
      <c r="D363" s="34"/>
      <c r="F363" s="35"/>
      <c r="G363" s="29"/>
      <c r="H363" s="36"/>
      <c r="K363" s="30"/>
      <c r="L363" s="36"/>
      <c r="M363" s="30"/>
      <c r="N363" s="31"/>
    </row>
    <row r="364" spans="1:14" x14ac:dyDescent="0.25">
      <c r="A364" s="32"/>
      <c r="B364" s="52"/>
      <c r="C364" s="33"/>
      <c r="D364" s="34"/>
      <c r="E364" s="34"/>
      <c r="F364" s="30"/>
      <c r="H364" s="36"/>
      <c r="K364" s="30"/>
      <c r="L364" s="36"/>
      <c r="M364" s="30"/>
      <c r="N364" s="31"/>
    </row>
    <row r="365" spans="1:14" x14ac:dyDescent="0.25">
      <c r="A365" s="32"/>
      <c r="B365" s="52"/>
      <c r="C365" s="33"/>
      <c r="D365" s="34"/>
      <c r="E365" s="34"/>
      <c r="F365" s="30"/>
      <c r="H365" s="36"/>
      <c r="K365" s="30"/>
      <c r="L365" s="36"/>
      <c r="M365" s="30"/>
      <c r="N365" s="31"/>
    </row>
    <row r="366" spans="1:14" x14ac:dyDescent="0.25">
      <c r="A366" s="32"/>
      <c r="B366" s="52"/>
      <c r="C366" s="33"/>
      <c r="D366" s="34"/>
      <c r="F366" s="35"/>
      <c r="G366" s="29"/>
      <c r="H366" s="36"/>
      <c r="K366" s="30"/>
      <c r="L366" s="36"/>
      <c r="M366" s="30"/>
      <c r="N366" s="31"/>
    </row>
    <row r="367" spans="1:14" x14ac:dyDescent="0.25">
      <c r="A367" s="32"/>
      <c r="B367" s="52"/>
      <c r="C367" s="33"/>
      <c r="D367" s="34"/>
      <c r="E367" s="34"/>
      <c r="F367" s="30"/>
      <c r="H367" s="36"/>
      <c r="K367" s="30"/>
      <c r="L367" s="36"/>
      <c r="M367" s="30"/>
      <c r="N367" s="31"/>
    </row>
    <row r="368" spans="1:14" x14ac:dyDescent="0.25">
      <c r="A368" s="32"/>
      <c r="B368" s="52"/>
      <c r="C368" s="33"/>
      <c r="D368" s="34"/>
      <c r="F368" s="35"/>
      <c r="G368" s="29"/>
      <c r="H368" s="36"/>
      <c r="K368" s="30"/>
      <c r="L368" s="36"/>
      <c r="M368" s="30"/>
      <c r="N368" s="31"/>
    </row>
    <row r="369" spans="1:14" x14ac:dyDescent="0.25">
      <c r="A369" s="32"/>
      <c r="B369" s="52"/>
      <c r="C369" s="33"/>
      <c r="D369" s="34"/>
      <c r="E369" s="34"/>
      <c r="F369" s="30"/>
      <c r="H369" s="36"/>
      <c r="K369" s="30"/>
      <c r="L369" s="36"/>
      <c r="M369" s="30"/>
      <c r="N369" s="31"/>
    </row>
    <row r="370" spans="1:14" x14ac:dyDescent="0.25">
      <c r="A370" s="32"/>
      <c r="B370" s="52"/>
      <c r="C370" s="33"/>
      <c r="D370" s="34"/>
      <c r="E370" s="34"/>
      <c r="F370" s="30"/>
      <c r="H370" s="36"/>
      <c r="K370" s="30"/>
      <c r="L370" s="36"/>
      <c r="M370" s="30"/>
      <c r="N370" s="31"/>
    </row>
    <row r="371" spans="1:14" x14ac:dyDescent="0.25">
      <c r="A371" s="32"/>
      <c r="B371" s="52"/>
      <c r="C371" s="33"/>
      <c r="D371" s="34"/>
      <c r="F371" s="35"/>
      <c r="G371" s="29"/>
      <c r="H371" s="36"/>
      <c r="K371" s="30"/>
      <c r="L371" s="36"/>
      <c r="M371" s="30"/>
      <c r="N371" s="31"/>
    </row>
    <row r="372" spans="1:14" x14ac:dyDescent="0.25">
      <c r="A372" s="32"/>
      <c r="B372" s="52"/>
      <c r="C372" s="33"/>
      <c r="D372" s="34"/>
      <c r="E372" s="34"/>
      <c r="F372" s="30"/>
      <c r="H372" s="36"/>
      <c r="K372" s="30"/>
      <c r="L372" s="36"/>
      <c r="M372" s="30"/>
      <c r="N372" s="31"/>
    </row>
    <row r="373" spans="1:14" x14ac:dyDescent="0.25">
      <c r="A373" s="32"/>
      <c r="B373" s="52"/>
      <c r="C373" s="33"/>
      <c r="D373" s="34"/>
      <c r="F373" s="35"/>
      <c r="G373" s="29"/>
      <c r="H373" s="36"/>
      <c r="K373" s="30"/>
      <c r="L373" s="36"/>
      <c r="M373" s="30"/>
      <c r="N373" s="31"/>
    </row>
    <row r="374" spans="1:14" x14ac:dyDescent="0.25">
      <c r="A374" s="32"/>
      <c r="B374" s="52"/>
      <c r="C374" s="33"/>
      <c r="D374" s="34"/>
      <c r="E374" s="34"/>
      <c r="F374" s="30"/>
      <c r="H374" s="36"/>
      <c r="K374" s="30"/>
      <c r="L374" s="36"/>
      <c r="M374" s="30"/>
      <c r="N374" s="31"/>
    </row>
    <row r="375" spans="1:14" x14ac:dyDescent="0.25">
      <c r="A375" s="32"/>
      <c r="B375" s="52"/>
      <c r="C375" s="33"/>
      <c r="D375" s="34"/>
      <c r="E375" s="34"/>
      <c r="F375" s="30"/>
      <c r="H375" s="36"/>
      <c r="K375" s="30"/>
      <c r="L375" s="36"/>
      <c r="M375" s="30"/>
      <c r="N375" s="31"/>
    </row>
    <row r="376" spans="1:14" x14ac:dyDescent="0.25">
      <c r="A376" s="32"/>
      <c r="B376" s="52"/>
      <c r="C376" s="33"/>
      <c r="D376" s="34"/>
      <c r="F376" s="35"/>
      <c r="G376" s="29"/>
      <c r="H376" s="36"/>
      <c r="K376" s="30"/>
      <c r="L376" s="36"/>
      <c r="M376" s="30"/>
      <c r="N376" s="31"/>
    </row>
    <row r="377" spans="1:14" x14ac:dyDescent="0.25">
      <c r="A377" s="32"/>
      <c r="B377" s="52"/>
      <c r="C377" s="33"/>
      <c r="D377" s="34"/>
      <c r="E377" s="34"/>
      <c r="F377" s="30"/>
      <c r="H377" s="36"/>
      <c r="K377" s="30"/>
      <c r="L377" s="36"/>
      <c r="M377" s="30"/>
      <c r="N377" s="31"/>
    </row>
    <row r="378" spans="1:14" x14ac:dyDescent="0.25">
      <c r="A378" s="32"/>
      <c r="B378" s="52"/>
      <c r="C378" s="33"/>
      <c r="D378" s="34"/>
      <c r="F378" s="35"/>
      <c r="G378" s="29"/>
      <c r="H378" s="36"/>
      <c r="K378" s="30"/>
      <c r="L378" s="36"/>
      <c r="M378" s="30"/>
      <c r="N378" s="31"/>
    </row>
    <row r="379" spans="1:14" x14ac:dyDescent="0.25">
      <c r="A379" s="32"/>
      <c r="B379" s="52"/>
      <c r="C379" s="33"/>
      <c r="D379" s="34"/>
      <c r="E379" s="34"/>
      <c r="F379" s="30"/>
      <c r="H379" s="36"/>
      <c r="K379" s="30"/>
      <c r="L379" s="36"/>
      <c r="M379" s="30"/>
      <c r="N379" s="31"/>
    </row>
    <row r="380" spans="1:14" x14ac:dyDescent="0.25">
      <c r="A380" s="32"/>
      <c r="B380" s="52"/>
      <c r="C380" s="33"/>
      <c r="D380" s="34"/>
      <c r="E380" s="34"/>
      <c r="F380" s="30"/>
      <c r="H380" s="36"/>
      <c r="K380" s="30"/>
      <c r="L380" s="36"/>
      <c r="M380" s="30"/>
      <c r="N380" s="31"/>
    </row>
    <row r="381" spans="1:14" x14ac:dyDescent="0.25">
      <c r="A381" s="32"/>
      <c r="B381" s="52"/>
      <c r="C381" s="33"/>
      <c r="D381" s="34"/>
      <c r="F381" s="35"/>
      <c r="G381" s="29"/>
      <c r="H381" s="36"/>
      <c r="K381" s="30"/>
      <c r="L381" s="36"/>
      <c r="M381" s="30"/>
      <c r="N381" s="31"/>
    </row>
    <row r="382" spans="1:14" x14ac:dyDescent="0.25">
      <c r="A382" s="32"/>
      <c r="B382" s="52"/>
      <c r="C382" s="33"/>
      <c r="D382" s="34"/>
      <c r="E382" s="34"/>
      <c r="F382" s="30"/>
      <c r="H382" s="36"/>
      <c r="K382" s="30"/>
      <c r="L382" s="36"/>
      <c r="M382" s="30"/>
      <c r="N382" s="31"/>
    </row>
    <row r="383" spans="1:14" x14ac:dyDescent="0.25">
      <c r="A383" s="32"/>
      <c r="B383" s="52"/>
      <c r="C383" s="33"/>
      <c r="D383" s="34"/>
      <c r="F383" s="35"/>
      <c r="G383" s="29"/>
      <c r="H383" s="36"/>
      <c r="K383" s="30"/>
      <c r="L383" s="36"/>
      <c r="M383" s="30"/>
      <c r="N383" s="31"/>
    </row>
    <row r="384" spans="1:14" x14ac:dyDescent="0.25">
      <c r="A384" s="32"/>
      <c r="B384" s="52"/>
      <c r="C384" s="33"/>
      <c r="D384" s="34"/>
      <c r="E384" s="34"/>
      <c r="F384" s="30"/>
      <c r="H384" s="36"/>
      <c r="K384" s="30"/>
      <c r="L384" s="36"/>
      <c r="M384" s="30"/>
      <c r="N384" s="31"/>
    </row>
    <row r="385" spans="1:14" x14ac:dyDescent="0.25">
      <c r="A385" s="32"/>
      <c r="B385" s="52"/>
      <c r="C385" s="33"/>
      <c r="D385" s="34"/>
      <c r="E385" s="34"/>
      <c r="F385" s="30"/>
      <c r="H385" s="36"/>
      <c r="K385" s="30"/>
      <c r="L385" s="36"/>
      <c r="M385" s="30"/>
      <c r="N385" s="31"/>
    </row>
    <row r="386" spans="1:14" x14ac:dyDescent="0.25">
      <c r="A386" s="32"/>
      <c r="B386" s="52"/>
      <c r="C386" s="33"/>
      <c r="D386" s="34"/>
      <c r="F386" s="35"/>
      <c r="G386" s="29"/>
      <c r="H386" s="36"/>
      <c r="K386" s="30"/>
      <c r="L386" s="36"/>
      <c r="M386" s="30"/>
      <c r="N386" s="31"/>
    </row>
    <row r="387" spans="1:14" x14ac:dyDescent="0.25">
      <c r="A387" s="32"/>
      <c r="B387" s="52"/>
      <c r="C387" s="33"/>
      <c r="D387" s="34"/>
      <c r="E387" s="34"/>
      <c r="F387" s="30"/>
      <c r="H387" s="36"/>
      <c r="K387" s="30"/>
      <c r="L387" s="36"/>
      <c r="M387" s="30"/>
      <c r="N387" s="31"/>
    </row>
    <row r="388" spans="1:14" x14ac:dyDescent="0.25">
      <c r="A388" s="32"/>
      <c r="B388" s="52"/>
      <c r="C388" s="33"/>
      <c r="D388" s="34"/>
      <c r="F388" s="35"/>
      <c r="G388" s="29"/>
      <c r="H388" s="36"/>
      <c r="K388" s="30"/>
      <c r="L388" s="36"/>
      <c r="M388" s="30"/>
      <c r="N388" s="31"/>
    </row>
    <row r="389" spans="1:14" x14ac:dyDescent="0.25">
      <c r="A389" s="32"/>
      <c r="B389" s="52"/>
      <c r="C389" s="33"/>
      <c r="D389" s="34"/>
      <c r="E389" s="34"/>
      <c r="F389" s="30"/>
      <c r="H389" s="36"/>
      <c r="K389" s="30"/>
      <c r="L389" s="36"/>
      <c r="M389" s="30"/>
      <c r="N389" s="31"/>
    </row>
    <row r="390" spans="1:14" x14ac:dyDescent="0.25">
      <c r="A390" s="32"/>
      <c r="B390" s="52"/>
      <c r="C390" s="33"/>
      <c r="D390" s="34"/>
      <c r="E390" s="34"/>
      <c r="F390" s="30"/>
      <c r="H390" s="36"/>
      <c r="K390" s="30"/>
      <c r="L390" s="36"/>
      <c r="M390" s="30"/>
      <c r="N390" s="31"/>
    </row>
    <row r="391" spans="1:14" x14ac:dyDescent="0.25">
      <c r="A391" s="32"/>
      <c r="B391" s="52"/>
      <c r="C391" s="33"/>
      <c r="D391" s="34"/>
      <c r="F391" s="35"/>
      <c r="G391" s="29"/>
      <c r="H391" s="36"/>
      <c r="K391" s="30"/>
      <c r="L391" s="36"/>
      <c r="M391" s="30"/>
      <c r="N391" s="31"/>
    </row>
    <row r="392" spans="1:14" x14ac:dyDescent="0.25">
      <c r="A392" s="32"/>
      <c r="B392" s="52"/>
      <c r="C392" s="33"/>
      <c r="D392" s="34"/>
      <c r="E392" s="34"/>
      <c r="F392" s="30"/>
      <c r="H392" s="36"/>
      <c r="K392" s="30"/>
      <c r="L392" s="36"/>
      <c r="M392" s="30"/>
      <c r="N392" s="31"/>
    </row>
    <row r="393" spans="1:14" x14ac:dyDescent="0.25">
      <c r="A393" s="32"/>
      <c r="B393" s="52"/>
      <c r="C393" s="33"/>
      <c r="D393" s="34"/>
      <c r="F393" s="35"/>
      <c r="G393" s="29"/>
      <c r="H393" s="36"/>
      <c r="K393" s="30"/>
      <c r="L393" s="36"/>
      <c r="M393" s="30"/>
      <c r="N393" s="31"/>
    </row>
    <row r="394" spans="1:14" x14ac:dyDescent="0.25">
      <c r="A394" s="32"/>
      <c r="B394" s="52"/>
      <c r="C394" s="33"/>
      <c r="D394" s="34"/>
      <c r="E394" s="34"/>
      <c r="F394" s="30"/>
      <c r="H394" s="36"/>
      <c r="K394" s="30"/>
      <c r="L394" s="36"/>
      <c r="M394" s="30"/>
      <c r="N394" s="31"/>
    </row>
    <row r="395" spans="1:14" x14ac:dyDescent="0.25">
      <c r="A395" s="32"/>
      <c r="B395" s="52"/>
      <c r="C395" s="33"/>
      <c r="D395" s="34"/>
      <c r="E395" s="34"/>
      <c r="F395" s="30"/>
      <c r="H395" s="36"/>
      <c r="K395" s="30"/>
      <c r="L395" s="36"/>
      <c r="M395" s="30"/>
      <c r="N395" s="31"/>
    </row>
    <row r="396" spans="1:14" x14ac:dyDescent="0.25">
      <c r="A396" s="32"/>
      <c r="B396" s="52"/>
      <c r="C396" s="33"/>
      <c r="D396" s="34"/>
      <c r="F396" s="35"/>
      <c r="G396" s="29"/>
      <c r="H396" s="36"/>
      <c r="K396" s="30"/>
      <c r="L396" s="36"/>
      <c r="M396" s="30"/>
      <c r="N396" s="31"/>
    </row>
    <row r="397" spans="1:14" x14ac:dyDescent="0.25">
      <c r="A397" s="32"/>
      <c r="B397" s="52"/>
      <c r="C397" s="33"/>
      <c r="D397" s="34"/>
      <c r="E397" s="34"/>
      <c r="F397" s="30"/>
      <c r="H397" s="36"/>
      <c r="K397" s="30"/>
      <c r="L397" s="36"/>
      <c r="M397" s="30"/>
      <c r="N397" s="31"/>
    </row>
    <row r="398" spans="1:14" x14ac:dyDescent="0.25">
      <c r="A398" s="32"/>
      <c r="B398" s="52"/>
      <c r="C398" s="33"/>
      <c r="D398" s="34"/>
      <c r="F398" s="35"/>
      <c r="G398" s="29"/>
      <c r="H398" s="36"/>
      <c r="K398" s="30"/>
      <c r="L398" s="36"/>
      <c r="M398" s="30"/>
      <c r="N398" s="31"/>
    </row>
    <row r="399" spans="1:14" x14ac:dyDescent="0.25">
      <c r="A399" s="32"/>
      <c r="B399" s="52"/>
      <c r="C399" s="33"/>
      <c r="D399" s="34"/>
      <c r="E399" s="34"/>
      <c r="F399" s="30"/>
      <c r="H399" s="36"/>
      <c r="K399" s="30"/>
      <c r="L399" s="36"/>
      <c r="M399" s="30"/>
      <c r="N399" s="31"/>
    </row>
    <row r="400" spans="1:14" x14ac:dyDescent="0.25">
      <c r="A400" s="32"/>
      <c r="B400" s="52"/>
      <c r="C400" s="33"/>
      <c r="D400" s="34"/>
      <c r="E400" s="34"/>
      <c r="F400" s="30"/>
      <c r="H400" s="36"/>
      <c r="K400" s="30"/>
      <c r="L400" s="36"/>
      <c r="M400" s="30"/>
      <c r="N400" s="31"/>
    </row>
    <row r="401" spans="1:14" x14ac:dyDescent="0.25">
      <c r="A401" s="32"/>
      <c r="B401" s="52"/>
      <c r="C401" s="33"/>
      <c r="D401" s="34"/>
      <c r="F401" s="35"/>
      <c r="G401" s="29"/>
      <c r="H401" s="36"/>
      <c r="K401" s="30"/>
      <c r="L401" s="36"/>
      <c r="M401" s="30"/>
      <c r="N401" s="31"/>
    </row>
    <row r="402" spans="1:14" x14ac:dyDescent="0.25">
      <c r="A402" s="32"/>
      <c r="B402" s="52"/>
      <c r="C402" s="33"/>
      <c r="D402" s="34"/>
      <c r="E402" s="34"/>
      <c r="F402" s="30"/>
      <c r="H402" s="36"/>
      <c r="K402" s="30"/>
      <c r="L402" s="36"/>
      <c r="M402" s="30"/>
      <c r="N402" s="31"/>
    </row>
    <row r="403" spans="1:14" x14ac:dyDescent="0.25">
      <c r="A403" s="32"/>
      <c r="B403" s="52"/>
      <c r="C403" s="33"/>
      <c r="D403" s="34"/>
      <c r="F403" s="35"/>
      <c r="G403" s="29"/>
      <c r="H403" s="36"/>
      <c r="K403" s="30"/>
      <c r="L403" s="36"/>
      <c r="M403" s="30"/>
      <c r="N403" s="31"/>
    </row>
    <row r="404" spans="1:14" x14ac:dyDescent="0.25">
      <c r="A404" s="32"/>
      <c r="B404" s="52"/>
      <c r="C404" s="33"/>
      <c r="D404" s="34"/>
      <c r="E404" s="34"/>
      <c r="F404" s="30"/>
      <c r="H404" s="36"/>
      <c r="K404" s="30"/>
      <c r="L404" s="36"/>
      <c r="M404" s="30"/>
      <c r="N404" s="31"/>
    </row>
    <row r="405" spans="1:14" x14ac:dyDescent="0.25">
      <c r="A405" s="32"/>
      <c r="B405" s="52"/>
      <c r="C405" s="33"/>
      <c r="D405" s="34"/>
      <c r="E405" s="34"/>
      <c r="F405" s="30"/>
      <c r="H405" s="36"/>
      <c r="K405" s="30"/>
      <c r="L405" s="36"/>
      <c r="M405" s="30"/>
      <c r="N405" s="31"/>
    </row>
    <row r="406" spans="1:14" x14ac:dyDescent="0.25">
      <c r="A406" s="32"/>
      <c r="B406" s="52"/>
      <c r="C406" s="33"/>
      <c r="D406" s="34"/>
      <c r="F406" s="35"/>
      <c r="G406" s="29"/>
      <c r="H406" s="36"/>
      <c r="K406" s="30"/>
      <c r="L406" s="36"/>
      <c r="M406" s="30"/>
      <c r="N406" s="31"/>
    </row>
    <row r="407" spans="1:14" x14ac:dyDescent="0.25">
      <c r="A407" s="32"/>
      <c r="B407" s="52"/>
      <c r="C407" s="33"/>
      <c r="D407" s="34"/>
      <c r="E407" s="34"/>
      <c r="F407" s="30"/>
      <c r="H407" s="36"/>
      <c r="K407" s="30"/>
      <c r="L407" s="36"/>
      <c r="M407" s="30"/>
      <c r="N407" s="31"/>
    </row>
    <row r="408" spans="1:14" x14ac:dyDescent="0.25">
      <c r="A408" s="32"/>
      <c r="B408" s="52"/>
      <c r="C408" s="33"/>
      <c r="D408" s="34"/>
      <c r="F408" s="35"/>
      <c r="G408" s="29"/>
      <c r="H408" s="36"/>
      <c r="K408" s="30"/>
      <c r="L408" s="36"/>
      <c r="M408" s="30"/>
      <c r="N408" s="31"/>
    </row>
    <row r="409" spans="1:14" x14ac:dyDescent="0.25">
      <c r="A409" s="32"/>
      <c r="B409" s="52"/>
      <c r="C409" s="33"/>
      <c r="D409" s="34"/>
      <c r="E409" s="34"/>
      <c r="F409" s="30"/>
      <c r="H409" s="36"/>
      <c r="K409" s="30"/>
      <c r="L409" s="36"/>
      <c r="M409" s="30"/>
      <c r="N409" s="31"/>
    </row>
    <row r="410" spans="1:14" x14ac:dyDescent="0.25">
      <c r="A410" s="32"/>
      <c r="B410" s="52"/>
      <c r="C410" s="33"/>
      <c r="D410" s="34"/>
      <c r="E410" s="34"/>
      <c r="F410" s="30"/>
      <c r="H410" s="36"/>
      <c r="K410" s="30"/>
      <c r="L410" s="36"/>
      <c r="M410" s="30"/>
      <c r="N410" s="31"/>
    </row>
    <row r="411" spans="1:14" x14ac:dyDescent="0.25">
      <c r="A411" s="32"/>
      <c r="B411" s="52"/>
      <c r="C411" s="33"/>
      <c r="D411" s="34"/>
      <c r="F411" s="35"/>
      <c r="G411" s="29"/>
      <c r="H411" s="36"/>
      <c r="K411" s="30"/>
      <c r="L411" s="36"/>
      <c r="M411" s="30"/>
      <c r="N411" s="31"/>
    </row>
    <row r="412" spans="1:14" x14ac:dyDescent="0.25">
      <c r="A412" s="32"/>
      <c r="B412" s="52"/>
      <c r="C412" s="33"/>
      <c r="D412" s="34"/>
      <c r="E412" s="34"/>
      <c r="F412" s="30"/>
      <c r="H412" s="36"/>
      <c r="K412" s="30"/>
      <c r="L412" s="36"/>
      <c r="M412" s="30"/>
      <c r="N412" s="31"/>
    </row>
    <row r="413" spans="1:14" x14ac:dyDescent="0.25">
      <c r="A413" s="32"/>
      <c r="B413" s="52"/>
      <c r="C413" s="33"/>
      <c r="D413" s="34"/>
      <c r="F413" s="35"/>
      <c r="G413" s="29"/>
      <c r="H413" s="36"/>
      <c r="K413" s="30"/>
      <c r="L413" s="36"/>
      <c r="M413" s="30"/>
      <c r="N413" s="31"/>
    </row>
    <row r="414" spans="1:14" x14ac:dyDescent="0.25">
      <c r="A414" s="32"/>
      <c r="B414" s="52"/>
      <c r="C414" s="33"/>
      <c r="D414" s="34"/>
      <c r="E414" s="34"/>
      <c r="F414" s="30"/>
      <c r="H414" s="36"/>
      <c r="K414" s="30"/>
      <c r="L414" s="36"/>
      <c r="M414" s="30"/>
      <c r="N414" s="31"/>
    </row>
    <row r="415" spans="1:14" x14ac:dyDescent="0.25">
      <c r="A415" s="32"/>
      <c r="B415" s="52"/>
      <c r="C415" s="33"/>
      <c r="D415" s="34"/>
      <c r="E415" s="34"/>
      <c r="F415" s="30"/>
      <c r="H415" s="36"/>
      <c r="K415" s="30"/>
      <c r="L415" s="36"/>
      <c r="M415" s="30"/>
      <c r="N415" s="31"/>
    </row>
    <row r="416" spans="1:14" x14ac:dyDescent="0.25">
      <c r="A416" s="32"/>
      <c r="B416" s="52"/>
      <c r="C416" s="33"/>
      <c r="D416" s="34"/>
      <c r="F416" s="35"/>
      <c r="G416" s="29"/>
      <c r="H416" s="36"/>
      <c r="K416" s="30"/>
      <c r="L416" s="36"/>
      <c r="M416" s="30"/>
      <c r="N416" s="31"/>
    </row>
    <row r="417" spans="1:14" x14ac:dyDescent="0.25">
      <c r="A417" s="32"/>
      <c r="B417" s="52"/>
      <c r="C417" s="33"/>
      <c r="D417" s="34"/>
      <c r="E417" s="34"/>
      <c r="F417" s="30"/>
      <c r="H417" s="36"/>
      <c r="K417" s="30"/>
      <c r="L417" s="36"/>
      <c r="M417" s="30"/>
      <c r="N417" s="31"/>
    </row>
    <row r="418" spans="1:14" x14ac:dyDescent="0.25">
      <c r="A418" s="32"/>
      <c r="B418" s="52"/>
      <c r="C418" s="33"/>
      <c r="D418" s="34"/>
      <c r="F418" s="35"/>
      <c r="G418" s="29"/>
      <c r="H418" s="36"/>
      <c r="K418" s="30"/>
      <c r="L418" s="36"/>
      <c r="M418" s="30"/>
      <c r="N418" s="31"/>
    </row>
    <row r="419" spans="1:14" x14ac:dyDescent="0.25">
      <c r="A419" s="32"/>
      <c r="B419" s="52"/>
      <c r="C419" s="33"/>
      <c r="D419" s="34"/>
      <c r="E419" s="34"/>
      <c r="F419" s="30"/>
      <c r="H419" s="36"/>
      <c r="K419" s="30"/>
      <c r="L419" s="36"/>
      <c r="M419" s="30"/>
      <c r="N419" s="31"/>
    </row>
    <row r="420" spans="1:14" x14ac:dyDescent="0.25">
      <c r="A420" s="32"/>
      <c r="B420" s="52"/>
      <c r="C420" s="33"/>
      <c r="D420" s="34"/>
      <c r="E420" s="34"/>
      <c r="F420" s="30"/>
      <c r="H420" s="36"/>
      <c r="K420" s="30"/>
      <c r="L420" s="36"/>
      <c r="M420" s="30"/>
      <c r="N420" s="31"/>
    </row>
    <row r="421" spans="1:14" x14ac:dyDescent="0.25">
      <c r="A421" s="32"/>
      <c r="B421" s="52"/>
      <c r="C421" s="33"/>
      <c r="D421" s="34"/>
      <c r="F421" s="35"/>
      <c r="G421" s="29"/>
      <c r="H421" s="36"/>
      <c r="K421" s="30"/>
      <c r="L421" s="36"/>
      <c r="M421" s="30"/>
      <c r="N421" s="31"/>
    </row>
    <row r="422" spans="1:14" x14ac:dyDescent="0.25">
      <c r="A422" s="32"/>
      <c r="B422" s="52"/>
      <c r="C422" s="33"/>
      <c r="D422" s="34"/>
      <c r="E422" s="34"/>
      <c r="F422" s="30"/>
      <c r="H422" s="36"/>
      <c r="K422" s="30"/>
      <c r="L422" s="36"/>
      <c r="M422" s="30"/>
      <c r="N422" s="31"/>
    </row>
    <row r="423" spans="1:14" x14ac:dyDescent="0.25">
      <c r="A423" s="32"/>
      <c r="B423" s="52"/>
      <c r="C423" s="33"/>
      <c r="D423" s="34"/>
      <c r="F423" s="35"/>
      <c r="G423" s="29"/>
      <c r="H423" s="36"/>
      <c r="K423" s="30"/>
      <c r="L423" s="36"/>
      <c r="M423" s="30"/>
      <c r="N423" s="31"/>
    </row>
    <row r="424" spans="1:14" x14ac:dyDescent="0.25">
      <c r="A424" s="32"/>
      <c r="B424" s="52"/>
      <c r="C424" s="33"/>
      <c r="D424" s="34"/>
      <c r="E424" s="34"/>
      <c r="F424" s="30"/>
      <c r="H424" s="36"/>
      <c r="K424" s="30"/>
      <c r="L424" s="36"/>
      <c r="M424" s="30"/>
      <c r="N424" s="31"/>
    </row>
    <row r="425" spans="1:14" x14ac:dyDescent="0.25">
      <c r="A425" s="32"/>
      <c r="B425" s="52"/>
      <c r="C425" s="33"/>
      <c r="D425" s="34"/>
      <c r="E425" s="34"/>
      <c r="F425" s="30"/>
      <c r="H425" s="36"/>
      <c r="K425" s="30"/>
      <c r="L425" s="36"/>
      <c r="M425" s="30"/>
      <c r="N425" s="31"/>
    </row>
    <row r="426" spans="1:14" x14ac:dyDescent="0.25">
      <c r="A426" s="32"/>
      <c r="B426" s="52"/>
      <c r="C426" s="33"/>
      <c r="D426" s="34"/>
      <c r="F426" s="35"/>
      <c r="G426" s="29"/>
      <c r="H426" s="36"/>
      <c r="K426" s="30"/>
      <c r="L426" s="36"/>
      <c r="M426" s="30"/>
      <c r="N426" s="31"/>
    </row>
    <row r="427" spans="1:14" x14ac:dyDescent="0.25">
      <c r="A427" s="32"/>
      <c r="B427" s="52"/>
      <c r="C427" s="33"/>
      <c r="D427" s="34"/>
      <c r="E427" s="34"/>
      <c r="F427" s="30"/>
      <c r="H427" s="36"/>
      <c r="K427" s="30"/>
      <c r="L427" s="36"/>
      <c r="M427" s="30"/>
      <c r="N427" s="31"/>
    </row>
    <row r="428" spans="1:14" x14ac:dyDescent="0.25">
      <c r="A428" s="32"/>
      <c r="B428" s="52"/>
      <c r="C428" s="33"/>
      <c r="D428" s="34"/>
      <c r="F428" s="35"/>
      <c r="G428" s="29"/>
      <c r="H428" s="36"/>
      <c r="K428" s="30"/>
      <c r="L428" s="36"/>
      <c r="M428" s="30"/>
      <c r="N428" s="31"/>
    </row>
    <row r="429" spans="1:14" x14ac:dyDescent="0.25">
      <c r="A429" s="32"/>
      <c r="B429" s="52"/>
      <c r="C429" s="33"/>
      <c r="D429" s="34"/>
      <c r="E429" s="34"/>
      <c r="F429" s="30"/>
      <c r="H429" s="36"/>
      <c r="K429" s="30"/>
      <c r="L429" s="36"/>
      <c r="M429" s="30"/>
      <c r="N429" s="31"/>
    </row>
    <row r="430" spans="1:14" x14ac:dyDescent="0.25">
      <c r="A430" s="32"/>
      <c r="B430" s="52"/>
      <c r="C430" s="33"/>
      <c r="D430" s="34"/>
      <c r="E430" s="34"/>
      <c r="F430" s="30"/>
      <c r="H430" s="36"/>
      <c r="K430" s="30"/>
      <c r="L430" s="36"/>
      <c r="M430" s="30"/>
      <c r="N430" s="31"/>
    </row>
    <row r="431" spans="1:14" x14ac:dyDescent="0.25">
      <c r="A431" s="32"/>
      <c r="B431" s="52"/>
      <c r="C431" s="33"/>
      <c r="D431" s="34"/>
      <c r="F431" s="35"/>
      <c r="G431" s="29"/>
      <c r="H431" s="36"/>
      <c r="K431" s="30"/>
      <c r="L431" s="36"/>
      <c r="M431" s="30"/>
      <c r="N431" s="31"/>
    </row>
    <row r="432" spans="1:14" x14ac:dyDescent="0.25">
      <c r="A432" s="32"/>
      <c r="B432" s="52"/>
      <c r="C432" s="33"/>
      <c r="D432" s="34"/>
      <c r="E432" s="34"/>
      <c r="F432" s="30"/>
      <c r="H432" s="36"/>
      <c r="K432" s="30"/>
      <c r="L432" s="36"/>
      <c r="M432" s="30"/>
      <c r="N432" s="31"/>
    </row>
    <row r="433" spans="1:14" x14ac:dyDescent="0.25">
      <c r="A433" s="32"/>
      <c r="B433" s="52"/>
      <c r="C433" s="33"/>
      <c r="D433" s="34"/>
      <c r="F433" s="35"/>
      <c r="G433" s="29"/>
      <c r="H433" s="36"/>
      <c r="K433" s="30"/>
      <c r="L433" s="36"/>
      <c r="M433" s="30"/>
      <c r="N433" s="31"/>
    </row>
    <row r="434" spans="1:14" x14ac:dyDescent="0.25">
      <c r="A434" s="32"/>
      <c r="B434" s="52"/>
      <c r="C434" s="33"/>
      <c r="D434" s="34"/>
      <c r="E434" s="34"/>
      <c r="F434" s="30"/>
      <c r="H434" s="36"/>
      <c r="K434" s="30"/>
      <c r="L434" s="36"/>
      <c r="M434" s="30"/>
      <c r="N434" s="31"/>
    </row>
    <row r="435" spans="1:14" x14ac:dyDescent="0.25">
      <c r="A435" s="32"/>
      <c r="B435" s="52"/>
      <c r="C435" s="33"/>
      <c r="D435" s="34"/>
      <c r="E435" s="34"/>
      <c r="F435" s="30"/>
      <c r="H435" s="36"/>
      <c r="K435" s="30"/>
      <c r="L435" s="36"/>
      <c r="M435" s="30"/>
      <c r="N435" s="31"/>
    </row>
    <row r="436" spans="1:14" x14ac:dyDescent="0.25">
      <c r="A436" s="32"/>
      <c r="B436" s="52"/>
      <c r="C436" s="33"/>
      <c r="D436" s="34"/>
      <c r="F436" s="35"/>
      <c r="G436" s="29"/>
      <c r="H436" s="36"/>
      <c r="K436" s="30"/>
      <c r="L436" s="36"/>
      <c r="M436" s="30"/>
      <c r="N436" s="31"/>
    </row>
    <row r="437" spans="1:14" x14ac:dyDescent="0.25">
      <c r="A437" s="32"/>
      <c r="B437" s="52"/>
      <c r="C437" s="33"/>
      <c r="D437" s="34"/>
      <c r="E437" s="34"/>
      <c r="F437" s="30"/>
      <c r="H437" s="36"/>
      <c r="K437" s="30"/>
      <c r="L437" s="36"/>
      <c r="M437" s="30"/>
      <c r="N437" s="31"/>
    </row>
    <row r="438" spans="1:14" x14ac:dyDescent="0.25">
      <c r="A438" s="32"/>
      <c r="B438" s="52"/>
      <c r="C438" s="33"/>
      <c r="D438" s="34"/>
      <c r="F438" s="35"/>
      <c r="G438" s="29"/>
      <c r="H438" s="36"/>
      <c r="K438" s="30"/>
      <c r="L438" s="36"/>
      <c r="M438" s="30"/>
      <c r="N438" s="31"/>
    </row>
    <row r="439" spans="1:14" x14ac:dyDescent="0.25">
      <c r="A439" s="32"/>
      <c r="B439" s="52"/>
      <c r="C439" s="33"/>
      <c r="D439" s="34"/>
      <c r="E439" s="34"/>
      <c r="F439" s="30"/>
      <c r="H439" s="36"/>
      <c r="K439" s="30"/>
      <c r="L439" s="36"/>
      <c r="M439" s="30"/>
      <c r="N439" s="31"/>
    </row>
    <row r="440" spans="1:14" x14ac:dyDescent="0.25">
      <c r="A440" s="32"/>
      <c r="B440" s="52"/>
      <c r="C440" s="33"/>
      <c r="D440" s="34"/>
      <c r="E440" s="34"/>
      <c r="F440" s="30"/>
      <c r="H440" s="36"/>
      <c r="K440" s="30"/>
      <c r="L440" s="36"/>
      <c r="M440" s="30"/>
      <c r="N440" s="31"/>
    </row>
    <row r="441" spans="1:14" x14ac:dyDescent="0.25">
      <c r="A441" s="32"/>
      <c r="B441" s="52"/>
      <c r="C441" s="33"/>
      <c r="D441" s="34"/>
      <c r="F441" s="35"/>
      <c r="G441" s="29"/>
      <c r="H441" s="36"/>
      <c r="K441" s="30"/>
      <c r="L441" s="36"/>
      <c r="M441" s="30"/>
      <c r="N441" s="31"/>
    </row>
    <row r="442" spans="1:14" x14ac:dyDescent="0.25">
      <c r="A442" s="32"/>
      <c r="B442" s="52"/>
      <c r="C442" s="33"/>
      <c r="D442" s="34"/>
      <c r="E442" s="34"/>
      <c r="F442" s="30"/>
      <c r="H442" s="36"/>
      <c r="K442" s="30"/>
      <c r="L442" s="36"/>
      <c r="M442" s="30"/>
      <c r="N442" s="31"/>
    </row>
    <row r="443" spans="1:14" x14ac:dyDescent="0.25">
      <c r="A443" s="32"/>
      <c r="B443" s="52"/>
      <c r="C443" s="33"/>
      <c r="D443" s="34"/>
      <c r="F443" s="35"/>
      <c r="G443" s="29"/>
      <c r="H443" s="36"/>
      <c r="K443" s="30"/>
      <c r="L443" s="36"/>
      <c r="M443" s="30"/>
      <c r="N443" s="31"/>
    </row>
    <row r="444" spans="1:14" x14ac:dyDescent="0.25">
      <c r="A444" s="32"/>
      <c r="B444" s="52"/>
      <c r="C444" s="33"/>
      <c r="D444" s="34"/>
      <c r="E444" s="34"/>
      <c r="F444" s="30"/>
      <c r="H444" s="36"/>
      <c r="K444" s="30"/>
      <c r="L444" s="36"/>
      <c r="M444" s="30"/>
      <c r="N444" s="31"/>
    </row>
    <row r="445" spans="1:14" x14ac:dyDescent="0.25">
      <c r="A445" s="32"/>
      <c r="B445" s="52"/>
      <c r="C445" s="33"/>
      <c r="D445" s="34"/>
      <c r="E445" s="34"/>
      <c r="F445" s="30"/>
      <c r="H445" s="36"/>
      <c r="K445" s="30"/>
      <c r="L445" s="36"/>
      <c r="M445" s="30"/>
      <c r="N445" s="31"/>
    </row>
    <row r="446" spans="1:14" x14ac:dyDescent="0.25">
      <c r="A446" s="32"/>
      <c r="B446" s="52"/>
      <c r="C446" s="33"/>
      <c r="D446" s="34"/>
      <c r="F446" s="35"/>
      <c r="G446" s="29"/>
      <c r="H446" s="36"/>
      <c r="K446" s="30"/>
      <c r="L446" s="36"/>
      <c r="M446" s="30"/>
      <c r="N446" s="31"/>
    </row>
    <row r="447" spans="1:14" x14ac:dyDescent="0.25">
      <c r="A447" s="32"/>
      <c r="B447" s="52"/>
      <c r="C447" s="33"/>
      <c r="D447" s="34"/>
      <c r="E447" s="34"/>
      <c r="F447" s="30"/>
      <c r="H447" s="36"/>
      <c r="K447" s="30"/>
      <c r="L447" s="36"/>
      <c r="M447" s="30"/>
      <c r="N447" s="31"/>
    </row>
    <row r="448" spans="1:14" x14ac:dyDescent="0.25">
      <c r="A448" s="32"/>
      <c r="B448" s="52"/>
      <c r="C448" s="33"/>
      <c r="D448" s="34"/>
      <c r="F448" s="35"/>
      <c r="G448" s="29"/>
      <c r="H448" s="36"/>
      <c r="K448" s="30"/>
      <c r="L448" s="36"/>
      <c r="M448" s="30"/>
      <c r="N448" s="31"/>
    </row>
    <row r="449" spans="1:14" x14ac:dyDescent="0.25">
      <c r="A449" s="32"/>
      <c r="B449" s="52"/>
      <c r="C449" s="33"/>
      <c r="D449" s="34"/>
      <c r="E449" s="34"/>
      <c r="F449" s="30"/>
      <c r="H449" s="36"/>
      <c r="K449" s="30"/>
      <c r="L449" s="36"/>
      <c r="M449" s="30"/>
      <c r="N449" s="31"/>
    </row>
    <row r="450" spans="1:14" x14ac:dyDescent="0.25">
      <c r="A450" s="32"/>
      <c r="B450" s="52"/>
      <c r="C450" s="33"/>
      <c r="D450" s="34"/>
      <c r="E450" s="34"/>
      <c r="F450" s="30"/>
      <c r="H450" s="36"/>
      <c r="K450" s="30"/>
      <c r="L450" s="36"/>
      <c r="M450" s="30"/>
      <c r="N450" s="31"/>
    </row>
    <row r="451" spans="1:14" x14ac:dyDescent="0.25">
      <c r="A451" s="32"/>
      <c r="B451" s="52"/>
      <c r="C451" s="33"/>
      <c r="D451" s="34"/>
      <c r="F451" s="35"/>
      <c r="G451" s="29"/>
      <c r="H451" s="36"/>
      <c r="K451" s="30"/>
      <c r="L451" s="36"/>
      <c r="M451" s="30"/>
      <c r="N451" s="31"/>
    </row>
    <row r="452" spans="1:14" x14ac:dyDescent="0.25">
      <c r="A452" s="32"/>
      <c r="B452" s="52"/>
      <c r="C452" s="33"/>
      <c r="D452" s="34"/>
      <c r="E452" s="34"/>
      <c r="F452" s="30"/>
      <c r="H452" s="36"/>
      <c r="K452" s="30"/>
      <c r="L452" s="36"/>
      <c r="M452" s="30"/>
      <c r="N452" s="31"/>
    </row>
    <row r="453" spans="1:14" x14ac:dyDescent="0.25">
      <c r="A453" s="32"/>
      <c r="B453" s="52"/>
      <c r="C453" s="33"/>
      <c r="D453" s="34"/>
      <c r="F453" s="35"/>
      <c r="G453" s="29"/>
      <c r="H453" s="36"/>
      <c r="K453" s="30"/>
      <c r="L453" s="36"/>
      <c r="M453" s="30"/>
      <c r="N453" s="31"/>
    </row>
    <row r="454" spans="1:14" x14ac:dyDescent="0.25">
      <c r="A454" s="32"/>
      <c r="B454" s="52"/>
      <c r="C454" s="33"/>
      <c r="D454" s="34"/>
      <c r="E454" s="34"/>
      <c r="F454" s="30"/>
      <c r="H454" s="36"/>
      <c r="K454" s="30"/>
      <c r="L454" s="36"/>
      <c r="M454" s="30"/>
      <c r="N454" s="31"/>
    </row>
    <row r="455" spans="1:14" x14ac:dyDescent="0.25">
      <c r="A455" s="32"/>
      <c r="B455" s="52"/>
      <c r="C455" s="33"/>
      <c r="D455" s="34"/>
      <c r="E455" s="34"/>
      <c r="F455" s="30"/>
      <c r="H455" s="36"/>
      <c r="K455" s="30"/>
      <c r="L455" s="36"/>
      <c r="M455" s="30"/>
      <c r="N455" s="31"/>
    </row>
    <row r="456" spans="1:14" x14ac:dyDescent="0.25">
      <c r="A456" s="32"/>
      <c r="B456" s="52"/>
      <c r="C456" s="33"/>
      <c r="D456" s="34"/>
      <c r="F456" s="35"/>
      <c r="G456" s="29"/>
      <c r="H456" s="36"/>
      <c r="K456" s="30"/>
      <c r="L456" s="36"/>
      <c r="M456" s="30"/>
      <c r="N456" s="31"/>
    </row>
    <row r="457" spans="1:14" x14ac:dyDescent="0.25">
      <c r="A457" s="32"/>
      <c r="B457" s="52"/>
      <c r="C457" s="33"/>
      <c r="D457" s="34"/>
      <c r="E457" s="34"/>
      <c r="F457" s="30"/>
      <c r="H457" s="36"/>
      <c r="K457" s="30"/>
      <c r="L457" s="36"/>
      <c r="M457" s="30"/>
      <c r="N457" s="31"/>
    </row>
    <row r="458" spans="1:14" x14ac:dyDescent="0.25">
      <c r="A458" s="32"/>
      <c r="B458" s="52"/>
      <c r="C458" s="33"/>
      <c r="D458" s="34"/>
      <c r="F458" s="35"/>
      <c r="G458" s="29"/>
      <c r="H458" s="36"/>
      <c r="K458" s="30"/>
      <c r="L458" s="36"/>
      <c r="M458" s="30"/>
      <c r="N458" s="31"/>
    </row>
    <row r="459" spans="1:14" x14ac:dyDescent="0.25">
      <c r="A459" s="32"/>
      <c r="B459" s="52"/>
      <c r="C459" s="33"/>
      <c r="D459" s="34"/>
      <c r="E459" s="34"/>
      <c r="F459" s="30"/>
      <c r="H459" s="36"/>
      <c r="K459" s="30"/>
      <c r="L459" s="36"/>
      <c r="M459" s="30"/>
      <c r="N459" s="31"/>
    </row>
    <row r="460" spans="1:14" x14ac:dyDescent="0.25">
      <c r="A460" s="32"/>
      <c r="B460" s="52"/>
      <c r="C460" s="33"/>
      <c r="D460" s="34"/>
      <c r="E460" s="34"/>
      <c r="F460" s="30"/>
      <c r="H460" s="36"/>
      <c r="K460" s="30"/>
      <c r="L460" s="36"/>
      <c r="M460" s="30"/>
      <c r="N460" s="31"/>
    </row>
    <row r="461" spans="1:14" x14ac:dyDescent="0.25">
      <c r="A461" s="32"/>
      <c r="B461" s="52"/>
      <c r="C461" s="33"/>
      <c r="D461" s="34"/>
      <c r="F461" s="35"/>
      <c r="G461" s="29"/>
      <c r="H461" s="36"/>
      <c r="K461" s="30"/>
      <c r="L461" s="36"/>
      <c r="M461" s="30"/>
      <c r="N461" s="31"/>
    </row>
    <row r="462" spans="1:14" x14ac:dyDescent="0.25">
      <c r="A462" s="32"/>
      <c r="B462" s="52"/>
      <c r="C462" s="33"/>
      <c r="D462" s="34"/>
      <c r="E462" s="34"/>
      <c r="F462" s="30"/>
      <c r="H462" s="36"/>
      <c r="K462" s="30"/>
      <c r="L462" s="36"/>
      <c r="M462" s="30"/>
      <c r="N462" s="31"/>
    </row>
    <row r="463" spans="1:14" x14ac:dyDescent="0.25">
      <c r="A463" s="32"/>
      <c r="B463" s="52"/>
      <c r="C463" s="33"/>
      <c r="D463" s="34"/>
      <c r="F463" s="35"/>
      <c r="G463" s="29"/>
      <c r="H463" s="36"/>
      <c r="K463" s="30"/>
      <c r="L463" s="36"/>
      <c r="M463" s="30"/>
      <c r="N463" s="31"/>
    </row>
    <row r="464" spans="1:14" x14ac:dyDescent="0.25">
      <c r="A464" s="32"/>
      <c r="B464" s="52"/>
      <c r="C464" s="33"/>
      <c r="D464" s="34"/>
      <c r="E464" s="34"/>
      <c r="F464" s="30"/>
      <c r="H464" s="36"/>
      <c r="K464" s="30"/>
      <c r="L464" s="36"/>
      <c r="M464" s="30"/>
      <c r="N464" s="31"/>
    </row>
    <row r="465" spans="1:14" x14ac:dyDescent="0.25">
      <c r="A465" s="32"/>
      <c r="B465" s="52"/>
      <c r="C465" s="33"/>
      <c r="D465" s="34"/>
      <c r="E465" s="34"/>
      <c r="F465" s="30"/>
      <c r="H465" s="36"/>
      <c r="K465" s="30"/>
      <c r="L465" s="36"/>
      <c r="M465" s="30"/>
      <c r="N465" s="31"/>
    </row>
    <row r="466" spans="1:14" x14ac:dyDescent="0.25">
      <c r="A466" s="32"/>
      <c r="B466" s="52"/>
      <c r="C466" s="33"/>
      <c r="D466" s="34"/>
      <c r="F466" s="35"/>
      <c r="G466" s="29"/>
      <c r="H466" s="36"/>
      <c r="K466" s="30"/>
      <c r="L466" s="36"/>
      <c r="M466" s="30"/>
      <c r="N466" s="31"/>
    </row>
    <row r="467" spans="1:14" x14ac:dyDescent="0.25">
      <c r="A467" s="32"/>
      <c r="B467" s="52"/>
      <c r="C467" s="33"/>
      <c r="D467" s="34"/>
      <c r="E467" s="34"/>
      <c r="F467" s="30"/>
      <c r="H467" s="36"/>
      <c r="K467" s="30"/>
      <c r="L467" s="36"/>
      <c r="M467" s="30"/>
      <c r="N467" s="31"/>
    </row>
    <row r="468" spans="1:14" x14ac:dyDescent="0.25">
      <c r="A468" s="32"/>
      <c r="B468" s="52"/>
      <c r="C468" s="33"/>
      <c r="D468" s="34"/>
      <c r="F468" s="35"/>
      <c r="G468" s="29"/>
      <c r="H468" s="36"/>
      <c r="K468" s="30"/>
      <c r="L468" s="36"/>
      <c r="M468" s="30"/>
      <c r="N468" s="31"/>
    </row>
    <row r="469" spans="1:14" x14ac:dyDescent="0.25">
      <c r="A469" s="32"/>
      <c r="B469" s="52"/>
      <c r="C469" s="33"/>
      <c r="D469" s="34"/>
      <c r="E469" s="34"/>
      <c r="F469" s="30"/>
      <c r="H469" s="36"/>
      <c r="K469" s="30"/>
      <c r="L469" s="36"/>
      <c r="M469" s="30"/>
      <c r="N469" s="31"/>
    </row>
    <row r="470" spans="1:14" x14ac:dyDescent="0.25">
      <c r="A470" s="32"/>
      <c r="B470" s="52"/>
      <c r="C470" s="33"/>
      <c r="D470" s="34"/>
      <c r="E470" s="34"/>
      <c r="F470" s="30"/>
      <c r="H470" s="36"/>
      <c r="K470" s="30"/>
      <c r="L470" s="36"/>
      <c r="M470" s="30"/>
      <c r="N470" s="31"/>
    </row>
    <row r="471" spans="1:14" x14ac:dyDescent="0.25">
      <c r="A471" s="32"/>
      <c r="B471" s="52"/>
      <c r="C471" s="33"/>
      <c r="D471" s="34"/>
      <c r="F471" s="35"/>
      <c r="G471" s="29"/>
      <c r="H471" s="36"/>
      <c r="K471" s="30"/>
      <c r="L471" s="36"/>
      <c r="M471" s="30"/>
      <c r="N471" s="31"/>
    </row>
    <row r="472" spans="1:14" x14ac:dyDescent="0.25">
      <c r="A472" s="32"/>
      <c r="B472" s="52"/>
      <c r="C472" s="33"/>
      <c r="D472" s="34"/>
      <c r="E472" s="34"/>
      <c r="F472" s="30"/>
      <c r="H472" s="36"/>
      <c r="K472" s="30"/>
      <c r="L472" s="36"/>
      <c r="M472" s="30"/>
      <c r="N472" s="31"/>
    </row>
    <row r="473" spans="1:14" x14ac:dyDescent="0.25">
      <c r="A473" s="32"/>
      <c r="B473" s="52"/>
      <c r="C473" s="33"/>
      <c r="D473" s="34"/>
      <c r="F473" s="35"/>
      <c r="G473" s="29"/>
      <c r="H473" s="36"/>
      <c r="K473" s="30"/>
      <c r="L473" s="36"/>
      <c r="M473" s="30"/>
      <c r="N473" s="31"/>
    </row>
    <row r="474" spans="1:14" x14ac:dyDescent="0.25">
      <c r="A474" s="32"/>
      <c r="B474" s="52"/>
      <c r="C474" s="33"/>
      <c r="D474" s="34"/>
      <c r="E474" s="34"/>
      <c r="F474" s="30"/>
      <c r="H474" s="36"/>
      <c r="K474" s="30"/>
      <c r="L474" s="36"/>
      <c r="M474" s="30"/>
      <c r="N474" s="31"/>
    </row>
    <row r="475" spans="1:14" x14ac:dyDescent="0.25">
      <c r="A475" s="32"/>
      <c r="B475" s="52"/>
      <c r="C475" s="33"/>
      <c r="D475" s="34"/>
      <c r="E475" s="34"/>
      <c r="F475" s="30"/>
      <c r="H475" s="36"/>
      <c r="K475" s="30"/>
      <c r="L475" s="36"/>
      <c r="M475" s="30"/>
      <c r="N475" s="31"/>
    </row>
    <row r="476" spans="1:14" x14ac:dyDescent="0.25">
      <c r="A476" s="32"/>
      <c r="B476" s="52"/>
      <c r="C476" s="33"/>
      <c r="D476" s="34"/>
      <c r="F476" s="35"/>
      <c r="G476" s="29"/>
      <c r="H476" s="36"/>
      <c r="K476" s="30"/>
      <c r="L476" s="36"/>
      <c r="M476" s="30"/>
      <c r="N476" s="31"/>
    </row>
    <row r="477" spans="1:14" x14ac:dyDescent="0.25">
      <c r="A477" s="32"/>
      <c r="B477" s="52"/>
      <c r="C477" s="33"/>
      <c r="D477" s="34"/>
      <c r="E477" s="34"/>
      <c r="F477" s="30"/>
      <c r="H477" s="36"/>
      <c r="K477" s="30"/>
      <c r="L477" s="36"/>
      <c r="M477" s="30"/>
      <c r="N477" s="31"/>
    </row>
    <row r="478" spans="1:14" x14ac:dyDescent="0.25">
      <c r="A478" s="32"/>
      <c r="B478" s="52"/>
      <c r="C478" s="33"/>
      <c r="D478" s="34"/>
      <c r="F478" s="35"/>
      <c r="G478" s="29"/>
      <c r="H478" s="36"/>
      <c r="K478" s="30"/>
      <c r="L478" s="36"/>
      <c r="M478" s="30"/>
      <c r="N478" s="31"/>
    </row>
    <row r="479" spans="1:14" x14ac:dyDescent="0.25">
      <c r="A479" s="32"/>
      <c r="B479" s="52"/>
      <c r="C479" s="33"/>
      <c r="D479" s="34"/>
      <c r="E479" s="34"/>
      <c r="F479" s="30"/>
      <c r="H479" s="36"/>
      <c r="K479" s="30"/>
      <c r="L479" s="36"/>
      <c r="M479" s="30"/>
      <c r="N479" s="31"/>
    </row>
    <row r="480" spans="1:14" x14ac:dyDescent="0.25">
      <c r="A480" s="32"/>
      <c r="B480" s="52"/>
      <c r="C480" s="33"/>
      <c r="D480" s="34"/>
      <c r="E480" s="34"/>
      <c r="F480" s="30"/>
      <c r="H480" s="36"/>
      <c r="K480" s="30"/>
      <c r="L480" s="36"/>
      <c r="M480" s="30"/>
      <c r="N480" s="31"/>
    </row>
    <row r="481" spans="1:14" x14ac:dyDescent="0.25">
      <c r="A481" s="32"/>
      <c r="B481" s="52"/>
      <c r="C481" s="33"/>
      <c r="D481" s="34"/>
      <c r="F481" s="35"/>
      <c r="G481" s="29"/>
      <c r="H481" s="36"/>
      <c r="K481" s="30"/>
      <c r="L481" s="36"/>
      <c r="M481" s="30"/>
      <c r="N481" s="31"/>
    </row>
    <row r="482" spans="1:14" x14ac:dyDescent="0.25">
      <c r="A482" s="32"/>
      <c r="B482" s="52"/>
      <c r="C482" s="33"/>
      <c r="D482" s="34"/>
      <c r="E482" s="34"/>
      <c r="F482" s="30"/>
      <c r="H482" s="40"/>
      <c r="I482" s="41"/>
      <c r="J482" s="41"/>
      <c r="K482" s="42"/>
      <c r="L482" s="36"/>
      <c r="M482" s="30"/>
      <c r="N482" s="31"/>
    </row>
    <row r="483" spans="1:14" x14ac:dyDescent="0.25">
      <c r="A483" s="32"/>
      <c r="B483" s="52"/>
      <c r="C483" s="33"/>
      <c r="D483" s="34"/>
      <c r="F483" s="35"/>
      <c r="G483" s="34"/>
      <c r="H483" s="40"/>
      <c r="I483" s="41"/>
      <c r="J483" s="41"/>
      <c r="K483" s="42"/>
      <c r="L483" s="36"/>
      <c r="M483" s="30"/>
      <c r="N483" s="31"/>
    </row>
    <row r="484" spans="1:14" x14ac:dyDescent="0.25">
      <c r="A484" s="32"/>
      <c r="B484" s="52"/>
      <c r="C484" s="33"/>
      <c r="D484" s="34"/>
      <c r="E484" s="34"/>
      <c r="F484" s="30"/>
      <c r="H484" s="40"/>
      <c r="I484" s="41"/>
      <c r="J484" s="41"/>
      <c r="K484" s="42"/>
      <c r="L484" s="36"/>
      <c r="M484" s="30"/>
      <c r="N484" s="31"/>
    </row>
    <row r="485" spans="1:14" x14ac:dyDescent="0.25">
      <c r="A485" s="32"/>
      <c r="B485" s="52"/>
      <c r="C485" s="33"/>
      <c r="D485" s="34"/>
      <c r="E485" s="34"/>
      <c r="F485" s="30"/>
      <c r="H485" s="40"/>
      <c r="I485" s="41"/>
      <c r="J485" s="41"/>
      <c r="K485" s="42"/>
      <c r="L485" s="36"/>
      <c r="M485" s="30"/>
      <c r="N485" s="31"/>
    </row>
    <row r="486" spans="1:14" x14ac:dyDescent="0.25">
      <c r="A486" s="32"/>
      <c r="B486" s="52"/>
      <c r="C486" s="33"/>
      <c r="D486" s="34"/>
      <c r="F486" s="35"/>
      <c r="G486" s="34"/>
      <c r="H486" s="40"/>
      <c r="I486" s="41"/>
      <c r="J486" s="41"/>
      <c r="K486" s="42"/>
      <c r="L486" s="36"/>
      <c r="M486" s="30"/>
      <c r="N486" s="31"/>
    </row>
    <row r="487" spans="1:14" x14ac:dyDescent="0.25">
      <c r="A487" s="32"/>
      <c r="B487" s="52"/>
      <c r="C487" s="33"/>
      <c r="D487" s="34"/>
      <c r="E487" s="34"/>
      <c r="F487" s="30"/>
      <c r="H487" s="40"/>
      <c r="I487" s="41"/>
      <c r="J487" s="41"/>
      <c r="K487" s="42"/>
      <c r="L487" s="36"/>
      <c r="M487" s="30"/>
      <c r="N487" s="31"/>
    </row>
    <row r="488" spans="1:14" x14ac:dyDescent="0.25">
      <c r="A488" s="32"/>
      <c r="B488" s="52"/>
      <c r="C488" s="33"/>
      <c r="D488" s="34"/>
      <c r="F488" s="35"/>
      <c r="G488" s="34"/>
      <c r="H488" s="40"/>
      <c r="I488" s="41"/>
      <c r="J488" s="41"/>
      <c r="K488" s="42"/>
      <c r="L488" s="36"/>
      <c r="M488" s="30"/>
      <c r="N488" s="31"/>
    </row>
    <row r="489" spans="1:14" x14ac:dyDescent="0.25">
      <c r="A489" s="32"/>
      <c r="B489" s="52"/>
      <c r="C489" s="33"/>
      <c r="D489" s="34"/>
      <c r="E489" s="34"/>
      <c r="F489" s="30"/>
      <c r="H489" s="40"/>
      <c r="I489" s="41"/>
      <c r="J489" s="41"/>
      <c r="K489" s="42"/>
      <c r="L489" s="36"/>
      <c r="M489" s="30"/>
      <c r="N489" s="31"/>
    </row>
    <row r="490" spans="1:14" x14ac:dyDescent="0.25">
      <c r="A490" s="32"/>
      <c r="B490" s="52"/>
      <c r="C490" s="33"/>
      <c r="D490" s="34"/>
      <c r="E490" s="34"/>
      <c r="F490" s="30"/>
      <c r="H490" s="40"/>
      <c r="I490" s="41"/>
      <c r="J490" s="41"/>
      <c r="K490" s="42"/>
      <c r="L490" s="36"/>
      <c r="M490" s="30"/>
      <c r="N490" s="31"/>
    </row>
    <row r="491" spans="1:14" x14ac:dyDescent="0.25">
      <c r="A491" s="32"/>
      <c r="B491" s="52"/>
      <c r="C491" s="33"/>
      <c r="D491" s="34"/>
      <c r="F491" s="35"/>
      <c r="G491" s="34"/>
      <c r="H491" s="40"/>
      <c r="I491" s="41"/>
      <c r="J491" s="41"/>
      <c r="K491" s="42"/>
      <c r="L491" s="36"/>
      <c r="M491" s="30"/>
      <c r="N491" s="31"/>
    </row>
    <row r="492" spans="1:14" x14ac:dyDescent="0.25">
      <c r="A492" s="32"/>
      <c r="B492" s="52"/>
      <c r="C492" s="33"/>
      <c r="D492" s="34"/>
      <c r="E492" s="34"/>
      <c r="F492" s="30"/>
      <c r="H492" s="40"/>
      <c r="I492" s="41"/>
      <c r="J492" s="41"/>
      <c r="K492" s="42"/>
      <c r="L492" s="36"/>
      <c r="M492" s="30"/>
      <c r="N492" s="31"/>
    </row>
    <row r="493" spans="1:14" x14ac:dyDescent="0.25">
      <c r="A493" s="32"/>
      <c r="B493" s="52"/>
      <c r="C493" s="33"/>
      <c r="D493" s="34"/>
      <c r="F493" s="35"/>
      <c r="G493" s="34"/>
      <c r="H493" s="40"/>
      <c r="I493" s="41"/>
      <c r="J493" s="41"/>
      <c r="K493" s="42"/>
      <c r="L493" s="36"/>
      <c r="M493" s="30"/>
      <c r="N493" s="31"/>
    </row>
    <row r="494" spans="1:14" x14ac:dyDescent="0.25">
      <c r="A494" s="32"/>
      <c r="B494" s="52"/>
      <c r="C494" s="33"/>
      <c r="D494" s="34"/>
      <c r="E494" s="34"/>
      <c r="F494" s="30"/>
      <c r="H494" s="40"/>
      <c r="I494" s="41"/>
      <c r="J494" s="41"/>
      <c r="K494" s="42"/>
      <c r="L494" s="36"/>
      <c r="M494" s="30"/>
      <c r="N494" s="31"/>
    </row>
    <row r="495" spans="1:14" x14ac:dyDescent="0.25">
      <c r="A495" s="32"/>
      <c r="B495" s="52"/>
      <c r="C495" s="33"/>
      <c r="D495" s="34"/>
      <c r="E495" s="34"/>
      <c r="F495" s="30"/>
      <c r="H495" s="40"/>
      <c r="I495" s="41"/>
      <c r="J495" s="41"/>
      <c r="K495" s="42"/>
      <c r="L495" s="36"/>
      <c r="M495" s="30"/>
      <c r="N495" s="31"/>
    </row>
    <row r="496" spans="1:14" x14ac:dyDescent="0.25">
      <c r="A496" s="32"/>
      <c r="B496" s="52"/>
      <c r="C496" s="33"/>
      <c r="D496" s="34"/>
      <c r="F496" s="35"/>
      <c r="G496" s="34"/>
      <c r="H496" s="40"/>
      <c r="I496" s="41"/>
      <c r="J496" s="41"/>
      <c r="K496" s="42"/>
      <c r="L496" s="40"/>
      <c r="M496" s="42"/>
      <c r="N496" s="31"/>
    </row>
    <row r="497" spans="1:14" x14ac:dyDescent="0.25">
      <c r="A497" s="32"/>
      <c r="B497" s="52"/>
      <c r="C497" s="33"/>
      <c r="D497" s="34"/>
      <c r="E497" s="34"/>
      <c r="F497" s="30"/>
      <c r="H497" s="40"/>
      <c r="I497" s="41"/>
      <c r="J497" s="41"/>
      <c r="K497" s="42"/>
      <c r="L497" s="40"/>
      <c r="M497" s="42"/>
      <c r="N497" s="31"/>
    </row>
    <row r="498" spans="1:14" x14ac:dyDescent="0.25">
      <c r="A498" s="32"/>
      <c r="B498" s="52"/>
      <c r="C498" s="33"/>
      <c r="D498" s="34"/>
      <c r="F498" s="35"/>
      <c r="G498" s="34"/>
      <c r="H498" s="40"/>
      <c r="I498" s="41"/>
      <c r="J498" s="41"/>
      <c r="K498" s="42"/>
      <c r="L498" s="40"/>
      <c r="M498" s="42"/>
      <c r="N498" s="31"/>
    </row>
    <row r="499" spans="1:14" x14ac:dyDescent="0.25">
      <c r="A499" s="32"/>
      <c r="B499" s="52"/>
      <c r="C499" s="33"/>
      <c r="D499" s="34"/>
      <c r="E499" s="34"/>
      <c r="F499" s="30"/>
      <c r="H499" s="40"/>
      <c r="I499" s="41"/>
      <c r="J499" s="41"/>
      <c r="K499" s="42"/>
      <c r="L499" s="40"/>
      <c r="M499" s="42"/>
      <c r="N499" s="31"/>
    </row>
    <row r="500" spans="1:14" x14ac:dyDescent="0.25">
      <c r="A500" s="32"/>
      <c r="B500" s="52"/>
      <c r="C500" s="33"/>
      <c r="D500" s="34"/>
      <c r="E500" s="34"/>
      <c r="F500" s="30"/>
      <c r="H500" s="40"/>
      <c r="I500" s="41"/>
      <c r="J500" s="41"/>
      <c r="K500" s="42"/>
      <c r="L500" s="40"/>
      <c r="M500" s="42"/>
      <c r="N500" s="31"/>
    </row>
    <row r="501" spans="1:14" x14ac:dyDescent="0.25">
      <c r="A501" s="32"/>
      <c r="B501" s="52"/>
      <c r="C501" s="33"/>
      <c r="D501" s="34"/>
      <c r="F501" s="35"/>
      <c r="G501" s="34"/>
      <c r="H501" s="40"/>
      <c r="I501" s="41"/>
      <c r="J501" s="41"/>
      <c r="K501" s="42"/>
      <c r="L501" s="40"/>
      <c r="M501" s="42"/>
      <c r="N501" s="31"/>
    </row>
    <row r="502" spans="1:14" x14ac:dyDescent="0.25">
      <c r="A502" s="32"/>
      <c r="B502" s="52"/>
      <c r="C502" s="33"/>
      <c r="D502" s="34"/>
      <c r="E502" s="34"/>
      <c r="F502" s="30"/>
      <c r="H502" s="40"/>
      <c r="I502" s="41"/>
      <c r="J502" s="41"/>
      <c r="K502" s="42"/>
      <c r="L502" s="40"/>
      <c r="M502" s="42"/>
      <c r="N502" s="31"/>
    </row>
    <row r="503" spans="1:14" x14ac:dyDescent="0.25">
      <c r="A503" s="32"/>
      <c r="B503" s="52"/>
      <c r="C503" s="33"/>
      <c r="D503" s="34"/>
      <c r="F503" s="35"/>
      <c r="G503" s="34"/>
      <c r="H503" s="40"/>
      <c r="I503" s="41"/>
      <c r="J503" s="41"/>
      <c r="K503" s="42"/>
      <c r="L503" s="40"/>
      <c r="M503" s="42"/>
      <c r="N503" s="31"/>
    </row>
    <row r="504" spans="1:14" x14ac:dyDescent="0.25">
      <c r="A504" s="32"/>
      <c r="B504" s="52"/>
      <c r="C504" s="33"/>
      <c r="D504" s="34"/>
      <c r="E504" s="34"/>
      <c r="F504" s="30"/>
      <c r="H504" s="40"/>
      <c r="I504" s="41"/>
      <c r="J504" s="41"/>
      <c r="K504" s="42"/>
      <c r="L504" s="40"/>
      <c r="M504" s="42"/>
      <c r="N504" s="31"/>
    </row>
    <row r="505" spans="1:14" x14ac:dyDescent="0.25">
      <c r="A505" s="32"/>
      <c r="B505" s="52"/>
      <c r="C505" s="33"/>
      <c r="D505" s="34"/>
      <c r="E505" s="34"/>
      <c r="F505" s="30"/>
      <c r="H505" s="40"/>
      <c r="I505" s="41"/>
      <c r="J505" s="41"/>
      <c r="K505" s="42"/>
      <c r="L505" s="40"/>
      <c r="M505" s="42"/>
      <c r="N505" s="31"/>
    </row>
    <row r="506" spans="1:14" x14ac:dyDescent="0.25">
      <c r="A506" s="32"/>
      <c r="B506" s="52"/>
      <c r="C506" s="33"/>
      <c r="D506" s="34"/>
      <c r="F506" s="35"/>
      <c r="G506" s="34"/>
      <c r="H506" s="40"/>
      <c r="I506" s="41"/>
      <c r="J506" s="41"/>
      <c r="K506" s="42"/>
      <c r="L506" s="40"/>
      <c r="M506" s="42"/>
      <c r="N506" s="31"/>
    </row>
    <row r="507" spans="1:14" x14ac:dyDescent="0.25">
      <c r="A507" s="32"/>
      <c r="B507" s="52"/>
      <c r="C507" s="33"/>
      <c r="D507" s="34"/>
      <c r="E507" s="34"/>
      <c r="F507" s="30"/>
      <c r="H507" s="40"/>
      <c r="I507" s="41"/>
      <c r="J507" s="41"/>
      <c r="K507" s="42"/>
      <c r="L507" s="40"/>
      <c r="M507" s="42"/>
      <c r="N507" s="31"/>
    </row>
    <row r="508" spans="1:14" x14ac:dyDescent="0.25">
      <c r="A508" s="32"/>
      <c r="B508" s="52"/>
      <c r="C508" s="33"/>
      <c r="D508" s="34"/>
      <c r="F508" s="35"/>
      <c r="G508" s="34"/>
      <c r="H508" s="40"/>
      <c r="I508" s="41"/>
      <c r="J508" s="41"/>
      <c r="K508" s="42"/>
      <c r="L508" s="40"/>
      <c r="M508" s="42"/>
      <c r="N508" s="31"/>
    </row>
    <row r="509" spans="1:14" x14ac:dyDescent="0.25">
      <c r="A509" s="32"/>
      <c r="B509" s="52"/>
      <c r="C509" s="33"/>
      <c r="D509" s="34"/>
      <c r="E509" s="34"/>
      <c r="F509" s="30"/>
      <c r="H509" s="40"/>
      <c r="I509" s="41"/>
      <c r="J509" s="41"/>
      <c r="K509" s="42"/>
      <c r="L509" s="40"/>
      <c r="M509" s="42"/>
      <c r="N509" s="31"/>
    </row>
    <row r="510" spans="1:14" x14ac:dyDescent="0.25">
      <c r="A510" s="32"/>
      <c r="B510" s="52"/>
      <c r="C510" s="33"/>
      <c r="D510" s="34"/>
      <c r="E510" s="34"/>
      <c r="F510" s="30"/>
      <c r="H510" s="40"/>
      <c r="I510" s="41"/>
      <c r="J510" s="41"/>
      <c r="K510" s="42"/>
      <c r="L510" s="40"/>
      <c r="M510" s="42"/>
      <c r="N510" s="31"/>
    </row>
    <row r="511" spans="1:14" x14ac:dyDescent="0.25">
      <c r="A511" s="32"/>
      <c r="B511" s="52"/>
      <c r="C511" s="33"/>
      <c r="D511" s="34"/>
      <c r="F511" s="35"/>
      <c r="G511" s="34"/>
      <c r="H511" s="40"/>
      <c r="I511" s="41"/>
      <c r="J511" s="41"/>
      <c r="K511" s="42"/>
      <c r="L511" s="40"/>
      <c r="M511" s="42"/>
      <c r="N511" s="31"/>
    </row>
    <row r="512" spans="1:14" x14ac:dyDescent="0.25">
      <c r="A512" s="32"/>
      <c r="B512" s="52"/>
      <c r="C512" s="33"/>
      <c r="D512" s="34"/>
      <c r="E512" s="34"/>
      <c r="F512" s="30"/>
      <c r="H512" s="40"/>
      <c r="I512" s="41"/>
      <c r="J512" s="41"/>
      <c r="K512" s="42"/>
      <c r="L512" s="40"/>
      <c r="M512" s="42"/>
      <c r="N512" s="31"/>
    </row>
    <row r="513" spans="1:14" x14ac:dyDescent="0.25">
      <c r="A513" s="32"/>
      <c r="B513" s="52"/>
      <c r="C513" s="33"/>
      <c r="D513" s="34"/>
      <c r="F513" s="35"/>
      <c r="G513" s="34"/>
      <c r="H513" s="40"/>
      <c r="I513" s="41"/>
      <c r="J513" s="41"/>
      <c r="K513" s="42"/>
      <c r="L513" s="40"/>
      <c r="M513" s="42"/>
      <c r="N513" s="31"/>
    </row>
    <row r="514" spans="1:14" x14ac:dyDescent="0.25">
      <c r="A514" s="32"/>
      <c r="B514" s="52"/>
      <c r="C514" s="33"/>
      <c r="D514" s="34"/>
      <c r="E514" s="34"/>
      <c r="F514" s="30"/>
      <c r="H514" s="40"/>
      <c r="I514" s="41"/>
      <c r="J514" s="41"/>
      <c r="K514" s="42"/>
      <c r="L514" s="40"/>
      <c r="M514" s="42"/>
      <c r="N514" s="31"/>
    </row>
    <row r="515" spans="1:14" x14ac:dyDescent="0.25">
      <c r="A515" s="32"/>
      <c r="B515" s="52"/>
      <c r="C515" s="33"/>
      <c r="D515" s="34"/>
      <c r="E515" s="34"/>
      <c r="F515" s="30"/>
      <c r="H515" s="40"/>
      <c r="I515" s="41"/>
      <c r="J515" s="41"/>
      <c r="K515" s="42"/>
      <c r="L515" s="40"/>
      <c r="M515" s="42"/>
      <c r="N515" s="31"/>
    </row>
    <row r="516" spans="1:14" x14ac:dyDescent="0.25">
      <c r="A516" s="32"/>
      <c r="B516" s="52"/>
      <c r="C516" s="33"/>
      <c r="D516" s="34"/>
      <c r="F516" s="35"/>
      <c r="G516" s="34"/>
      <c r="H516" s="40"/>
      <c r="I516" s="41"/>
      <c r="J516" s="41"/>
      <c r="K516" s="42"/>
      <c r="L516" s="40"/>
      <c r="M516" s="42"/>
      <c r="N516" s="31"/>
    </row>
    <row r="517" spans="1:14" x14ac:dyDescent="0.25">
      <c r="A517" s="32"/>
      <c r="B517" s="52"/>
      <c r="C517" s="33"/>
      <c r="D517" s="34"/>
      <c r="E517" s="34"/>
      <c r="F517" s="30"/>
      <c r="H517" s="40"/>
      <c r="I517" s="41"/>
      <c r="J517" s="41"/>
      <c r="K517" s="42"/>
      <c r="L517" s="40"/>
      <c r="M517" s="42"/>
      <c r="N517" s="31"/>
    </row>
    <row r="518" spans="1:14" x14ac:dyDescent="0.25">
      <c r="A518" s="32"/>
      <c r="B518" s="52"/>
      <c r="C518" s="33"/>
      <c r="D518" s="34"/>
      <c r="F518" s="35"/>
      <c r="G518" s="34"/>
      <c r="H518" s="40"/>
      <c r="I518" s="41"/>
      <c r="J518" s="41"/>
      <c r="K518" s="42"/>
      <c r="L518" s="40"/>
      <c r="M518" s="42"/>
      <c r="N518" s="31"/>
    </row>
    <row r="519" spans="1:14" x14ac:dyDescent="0.25">
      <c r="A519" s="32"/>
      <c r="B519" s="52"/>
      <c r="C519" s="33"/>
      <c r="D519" s="34"/>
      <c r="E519" s="34"/>
      <c r="F519" s="30"/>
      <c r="H519" s="40"/>
      <c r="I519" s="41"/>
      <c r="J519" s="41"/>
      <c r="K519" s="42"/>
      <c r="L519" s="40"/>
      <c r="M519" s="42"/>
      <c r="N519" s="31"/>
    </row>
    <row r="520" spans="1:14" x14ac:dyDescent="0.25">
      <c r="A520" s="32"/>
      <c r="B520" s="52"/>
      <c r="C520" s="33"/>
      <c r="D520" s="34"/>
      <c r="E520" s="34"/>
      <c r="F520" s="30"/>
      <c r="H520" s="40"/>
      <c r="I520" s="41"/>
      <c r="J520" s="41"/>
      <c r="K520" s="42"/>
      <c r="L520" s="40"/>
      <c r="M520" s="42"/>
      <c r="N520" s="31"/>
    </row>
    <row r="521" spans="1:14" x14ac:dyDescent="0.25">
      <c r="A521" s="32"/>
      <c r="B521" s="52"/>
      <c r="C521" s="33"/>
      <c r="D521" s="34"/>
      <c r="F521" s="35"/>
      <c r="G521" s="34"/>
      <c r="H521" s="40"/>
      <c r="I521" s="41"/>
      <c r="J521" s="41"/>
      <c r="K521" s="42"/>
      <c r="L521" s="40"/>
      <c r="M521" s="42"/>
      <c r="N521" s="31"/>
    </row>
    <row r="522" spans="1:14" x14ac:dyDescent="0.25">
      <c r="A522" s="32"/>
      <c r="B522" s="52"/>
      <c r="C522" s="33"/>
      <c r="D522" s="34"/>
      <c r="E522" s="34"/>
      <c r="F522" s="30"/>
      <c r="H522" s="40"/>
      <c r="I522" s="41"/>
      <c r="J522" s="41"/>
      <c r="K522" s="42"/>
      <c r="L522" s="40"/>
      <c r="M522" s="42"/>
      <c r="N522" s="31"/>
    </row>
    <row r="523" spans="1:14" x14ac:dyDescent="0.25">
      <c r="A523" s="32"/>
      <c r="B523" s="52"/>
      <c r="C523" s="33"/>
      <c r="D523" s="34"/>
      <c r="F523" s="35"/>
      <c r="G523" s="34"/>
      <c r="H523" s="40"/>
      <c r="I523" s="41"/>
      <c r="J523" s="41"/>
      <c r="K523" s="42"/>
      <c r="L523" s="40"/>
      <c r="M523" s="42"/>
      <c r="N523" s="31"/>
    </row>
    <row r="524" spans="1:14" x14ac:dyDescent="0.25">
      <c r="A524" s="32"/>
      <c r="B524" s="52"/>
      <c r="C524" s="33"/>
      <c r="D524" s="34"/>
      <c r="E524" s="34"/>
      <c r="F524" s="30"/>
      <c r="H524" s="40"/>
      <c r="I524" s="41"/>
      <c r="J524" s="41"/>
      <c r="K524" s="42"/>
      <c r="L524" s="40"/>
      <c r="M524" s="42"/>
      <c r="N524" s="31"/>
    </row>
    <row r="525" spans="1:14" x14ac:dyDescent="0.25">
      <c r="A525" s="32"/>
      <c r="B525" s="52"/>
      <c r="C525" s="33"/>
      <c r="D525" s="34"/>
      <c r="E525" s="34"/>
      <c r="F525" s="30"/>
      <c r="H525" s="40"/>
      <c r="I525" s="41"/>
      <c r="J525" s="41"/>
      <c r="K525" s="42"/>
      <c r="L525" s="40"/>
      <c r="M525" s="42"/>
      <c r="N525" s="31"/>
    </row>
    <row r="526" spans="1:14" x14ac:dyDescent="0.25">
      <c r="A526" s="32"/>
      <c r="B526" s="52"/>
      <c r="C526" s="33"/>
      <c r="D526" s="34"/>
      <c r="F526" s="35"/>
      <c r="G526" s="34"/>
      <c r="H526" s="40"/>
      <c r="I526" s="41"/>
      <c r="J526" s="41"/>
      <c r="K526" s="42"/>
      <c r="L526" s="40"/>
      <c r="M526" s="42"/>
      <c r="N526" s="31"/>
    </row>
    <row r="527" spans="1:14" x14ac:dyDescent="0.25">
      <c r="A527" s="32"/>
      <c r="B527" s="52"/>
      <c r="C527" s="33"/>
      <c r="D527" s="34"/>
      <c r="E527" s="34"/>
      <c r="F527" s="30"/>
      <c r="H527" s="40"/>
      <c r="I527" s="41"/>
      <c r="J527" s="41"/>
      <c r="K527" s="42"/>
      <c r="L527" s="40"/>
      <c r="M527" s="42"/>
      <c r="N527" s="31"/>
    </row>
    <row r="528" spans="1:14" x14ac:dyDescent="0.25">
      <c r="A528" s="32"/>
      <c r="B528" s="52"/>
      <c r="C528" s="33"/>
      <c r="D528" s="34"/>
      <c r="F528" s="35"/>
      <c r="G528" s="34"/>
      <c r="H528" s="40"/>
      <c r="I528" s="41"/>
      <c r="J528" s="41"/>
      <c r="K528" s="42"/>
      <c r="L528" s="40"/>
      <c r="M528" s="42"/>
      <c r="N528" s="31"/>
    </row>
    <row r="529" spans="1:14" x14ac:dyDescent="0.25">
      <c r="A529" s="43"/>
      <c r="B529" s="52"/>
      <c r="C529" s="33"/>
      <c r="D529" s="34"/>
      <c r="E529" s="34"/>
      <c r="F529" s="30"/>
      <c r="H529" s="44"/>
      <c r="I529" s="45"/>
      <c r="J529" s="45"/>
      <c r="K529" s="46"/>
      <c r="L529" s="44"/>
      <c r="M529" s="46"/>
      <c r="N529" s="31"/>
    </row>
    <row r="530" spans="1:14" x14ac:dyDescent="0.25">
      <c r="A530" s="43"/>
      <c r="B530" s="52"/>
      <c r="C530" s="33"/>
      <c r="D530" s="34"/>
      <c r="E530" s="34"/>
      <c r="F530" s="30"/>
      <c r="H530" s="44"/>
      <c r="I530" s="45"/>
      <c r="J530" s="45"/>
      <c r="K530" s="46"/>
      <c r="L530" s="44"/>
      <c r="M530" s="46"/>
      <c r="N530" s="31"/>
    </row>
    <row r="531" spans="1:14" x14ac:dyDescent="0.25">
      <c r="A531" s="43"/>
      <c r="B531" s="52"/>
      <c r="C531" s="33"/>
      <c r="D531" s="34"/>
      <c r="F531" s="35"/>
      <c r="G531" s="34"/>
      <c r="H531" s="44"/>
      <c r="I531" s="45"/>
      <c r="J531" s="45"/>
      <c r="K531" s="46"/>
      <c r="L531" s="44"/>
      <c r="M531" s="46"/>
      <c r="N531" s="31"/>
    </row>
    <row r="532" spans="1:14" x14ac:dyDescent="0.25">
      <c r="A532" s="43"/>
      <c r="B532" s="52"/>
      <c r="C532" s="33"/>
      <c r="D532" s="34"/>
      <c r="E532" s="34"/>
      <c r="F532" s="30"/>
      <c r="H532" s="44"/>
      <c r="I532" s="45"/>
      <c r="J532" s="45"/>
      <c r="K532" s="46"/>
      <c r="L532" s="44"/>
      <c r="M532" s="46"/>
      <c r="N532" s="31"/>
    </row>
    <row r="533" spans="1:14" x14ac:dyDescent="0.25">
      <c r="A533" s="43"/>
      <c r="B533" s="52"/>
      <c r="C533" s="33"/>
      <c r="D533" s="34"/>
      <c r="F533" s="35"/>
      <c r="G533" s="34"/>
      <c r="H533" s="44"/>
      <c r="I533" s="45"/>
      <c r="J533" s="45"/>
      <c r="K533" s="46"/>
      <c r="L533" s="44"/>
      <c r="M533" s="46"/>
      <c r="N533" s="31"/>
    </row>
    <row r="534" spans="1:14" x14ac:dyDescent="0.25">
      <c r="A534" s="43"/>
      <c r="B534" s="52"/>
      <c r="C534" s="33"/>
      <c r="D534" s="34"/>
      <c r="E534" s="34"/>
      <c r="F534" s="30"/>
      <c r="H534" s="44"/>
      <c r="I534" s="45"/>
      <c r="J534" s="45"/>
      <c r="K534" s="46"/>
      <c r="L534" s="44"/>
      <c r="M534" s="46"/>
      <c r="N534" s="31"/>
    </row>
    <row r="535" spans="1:14" x14ac:dyDescent="0.25">
      <c r="A535" s="43"/>
      <c r="B535" s="52"/>
      <c r="C535" s="33"/>
      <c r="D535" s="34"/>
      <c r="F535" s="35"/>
      <c r="G535" s="34"/>
      <c r="H535" s="44"/>
      <c r="I535" s="45"/>
      <c r="J535" s="45"/>
      <c r="K535" s="46"/>
      <c r="L535" s="44"/>
      <c r="M535" s="46"/>
      <c r="N535" s="31"/>
    </row>
    <row r="536" spans="1:14" x14ac:dyDescent="0.25">
      <c r="A536" s="43"/>
      <c r="B536" s="52"/>
      <c r="C536" s="33"/>
      <c r="D536" s="34"/>
      <c r="E536" s="34"/>
      <c r="F536" s="30"/>
      <c r="H536" s="44"/>
      <c r="I536" s="45"/>
      <c r="J536" s="45"/>
      <c r="K536" s="46"/>
      <c r="L536" s="44"/>
      <c r="M536" s="46"/>
      <c r="N536" s="31"/>
    </row>
    <row r="537" spans="1:14" x14ac:dyDescent="0.25">
      <c r="A537" s="43"/>
      <c r="B537" s="52"/>
      <c r="C537" s="33"/>
      <c r="D537" s="34"/>
      <c r="E537" s="34"/>
      <c r="F537" s="30"/>
      <c r="H537" s="44"/>
      <c r="I537" s="45"/>
      <c r="J537" s="45"/>
      <c r="K537" s="46"/>
      <c r="L537" s="44"/>
      <c r="M537" s="46"/>
      <c r="N537" s="31"/>
    </row>
    <row r="538" spans="1:14" x14ac:dyDescent="0.25">
      <c r="A538" s="43"/>
      <c r="B538" s="52"/>
      <c r="C538" s="33"/>
      <c r="D538" s="34"/>
      <c r="F538" s="35"/>
      <c r="G538" s="34"/>
      <c r="H538" s="44"/>
      <c r="I538" s="45"/>
      <c r="J538" s="45"/>
      <c r="K538" s="46"/>
      <c r="L538" s="44"/>
      <c r="M538" s="46"/>
      <c r="N538" s="31"/>
    </row>
    <row r="539" spans="1:14" x14ac:dyDescent="0.25">
      <c r="A539" s="43"/>
      <c r="B539" s="52"/>
      <c r="C539" s="33"/>
      <c r="D539" s="34"/>
      <c r="E539" s="34"/>
      <c r="F539" s="30"/>
      <c r="H539" s="44"/>
      <c r="I539" s="45"/>
      <c r="J539" s="45"/>
      <c r="K539" s="46"/>
      <c r="L539" s="44"/>
      <c r="M539" s="46"/>
      <c r="N539" s="31"/>
    </row>
    <row r="540" spans="1:14" x14ac:dyDescent="0.25">
      <c r="A540" s="43"/>
      <c r="B540" s="52"/>
      <c r="C540" s="33"/>
      <c r="D540" s="34"/>
      <c r="F540" s="35"/>
      <c r="G540" s="34"/>
      <c r="H540" s="44"/>
      <c r="I540" s="45"/>
      <c r="J540" s="45"/>
      <c r="K540" s="46"/>
      <c r="L540" s="44"/>
      <c r="M540" s="46"/>
      <c r="N540" s="31"/>
    </row>
    <row r="541" spans="1:14" x14ac:dyDescent="0.25">
      <c r="A541" s="43"/>
      <c r="B541" s="52"/>
      <c r="C541" s="33"/>
      <c r="D541" s="34"/>
      <c r="E541" s="34"/>
      <c r="F541" s="30"/>
      <c r="H541" s="44"/>
      <c r="I541" s="45"/>
      <c r="J541" s="45"/>
      <c r="K541" s="46"/>
      <c r="L541" s="44"/>
      <c r="M541" s="46"/>
      <c r="N541" s="31"/>
    </row>
    <row r="542" spans="1:14" x14ac:dyDescent="0.25">
      <c r="A542" s="43"/>
      <c r="B542" s="52"/>
      <c r="C542" s="33"/>
      <c r="D542" s="34"/>
      <c r="E542" s="34"/>
      <c r="F542" s="30"/>
      <c r="H542" s="44"/>
      <c r="I542" s="45"/>
      <c r="J542" s="45"/>
      <c r="K542" s="46"/>
      <c r="L542" s="44"/>
      <c r="M542" s="46"/>
      <c r="N542" s="31"/>
    </row>
    <row r="543" spans="1:14" x14ac:dyDescent="0.25">
      <c r="A543" s="43"/>
      <c r="B543" s="52"/>
      <c r="C543" s="33"/>
      <c r="D543" s="34"/>
      <c r="F543" s="35"/>
      <c r="G543" s="34"/>
      <c r="H543" s="44"/>
      <c r="I543" s="45"/>
      <c r="J543" s="45"/>
      <c r="K543" s="46"/>
      <c r="L543" s="44"/>
      <c r="M543" s="46"/>
      <c r="N543" s="31"/>
    </row>
    <row r="544" spans="1:14" x14ac:dyDescent="0.25">
      <c r="A544" s="43"/>
      <c r="B544" s="52"/>
      <c r="C544" s="33"/>
      <c r="D544" s="34"/>
      <c r="E544" s="34"/>
      <c r="F544" s="30"/>
      <c r="H544" s="44"/>
      <c r="I544" s="45"/>
      <c r="J544" s="45"/>
      <c r="K544" s="46"/>
      <c r="L544" s="44"/>
      <c r="M544" s="46"/>
      <c r="N544" s="31"/>
    </row>
    <row r="545" spans="1:14" x14ac:dyDescent="0.25">
      <c r="A545" s="43"/>
      <c r="B545" s="52"/>
      <c r="C545" s="33"/>
      <c r="D545" s="34"/>
      <c r="F545" s="35"/>
      <c r="G545" s="34"/>
      <c r="H545" s="44"/>
      <c r="I545" s="45"/>
      <c r="J545" s="45"/>
      <c r="K545" s="46"/>
      <c r="L545" s="44"/>
      <c r="M545" s="46"/>
      <c r="N545" s="31"/>
    </row>
    <row r="546" spans="1:14" x14ac:dyDescent="0.25">
      <c r="A546" s="43"/>
      <c r="B546" s="52"/>
      <c r="C546" s="33"/>
      <c r="D546" s="34"/>
      <c r="E546" s="34"/>
      <c r="F546" s="30"/>
      <c r="H546" s="44"/>
      <c r="I546" s="45"/>
      <c r="J546" s="45"/>
      <c r="K546" s="46"/>
      <c r="L546" s="44"/>
      <c r="M546" s="46"/>
      <c r="N546" s="31"/>
    </row>
    <row r="547" spans="1:14" x14ac:dyDescent="0.25">
      <c r="A547" s="43"/>
      <c r="B547" s="52"/>
      <c r="C547" s="33"/>
      <c r="D547" s="34"/>
      <c r="E547" s="34"/>
      <c r="F547" s="30"/>
      <c r="H547" s="44"/>
      <c r="I547" s="45"/>
      <c r="J547" s="45"/>
      <c r="K547" s="46"/>
      <c r="L547" s="44"/>
      <c r="M547" s="46"/>
      <c r="N547" s="31"/>
    </row>
    <row r="548" spans="1:14" x14ac:dyDescent="0.25">
      <c r="A548" s="43"/>
      <c r="B548" s="52"/>
      <c r="C548" s="33"/>
      <c r="D548" s="34"/>
      <c r="F548" s="35"/>
      <c r="G548" s="34"/>
      <c r="H548" s="44"/>
      <c r="I548" s="45"/>
      <c r="J548" s="45"/>
      <c r="K548" s="46"/>
      <c r="L548" s="44"/>
      <c r="M548" s="46"/>
      <c r="N548" s="31"/>
    </row>
    <row r="549" spans="1:14" x14ac:dyDescent="0.25">
      <c r="A549" s="43"/>
      <c r="B549" s="52"/>
      <c r="C549" s="33"/>
      <c r="D549" s="34"/>
      <c r="E549" s="34"/>
      <c r="F549" s="30"/>
      <c r="H549" s="44"/>
      <c r="I549" s="45"/>
      <c r="J549" s="45"/>
      <c r="K549" s="46"/>
      <c r="L549" s="44"/>
      <c r="M549" s="46"/>
      <c r="N549" s="31"/>
    </row>
    <row r="550" spans="1:14" x14ac:dyDescent="0.25">
      <c r="A550" s="43"/>
      <c r="B550" s="52"/>
      <c r="C550" s="33"/>
      <c r="D550" s="34"/>
      <c r="F550" s="35"/>
      <c r="G550" s="34"/>
      <c r="H550" s="44"/>
      <c r="I550" s="45"/>
      <c r="J550" s="45"/>
      <c r="K550" s="46"/>
      <c r="L550" s="44"/>
      <c r="M550" s="46"/>
      <c r="N550" s="31"/>
    </row>
    <row r="551" spans="1:14" x14ac:dyDescent="0.25">
      <c r="A551" s="43"/>
      <c r="B551" s="52"/>
      <c r="C551" s="33"/>
      <c r="D551" s="34"/>
      <c r="E551" s="34"/>
      <c r="F551" s="30"/>
      <c r="H551" s="44"/>
      <c r="I551" s="45"/>
      <c r="J551" s="45"/>
      <c r="K551" s="46"/>
      <c r="L551" s="44"/>
      <c r="M551" s="46"/>
      <c r="N551" s="31"/>
    </row>
    <row r="552" spans="1:14" x14ac:dyDescent="0.25">
      <c r="A552" s="43"/>
      <c r="B552" s="52"/>
      <c r="C552" s="33"/>
      <c r="D552" s="34"/>
      <c r="E552" s="34"/>
      <c r="F552" s="30"/>
      <c r="H552" s="44"/>
      <c r="I552" s="45"/>
      <c r="J552" s="45"/>
      <c r="K552" s="46"/>
      <c r="L552" s="44"/>
      <c r="M552" s="46"/>
      <c r="N552" s="31"/>
    </row>
    <row r="553" spans="1:14" x14ac:dyDescent="0.25">
      <c r="A553" s="43"/>
      <c r="B553" s="52"/>
      <c r="C553" s="33"/>
      <c r="D553" s="34"/>
      <c r="F553" s="35"/>
      <c r="G553" s="34"/>
      <c r="H553" s="44"/>
      <c r="I553" s="45"/>
      <c r="J553" s="45"/>
      <c r="K553" s="46"/>
      <c r="L553" s="44"/>
      <c r="M553" s="46"/>
      <c r="N553" s="31"/>
    </row>
    <row r="554" spans="1:14" x14ac:dyDescent="0.25">
      <c r="A554" s="43"/>
      <c r="B554" s="52"/>
      <c r="C554" s="33"/>
      <c r="D554" s="34"/>
      <c r="E554" s="34"/>
      <c r="F554" s="30"/>
      <c r="H554" s="44"/>
      <c r="I554" s="45"/>
      <c r="J554" s="45"/>
      <c r="K554" s="46"/>
      <c r="L554" s="44"/>
      <c r="M554" s="46"/>
      <c r="N554" s="31"/>
    </row>
    <row r="555" spans="1:14" x14ac:dyDescent="0.25">
      <c r="A555" s="43"/>
      <c r="B555" s="52"/>
      <c r="C555" s="33"/>
      <c r="D555" s="34"/>
      <c r="F555" s="35"/>
      <c r="G555" s="34"/>
      <c r="H555" s="44"/>
      <c r="I555" s="45"/>
      <c r="J555" s="45"/>
      <c r="K555" s="46"/>
      <c r="L555" s="44"/>
      <c r="M555" s="46"/>
      <c r="N555" s="31"/>
    </row>
    <row r="556" spans="1:14" x14ac:dyDescent="0.25">
      <c r="A556" s="43"/>
      <c r="B556" s="52"/>
      <c r="C556" s="33"/>
      <c r="D556" s="34"/>
      <c r="E556" s="34"/>
      <c r="F556" s="30"/>
      <c r="H556" s="44"/>
      <c r="I556" s="45"/>
      <c r="J556" s="45"/>
      <c r="K556" s="46"/>
      <c r="L556" s="44"/>
      <c r="M556" s="46"/>
      <c r="N556" s="31"/>
    </row>
    <row r="557" spans="1:14" x14ac:dyDescent="0.25">
      <c r="A557" s="43"/>
      <c r="B557" s="52"/>
      <c r="C557" s="33"/>
      <c r="D557" s="34"/>
      <c r="E557" s="34"/>
      <c r="F557" s="30"/>
      <c r="H557" s="44"/>
      <c r="I557" s="45"/>
      <c r="J557" s="45"/>
      <c r="K557" s="46"/>
      <c r="L557" s="44"/>
      <c r="M557" s="46"/>
      <c r="N557" s="31"/>
    </row>
    <row r="558" spans="1:14" x14ac:dyDescent="0.25">
      <c r="A558" s="43"/>
      <c r="B558" s="52"/>
      <c r="C558" s="33"/>
      <c r="D558" s="34"/>
      <c r="F558" s="35"/>
      <c r="G558" s="34"/>
      <c r="H558" s="44"/>
      <c r="I558" s="45"/>
      <c r="J558" s="45"/>
      <c r="K558" s="46"/>
      <c r="L558" s="44"/>
      <c r="M558" s="46"/>
      <c r="N558" s="31"/>
    </row>
    <row r="559" spans="1:14" x14ac:dyDescent="0.25">
      <c r="A559" s="43"/>
      <c r="B559" s="52"/>
      <c r="C559" s="33"/>
      <c r="D559" s="34"/>
      <c r="E559" s="34"/>
      <c r="F559" s="30"/>
      <c r="H559" s="44"/>
      <c r="I559" s="45"/>
      <c r="J559" s="45"/>
      <c r="K559" s="46"/>
      <c r="L559" s="44"/>
      <c r="M559" s="46"/>
      <c r="N559" s="31"/>
    </row>
    <row r="560" spans="1:14" x14ac:dyDescent="0.25">
      <c r="A560" s="43"/>
      <c r="B560" s="52"/>
      <c r="C560" s="33"/>
      <c r="D560" s="34"/>
      <c r="F560" s="35"/>
      <c r="G560" s="34"/>
      <c r="H560" s="44"/>
      <c r="I560" s="45"/>
      <c r="J560" s="45"/>
      <c r="K560" s="46"/>
      <c r="L560" s="44"/>
      <c r="M560" s="46"/>
      <c r="N560" s="31"/>
    </row>
    <row r="561" spans="1:14" x14ac:dyDescent="0.25">
      <c r="A561" s="43"/>
      <c r="B561" s="52"/>
      <c r="C561" s="33"/>
      <c r="D561" s="34"/>
      <c r="E561" s="34"/>
      <c r="F561" s="30"/>
      <c r="H561" s="44"/>
      <c r="I561" s="45"/>
      <c r="J561" s="45"/>
      <c r="K561" s="46"/>
      <c r="L561" s="44"/>
      <c r="M561" s="46"/>
      <c r="N561" s="31"/>
    </row>
    <row r="562" spans="1:14" x14ac:dyDescent="0.25">
      <c r="A562" s="43"/>
      <c r="B562" s="52"/>
      <c r="C562" s="33"/>
      <c r="D562" s="34"/>
      <c r="E562" s="34"/>
      <c r="F562" s="30"/>
      <c r="H562" s="44"/>
      <c r="I562" s="45"/>
      <c r="J562" s="45"/>
      <c r="K562" s="46"/>
      <c r="L562" s="44"/>
      <c r="M562" s="46"/>
      <c r="N562" s="31"/>
    </row>
    <row r="563" spans="1:14" x14ac:dyDescent="0.25">
      <c r="A563" s="43"/>
      <c r="B563" s="52"/>
      <c r="C563" s="33"/>
      <c r="D563" s="34"/>
      <c r="F563" s="35"/>
      <c r="G563" s="34"/>
      <c r="H563" s="44"/>
      <c r="I563" s="45"/>
      <c r="J563" s="45"/>
      <c r="K563" s="46"/>
      <c r="L563" s="44"/>
      <c r="M563" s="46"/>
      <c r="N563" s="31"/>
    </row>
    <row r="564" spans="1:14" x14ac:dyDescent="0.25">
      <c r="A564" s="43"/>
      <c r="B564" s="52"/>
      <c r="C564" s="33"/>
      <c r="D564" s="34"/>
      <c r="E564" s="34"/>
      <c r="F564" s="30"/>
      <c r="H564" s="44"/>
      <c r="I564" s="45"/>
      <c r="J564" s="45"/>
      <c r="K564" s="46"/>
      <c r="L564" s="44"/>
      <c r="M564" s="46"/>
      <c r="N564" s="31"/>
    </row>
    <row r="565" spans="1:14" x14ac:dyDescent="0.25">
      <c r="A565" s="43"/>
      <c r="B565" s="52"/>
      <c r="C565" s="33"/>
      <c r="D565" s="34"/>
      <c r="F565" s="35"/>
      <c r="G565" s="34"/>
      <c r="H565" s="44"/>
      <c r="I565" s="45"/>
      <c r="J565" s="45"/>
      <c r="K565" s="46"/>
      <c r="L565" s="44"/>
      <c r="M565" s="46"/>
      <c r="N565" s="31"/>
    </row>
    <row r="566" spans="1:14" x14ac:dyDescent="0.25">
      <c r="A566" s="43"/>
      <c r="B566" s="52"/>
      <c r="C566" s="33"/>
      <c r="D566" s="34"/>
      <c r="E566" s="34"/>
      <c r="F566" s="30"/>
      <c r="H566" s="44"/>
      <c r="I566" s="45"/>
      <c r="J566" s="45"/>
      <c r="K566" s="46"/>
      <c r="L566" s="44"/>
      <c r="M566" s="46"/>
      <c r="N566" s="31"/>
    </row>
    <row r="567" spans="1:14" x14ac:dyDescent="0.25">
      <c r="A567" s="43"/>
      <c r="B567" s="52"/>
      <c r="C567" s="33"/>
      <c r="D567" s="34"/>
      <c r="E567" s="34"/>
      <c r="F567" s="30"/>
      <c r="H567" s="44"/>
      <c r="I567" s="45"/>
      <c r="J567" s="45"/>
      <c r="K567" s="46"/>
      <c r="L567" s="44"/>
      <c r="M567" s="46"/>
      <c r="N567" s="31"/>
    </row>
    <row r="568" spans="1:14" x14ac:dyDescent="0.25">
      <c r="A568" s="43"/>
      <c r="B568" s="52"/>
      <c r="C568" s="33"/>
      <c r="D568" s="34"/>
      <c r="F568" s="35"/>
      <c r="G568" s="34"/>
      <c r="H568" s="44"/>
      <c r="I568" s="45"/>
      <c r="J568" s="45"/>
      <c r="K568" s="46"/>
      <c r="L568" s="44"/>
      <c r="M568" s="46"/>
      <c r="N568" s="31"/>
    </row>
    <row r="569" spans="1:14" x14ac:dyDescent="0.25">
      <c r="A569" s="43"/>
      <c r="B569" s="52"/>
      <c r="C569" s="33"/>
      <c r="D569" s="34"/>
      <c r="E569" s="34"/>
      <c r="F569" s="30"/>
      <c r="H569" s="44"/>
      <c r="I569" s="45"/>
      <c r="J569" s="45"/>
      <c r="K569" s="46"/>
      <c r="L569" s="44"/>
      <c r="M569" s="46"/>
      <c r="N569" s="31"/>
    </row>
    <row r="570" spans="1:14" x14ac:dyDescent="0.25">
      <c r="A570" s="43"/>
      <c r="B570" s="52"/>
      <c r="C570" s="33"/>
      <c r="D570" s="34"/>
      <c r="F570" s="35"/>
      <c r="G570" s="34"/>
      <c r="H570" s="44"/>
      <c r="I570" s="45"/>
      <c r="J570" s="45"/>
      <c r="K570" s="46"/>
      <c r="L570" s="44"/>
      <c r="M570" s="46"/>
      <c r="N570" s="31"/>
    </row>
    <row r="571" spans="1:14" x14ac:dyDescent="0.25">
      <c r="A571" s="43"/>
      <c r="B571" s="52"/>
      <c r="C571" s="33"/>
      <c r="D571" s="34"/>
      <c r="E571" s="34"/>
      <c r="F571" s="30"/>
      <c r="H571" s="44"/>
      <c r="I571" s="45"/>
      <c r="J571" s="45"/>
      <c r="K571" s="46"/>
      <c r="L571" s="44"/>
      <c r="M571" s="46"/>
      <c r="N571" s="31"/>
    </row>
    <row r="572" spans="1:14" x14ac:dyDescent="0.25">
      <c r="A572" s="43"/>
      <c r="B572" s="52"/>
      <c r="C572" s="33"/>
      <c r="D572" s="34"/>
      <c r="E572" s="34"/>
      <c r="F572" s="30"/>
      <c r="H572" s="44"/>
      <c r="I572" s="45"/>
      <c r="J572" s="45"/>
      <c r="K572" s="46"/>
      <c r="L572" s="44"/>
      <c r="M572" s="46"/>
      <c r="N572" s="31"/>
    </row>
    <row r="573" spans="1:14" x14ac:dyDescent="0.25">
      <c r="A573" s="43"/>
      <c r="B573" s="52"/>
      <c r="C573" s="33"/>
      <c r="D573" s="34"/>
      <c r="F573" s="35"/>
      <c r="G573" s="34"/>
      <c r="H573" s="44"/>
      <c r="I573" s="45"/>
      <c r="J573" s="45"/>
      <c r="K573" s="46"/>
      <c r="L573" s="44"/>
      <c r="M573" s="46"/>
      <c r="N573" s="31"/>
    </row>
    <row r="574" spans="1:14" x14ac:dyDescent="0.25">
      <c r="A574" s="43"/>
      <c r="B574" s="52"/>
      <c r="C574" s="33"/>
      <c r="D574" s="34"/>
      <c r="E574" s="34"/>
      <c r="F574" s="30"/>
      <c r="H574" s="44"/>
      <c r="I574" s="45"/>
      <c r="J574" s="45"/>
      <c r="K574" s="46"/>
      <c r="L574" s="44"/>
      <c r="M574" s="46"/>
      <c r="N574" s="31"/>
    </row>
    <row r="575" spans="1:14" x14ac:dyDescent="0.25">
      <c r="A575" s="43"/>
      <c r="B575" s="52"/>
      <c r="C575" s="33"/>
      <c r="D575" s="34"/>
      <c r="F575" s="35"/>
      <c r="G575" s="34"/>
      <c r="H575" s="44"/>
      <c r="I575" s="45"/>
      <c r="J575" s="45"/>
      <c r="K575" s="46"/>
      <c r="L575" s="44"/>
      <c r="M575" s="46"/>
      <c r="N575" s="31"/>
    </row>
    <row r="576" spans="1:14" x14ac:dyDescent="0.25">
      <c r="A576" s="43"/>
      <c r="B576" s="52"/>
      <c r="C576" s="33"/>
      <c r="D576" s="34"/>
      <c r="E576" s="34"/>
      <c r="F576" s="30"/>
      <c r="H576" s="44"/>
      <c r="I576" s="45"/>
      <c r="J576" s="45"/>
      <c r="K576" s="46"/>
      <c r="L576" s="44"/>
      <c r="M576" s="46"/>
      <c r="N576" s="31"/>
    </row>
    <row r="577" spans="1:14" x14ac:dyDescent="0.25">
      <c r="A577" s="43"/>
      <c r="B577" s="52"/>
      <c r="C577" s="33"/>
      <c r="D577" s="34"/>
      <c r="E577" s="34"/>
      <c r="F577" s="30"/>
      <c r="H577" s="44"/>
      <c r="I577" s="45"/>
      <c r="J577" s="45"/>
      <c r="K577" s="46"/>
      <c r="L577" s="44"/>
      <c r="M577" s="46"/>
      <c r="N577" s="31"/>
    </row>
    <row r="578" spans="1:14" x14ac:dyDescent="0.25">
      <c r="A578" s="43"/>
      <c r="B578" s="52"/>
      <c r="C578" s="33"/>
      <c r="D578" s="34"/>
      <c r="F578" s="35"/>
      <c r="G578" s="34"/>
      <c r="H578" s="44"/>
      <c r="I578" s="45"/>
      <c r="J578" s="45"/>
      <c r="K578" s="46"/>
      <c r="L578" s="44"/>
      <c r="M578" s="46"/>
      <c r="N578" s="31"/>
    </row>
    <row r="579" spans="1:14" x14ac:dyDescent="0.25">
      <c r="A579" s="43"/>
      <c r="B579" s="52"/>
      <c r="C579" s="33"/>
      <c r="D579" s="34"/>
      <c r="E579" s="34"/>
      <c r="F579" s="30"/>
      <c r="H579" s="44"/>
      <c r="I579" s="45"/>
      <c r="J579" s="45"/>
      <c r="K579" s="46"/>
      <c r="L579" s="44"/>
      <c r="M579" s="46"/>
      <c r="N579" s="31"/>
    </row>
    <row r="580" spans="1:14" x14ac:dyDescent="0.25">
      <c r="A580" s="43"/>
      <c r="B580" s="52"/>
      <c r="C580" s="33"/>
      <c r="D580" s="34"/>
      <c r="F580" s="35"/>
      <c r="G580" s="34"/>
      <c r="H580" s="44"/>
      <c r="I580" s="45"/>
      <c r="J580" s="45"/>
      <c r="K580" s="46"/>
      <c r="L580" s="44"/>
      <c r="M580" s="46"/>
      <c r="N580" s="31"/>
    </row>
    <row r="581" spans="1:14" x14ac:dyDescent="0.25">
      <c r="A581" s="43"/>
      <c r="B581" s="52"/>
      <c r="C581" s="33"/>
      <c r="D581" s="34"/>
      <c r="E581" s="34"/>
      <c r="F581" s="30"/>
      <c r="H581" s="44"/>
      <c r="I581" s="45"/>
      <c r="J581" s="45"/>
      <c r="K581" s="46"/>
      <c r="L581" s="44"/>
      <c r="M581" s="46"/>
      <c r="N581" s="31"/>
    </row>
    <row r="582" spans="1:14" x14ac:dyDescent="0.25">
      <c r="A582" s="43"/>
      <c r="B582" s="52"/>
      <c r="C582" s="33"/>
      <c r="D582" s="34"/>
      <c r="E582" s="34"/>
      <c r="F582" s="30"/>
      <c r="H582" s="44"/>
      <c r="I582" s="45"/>
      <c r="J582" s="45"/>
      <c r="K582" s="46"/>
      <c r="L582" s="44"/>
      <c r="M582" s="46"/>
      <c r="N582" s="31"/>
    </row>
    <row r="583" spans="1:14" x14ac:dyDescent="0.25">
      <c r="A583" s="43"/>
      <c r="B583" s="52"/>
      <c r="C583" s="33"/>
      <c r="D583" s="34"/>
      <c r="F583" s="35"/>
      <c r="G583" s="34"/>
      <c r="H583" s="44"/>
      <c r="I583" s="45"/>
      <c r="J583" s="45"/>
      <c r="K583" s="46"/>
      <c r="L583" s="44"/>
      <c r="M583" s="46"/>
      <c r="N583" s="31"/>
    </row>
    <row r="584" spans="1:14" x14ac:dyDescent="0.25">
      <c r="A584" s="43"/>
      <c r="B584" s="52"/>
      <c r="C584" s="33"/>
      <c r="D584" s="34"/>
      <c r="E584" s="34"/>
      <c r="F584" s="30"/>
      <c r="H584" s="44"/>
      <c r="I584" s="45"/>
      <c r="J584" s="45"/>
      <c r="K584" s="46"/>
      <c r="L584" s="44"/>
      <c r="M584" s="46"/>
      <c r="N584" s="31"/>
    </row>
    <row r="585" spans="1:14" x14ac:dyDescent="0.25">
      <c r="A585" s="43"/>
      <c r="B585" s="52"/>
      <c r="C585" s="33"/>
      <c r="D585" s="34"/>
      <c r="F585" s="35"/>
      <c r="G585" s="34"/>
      <c r="H585" s="44"/>
      <c r="I585" s="45"/>
      <c r="J585" s="45"/>
      <c r="K585" s="46"/>
      <c r="L585" s="44"/>
      <c r="M585" s="46"/>
      <c r="N585" s="31"/>
    </row>
    <row r="586" spans="1:14" x14ac:dyDescent="0.25">
      <c r="A586" s="43"/>
      <c r="B586" s="52"/>
      <c r="C586" s="33"/>
      <c r="D586" s="34"/>
      <c r="E586" s="34"/>
      <c r="F586" s="30"/>
      <c r="H586" s="44"/>
      <c r="I586" s="45"/>
      <c r="J586" s="45"/>
      <c r="K586" s="46"/>
      <c r="L586" s="44"/>
      <c r="M586" s="46"/>
      <c r="N586" s="31"/>
    </row>
    <row r="587" spans="1:14" x14ac:dyDescent="0.25">
      <c r="A587" s="43"/>
      <c r="B587" s="52"/>
      <c r="C587" s="33"/>
      <c r="D587" s="34"/>
      <c r="E587" s="34"/>
      <c r="F587" s="30"/>
      <c r="H587" s="44"/>
      <c r="I587" s="45"/>
      <c r="J587" s="45"/>
      <c r="K587" s="46"/>
      <c r="L587" s="44"/>
      <c r="M587" s="46"/>
      <c r="N587" s="31"/>
    </row>
    <row r="588" spans="1:14" x14ac:dyDescent="0.25">
      <c r="A588" s="43"/>
      <c r="B588" s="52"/>
      <c r="C588" s="33"/>
      <c r="D588" s="34"/>
      <c r="F588" s="35"/>
      <c r="G588" s="34"/>
      <c r="H588" s="44"/>
      <c r="I588" s="45"/>
      <c r="J588" s="45"/>
      <c r="K588" s="46"/>
      <c r="L588" s="44"/>
      <c r="M588" s="46"/>
      <c r="N588" s="31"/>
    </row>
    <row r="589" spans="1:14" x14ac:dyDescent="0.25">
      <c r="A589" s="43"/>
      <c r="B589" s="52"/>
      <c r="C589" s="33"/>
      <c r="D589" s="34"/>
      <c r="E589" s="34"/>
      <c r="F589" s="30"/>
      <c r="H589" s="44"/>
      <c r="I589" s="45"/>
      <c r="J589" s="45"/>
      <c r="K589" s="46"/>
      <c r="L589" s="44"/>
      <c r="M589" s="46"/>
      <c r="N589" s="31"/>
    </row>
    <row r="590" spans="1:14" x14ac:dyDescent="0.25">
      <c r="A590" s="43"/>
      <c r="B590" s="52"/>
      <c r="C590" s="33"/>
      <c r="D590" s="34"/>
      <c r="F590" s="35"/>
      <c r="G590" s="34"/>
      <c r="H590" s="44"/>
      <c r="I590" s="45"/>
      <c r="J590" s="45"/>
      <c r="K590" s="46"/>
      <c r="L590" s="44"/>
      <c r="M590" s="46"/>
      <c r="N590" s="31"/>
    </row>
    <row r="591" spans="1:14" x14ac:dyDescent="0.25">
      <c r="A591" s="43"/>
      <c r="B591" s="52"/>
      <c r="C591" s="33"/>
      <c r="D591" s="34"/>
      <c r="E591" s="34"/>
      <c r="F591" s="30"/>
      <c r="H591" s="44"/>
      <c r="I591" s="45"/>
      <c r="J591" s="45"/>
      <c r="K591" s="46"/>
      <c r="L591" s="44"/>
      <c r="M591" s="46"/>
      <c r="N591" s="31"/>
    </row>
    <row r="592" spans="1:14" x14ac:dyDescent="0.25">
      <c r="A592" s="43"/>
      <c r="B592" s="52"/>
      <c r="C592" s="33"/>
      <c r="D592" s="34"/>
      <c r="E592" s="34"/>
      <c r="F592" s="30"/>
      <c r="H592" s="44"/>
      <c r="I592" s="45"/>
      <c r="J592" s="45"/>
      <c r="K592" s="46"/>
      <c r="L592" s="44"/>
      <c r="M592" s="46"/>
      <c r="N592" s="31"/>
    </row>
    <row r="593" spans="1:14" x14ac:dyDescent="0.25">
      <c r="A593" s="43"/>
      <c r="B593" s="52"/>
      <c r="C593" s="33"/>
      <c r="D593" s="34"/>
      <c r="F593" s="35"/>
      <c r="G593" s="34"/>
      <c r="H593" s="44"/>
      <c r="I593" s="45"/>
      <c r="J593" s="45"/>
      <c r="K593" s="46"/>
      <c r="L593" s="44"/>
      <c r="M593" s="46"/>
      <c r="N593" s="31"/>
    </row>
    <row r="594" spans="1:14" x14ac:dyDescent="0.25">
      <c r="A594" s="43"/>
      <c r="B594" s="52"/>
      <c r="C594" s="33"/>
      <c r="D594" s="34"/>
      <c r="E594" s="34"/>
      <c r="F594" s="30"/>
      <c r="H594" s="44"/>
      <c r="I594" s="45"/>
      <c r="J594" s="45"/>
      <c r="K594" s="46"/>
      <c r="L594" s="44"/>
      <c r="M594" s="46"/>
      <c r="N594" s="31"/>
    </row>
    <row r="595" spans="1:14" x14ac:dyDescent="0.25">
      <c r="A595" s="43"/>
      <c r="B595" s="52"/>
      <c r="C595" s="33"/>
      <c r="D595" s="34"/>
      <c r="F595" s="35"/>
      <c r="G595" s="34"/>
      <c r="H595" s="44"/>
      <c r="I595" s="45"/>
      <c r="J595" s="45"/>
      <c r="K595" s="46"/>
      <c r="L595" s="44"/>
      <c r="M595" s="46"/>
      <c r="N595" s="31"/>
    </row>
    <row r="596" spans="1:14" x14ac:dyDescent="0.25">
      <c r="A596" s="43"/>
      <c r="B596" s="52"/>
      <c r="C596" s="33"/>
      <c r="D596" s="34"/>
      <c r="E596" s="34"/>
      <c r="F596" s="30"/>
      <c r="H596" s="44"/>
      <c r="I596" s="45"/>
      <c r="J596" s="45"/>
      <c r="K596" s="46"/>
      <c r="L596" s="44"/>
      <c r="M596" s="46"/>
      <c r="N596" s="31"/>
    </row>
    <row r="597" spans="1:14" x14ac:dyDescent="0.25">
      <c r="A597" s="43"/>
      <c r="B597" s="52"/>
      <c r="C597" s="33"/>
      <c r="D597" s="34"/>
      <c r="E597" s="34"/>
      <c r="F597" s="30"/>
      <c r="H597" s="44"/>
      <c r="I597" s="45"/>
      <c r="J597" s="45"/>
      <c r="K597" s="46"/>
      <c r="L597" s="44"/>
      <c r="M597" s="46"/>
      <c r="N597" s="31"/>
    </row>
    <row r="598" spans="1:14" x14ac:dyDescent="0.25">
      <c r="A598" s="43"/>
      <c r="B598" s="52"/>
      <c r="C598" s="33"/>
      <c r="D598" s="34"/>
      <c r="F598" s="35"/>
      <c r="G598" s="34"/>
      <c r="H598" s="44"/>
      <c r="I598" s="45"/>
      <c r="J598" s="45"/>
      <c r="K598" s="46"/>
      <c r="L598" s="44"/>
      <c r="M598" s="46"/>
      <c r="N598" s="31"/>
    </row>
    <row r="599" spans="1:14" x14ac:dyDescent="0.25">
      <c r="A599" s="43"/>
      <c r="B599" s="52"/>
      <c r="C599" s="33"/>
      <c r="D599" s="34"/>
      <c r="E599" s="34"/>
      <c r="F599" s="30"/>
      <c r="H599" s="44"/>
      <c r="I599" s="45"/>
      <c r="J599" s="45"/>
      <c r="K599" s="46"/>
      <c r="L599" s="44"/>
      <c r="M599" s="46"/>
      <c r="N599" s="31"/>
    </row>
    <row r="600" spans="1:14" x14ac:dyDescent="0.25">
      <c r="A600" s="43"/>
      <c r="B600" s="52"/>
      <c r="C600" s="33"/>
      <c r="D600" s="34"/>
      <c r="F600" s="35"/>
      <c r="G600" s="34"/>
      <c r="H600" s="44"/>
      <c r="I600" s="45"/>
      <c r="J600" s="45"/>
      <c r="K600" s="46"/>
      <c r="L600" s="44"/>
      <c r="M600" s="46"/>
      <c r="N600" s="31"/>
    </row>
    <row r="601" spans="1:14" x14ac:dyDescent="0.25">
      <c r="A601" s="43"/>
      <c r="B601" s="52"/>
      <c r="C601" s="33"/>
      <c r="D601" s="34"/>
      <c r="E601" s="34"/>
      <c r="F601" s="30"/>
      <c r="H601" s="44"/>
      <c r="I601" s="45"/>
      <c r="J601" s="45"/>
      <c r="K601" s="46"/>
      <c r="L601" s="44"/>
      <c r="M601" s="46"/>
      <c r="N601" s="31"/>
    </row>
    <row r="602" spans="1:14" x14ac:dyDescent="0.25">
      <c r="A602" s="43"/>
      <c r="B602" s="52"/>
      <c r="C602" s="33"/>
      <c r="D602" s="34"/>
      <c r="E602" s="34"/>
      <c r="F602" s="30"/>
      <c r="H602" s="44"/>
      <c r="I602" s="45"/>
      <c r="J602" s="45"/>
      <c r="K602" s="46"/>
      <c r="L602" s="44"/>
      <c r="M602" s="46"/>
      <c r="N602" s="31"/>
    </row>
    <row r="603" spans="1:14" x14ac:dyDescent="0.25">
      <c r="A603" s="43"/>
      <c r="B603" s="52"/>
      <c r="C603" s="33"/>
      <c r="D603" s="34"/>
      <c r="F603" s="35"/>
      <c r="G603" s="34"/>
      <c r="H603" s="44"/>
      <c r="I603" s="45"/>
      <c r="J603" s="45"/>
      <c r="K603" s="46"/>
      <c r="L603" s="44"/>
      <c r="M603" s="46"/>
      <c r="N603" s="31"/>
    </row>
    <row r="604" spans="1:14" x14ac:dyDescent="0.25">
      <c r="A604" s="43"/>
      <c r="B604" s="52"/>
      <c r="C604" s="33"/>
      <c r="D604" s="34"/>
      <c r="E604" s="34"/>
      <c r="F604" s="30"/>
      <c r="H604" s="44"/>
      <c r="I604" s="45"/>
      <c r="J604" s="45"/>
      <c r="K604" s="46"/>
      <c r="L604" s="44"/>
      <c r="M604" s="46"/>
      <c r="N604" s="31"/>
    </row>
    <row r="605" spans="1:14" x14ac:dyDescent="0.25">
      <c r="A605" s="43"/>
      <c r="B605" s="52"/>
      <c r="C605" s="33"/>
      <c r="D605" s="34"/>
      <c r="F605" s="35"/>
      <c r="G605" s="34"/>
      <c r="H605" s="44"/>
      <c r="I605" s="45"/>
      <c r="J605" s="45"/>
      <c r="K605" s="46"/>
      <c r="L605" s="44"/>
      <c r="M605" s="46"/>
      <c r="N605" s="31"/>
    </row>
    <row r="606" spans="1:14" x14ac:dyDescent="0.25">
      <c r="A606" s="43"/>
      <c r="B606" s="52"/>
      <c r="C606" s="33"/>
      <c r="D606" s="34"/>
      <c r="E606" s="34"/>
      <c r="F606" s="30"/>
      <c r="H606" s="44"/>
      <c r="I606" s="45"/>
      <c r="J606" s="45"/>
      <c r="K606" s="46"/>
      <c r="L606" s="44"/>
      <c r="M606" s="46"/>
      <c r="N606" s="31"/>
    </row>
    <row r="607" spans="1:14" x14ac:dyDescent="0.25">
      <c r="A607" s="43"/>
      <c r="B607" s="52"/>
      <c r="C607" s="33"/>
      <c r="D607" s="34"/>
      <c r="E607" s="34"/>
      <c r="F607" s="30"/>
      <c r="H607" s="44"/>
      <c r="I607" s="45"/>
      <c r="J607" s="45"/>
      <c r="K607" s="46"/>
      <c r="L607" s="44"/>
      <c r="M607" s="46"/>
      <c r="N607" s="31"/>
    </row>
    <row r="608" spans="1:14" x14ac:dyDescent="0.25">
      <c r="A608" s="43"/>
      <c r="B608" s="52"/>
      <c r="C608" s="33"/>
      <c r="D608" s="34"/>
      <c r="F608" s="35"/>
      <c r="G608" s="34"/>
      <c r="H608" s="44"/>
      <c r="I608" s="45"/>
      <c r="J608" s="45"/>
      <c r="K608" s="46"/>
      <c r="L608" s="44"/>
      <c r="M608" s="46"/>
      <c r="N608" s="31"/>
    </row>
    <row r="609" spans="1:14" x14ac:dyDescent="0.25">
      <c r="A609" s="43"/>
      <c r="B609" s="52"/>
      <c r="C609" s="33"/>
      <c r="D609" s="34"/>
      <c r="E609" s="34"/>
      <c r="F609" s="30"/>
      <c r="H609" s="44"/>
      <c r="I609" s="45"/>
      <c r="J609" s="45"/>
      <c r="K609" s="46"/>
      <c r="L609" s="44"/>
      <c r="M609" s="46"/>
      <c r="N609" s="31"/>
    </row>
    <row r="610" spans="1:14" x14ac:dyDescent="0.25">
      <c r="A610" s="43"/>
      <c r="B610" s="52"/>
      <c r="C610" s="33"/>
      <c r="D610" s="34"/>
      <c r="F610" s="35"/>
      <c r="G610" s="34"/>
      <c r="H610" s="44"/>
      <c r="I610" s="45"/>
      <c r="J610" s="45"/>
      <c r="K610" s="46"/>
      <c r="L610" s="44"/>
      <c r="M610" s="46"/>
      <c r="N610" s="31"/>
    </row>
    <row r="611" spans="1:14" x14ac:dyDescent="0.25">
      <c r="A611" s="43"/>
      <c r="B611" s="52"/>
      <c r="C611" s="33"/>
      <c r="D611" s="34"/>
      <c r="E611" s="34"/>
      <c r="F611" s="30"/>
      <c r="H611" s="44"/>
      <c r="I611" s="45"/>
      <c r="J611" s="45"/>
      <c r="K611" s="46"/>
      <c r="L611" s="44"/>
      <c r="M611" s="46"/>
      <c r="N611" s="31"/>
    </row>
    <row r="612" spans="1:14" x14ac:dyDescent="0.25">
      <c r="A612" s="43"/>
      <c r="B612" s="52"/>
      <c r="C612" s="33"/>
      <c r="D612" s="34"/>
      <c r="E612" s="34"/>
      <c r="F612" s="30"/>
      <c r="H612" s="44"/>
      <c r="I612" s="45"/>
      <c r="J612" s="45"/>
      <c r="K612" s="46"/>
      <c r="L612" s="44"/>
      <c r="M612" s="46"/>
      <c r="N612" s="31"/>
    </row>
    <row r="613" spans="1:14" x14ac:dyDescent="0.25">
      <c r="A613" s="43"/>
      <c r="B613" s="52"/>
      <c r="C613" s="33"/>
      <c r="D613" s="34"/>
      <c r="F613" s="35"/>
      <c r="G613" s="34"/>
      <c r="H613" s="44"/>
      <c r="I613" s="45"/>
      <c r="J613" s="45"/>
      <c r="K613" s="46"/>
      <c r="L613" s="44"/>
      <c r="M613" s="46"/>
      <c r="N613" s="31"/>
    </row>
    <row r="614" spans="1:14" x14ac:dyDescent="0.25">
      <c r="A614" s="43"/>
      <c r="B614" s="52"/>
      <c r="C614" s="33"/>
      <c r="D614" s="34"/>
      <c r="E614" s="34"/>
      <c r="F614" s="30"/>
      <c r="H614" s="44"/>
      <c r="I614" s="45"/>
      <c r="J614" s="45"/>
      <c r="K614" s="46"/>
      <c r="L614" s="44"/>
      <c r="M614" s="46"/>
      <c r="N614" s="31"/>
    </row>
    <row r="615" spans="1:14" x14ac:dyDescent="0.25">
      <c r="A615" s="43"/>
      <c r="B615" s="52"/>
      <c r="C615" s="33"/>
      <c r="D615" s="34"/>
      <c r="F615" s="35"/>
      <c r="G615" s="34"/>
      <c r="H615" s="44"/>
      <c r="I615" s="45"/>
      <c r="J615" s="45"/>
      <c r="K615" s="46"/>
      <c r="L615" s="44"/>
      <c r="M615" s="46"/>
      <c r="N615" s="31"/>
    </row>
    <row r="616" spans="1:14" x14ac:dyDescent="0.25">
      <c r="A616" s="43"/>
      <c r="B616" s="52"/>
      <c r="C616" s="33"/>
      <c r="D616" s="34"/>
      <c r="E616" s="34"/>
      <c r="F616" s="30"/>
      <c r="H616" s="44"/>
      <c r="I616" s="45"/>
      <c r="J616" s="45"/>
      <c r="K616" s="46"/>
      <c r="L616" s="44"/>
      <c r="M616" s="46"/>
      <c r="N616" s="31"/>
    </row>
    <row r="617" spans="1:14" x14ac:dyDescent="0.25">
      <c r="A617" s="43"/>
      <c r="B617" s="52"/>
      <c r="C617" s="33"/>
      <c r="D617" s="34"/>
      <c r="E617" s="34"/>
      <c r="F617" s="30"/>
      <c r="H617" s="44"/>
      <c r="I617" s="45"/>
      <c r="J617" s="45"/>
      <c r="K617" s="46"/>
      <c r="L617" s="44"/>
      <c r="M617" s="46"/>
      <c r="N617" s="31"/>
    </row>
    <row r="618" spans="1:14" x14ac:dyDescent="0.25">
      <c r="A618" s="43"/>
      <c r="B618" s="52"/>
      <c r="C618" s="33"/>
      <c r="D618" s="34"/>
      <c r="F618" s="35"/>
      <c r="G618" s="34"/>
      <c r="H618" s="44"/>
      <c r="I618" s="45"/>
      <c r="J618" s="45"/>
      <c r="K618" s="46"/>
      <c r="L618" s="44"/>
      <c r="M618" s="46"/>
      <c r="N618" s="31"/>
    </row>
    <row r="619" spans="1:14" x14ac:dyDescent="0.25">
      <c r="A619" s="43"/>
      <c r="B619" s="52"/>
      <c r="C619" s="33"/>
      <c r="D619" s="34"/>
      <c r="E619" s="34"/>
      <c r="F619" s="30"/>
      <c r="H619" s="44"/>
      <c r="I619" s="45"/>
      <c r="J619" s="45"/>
      <c r="K619" s="46"/>
      <c r="L619" s="44"/>
      <c r="M619" s="46"/>
      <c r="N619" s="31"/>
    </row>
    <row r="620" spans="1:14" x14ac:dyDescent="0.25">
      <c r="A620" s="43"/>
      <c r="B620" s="52"/>
      <c r="C620" s="33"/>
      <c r="D620" s="34"/>
      <c r="F620" s="35"/>
      <c r="G620" s="34"/>
      <c r="H620" s="44"/>
      <c r="I620" s="45"/>
      <c r="J620" s="45"/>
      <c r="K620" s="46"/>
      <c r="L620" s="44"/>
      <c r="M620" s="46"/>
      <c r="N620" s="31"/>
    </row>
    <row r="621" spans="1:14" x14ac:dyDescent="0.25">
      <c r="A621" s="43"/>
      <c r="B621" s="52"/>
      <c r="C621" s="33"/>
      <c r="D621" s="34"/>
      <c r="E621" s="34"/>
      <c r="F621" s="30"/>
      <c r="H621" s="44"/>
      <c r="I621" s="45"/>
      <c r="J621" s="45"/>
      <c r="K621" s="46"/>
      <c r="L621" s="44"/>
      <c r="M621" s="46"/>
      <c r="N621" s="31"/>
    </row>
    <row r="622" spans="1:14" x14ac:dyDescent="0.25">
      <c r="A622" s="43"/>
      <c r="B622" s="52"/>
      <c r="C622" s="33"/>
      <c r="D622" s="34"/>
      <c r="E622" s="34"/>
      <c r="F622" s="30"/>
      <c r="H622" s="44"/>
      <c r="I622" s="45"/>
      <c r="J622" s="45"/>
      <c r="K622" s="46"/>
      <c r="L622" s="44"/>
      <c r="M622" s="46"/>
      <c r="N622" s="31"/>
    </row>
    <row r="623" spans="1:14" x14ac:dyDescent="0.25">
      <c r="A623" s="43"/>
      <c r="B623" s="52"/>
      <c r="C623" s="33"/>
      <c r="D623" s="34"/>
      <c r="F623" s="35"/>
      <c r="G623" s="34"/>
      <c r="H623" s="44"/>
      <c r="I623" s="45"/>
      <c r="J623" s="45"/>
      <c r="K623" s="46"/>
      <c r="L623" s="44"/>
      <c r="M623" s="46"/>
      <c r="N623" s="31"/>
    </row>
    <row r="624" spans="1:14" x14ac:dyDescent="0.25">
      <c r="A624" s="43"/>
      <c r="B624" s="52"/>
      <c r="C624" s="33"/>
      <c r="D624" s="34"/>
      <c r="E624" s="34"/>
      <c r="F624" s="30"/>
      <c r="H624" s="44"/>
      <c r="I624" s="45"/>
      <c r="J624" s="45"/>
      <c r="K624" s="46"/>
      <c r="L624" s="44"/>
      <c r="M624" s="46"/>
      <c r="N624" s="31"/>
    </row>
    <row r="625" spans="1:14" x14ac:dyDescent="0.25">
      <c r="A625" s="43"/>
      <c r="B625" s="52"/>
      <c r="C625" s="33"/>
      <c r="D625" s="34"/>
      <c r="F625" s="35"/>
      <c r="G625" s="34"/>
      <c r="H625" s="44"/>
      <c r="I625" s="45"/>
      <c r="J625" s="45"/>
      <c r="K625" s="46"/>
      <c r="L625" s="44"/>
      <c r="M625" s="46"/>
      <c r="N625" s="31"/>
    </row>
    <row r="626" spans="1:14" x14ac:dyDescent="0.25">
      <c r="A626" s="43"/>
      <c r="B626" s="52"/>
      <c r="C626" s="33"/>
      <c r="D626" s="34"/>
      <c r="E626" s="34"/>
      <c r="F626" s="30"/>
      <c r="H626" s="44"/>
      <c r="I626" s="45"/>
      <c r="J626" s="45"/>
      <c r="K626" s="46"/>
      <c r="L626" s="44"/>
      <c r="M626" s="46"/>
      <c r="N626" s="31"/>
    </row>
    <row r="627" spans="1:14" x14ac:dyDescent="0.25">
      <c r="A627" s="43"/>
      <c r="B627" s="52"/>
      <c r="C627" s="33"/>
      <c r="D627" s="34"/>
      <c r="E627" s="34"/>
      <c r="F627" s="30"/>
      <c r="H627" s="44"/>
      <c r="I627" s="45"/>
      <c r="J627" s="45"/>
      <c r="K627" s="46"/>
      <c r="L627" s="44"/>
      <c r="M627" s="46"/>
      <c r="N627" s="31"/>
    </row>
    <row r="628" spans="1:14" x14ac:dyDescent="0.25">
      <c r="A628" s="43"/>
      <c r="B628" s="52"/>
      <c r="C628" s="33"/>
      <c r="D628" s="34"/>
      <c r="F628" s="35"/>
      <c r="G628" s="34"/>
      <c r="H628" s="44"/>
      <c r="I628" s="45"/>
      <c r="J628" s="45"/>
      <c r="K628" s="46"/>
      <c r="L628" s="44"/>
      <c r="M628" s="46"/>
      <c r="N628" s="31"/>
    </row>
    <row r="629" spans="1:14" x14ac:dyDescent="0.25">
      <c r="A629" s="43"/>
      <c r="B629" s="52"/>
      <c r="C629" s="33"/>
      <c r="D629" s="34"/>
      <c r="E629" s="34"/>
      <c r="F629" s="30"/>
      <c r="H629" s="44"/>
      <c r="I629" s="45"/>
      <c r="J629" s="45"/>
      <c r="K629" s="46"/>
      <c r="L629" s="44"/>
      <c r="M629" s="46"/>
      <c r="N629" s="31"/>
    </row>
    <row r="630" spans="1:14" x14ac:dyDescent="0.25">
      <c r="A630" s="43"/>
      <c r="B630" s="52"/>
      <c r="C630" s="33"/>
      <c r="D630" s="34"/>
      <c r="F630" s="35"/>
      <c r="G630" s="34"/>
      <c r="H630" s="44"/>
      <c r="I630" s="45"/>
      <c r="J630" s="45"/>
      <c r="K630" s="46"/>
      <c r="L630" s="44"/>
      <c r="M630" s="46"/>
      <c r="N630" s="31"/>
    </row>
    <row r="631" spans="1:14" x14ac:dyDescent="0.25">
      <c r="A631" s="43"/>
      <c r="B631" s="52"/>
      <c r="C631" s="33"/>
      <c r="D631" s="34"/>
      <c r="E631" s="34"/>
      <c r="F631" s="30"/>
      <c r="H631" s="44"/>
      <c r="I631" s="45"/>
      <c r="J631" s="45"/>
      <c r="K631" s="46"/>
      <c r="L631" s="44"/>
      <c r="M631" s="46"/>
      <c r="N631" s="31"/>
    </row>
    <row r="632" spans="1:14" x14ac:dyDescent="0.25">
      <c r="A632" s="43"/>
      <c r="B632" s="52"/>
      <c r="C632" s="33"/>
      <c r="D632" s="34"/>
      <c r="E632" s="34"/>
      <c r="F632" s="30"/>
      <c r="H632" s="44"/>
      <c r="I632" s="45"/>
      <c r="J632" s="45"/>
      <c r="K632" s="46"/>
      <c r="L632" s="44"/>
      <c r="M632" s="46"/>
      <c r="N632" s="31"/>
    </row>
    <row r="633" spans="1:14" x14ac:dyDescent="0.25">
      <c r="A633" s="43"/>
      <c r="B633" s="52"/>
      <c r="C633" s="33"/>
      <c r="D633" s="34"/>
      <c r="F633" s="35"/>
      <c r="G633" s="34"/>
      <c r="H633" s="44"/>
      <c r="I633" s="45"/>
      <c r="J633" s="45"/>
      <c r="K633" s="46"/>
      <c r="L633" s="44"/>
      <c r="M633" s="46"/>
      <c r="N633" s="31"/>
    </row>
    <row r="634" spans="1:14" x14ac:dyDescent="0.25">
      <c r="A634" s="43"/>
      <c r="B634" s="52"/>
      <c r="C634" s="33"/>
      <c r="D634" s="34"/>
      <c r="E634" s="34"/>
      <c r="F634" s="30"/>
      <c r="H634" s="44"/>
      <c r="I634" s="45"/>
      <c r="J634" s="45"/>
      <c r="K634" s="46"/>
      <c r="L634" s="44"/>
      <c r="M634" s="46"/>
      <c r="N634" s="31"/>
    </row>
    <row r="635" spans="1:14" x14ac:dyDescent="0.25">
      <c r="A635" s="43"/>
      <c r="B635" s="52"/>
      <c r="C635" s="33"/>
      <c r="D635" s="34"/>
      <c r="F635" s="35"/>
      <c r="G635" s="34"/>
      <c r="H635" s="44"/>
      <c r="I635" s="45"/>
      <c r="J635" s="45"/>
      <c r="K635" s="46"/>
      <c r="L635" s="44"/>
      <c r="M635" s="46"/>
      <c r="N635" s="31"/>
    </row>
    <row r="636" spans="1:14" x14ac:dyDescent="0.25">
      <c r="A636" s="43"/>
      <c r="B636" s="52"/>
      <c r="C636" s="33"/>
      <c r="D636" s="34"/>
      <c r="E636" s="34"/>
      <c r="F636" s="30"/>
      <c r="H636" s="44"/>
      <c r="I636" s="45"/>
      <c r="J636" s="45"/>
      <c r="K636" s="46"/>
      <c r="L636" s="44"/>
      <c r="M636" s="46"/>
      <c r="N636" s="31"/>
    </row>
    <row r="637" spans="1:14" x14ac:dyDescent="0.25">
      <c r="A637" s="43"/>
      <c r="B637" s="52"/>
      <c r="C637" s="33"/>
      <c r="D637" s="34"/>
      <c r="E637" s="34"/>
      <c r="F637" s="30"/>
      <c r="H637" s="44"/>
      <c r="I637" s="45"/>
      <c r="J637" s="45"/>
      <c r="K637" s="46"/>
      <c r="L637" s="44"/>
      <c r="M637" s="46"/>
      <c r="N637" s="31"/>
    </row>
    <row r="638" spans="1:14" x14ac:dyDescent="0.25">
      <c r="A638" s="43"/>
      <c r="B638" s="52"/>
      <c r="C638" s="33"/>
      <c r="D638" s="34"/>
      <c r="F638" s="35"/>
      <c r="G638" s="34"/>
      <c r="H638" s="44"/>
      <c r="I638" s="45"/>
      <c r="J638" s="45"/>
      <c r="K638" s="46"/>
      <c r="L638" s="44"/>
      <c r="M638" s="46"/>
      <c r="N638" s="31"/>
    </row>
    <row r="639" spans="1:14" x14ac:dyDescent="0.25">
      <c r="A639" s="43"/>
      <c r="B639" s="52"/>
      <c r="C639" s="33"/>
      <c r="D639" s="34"/>
      <c r="E639" s="34"/>
      <c r="F639" s="30"/>
      <c r="H639" s="44"/>
      <c r="I639" s="45"/>
      <c r="J639" s="45"/>
      <c r="K639" s="46"/>
      <c r="L639" s="44"/>
      <c r="M639" s="46"/>
      <c r="N639" s="31"/>
    </row>
    <row r="640" spans="1:14" x14ac:dyDescent="0.25">
      <c r="A640" s="43"/>
      <c r="B640" s="52"/>
      <c r="C640" s="33"/>
      <c r="D640" s="34"/>
      <c r="F640" s="35"/>
      <c r="G640" s="34"/>
      <c r="H640" s="44"/>
      <c r="I640" s="45"/>
      <c r="J640" s="45"/>
      <c r="K640" s="46"/>
      <c r="L640" s="44"/>
      <c r="M640" s="46"/>
      <c r="N640" s="31"/>
    </row>
    <row r="641" spans="1:14" x14ac:dyDescent="0.25">
      <c r="A641" s="43"/>
      <c r="B641" s="52"/>
      <c r="C641" s="33"/>
      <c r="D641" s="34"/>
      <c r="E641" s="34"/>
      <c r="F641" s="30"/>
      <c r="H641" s="44"/>
      <c r="I641" s="45"/>
      <c r="J641" s="45"/>
      <c r="K641" s="46"/>
      <c r="L641" s="44"/>
      <c r="M641" s="46"/>
      <c r="N641" s="31"/>
    </row>
    <row r="642" spans="1:14" x14ac:dyDescent="0.25">
      <c r="A642" s="43"/>
      <c r="B642" s="52"/>
      <c r="C642" s="33"/>
      <c r="D642" s="34"/>
      <c r="E642" s="34"/>
      <c r="F642" s="30"/>
      <c r="H642" s="44"/>
      <c r="I642" s="45"/>
      <c r="J642" s="45"/>
      <c r="K642" s="46"/>
      <c r="L642" s="44"/>
      <c r="M642" s="46"/>
      <c r="N642" s="31"/>
    </row>
    <row r="643" spans="1:14" x14ac:dyDescent="0.25">
      <c r="A643" s="43"/>
      <c r="B643" s="52"/>
      <c r="C643" s="33"/>
      <c r="D643" s="34"/>
      <c r="F643" s="35"/>
      <c r="G643" s="34"/>
      <c r="H643" s="44"/>
      <c r="I643" s="45"/>
      <c r="J643" s="45"/>
      <c r="K643" s="46"/>
      <c r="L643" s="44"/>
      <c r="M643" s="46"/>
      <c r="N643" s="31"/>
    </row>
    <row r="644" spans="1:14" x14ac:dyDescent="0.25">
      <c r="A644" s="43"/>
      <c r="B644" s="52"/>
      <c r="C644" s="33"/>
      <c r="D644" s="34"/>
      <c r="E644" s="34"/>
      <c r="F644" s="30"/>
      <c r="H644" s="44"/>
      <c r="I644" s="45"/>
      <c r="J644" s="45"/>
      <c r="K644" s="46"/>
      <c r="L644" s="44"/>
      <c r="M644" s="46"/>
      <c r="N644" s="31"/>
    </row>
    <row r="645" spans="1:14" x14ac:dyDescent="0.25">
      <c r="A645" s="43"/>
      <c r="B645" s="52"/>
      <c r="C645" s="33"/>
      <c r="D645" s="34"/>
      <c r="F645" s="35"/>
      <c r="G645" s="34"/>
      <c r="H645" s="44"/>
      <c r="I645" s="45"/>
      <c r="J645" s="45"/>
      <c r="K645" s="46"/>
      <c r="L645" s="44"/>
      <c r="M645" s="46"/>
      <c r="N645" s="31"/>
    </row>
    <row r="646" spans="1:14" x14ac:dyDescent="0.25">
      <c r="A646" s="43"/>
      <c r="B646" s="52"/>
      <c r="C646" s="33"/>
      <c r="D646" s="34"/>
      <c r="E646" s="34"/>
      <c r="F646" s="30"/>
      <c r="H646" s="44"/>
      <c r="I646" s="45"/>
      <c r="J646" s="45"/>
      <c r="K646" s="46"/>
      <c r="L646" s="44"/>
      <c r="M646" s="46"/>
      <c r="N646" s="31"/>
    </row>
    <row r="647" spans="1:14" x14ac:dyDescent="0.25">
      <c r="A647" s="43"/>
      <c r="B647" s="52"/>
      <c r="C647" s="33"/>
      <c r="D647" s="34"/>
      <c r="E647" s="34"/>
      <c r="F647" s="30"/>
      <c r="H647" s="44"/>
      <c r="I647" s="45"/>
      <c r="J647" s="45"/>
      <c r="K647" s="46"/>
      <c r="L647" s="44"/>
      <c r="M647" s="46"/>
      <c r="N647" s="31"/>
    </row>
    <row r="648" spans="1:14" x14ac:dyDescent="0.25">
      <c r="A648" s="43"/>
      <c r="B648" s="52"/>
      <c r="C648" s="33"/>
      <c r="D648" s="34"/>
      <c r="F648" s="35"/>
      <c r="G648" s="34"/>
      <c r="H648" s="44"/>
      <c r="I648" s="45"/>
      <c r="J648" s="45"/>
      <c r="K648" s="46"/>
      <c r="L648" s="44"/>
      <c r="M648" s="46"/>
      <c r="N648" s="31"/>
    </row>
    <row r="649" spans="1:14" x14ac:dyDescent="0.25">
      <c r="A649" s="43"/>
      <c r="B649" s="52"/>
      <c r="C649" s="33"/>
      <c r="D649" s="34"/>
      <c r="E649" s="34"/>
      <c r="F649" s="30"/>
      <c r="H649" s="44"/>
      <c r="I649" s="45"/>
      <c r="J649" s="45"/>
      <c r="K649" s="46"/>
      <c r="L649" s="44"/>
      <c r="M649" s="46"/>
      <c r="N649" s="31"/>
    </row>
    <row r="650" spans="1:14" x14ac:dyDescent="0.25">
      <c r="A650" s="43"/>
      <c r="B650" s="52"/>
      <c r="C650" s="33"/>
      <c r="D650" s="34"/>
      <c r="F650" s="35"/>
      <c r="G650" s="34"/>
      <c r="H650" s="44"/>
      <c r="I650" s="45"/>
      <c r="J650" s="45"/>
      <c r="K650" s="46"/>
      <c r="L650" s="44"/>
      <c r="M650" s="46"/>
      <c r="N650" s="31"/>
    </row>
    <row r="651" spans="1:14" x14ac:dyDescent="0.25">
      <c r="A651" s="43"/>
      <c r="B651" s="52"/>
      <c r="C651" s="33"/>
      <c r="D651" s="34"/>
      <c r="E651" s="34"/>
      <c r="F651" s="30"/>
      <c r="H651" s="44"/>
      <c r="I651" s="45"/>
      <c r="J651" s="45"/>
      <c r="K651" s="46"/>
      <c r="L651" s="44"/>
      <c r="M651" s="46"/>
      <c r="N651" s="31"/>
    </row>
    <row r="652" spans="1:14" x14ac:dyDescent="0.25">
      <c r="A652" s="43"/>
      <c r="B652" s="52"/>
      <c r="C652" s="33"/>
      <c r="D652" s="34"/>
      <c r="E652" s="34"/>
      <c r="F652" s="30"/>
      <c r="H652" s="44"/>
      <c r="I652" s="45"/>
      <c r="J652" s="45"/>
      <c r="K652" s="46"/>
      <c r="L652" s="44"/>
      <c r="M652" s="46"/>
      <c r="N652" s="31"/>
    </row>
    <row r="653" spans="1:14" x14ac:dyDescent="0.25">
      <c r="A653" s="43"/>
      <c r="B653" s="52"/>
      <c r="C653" s="33"/>
      <c r="D653" s="34"/>
      <c r="F653" s="35"/>
      <c r="G653" s="34"/>
      <c r="H653" s="44"/>
      <c r="I653" s="45"/>
      <c r="J653" s="45"/>
      <c r="K653" s="46"/>
      <c r="L653" s="44"/>
      <c r="M653" s="46"/>
      <c r="N653" s="31"/>
    </row>
    <row r="654" spans="1:14" x14ac:dyDescent="0.25">
      <c r="A654" s="43"/>
      <c r="B654" s="52"/>
      <c r="C654" s="33"/>
      <c r="D654" s="34"/>
      <c r="E654" s="34"/>
      <c r="F654" s="30"/>
      <c r="H654" s="44"/>
      <c r="I654" s="45"/>
      <c r="J654" s="45"/>
      <c r="K654" s="46"/>
      <c r="L654" s="44"/>
      <c r="M654" s="46"/>
      <c r="N654" s="31"/>
    </row>
    <row r="655" spans="1:14" x14ac:dyDescent="0.25">
      <c r="A655" s="43"/>
      <c r="B655" s="52"/>
      <c r="C655" s="33"/>
      <c r="D655" s="34"/>
      <c r="F655" s="35"/>
      <c r="G655" s="34"/>
      <c r="H655" s="44"/>
      <c r="I655" s="45"/>
      <c r="J655" s="45"/>
      <c r="K655" s="46"/>
      <c r="L655" s="44"/>
      <c r="M655" s="46"/>
      <c r="N655" s="31"/>
    </row>
    <row r="656" spans="1:14" x14ac:dyDescent="0.25">
      <c r="A656" s="43"/>
      <c r="B656" s="52"/>
      <c r="C656" s="33"/>
      <c r="D656" s="34"/>
      <c r="E656" s="34"/>
      <c r="F656" s="30"/>
      <c r="H656" s="44"/>
      <c r="I656" s="45"/>
      <c r="J656" s="45"/>
      <c r="K656" s="46"/>
      <c r="L656" s="44"/>
      <c r="M656" s="46"/>
      <c r="N656" s="31"/>
    </row>
    <row r="657" spans="1:14" x14ac:dyDescent="0.25">
      <c r="A657" s="43"/>
      <c r="B657" s="52"/>
      <c r="C657" s="33"/>
      <c r="D657" s="34"/>
      <c r="E657" s="34"/>
      <c r="F657" s="30"/>
      <c r="H657" s="44"/>
      <c r="I657" s="45"/>
      <c r="J657" s="45"/>
      <c r="K657" s="46"/>
      <c r="L657" s="44"/>
      <c r="M657" s="46"/>
      <c r="N657" s="31"/>
    </row>
    <row r="658" spans="1:14" x14ac:dyDescent="0.25">
      <c r="A658" s="43"/>
      <c r="B658" s="52"/>
      <c r="C658" s="33"/>
      <c r="D658" s="34"/>
      <c r="F658" s="35"/>
      <c r="G658" s="34"/>
      <c r="H658" s="44"/>
      <c r="I658" s="45"/>
      <c r="J658" s="45"/>
      <c r="K658" s="46"/>
      <c r="L658" s="44"/>
      <c r="M658" s="46"/>
      <c r="N658" s="31"/>
    </row>
    <row r="659" spans="1:14" x14ac:dyDescent="0.25">
      <c r="A659" s="43"/>
      <c r="B659" s="52"/>
      <c r="C659" s="33"/>
      <c r="D659" s="34"/>
      <c r="E659" s="34"/>
      <c r="F659" s="30"/>
      <c r="H659" s="44"/>
      <c r="I659" s="45"/>
      <c r="J659" s="45"/>
      <c r="K659" s="46"/>
      <c r="L659" s="44"/>
      <c r="M659" s="46"/>
      <c r="N659" s="31"/>
    </row>
    <row r="660" spans="1:14" x14ac:dyDescent="0.25">
      <c r="A660" s="43"/>
      <c r="B660" s="52"/>
      <c r="C660" s="33"/>
      <c r="D660" s="34"/>
      <c r="F660" s="35"/>
      <c r="G660" s="34"/>
      <c r="H660" s="44"/>
      <c r="I660" s="45"/>
      <c r="J660" s="45"/>
      <c r="K660" s="46"/>
      <c r="L660" s="44"/>
      <c r="M660" s="46"/>
      <c r="N660" s="31"/>
    </row>
    <row r="661" spans="1:14" x14ac:dyDescent="0.25">
      <c r="A661" s="43"/>
      <c r="B661" s="52"/>
      <c r="C661" s="33"/>
      <c r="D661" s="34"/>
      <c r="E661" s="34"/>
      <c r="F661" s="30"/>
      <c r="H661" s="44"/>
      <c r="I661" s="45"/>
      <c r="J661" s="45"/>
      <c r="K661" s="46"/>
      <c r="L661" s="44"/>
      <c r="M661" s="46"/>
      <c r="N661" s="31"/>
    </row>
    <row r="662" spans="1:14" x14ac:dyDescent="0.25">
      <c r="A662" s="43"/>
      <c r="B662" s="52"/>
      <c r="C662" s="33"/>
      <c r="D662" s="34"/>
      <c r="E662" s="34"/>
      <c r="F662" s="30"/>
      <c r="H662" s="44"/>
      <c r="I662" s="45"/>
      <c r="J662" s="45"/>
      <c r="K662" s="46"/>
      <c r="L662" s="44"/>
      <c r="M662" s="46"/>
      <c r="N662" s="31"/>
    </row>
    <row r="663" spans="1:14" x14ac:dyDescent="0.25">
      <c r="A663" s="43"/>
      <c r="B663" s="52"/>
      <c r="C663" s="33"/>
      <c r="D663" s="34"/>
      <c r="F663" s="35"/>
      <c r="G663" s="34"/>
      <c r="H663" s="44"/>
      <c r="I663" s="45"/>
      <c r="J663" s="45"/>
      <c r="K663" s="46"/>
      <c r="L663" s="44"/>
      <c r="M663" s="46"/>
      <c r="N663" s="31"/>
    </row>
    <row r="664" spans="1:14" x14ac:dyDescent="0.25">
      <c r="A664" s="43"/>
      <c r="B664" s="52"/>
      <c r="C664" s="33"/>
      <c r="D664" s="34"/>
      <c r="E664" s="34"/>
      <c r="F664" s="30"/>
      <c r="H664" s="44"/>
      <c r="I664" s="45"/>
      <c r="J664" s="45"/>
      <c r="K664" s="46"/>
      <c r="L664" s="44"/>
      <c r="M664" s="46"/>
      <c r="N664" s="31"/>
    </row>
    <row r="665" spans="1:14" x14ac:dyDescent="0.25">
      <c r="A665" s="43"/>
      <c r="B665" s="52"/>
      <c r="C665" s="33"/>
      <c r="D665" s="34"/>
      <c r="F665" s="35"/>
      <c r="G665" s="34"/>
      <c r="H665" s="44"/>
      <c r="I665" s="45"/>
      <c r="J665" s="45"/>
      <c r="K665" s="46"/>
      <c r="L665" s="44"/>
      <c r="M665" s="46"/>
      <c r="N665" s="31"/>
    </row>
    <row r="666" spans="1:14" x14ac:dyDescent="0.25">
      <c r="A666" s="43"/>
      <c r="B666" s="52"/>
      <c r="C666" s="33"/>
      <c r="D666" s="34"/>
      <c r="E666" s="34"/>
      <c r="F666" s="30"/>
      <c r="H666" s="44"/>
      <c r="I666" s="45"/>
      <c r="J666" s="45"/>
      <c r="K666" s="46"/>
      <c r="L666" s="44"/>
      <c r="M666" s="46"/>
      <c r="N666" s="31"/>
    </row>
    <row r="667" spans="1:14" x14ac:dyDescent="0.25">
      <c r="A667" s="43"/>
      <c r="B667" s="52"/>
      <c r="C667" s="33"/>
      <c r="D667" s="34"/>
      <c r="E667" s="34"/>
      <c r="F667" s="30"/>
      <c r="H667" s="44"/>
      <c r="I667" s="45"/>
      <c r="J667" s="45"/>
      <c r="K667" s="46"/>
      <c r="L667" s="44"/>
      <c r="M667" s="46"/>
      <c r="N667" s="31"/>
    </row>
    <row r="668" spans="1:14" x14ac:dyDescent="0.25">
      <c r="A668" s="43"/>
      <c r="B668" s="52"/>
      <c r="C668" s="33"/>
      <c r="D668" s="34"/>
      <c r="F668" s="35"/>
      <c r="G668" s="34"/>
      <c r="H668" s="44"/>
      <c r="I668" s="45"/>
      <c r="J668" s="45"/>
      <c r="K668" s="46"/>
      <c r="L668" s="44"/>
      <c r="M668" s="46"/>
      <c r="N668" s="31"/>
    </row>
    <row r="669" spans="1:14" x14ac:dyDescent="0.25">
      <c r="A669" s="43"/>
      <c r="B669" s="52"/>
      <c r="C669" s="33"/>
      <c r="D669" s="34"/>
      <c r="E669" s="34"/>
      <c r="F669" s="30"/>
      <c r="H669" s="44"/>
      <c r="I669" s="45"/>
      <c r="J669" s="45"/>
      <c r="K669" s="46"/>
      <c r="L669" s="44"/>
      <c r="M669" s="46"/>
      <c r="N669" s="31"/>
    </row>
    <row r="670" spans="1:14" x14ac:dyDescent="0.25">
      <c r="A670" s="43"/>
      <c r="B670" s="52"/>
      <c r="C670" s="33"/>
      <c r="D670" s="34"/>
      <c r="F670" s="35"/>
      <c r="G670" s="34"/>
      <c r="H670" s="44"/>
      <c r="I670" s="45"/>
      <c r="J670" s="45"/>
      <c r="K670" s="46"/>
      <c r="L670" s="44"/>
      <c r="M670" s="46"/>
      <c r="N670" s="31"/>
    </row>
    <row r="671" spans="1:14" x14ac:dyDescent="0.25">
      <c r="A671" s="43"/>
      <c r="B671" s="52"/>
      <c r="C671" s="33"/>
      <c r="D671" s="34"/>
      <c r="E671" s="34"/>
      <c r="F671" s="30"/>
      <c r="H671" s="44"/>
      <c r="I671" s="45"/>
      <c r="J671" s="45"/>
      <c r="K671" s="46"/>
      <c r="L671" s="44"/>
      <c r="M671" s="46"/>
      <c r="N671" s="31"/>
    </row>
    <row r="672" spans="1:14" x14ac:dyDescent="0.25">
      <c r="A672" s="43"/>
      <c r="B672" s="52"/>
      <c r="C672" s="33"/>
      <c r="D672" s="34"/>
      <c r="E672" s="34"/>
      <c r="F672" s="30"/>
      <c r="H672" s="44"/>
      <c r="I672" s="45"/>
      <c r="J672" s="45"/>
      <c r="K672" s="46"/>
      <c r="L672" s="44"/>
      <c r="M672" s="46"/>
      <c r="N672" s="31"/>
    </row>
    <row r="673" spans="1:14" x14ac:dyDescent="0.25">
      <c r="A673" s="43"/>
      <c r="B673" s="52"/>
      <c r="C673" s="33"/>
      <c r="D673" s="34"/>
      <c r="F673" s="35"/>
      <c r="G673" s="34"/>
      <c r="H673" s="44"/>
      <c r="I673" s="45"/>
      <c r="J673" s="45"/>
      <c r="K673" s="46"/>
      <c r="L673" s="44"/>
      <c r="M673" s="46"/>
      <c r="N673" s="31"/>
    </row>
    <row r="674" spans="1:14" x14ac:dyDescent="0.25">
      <c r="A674" s="43"/>
      <c r="B674" s="52"/>
      <c r="C674" s="33"/>
      <c r="D674" s="34"/>
      <c r="E674" s="34"/>
      <c r="F674" s="30"/>
      <c r="H674" s="44"/>
      <c r="I674" s="45"/>
      <c r="J674" s="45"/>
      <c r="K674" s="46"/>
      <c r="L674" s="44"/>
      <c r="M674" s="46"/>
      <c r="N674" s="31"/>
    </row>
    <row r="675" spans="1:14" x14ac:dyDescent="0.25">
      <c r="A675" s="43"/>
      <c r="B675" s="52"/>
      <c r="C675" s="33"/>
      <c r="D675" s="34"/>
      <c r="F675" s="35"/>
      <c r="G675" s="34"/>
      <c r="H675" s="44"/>
      <c r="I675" s="45"/>
      <c r="J675" s="45"/>
      <c r="K675" s="46"/>
      <c r="L675" s="44"/>
      <c r="M675" s="46"/>
      <c r="N675" s="31"/>
    </row>
    <row r="676" spans="1:14" x14ac:dyDescent="0.25">
      <c r="A676" s="43"/>
      <c r="B676" s="52"/>
      <c r="C676" s="33"/>
      <c r="D676" s="34"/>
      <c r="E676" s="34"/>
      <c r="F676" s="30"/>
      <c r="H676" s="44"/>
      <c r="I676" s="45"/>
      <c r="J676" s="45"/>
      <c r="K676" s="46"/>
      <c r="L676" s="44"/>
      <c r="M676" s="46"/>
      <c r="N676" s="31"/>
    </row>
    <row r="677" spans="1:14" x14ac:dyDescent="0.25">
      <c r="A677" s="43"/>
      <c r="B677" s="52"/>
      <c r="C677" s="33"/>
      <c r="D677" s="34"/>
      <c r="E677" s="34"/>
      <c r="F677" s="30"/>
      <c r="H677" s="44"/>
      <c r="I677" s="45"/>
      <c r="J677" s="45"/>
      <c r="K677" s="46"/>
      <c r="L677" s="44"/>
      <c r="M677" s="46"/>
      <c r="N677" s="31"/>
    </row>
    <row r="678" spans="1:14" x14ac:dyDescent="0.25">
      <c r="A678" s="43"/>
      <c r="B678" s="52"/>
      <c r="C678" s="33"/>
      <c r="D678" s="34"/>
      <c r="F678" s="35"/>
      <c r="G678" s="34"/>
      <c r="H678" s="44"/>
      <c r="I678" s="45"/>
      <c r="J678" s="45"/>
      <c r="K678" s="46"/>
      <c r="L678" s="44"/>
      <c r="M678" s="46"/>
      <c r="N678" s="31"/>
    </row>
    <row r="679" spans="1:14" x14ac:dyDescent="0.25">
      <c r="A679" s="43"/>
      <c r="B679" s="52"/>
      <c r="C679" s="33"/>
      <c r="D679" s="34"/>
      <c r="E679" s="34"/>
      <c r="F679" s="30"/>
      <c r="H679" s="44"/>
      <c r="I679" s="45"/>
      <c r="J679" s="45"/>
      <c r="K679" s="46"/>
      <c r="L679" s="44"/>
      <c r="M679" s="46"/>
      <c r="N679" s="31"/>
    </row>
    <row r="680" spans="1:14" x14ac:dyDescent="0.25">
      <c r="A680" s="43"/>
      <c r="B680" s="52"/>
      <c r="C680" s="33"/>
      <c r="D680" s="34"/>
      <c r="F680" s="35"/>
      <c r="G680" s="34"/>
      <c r="H680" s="44"/>
      <c r="I680" s="45"/>
      <c r="J680" s="45"/>
      <c r="K680" s="46"/>
      <c r="L680" s="44"/>
      <c r="M680" s="46"/>
      <c r="N680" s="31"/>
    </row>
    <row r="681" spans="1:14" x14ac:dyDescent="0.25">
      <c r="A681" s="43"/>
      <c r="B681" s="52"/>
      <c r="C681" s="33"/>
      <c r="D681" s="34"/>
      <c r="E681" s="34"/>
      <c r="F681" s="30"/>
      <c r="H681" s="44"/>
      <c r="I681" s="45"/>
      <c r="J681" s="45"/>
      <c r="K681" s="46"/>
      <c r="L681" s="44"/>
      <c r="M681" s="46"/>
      <c r="N681" s="31"/>
    </row>
    <row r="682" spans="1:14" x14ac:dyDescent="0.25">
      <c r="A682" s="43"/>
      <c r="B682" s="52"/>
      <c r="C682" s="33"/>
      <c r="D682" s="34"/>
      <c r="E682" s="34"/>
      <c r="F682" s="30"/>
      <c r="H682" s="44"/>
      <c r="I682" s="45"/>
      <c r="J682" s="45"/>
      <c r="K682" s="46"/>
      <c r="L682" s="44"/>
      <c r="M682" s="46"/>
      <c r="N682" s="31"/>
    </row>
    <row r="683" spans="1:14" x14ac:dyDescent="0.25">
      <c r="A683" s="43"/>
      <c r="B683" s="52"/>
      <c r="C683" s="33"/>
      <c r="D683" s="34"/>
      <c r="F683" s="35"/>
      <c r="G683" s="34"/>
      <c r="H683" s="44"/>
      <c r="I683" s="45"/>
      <c r="J683" s="45"/>
      <c r="K683" s="46"/>
      <c r="L683" s="44"/>
      <c r="M683" s="46"/>
      <c r="N683" s="31"/>
    </row>
    <row r="684" spans="1:14" x14ac:dyDescent="0.25">
      <c r="A684" s="43"/>
      <c r="B684" s="52"/>
      <c r="C684" s="33"/>
      <c r="D684" s="34"/>
      <c r="E684" s="34"/>
      <c r="F684" s="30"/>
      <c r="H684" s="44"/>
      <c r="I684" s="45"/>
      <c r="J684" s="45"/>
      <c r="K684" s="46"/>
      <c r="L684" s="44"/>
      <c r="M684" s="46"/>
      <c r="N684" s="31"/>
    </row>
    <row r="685" spans="1:14" x14ac:dyDescent="0.25">
      <c r="A685" s="43"/>
      <c r="B685" s="52"/>
      <c r="C685" s="33"/>
      <c r="D685" s="34"/>
      <c r="F685" s="35"/>
      <c r="G685" s="34"/>
      <c r="H685" s="44"/>
      <c r="I685" s="45"/>
      <c r="J685" s="45"/>
      <c r="K685" s="46"/>
      <c r="L685" s="44"/>
      <c r="M685" s="46"/>
      <c r="N685" s="31"/>
    </row>
    <row r="686" spans="1:14" x14ac:dyDescent="0.25">
      <c r="A686" s="43"/>
      <c r="B686" s="52"/>
      <c r="C686" s="33"/>
      <c r="D686" s="34"/>
      <c r="E686" s="34"/>
      <c r="F686" s="30"/>
      <c r="H686" s="44"/>
      <c r="I686" s="45"/>
      <c r="J686" s="45"/>
      <c r="K686" s="46"/>
      <c r="L686" s="44"/>
      <c r="M686" s="46"/>
      <c r="N686" s="31"/>
    </row>
    <row r="687" spans="1:14" x14ac:dyDescent="0.25">
      <c r="A687" s="43"/>
      <c r="B687" s="52"/>
      <c r="C687" s="33"/>
      <c r="D687" s="34"/>
      <c r="E687" s="34"/>
      <c r="F687" s="30"/>
      <c r="H687" s="44"/>
      <c r="I687" s="45"/>
      <c r="J687" s="45"/>
      <c r="K687" s="46"/>
      <c r="L687" s="44"/>
      <c r="M687" s="46"/>
      <c r="N687" s="31"/>
    </row>
    <row r="688" spans="1:14" x14ac:dyDescent="0.25">
      <c r="A688" s="43"/>
      <c r="B688" s="52"/>
      <c r="C688" s="33"/>
      <c r="D688" s="34"/>
      <c r="F688" s="35"/>
      <c r="G688" s="34"/>
      <c r="H688" s="44"/>
      <c r="I688" s="45"/>
      <c r="J688" s="45"/>
      <c r="K688" s="46"/>
      <c r="L688" s="44"/>
      <c r="M688" s="46"/>
      <c r="N688" s="31"/>
    </row>
    <row r="689" spans="1:14" x14ac:dyDescent="0.25">
      <c r="A689" s="43"/>
      <c r="B689" s="52"/>
      <c r="C689" s="33"/>
      <c r="D689" s="34"/>
      <c r="E689" s="34"/>
      <c r="F689" s="30"/>
      <c r="H689" s="44"/>
      <c r="I689" s="45"/>
      <c r="J689" s="45"/>
      <c r="K689" s="46"/>
      <c r="L689" s="44"/>
      <c r="M689" s="46"/>
      <c r="N689" s="31"/>
    </row>
    <row r="690" spans="1:14" x14ac:dyDescent="0.25">
      <c r="A690" s="43"/>
      <c r="B690" s="52"/>
      <c r="C690" s="33"/>
      <c r="D690" s="34"/>
      <c r="F690" s="35"/>
      <c r="G690" s="34"/>
      <c r="H690" s="44"/>
      <c r="I690" s="45"/>
      <c r="J690" s="45"/>
      <c r="K690" s="46"/>
      <c r="L690" s="44"/>
      <c r="M690" s="46"/>
      <c r="N690" s="31"/>
    </row>
    <row r="691" spans="1:14" x14ac:dyDescent="0.25">
      <c r="A691" s="43"/>
      <c r="B691" s="52"/>
      <c r="C691" s="33"/>
      <c r="D691" s="34"/>
      <c r="E691" s="34"/>
      <c r="F691" s="30"/>
      <c r="H691" s="44"/>
      <c r="I691" s="45"/>
      <c r="J691" s="45"/>
      <c r="K691" s="46"/>
      <c r="L691" s="44"/>
      <c r="M691" s="46"/>
      <c r="N691" s="31"/>
    </row>
    <row r="692" spans="1:14" x14ac:dyDescent="0.25">
      <c r="A692" s="43"/>
      <c r="B692" s="52"/>
      <c r="C692" s="33"/>
      <c r="D692" s="34"/>
      <c r="E692" s="34"/>
      <c r="F692" s="30"/>
      <c r="H692" s="44"/>
      <c r="I692" s="45"/>
      <c r="J692" s="45"/>
      <c r="K692" s="46"/>
      <c r="L692" s="44"/>
      <c r="M692" s="46"/>
      <c r="N692" s="31"/>
    </row>
    <row r="693" spans="1:14" x14ac:dyDescent="0.25">
      <c r="A693" s="43"/>
      <c r="B693" s="52"/>
      <c r="C693" s="33"/>
      <c r="D693" s="34"/>
      <c r="F693" s="35"/>
      <c r="G693" s="34"/>
      <c r="H693" s="44"/>
      <c r="I693" s="45"/>
      <c r="J693" s="45"/>
      <c r="K693" s="46"/>
      <c r="L693" s="44"/>
      <c r="M693" s="46"/>
      <c r="N693" s="31"/>
    </row>
    <row r="694" spans="1:14" x14ac:dyDescent="0.25">
      <c r="A694" s="43"/>
      <c r="B694" s="52"/>
      <c r="C694" s="33"/>
      <c r="D694" s="34"/>
      <c r="E694" s="34"/>
      <c r="F694" s="30"/>
      <c r="H694" s="44"/>
      <c r="I694" s="45"/>
      <c r="J694" s="45"/>
      <c r="K694" s="46"/>
      <c r="L694" s="44"/>
      <c r="M694" s="46"/>
      <c r="N694" s="31"/>
    </row>
    <row r="695" spans="1:14" x14ac:dyDescent="0.25">
      <c r="A695" s="43"/>
      <c r="B695" s="52"/>
      <c r="C695" s="33"/>
      <c r="D695" s="34"/>
      <c r="F695" s="35"/>
      <c r="G695" s="34"/>
      <c r="H695" s="44"/>
      <c r="I695" s="45"/>
      <c r="J695" s="45"/>
      <c r="K695" s="46"/>
      <c r="L695" s="44"/>
      <c r="M695" s="46"/>
      <c r="N695" s="31"/>
    </row>
    <row r="696" spans="1:14" x14ac:dyDescent="0.25">
      <c r="A696" s="43"/>
      <c r="B696" s="52"/>
      <c r="C696" s="33"/>
      <c r="D696" s="34"/>
      <c r="E696" s="34"/>
      <c r="F696" s="30"/>
      <c r="H696" s="44"/>
      <c r="I696" s="45"/>
      <c r="J696" s="45"/>
      <c r="K696" s="46"/>
      <c r="L696" s="44"/>
      <c r="M696" s="46"/>
      <c r="N696" s="31"/>
    </row>
    <row r="697" spans="1:14" x14ac:dyDescent="0.25">
      <c r="A697" s="43"/>
      <c r="B697" s="52"/>
      <c r="C697" s="33"/>
      <c r="D697" s="34"/>
      <c r="E697" s="34"/>
      <c r="F697" s="30"/>
      <c r="H697" s="44"/>
      <c r="I697" s="45"/>
      <c r="J697" s="45"/>
      <c r="K697" s="46"/>
      <c r="L697" s="44"/>
      <c r="M697" s="46"/>
      <c r="N697" s="31"/>
    </row>
    <row r="698" spans="1:14" x14ac:dyDescent="0.25">
      <c r="A698" s="43"/>
      <c r="B698" s="52"/>
      <c r="C698" s="33"/>
      <c r="D698" s="34"/>
      <c r="F698" s="35"/>
      <c r="G698" s="34"/>
      <c r="H698" s="44"/>
      <c r="I698" s="45"/>
      <c r="J698" s="45"/>
      <c r="K698" s="46"/>
      <c r="L698" s="44"/>
      <c r="M698" s="46"/>
      <c r="N698" s="31"/>
    </row>
    <row r="699" spans="1:14" x14ac:dyDescent="0.25">
      <c r="A699" s="43"/>
      <c r="B699" s="52"/>
      <c r="C699" s="33"/>
      <c r="D699" s="34"/>
      <c r="E699" s="34"/>
      <c r="F699" s="30"/>
      <c r="H699" s="44"/>
      <c r="I699" s="45"/>
      <c r="J699" s="45"/>
      <c r="K699" s="46"/>
      <c r="L699" s="44"/>
      <c r="M699" s="46"/>
      <c r="N699" s="31"/>
    </row>
    <row r="700" spans="1:14" x14ac:dyDescent="0.25">
      <c r="A700" s="43"/>
      <c r="B700" s="52"/>
      <c r="C700" s="33"/>
      <c r="D700" s="34"/>
      <c r="F700" s="35"/>
      <c r="G700" s="34"/>
      <c r="H700" s="44"/>
      <c r="I700" s="45"/>
      <c r="J700" s="45"/>
      <c r="K700" s="46"/>
      <c r="L700" s="44"/>
      <c r="M700" s="46"/>
      <c r="N700" s="31"/>
    </row>
    <row r="701" spans="1:14" x14ac:dyDescent="0.25">
      <c r="A701" s="43"/>
      <c r="B701" s="52"/>
      <c r="C701" s="33"/>
      <c r="D701" s="34"/>
      <c r="E701" s="34"/>
      <c r="F701" s="30"/>
      <c r="H701" s="44"/>
      <c r="I701" s="45"/>
      <c r="J701" s="45"/>
      <c r="K701" s="46"/>
      <c r="L701" s="44"/>
      <c r="M701" s="46"/>
      <c r="N701" s="31"/>
    </row>
    <row r="702" spans="1:14" x14ac:dyDescent="0.25">
      <c r="A702" s="43"/>
      <c r="B702" s="52"/>
      <c r="C702" s="33"/>
      <c r="D702" s="34"/>
      <c r="E702" s="34"/>
      <c r="F702" s="30"/>
      <c r="H702" s="44"/>
      <c r="I702" s="45"/>
      <c r="J702" s="45"/>
      <c r="K702" s="46"/>
      <c r="L702" s="44"/>
      <c r="M702" s="46"/>
      <c r="N702" s="31"/>
    </row>
    <row r="703" spans="1:14" x14ac:dyDescent="0.25">
      <c r="A703" s="43"/>
      <c r="B703" s="52"/>
      <c r="C703" s="33"/>
      <c r="D703" s="34"/>
      <c r="F703" s="35"/>
      <c r="G703" s="34"/>
      <c r="H703" s="44"/>
      <c r="I703" s="45"/>
      <c r="J703" s="45"/>
      <c r="K703" s="46"/>
      <c r="L703" s="44"/>
      <c r="M703" s="46"/>
      <c r="N703" s="31"/>
    </row>
    <row r="704" spans="1:14" x14ac:dyDescent="0.25">
      <c r="A704" s="43"/>
      <c r="B704" s="52"/>
      <c r="C704" s="33"/>
      <c r="D704" s="34"/>
      <c r="E704" s="34"/>
      <c r="F704" s="30"/>
      <c r="H704" s="44"/>
      <c r="I704" s="45"/>
      <c r="J704" s="45"/>
      <c r="K704" s="46"/>
      <c r="L704" s="44"/>
      <c r="M704" s="46"/>
      <c r="N704" s="31"/>
    </row>
    <row r="705" spans="1:14" x14ac:dyDescent="0.25">
      <c r="A705" s="43"/>
      <c r="B705" s="52"/>
      <c r="C705" s="33"/>
      <c r="D705" s="34"/>
      <c r="F705" s="35"/>
      <c r="G705" s="34"/>
      <c r="H705" s="44"/>
      <c r="I705" s="45"/>
      <c r="J705" s="45"/>
      <c r="K705" s="46"/>
      <c r="L705" s="44"/>
      <c r="M705" s="46"/>
      <c r="N705" s="31"/>
    </row>
    <row r="706" spans="1:14" x14ac:dyDescent="0.25">
      <c r="A706" s="43"/>
      <c r="B706" s="52"/>
      <c r="C706" s="33"/>
      <c r="D706" s="34"/>
      <c r="E706" s="34"/>
      <c r="F706" s="30"/>
      <c r="H706" s="44"/>
      <c r="I706" s="45"/>
      <c r="J706" s="45"/>
      <c r="K706" s="46"/>
      <c r="L706" s="44"/>
      <c r="M706" s="46"/>
      <c r="N706" s="31"/>
    </row>
    <row r="707" spans="1:14" x14ac:dyDescent="0.25">
      <c r="A707" s="43"/>
      <c r="B707" s="52"/>
      <c r="C707" s="33"/>
      <c r="D707" s="34"/>
      <c r="E707" s="34"/>
      <c r="F707" s="30"/>
      <c r="H707" s="44"/>
      <c r="I707" s="45"/>
      <c r="J707" s="45"/>
      <c r="K707" s="46"/>
      <c r="L707" s="44"/>
      <c r="M707" s="46"/>
      <c r="N707" s="31"/>
    </row>
    <row r="708" spans="1:14" x14ac:dyDescent="0.25">
      <c r="A708" s="43"/>
      <c r="B708" s="52"/>
      <c r="C708" s="33"/>
      <c r="D708" s="34"/>
      <c r="F708" s="35"/>
      <c r="G708" s="34"/>
      <c r="H708" s="44"/>
      <c r="I708" s="45"/>
      <c r="J708" s="45"/>
      <c r="K708" s="46"/>
      <c r="L708" s="44"/>
      <c r="M708" s="46"/>
      <c r="N708" s="31"/>
    </row>
    <row r="709" spans="1:14" x14ac:dyDescent="0.25">
      <c r="A709" s="43"/>
      <c r="B709" s="52"/>
      <c r="C709" s="33"/>
      <c r="D709" s="34"/>
      <c r="E709" s="34"/>
      <c r="F709" s="30"/>
      <c r="H709" s="44"/>
      <c r="I709" s="45"/>
      <c r="J709" s="45"/>
      <c r="K709" s="46"/>
      <c r="L709" s="44"/>
      <c r="M709" s="46"/>
      <c r="N709" s="31"/>
    </row>
    <row r="710" spans="1:14" x14ac:dyDescent="0.25">
      <c r="A710" s="43"/>
      <c r="B710" s="52"/>
      <c r="C710" s="33"/>
      <c r="D710" s="34"/>
      <c r="F710" s="35"/>
      <c r="G710" s="34"/>
      <c r="H710" s="44"/>
      <c r="I710" s="45"/>
      <c r="J710" s="45"/>
      <c r="K710" s="46"/>
      <c r="L710" s="44"/>
      <c r="M710" s="46"/>
      <c r="N710" s="31"/>
    </row>
    <row r="711" spans="1:14" x14ac:dyDescent="0.25">
      <c r="A711" s="43"/>
      <c r="B711" s="52"/>
      <c r="C711" s="33"/>
      <c r="D711" s="34"/>
      <c r="E711" s="34"/>
      <c r="F711" s="30"/>
      <c r="H711" s="44"/>
      <c r="I711" s="45"/>
      <c r="J711" s="45"/>
      <c r="K711" s="46"/>
      <c r="L711" s="44"/>
      <c r="M711" s="46"/>
      <c r="N711" s="31"/>
    </row>
    <row r="712" spans="1:14" x14ac:dyDescent="0.25">
      <c r="A712" s="43"/>
      <c r="B712" s="52"/>
      <c r="C712" s="33"/>
      <c r="D712" s="34"/>
      <c r="E712" s="34"/>
      <c r="F712" s="30"/>
      <c r="H712" s="44"/>
      <c r="I712" s="45"/>
      <c r="J712" s="45"/>
      <c r="K712" s="46"/>
      <c r="L712" s="44"/>
      <c r="M712" s="46"/>
      <c r="N712" s="31"/>
    </row>
    <row r="713" spans="1:14" x14ac:dyDescent="0.25">
      <c r="A713" s="43"/>
      <c r="B713" s="52"/>
      <c r="C713" s="33"/>
      <c r="D713" s="34"/>
      <c r="F713" s="35"/>
      <c r="G713" s="34"/>
      <c r="H713" s="44"/>
      <c r="I713" s="45"/>
      <c r="J713" s="45"/>
      <c r="K713" s="46"/>
      <c r="L713" s="44"/>
      <c r="M713" s="46"/>
      <c r="N713" s="31"/>
    </row>
    <row r="714" spans="1:14" x14ac:dyDescent="0.25">
      <c r="A714" s="43"/>
      <c r="B714" s="52"/>
      <c r="C714" s="33"/>
      <c r="D714" s="34"/>
      <c r="E714" s="34"/>
      <c r="F714" s="30"/>
      <c r="H714" s="44"/>
      <c r="I714" s="45"/>
      <c r="J714" s="45"/>
      <c r="K714" s="46"/>
      <c r="L714" s="44"/>
      <c r="M714" s="46"/>
      <c r="N714" s="31"/>
    </row>
    <row r="715" spans="1:14" x14ac:dyDescent="0.25">
      <c r="A715" s="43"/>
      <c r="B715" s="52"/>
      <c r="C715" s="33"/>
      <c r="D715" s="34"/>
      <c r="F715" s="35"/>
      <c r="G715" s="47"/>
      <c r="H715" s="44"/>
      <c r="I715" s="45"/>
      <c r="J715" s="45"/>
      <c r="K715" s="46"/>
      <c r="L715" s="44"/>
      <c r="M715" s="46"/>
      <c r="N715" s="31"/>
    </row>
    <row r="716" spans="1:14" x14ac:dyDescent="0.25">
      <c r="A716" s="43"/>
      <c r="B716" s="52"/>
      <c r="C716" s="33"/>
      <c r="D716" s="34"/>
      <c r="E716" s="34"/>
      <c r="F716" s="30"/>
      <c r="G716" s="48"/>
      <c r="H716" s="44"/>
      <c r="I716" s="45"/>
      <c r="J716" s="45"/>
      <c r="K716" s="46"/>
      <c r="L716" s="44"/>
      <c r="M716" s="46"/>
      <c r="N716" s="31"/>
    </row>
    <row r="717" spans="1:14" x14ac:dyDescent="0.25">
      <c r="A717" s="43"/>
      <c r="B717" s="52"/>
      <c r="C717" s="33"/>
      <c r="D717" s="34"/>
      <c r="E717" s="34"/>
      <c r="F717" s="30"/>
      <c r="G717" s="48"/>
      <c r="H717" s="44"/>
      <c r="I717" s="45"/>
      <c r="J717" s="45"/>
      <c r="K717" s="46"/>
      <c r="L717" s="44"/>
      <c r="M717" s="46"/>
      <c r="N717" s="31"/>
    </row>
    <row r="718" spans="1:14" x14ac:dyDescent="0.25">
      <c r="A718" s="43"/>
      <c r="B718" s="52"/>
      <c r="C718" s="33"/>
      <c r="D718" s="34"/>
      <c r="F718" s="35"/>
      <c r="G718" s="49"/>
      <c r="H718" s="44"/>
      <c r="I718" s="45"/>
      <c r="J718" s="45"/>
      <c r="K718" s="46"/>
      <c r="L718" s="44"/>
      <c r="M718" s="46"/>
      <c r="N718" s="31"/>
    </row>
    <row r="719" spans="1:14" x14ac:dyDescent="0.25">
      <c r="A719" s="43"/>
      <c r="B719" s="52"/>
      <c r="C719" s="33"/>
      <c r="D719" s="34"/>
      <c r="E719" s="34"/>
      <c r="F719" s="30"/>
      <c r="G719" s="48"/>
      <c r="H719" s="44"/>
      <c r="I719" s="45"/>
      <c r="J719" s="45"/>
      <c r="K719" s="46"/>
      <c r="L719" s="44"/>
      <c r="M719" s="46"/>
      <c r="N719" s="31"/>
    </row>
    <row r="720" spans="1:14" x14ac:dyDescent="0.25">
      <c r="A720" s="43"/>
      <c r="B720" s="52"/>
      <c r="C720" s="33"/>
      <c r="D720" s="34"/>
      <c r="F720" s="35"/>
      <c r="G720" s="49"/>
      <c r="H720" s="44"/>
      <c r="I720" s="45"/>
      <c r="J720" s="45"/>
      <c r="K720" s="46"/>
      <c r="L720" s="44"/>
      <c r="M720" s="46"/>
      <c r="N720" s="31"/>
    </row>
    <row r="721" spans="1:14" x14ac:dyDescent="0.25">
      <c r="A721" s="43"/>
      <c r="B721" s="52"/>
      <c r="C721" s="33"/>
      <c r="D721" s="34"/>
      <c r="E721" s="34"/>
      <c r="F721" s="30"/>
      <c r="G721" s="48"/>
      <c r="H721" s="44"/>
      <c r="I721" s="45"/>
      <c r="J721" s="45"/>
      <c r="K721" s="46"/>
      <c r="L721" s="44"/>
      <c r="M721" s="46"/>
      <c r="N721" s="31"/>
    </row>
    <row r="722" spans="1:14" x14ac:dyDescent="0.25">
      <c r="A722" s="43"/>
      <c r="B722" s="52"/>
      <c r="C722" s="33"/>
      <c r="D722" s="34"/>
      <c r="E722" s="34"/>
      <c r="F722" s="30"/>
      <c r="G722" s="48"/>
      <c r="H722" s="44"/>
      <c r="I722" s="45"/>
      <c r="J722" s="45"/>
      <c r="K722" s="46"/>
      <c r="L722" s="44"/>
      <c r="M722" s="46"/>
      <c r="N722" s="31"/>
    </row>
    <row r="723" spans="1:14" x14ac:dyDescent="0.25">
      <c r="A723" s="43"/>
      <c r="B723" s="52"/>
      <c r="C723" s="33"/>
      <c r="D723" s="34"/>
      <c r="F723" s="35"/>
      <c r="G723" s="49"/>
      <c r="H723" s="44"/>
      <c r="I723" s="45"/>
      <c r="J723" s="45"/>
      <c r="K723" s="46"/>
      <c r="L723" s="44"/>
      <c r="M723" s="46"/>
      <c r="N723" s="31"/>
    </row>
    <row r="724" spans="1:14" x14ac:dyDescent="0.25">
      <c r="A724" s="43"/>
      <c r="B724" s="52"/>
      <c r="C724" s="33"/>
      <c r="D724" s="34"/>
      <c r="E724" s="34"/>
      <c r="F724" s="30"/>
      <c r="G724" s="48"/>
      <c r="H724" s="44"/>
      <c r="I724" s="45"/>
      <c r="J724" s="45"/>
      <c r="K724" s="46"/>
      <c r="L724" s="44"/>
      <c r="M724" s="46"/>
      <c r="N724" s="31"/>
    </row>
    <row r="725" spans="1:14" x14ac:dyDescent="0.25">
      <c r="A725" s="43"/>
      <c r="B725" s="52"/>
      <c r="C725" s="33"/>
      <c r="D725" s="34"/>
      <c r="F725" s="35"/>
      <c r="G725" s="49"/>
      <c r="H725" s="44"/>
      <c r="I725" s="45"/>
      <c r="J725" s="45"/>
      <c r="K725" s="46"/>
      <c r="L725" s="44"/>
      <c r="M725" s="46"/>
      <c r="N725" s="31"/>
    </row>
    <row r="726" spans="1:14" x14ac:dyDescent="0.25">
      <c r="A726" s="43"/>
      <c r="B726" s="52"/>
      <c r="C726" s="33"/>
      <c r="D726" s="34"/>
      <c r="E726" s="34"/>
      <c r="F726" s="30"/>
      <c r="G726" s="48"/>
      <c r="H726" s="44"/>
      <c r="I726" s="45"/>
      <c r="J726" s="45"/>
      <c r="K726" s="46"/>
      <c r="L726" s="44"/>
      <c r="M726" s="46"/>
      <c r="N726" s="31"/>
    </row>
    <row r="727" spans="1:14" x14ac:dyDescent="0.25">
      <c r="A727" s="43"/>
      <c r="B727" s="52"/>
      <c r="C727" s="33"/>
      <c r="D727" s="34"/>
      <c r="E727" s="34"/>
      <c r="F727" s="30"/>
      <c r="G727" s="48"/>
      <c r="H727" s="44"/>
      <c r="I727" s="45"/>
      <c r="J727" s="45"/>
      <c r="K727" s="46"/>
      <c r="L727" s="44"/>
      <c r="M727" s="46"/>
      <c r="N727" s="31"/>
    </row>
    <row r="728" spans="1:14" x14ac:dyDescent="0.25">
      <c r="A728" s="43"/>
      <c r="B728" s="52"/>
      <c r="C728" s="33"/>
      <c r="D728" s="34"/>
      <c r="F728" s="35"/>
      <c r="G728" s="49"/>
      <c r="H728" s="44"/>
      <c r="I728" s="45"/>
      <c r="J728" s="45"/>
      <c r="K728" s="46"/>
      <c r="L728" s="44"/>
      <c r="M728" s="46"/>
      <c r="N728" s="31"/>
    </row>
    <row r="729" spans="1:14" x14ac:dyDescent="0.25">
      <c r="A729" s="43"/>
      <c r="B729" s="52"/>
      <c r="C729" s="33"/>
      <c r="D729" s="34"/>
      <c r="E729" s="34"/>
      <c r="G729" s="49"/>
      <c r="H729" s="50"/>
      <c r="I729" s="45"/>
      <c r="J729" s="45"/>
      <c r="K729" s="46"/>
      <c r="L729" s="44"/>
      <c r="M729" s="46"/>
      <c r="N729" s="31"/>
    </row>
    <row r="730" spans="1:14" x14ac:dyDescent="0.25">
      <c r="A730" s="43"/>
      <c r="B730" s="52"/>
      <c r="C730" s="33"/>
      <c r="D730" s="34"/>
      <c r="F730" s="34"/>
      <c r="G730" s="49"/>
      <c r="H730" s="50"/>
      <c r="I730" s="45"/>
      <c r="J730" s="45"/>
      <c r="K730" s="46"/>
      <c r="L730" s="44"/>
      <c r="M730" s="46"/>
      <c r="N730" s="31"/>
    </row>
    <row r="731" spans="1:14" x14ac:dyDescent="0.25">
      <c r="A731" s="43"/>
      <c r="B731" s="52"/>
      <c r="C731" s="33"/>
      <c r="D731" s="34"/>
      <c r="E731" s="34"/>
      <c r="G731" s="49"/>
      <c r="H731" s="50"/>
      <c r="I731" s="45"/>
      <c r="J731" s="45"/>
      <c r="K731" s="46"/>
      <c r="L731" s="44"/>
      <c r="M731" s="46"/>
      <c r="N731" s="31"/>
    </row>
    <row r="732" spans="1:14" x14ac:dyDescent="0.25">
      <c r="A732" s="43"/>
      <c r="B732" s="52"/>
      <c r="C732" s="33"/>
      <c r="D732" s="34"/>
      <c r="E732" s="34"/>
      <c r="G732" s="49"/>
      <c r="H732" s="50"/>
      <c r="I732" s="45"/>
      <c r="J732" s="45"/>
      <c r="K732" s="46"/>
      <c r="L732" s="44"/>
      <c r="M732" s="46"/>
      <c r="N732" s="31"/>
    </row>
    <row r="733" spans="1:14" x14ac:dyDescent="0.25">
      <c r="A733" s="43"/>
      <c r="B733" s="52"/>
      <c r="C733" s="33"/>
      <c r="D733" s="34"/>
      <c r="F733" s="34"/>
      <c r="G733" s="49"/>
      <c r="H733" s="50"/>
      <c r="I733" s="45"/>
      <c r="J733" s="45"/>
      <c r="K733" s="46"/>
      <c r="L733" s="44"/>
      <c r="M733" s="46"/>
      <c r="N733" s="31"/>
    </row>
    <row r="734" spans="1:14" x14ac:dyDescent="0.25">
      <c r="A734" s="43"/>
      <c r="B734" s="52"/>
      <c r="C734" s="33"/>
      <c r="D734" s="34"/>
      <c r="E734" s="34"/>
      <c r="G734" s="49"/>
      <c r="H734" s="50"/>
      <c r="I734" s="45"/>
      <c r="J734" s="45"/>
      <c r="K734" s="46"/>
      <c r="L734" s="44"/>
      <c r="M734" s="46"/>
      <c r="N734" s="31"/>
    </row>
    <row r="735" spans="1:14" x14ac:dyDescent="0.25">
      <c r="A735" s="43"/>
      <c r="B735" s="52"/>
      <c r="C735" s="33"/>
      <c r="D735" s="34"/>
      <c r="F735" s="34"/>
      <c r="G735" s="49"/>
      <c r="H735" s="50"/>
      <c r="I735" s="45"/>
      <c r="J735" s="45"/>
      <c r="K735" s="46"/>
      <c r="L735" s="44"/>
      <c r="M735" s="46"/>
      <c r="N735" s="31"/>
    </row>
    <row r="736" spans="1:14" x14ac:dyDescent="0.25">
      <c r="A736" s="43"/>
      <c r="B736" s="52"/>
      <c r="C736" s="33"/>
      <c r="D736" s="34"/>
      <c r="E736" s="34"/>
      <c r="G736" s="49"/>
      <c r="H736" s="50"/>
      <c r="I736" s="45"/>
      <c r="J736" s="45"/>
      <c r="K736" s="46"/>
      <c r="L736" s="44"/>
      <c r="M736" s="46"/>
      <c r="N736" s="31"/>
    </row>
    <row r="737" spans="1:14" x14ac:dyDescent="0.25">
      <c r="A737" s="43"/>
      <c r="B737" s="52"/>
      <c r="C737" s="33"/>
      <c r="D737" s="34"/>
      <c r="E737" s="34"/>
      <c r="G737" s="49"/>
      <c r="H737" s="50"/>
      <c r="I737" s="45"/>
      <c r="J737" s="45"/>
      <c r="K737" s="46"/>
      <c r="L737" s="44"/>
      <c r="M737" s="46"/>
      <c r="N737" s="31"/>
    </row>
    <row r="738" spans="1:14" x14ac:dyDescent="0.25">
      <c r="A738" s="43"/>
      <c r="B738" s="52"/>
      <c r="C738" s="33"/>
      <c r="D738" s="34"/>
      <c r="F738" s="34"/>
      <c r="G738" s="49"/>
      <c r="H738" s="50"/>
      <c r="I738" s="45"/>
      <c r="J738" s="45"/>
      <c r="K738" s="46"/>
      <c r="L738" s="44"/>
      <c r="M738" s="46"/>
      <c r="N738" s="31"/>
    </row>
    <row r="739" spans="1:14" x14ac:dyDescent="0.25">
      <c r="A739" s="43"/>
      <c r="B739" s="52"/>
      <c r="C739" s="33"/>
      <c r="D739" s="34"/>
      <c r="E739" s="34"/>
      <c r="G739" s="49"/>
      <c r="H739" s="50"/>
      <c r="I739" s="45"/>
      <c r="J739" s="45"/>
      <c r="K739" s="46"/>
      <c r="L739" s="44"/>
      <c r="M739" s="46"/>
      <c r="N739" s="31"/>
    </row>
    <row r="740" spans="1:14" x14ac:dyDescent="0.25">
      <c r="A740" s="43"/>
      <c r="B740" s="52"/>
      <c r="C740" s="33"/>
      <c r="D740" s="34"/>
      <c r="F740" s="34"/>
      <c r="G740" s="49"/>
      <c r="H740" s="50"/>
      <c r="I740" s="45"/>
      <c r="J740" s="45"/>
      <c r="K740" s="46"/>
      <c r="L740" s="44"/>
      <c r="M740" s="46"/>
      <c r="N740" s="31"/>
    </row>
    <row r="741" spans="1:14" x14ac:dyDescent="0.25">
      <c r="A741" s="43"/>
      <c r="B741" s="52"/>
      <c r="C741" s="33"/>
      <c r="D741" s="34"/>
      <c r="E741" s="34"/>
      <c r="G741" s="49"/>
      <c r="H741" s="50"/>
      <c r="I741" s="45"/>
      <c r="J741" s="45"/>
      <c r="K741" s="46"/>
      <c r="L741" s="44"/>
      <c r="M741" s="46"/>
      <c r="N741" s="31"/>
    </row>
    <row r="742" spans="1:14" x14ac:dyDescent="0.25">
      <c r="A742" s="43"/>
      <c r="B742" s="52"/>
      <c r="C742" s="33"/>
      <c r="D742" s="34"/>
      <c r="E742" s="34"/>
      <c r="G742" s="49"/>
      <c r="H742" s="50"/>
      <c r="I742" s="45"/>
      <c r="J742" s="45"/>
      <c r="K742" s="46"/>
      <c r="L742" s="44"/>
      <c r="M742" s="46"/>
      <c r="N742" s="31"/>
    </row>
    <row r="743" spans="1:14" x14ac:dyDescent="0.25">
      <c r="A743" s="43"/>
      <c r="B743" s="52"/>
      <c r="C743" s="33"/>
      <c r="D743" s="34"/>
      <c r="F743" s="34"/>
      <c r="G743" s="49"/>
      <c r="H743" s="50"/>
      <c r="I743" s="45"/>
      <c r="J743" s="45"/>
      <c r="K743" s="46"/>
      <c r="L743" s="44"/>
      <c r="M743" s="46"/>
      <c r="N743" s="31"/>
    </row>
    <row r="744" spans="1:14" x14ac:dyDescent="0.25">
      <c r="A744" s="43"/>
      <c r="B744" s="52"/>
      <c r="C744" s="33"/>
      <c r="D744" s="34"/>
      <c r="E744" s="34"/>
      <c r="G744" s="49"/>
      <c r="H744" s="50"/>
      <c r="I744" s="45"/>
      <c r="J744" s="45"/>
      <c r="K744" s="46"/>
      <c r="L744" s="44"/>
      <c r="M744" s="46"/>
      <c r="N744" s="31"/>
    </row>
    <row r="745" spans="1:14" x14ac:dyDescent="0.25">
      <c r="A745" s="43"/>
      <c r="B745" s="52"/>
      <c r="C745" s="33"/>
      <c r="D745" s="34"/>
      <c r="F745" s="34"/>
      <c r="G745" s="49"/>
      <c r="H745" s="50"/>
      <c r="I745" s="45"/>
      <c r="J745" s="45"/>
      <c r="K745" s="46"/>
      <c r="L745" s="44"/>
      <c r="M745" s="46"/>
      <c r="N745" s="31"/>
    </row>
    <row r="746" spans="1:14" x14ac:dyDescent="0.25">
      <c r="A746" s="43"/>
      <c r="B746" s="52"/>
      <c r="C746" s="33"/>
      <c r="D746" s="34"/>
      <c r="E746" s="34"/>
      <c r="G746" s="49"/>
      <c r="H746" s="50"/>
      <c r="I746" s="45"/>
      <c r="J746" s="45"/>
      <c r="K746" s="46"/>
      <c r="L746" s="44"/>
      <c r="M746" s="46"/>
      <c r="N746" s="31"/>
    </row>
    <row r="747" spans="1:14" x14ac:dyDescent="0.25">
      <c r="A747" s="43"/>
      <c r="B747" s="52"/>
      <c r="C747" s="33"/>
      <c r="D747" s="34"/>
      <c r="E747" s="34"/>
      <c r="G747" s="49"/>
      <c r="H747" s="50"/>
      <c r="I747" s="45"/>
      <c r="J747" s="45"/>
      <c r="K747" s="46"/>
      <c r="L747" s="44"/>
      <c r="M747" s="46"/>
      <c r="N747" s="31"/>
    </row>
    <row r="748" spans="1:14" x14ac:dyDescent="0.25">
      <c r="A748" s="43"/>
      <c r="B748" s="52"/>
      <c r="C748" s="33"/>
      <c r="D748" s="34"/>
      <c r="F748" s="34"/>
      <c r="G748" s="49"/>
      <c r="H748" s="50"/>
      <c r="I748" s="45"/>
      <c r="J748" s="45"/>
      <c r="K748" s="46"/>
      <c r="L748" s="44"/>
      <c r="M748" s="46"/>
      <c r="N748" s="31"/>
    </row>
    <row r="749" spans="1:14" x14ac:dyDescent="0.25">
      <c r="A749" s="43"/>
      <c r="B749" s="52"/>
      <c r="C749" s="33"/>
      <c r="D749" s="34"/>
      <c r="E749" s="34"/>
      <c r="G749" s="49"/>
      <c r="H749" s="50"/>
      <c r="I749" s="45"/>
      <c r="J749" s="45"/>
      <c r="K749" s="46"/>
      <c r="L749" s="44"/>
      <c r="M749" s="46"/>
      <c r="N749" s="31"/>
    </row>
    <row r="750" spans="1:14" x14ac:dyDescent="0.25">
      <c r="A750" s="43"/>
      <c r="B750" s="52"/>
      <c r="C750" s="33"/>
      <c r="D750" s="34"/>
      <c r="F750" s="34"/>
      <c r="G750" s="49"/>
      <c r="H750" s="50"/>
      <c r="I750" s="45"/>
      <c r="J750" s="45"/>
      <c r="K750" s="46"/>
      <c r="L750" s="44"/>
      <c r="M750" s="46"/>
      <c r="N750" s="31"/>
    </row>
    <row r="751" spans="1:14" x14ac:dyDescent="0.25">
      <c r="A751" s="43"/>
      <c r="B751" s="52"/>
      <c r="C751" s="33"/>
      <c r="D751" s="34"/>
      <c r="E751" s="34"/>
      <c r="G751" s="49"/>
      <c r="H751" s="50"/>
      <c r="I751" s="45"/>
      <c r="J751" s="45"/>
      <c r="K751" s="46"/>
      <c r="L751" s="44"/>
      <c r="M751" s="46"/>
      <c r="N751" s="31"/>
    </row>
    <row r="752" spans="1:14" x14ac:dyDescent="0.25">
      <c r="A752" s="43"/>
      <c r="B752" s="52"/>
      <c r="C752" s="33"/>
      <c r="D752" s="34"/>
      <c r="E752" s="34"/>
      <c r="G752" s="49"/>
      <c r="H752" s="50"/>
      <c r="I752" s="45"/>
      <c r="J752" s="45"/>
      <c r="K752" s="46"/>
      <c r="L752" s="44"/>
      <c r="M752" s="46"/>
      <c r="N752" s="31"/>
    </row>
    <row r="753" spans="1:14" x14ac:dyDescent="0.25">
      <c r="A753" s="43"/>
      <c r="B753" s="52"/>
      <c r="C753" s="33"/>
      <c r="D753" s="34"/>
      <c r="F753" s="34"/>
      <c r="G753" s="49"/>
      <c r="H753" s="50"/>
      <c r="I753" s="45"/>
      <c r="J753" s="45"/>
      <c r="K753" s="46"/>
      <c r="L753" s="44"/>
      <c r="M753" s="46"/>
      <c r="N753" s="31"/>
    </row>
    <row r="754" spans="1:14" x14ac:dyDescent="0.25">
      <c r="A754" s="43"/>
      <c r="B754" s="52"/>
      <c r="C754" s="33"/>
      <c r="D754" s="34"/>
      <c r="E754" s="34"/>
      <c r="G754" s="49"/>
      <c r="H754" s="50"/>
      <c r="I754" s="45"/>
      <c r="J754" s="45"/>
      <c r="K754" s="46"/>
      <c r="L754" s="44"/>
      <c r="M754" s="46"/>
      <c r="N754" s="31"/>
    </row>
    <row r="755" spans="1:14" x14ac:dyDescent="0.25">
      <c r="A755" s="43"/>
      <c r="B755" s="52"/>
      <c r="C755" s="33"/>
      <c r="D755" s="34"/>
      <c r="F755" s="34"/>
      <c r="G755" s="49"/>
      <c r="H755" s="50"/>
      <c r="I755" s="45"/>
      <c r="J755" s="45"/>
      <c r="K755" s="46"/>
      <c r="L755" s="44"/>
      <c r="M755" s="46"/>
      <c r="N755" s="31"/>
    </row>
    <row r="756" spans="1:14" x14ac:dyDescent="0.25">
      <c r="A756" s="43"/>
      <c r="B756" s="52"/>
      <c r="C756" s="33"/>
      <c r="D756" s="34"/>
      <c r="E756" s="34"/>
      <c r="G756" s="49"/>
      <c r="H756" s="50"/>
      <c r="I756" s="45"/>
      <c r="J756" s="45"/>
      <c r="K756" s="46"/>
      <c r="L756" s="44"/>
      <c r="M756" s="46"/>
      <c r="N756" s="31"/>
    </row>
    <row r="757" spans="1:14" x14ac:dyDescent="0.25">
      <c r="A757" s="43"/>
      <c r="B757" s="52"/>
      <c r="C757" s="33"/>
      <c r="D757" s="34"/>
      <c r="E757" s="34"/>
      <c r="G757" s="49"/>
      <c r="H757" s="50"/>
      <c r="I757" s="45"/>
      <c r="J757" s="45"/>
      <c r="K757" s="46"/>
      <c r="L757" s="44"/>
      <c r="M757" s="46"/>
      <c r="N757" s="31"/>
    </row>
    <row r="758" spans="1:14" x14ac:dyDescent="0.25">
      <c r="A758" s="43"/>
      <c r="B758" s="52"/>
      <c r="C758" s="33"/>
      <c r="D758" s="34"/>
      <c r="F758" s="34"/>
      <c r="G758" s="49"/>
      <c r="H758" s="50"/>
      <c r="I758" s="45"/>
      <c r="J758" s="45"/>
      <c r="K758" s="46"/>
      <c r="L758" s="44"/>
      <c r="M758" s="46"/>
      <c r="N758" s="31"/>
    </row>
    <row r="759" spans="1:14" x14ac:dyDescent="0.25">
      <c r="A759" s="43"/>
      <c r="B759" s="52"/>
      <c r="C759" s="33"/>
      <c r="D759" s="34"/>
      <c r="E759" s="34"/>
      <c r="G759" s="49"/>
      <c r="H759" s="50"/>
      <c r="I759" s="45"/>
      <c r="J759" s="45"/>
      <c r="K759" s="46"/>
      <c r="L759" s="44"/>
      <c r="M759" s="46"/>
      <c r="N759" s="31"/>
    </row>
    <row r="760" spans="1:14" x14ac:dyDescent="0.25">
      <c r="A760" s="43"/>
      <c r="B760" s="52"/>
      <c r="C760" s="33"/>
      <c r="D760" s="34"/>
      <c r="F760" s="34"/>
      <c r="G760" s="49"/>
      <c r="H760" s="50"/>
      <c r="I760" s="45"/>
      <c r="J760" s="45"/>
      <c r="K760" s="46"/>
      <c r="L760" s="44"/>
      <c r="M760" s="46"/>
      <c r="N760" s="31"/>
    </row>
    <row r="761" spans="1:14" x14ac:dyDescent="0.25">
      <c r="A761" s="43"/>
      <c r="B761" s="52"/>
      <c r="C761" s="33"/>
      <c r="D761" s="34"/>
      <c r="E761" s="34"/>
      <c r="G761" s="49"/>
      <c r="H761" s="50"/>
      <c r="I761" s="45"/>
      <c r="J761" s="45"/>
      <c r="K761" s="46"/>
      <c r="L761" s="44"/>
      <c r="M761" s="46"/>
      <c r="N761" s="31"/>
    </row>
    <row r="762" spans="1:14" x14ac:dyDescent="0.25">
      <c r="A762" s="43"/>
      <c r="B762" s="52"/>
      <c r="C762" s="33"/>
      <c r="D762" s="34"/>
      <c r="E762" s="34"/>
      <c r="G762" s="49"/>
      <c r="H762" s="50"/>
      <c r="I762" s="45"/>
      <c r="J762" s="45"/>
      <c r="K762" s="46"/>
      <c r="L762" s="44"/>
      <c r="M762" s="46"/>
      <c r="N762" s="31"/>
    </row>
    <row r="763" spans="1:14" x14ac:dyDescent="0.25">
      <c r="A763" s="43"/>
      <c r="B763" s="52"/>
      <c r="C763" s="33"/>
      <c r="D763" s="34"/>
      <c r="F763" s="34"/>
      <c r="G763" s="49"/>
      <c r="H763" s="50"/>
      <c r="I763" s="45"/>
      <c r="J763" s="45"/>
      <c r="K763" s="46"/>
      <c r="L763" s="44"/>
      <c r="M763" s="46"/>
      <c r="N763" s="31"/>
    </row>
    <row r="764" spans="1:14" x14ac:dyDescent="0.25">
      <c r="A764" s="43"/>
      <c r="B764" s="52"/>
      <c r="C764" s="33"/>
      <c r="D764" s="34"/>
      <c r="E764" s="34"/>
      <c r="G764" s="49"/>
      <c r="H764" s="50"/>
      <c r="I764" s="45"/>
      <c r="J764" s="45"/>
      <c r="K764" s="46"/>
      <c r="L764" s="44"/>
      <c r="M764" s="46"/>
      <c r="N764" s="31"/>
    </row>
    <row r="765" spans="1:14" x14ac:dyDescent="0.25">
      <c r="A765" s="43"/>
      <c r="B765" s="52"/>
      <c r="C765" s="33"/>
      <c r="D765" s="34"/>
      <c r="F765" s="34"/>
      <c r="G765" s="49"/>
      <c r="H765" s="50"/>
      <c r="I765" s="45"/>
      <c r="J765" s="45"/>
      <c r="K765" s="46"/>
      <c r="L765" s="44"/>
      <c r="M765" s="46"/>
      <c r="N765" s="31"/>
    </row>
    <row r="766" spans="1:14" x14ac:dyDescent="0.25">
      <c r="A766" s="43"/>
      <c r="B766" s="52"/>
      <c r="C766" s="33"/>
      <c r="D766" s="34"/>
      <c r="E766" s="34"/>
      <c r="G766" s="49"/>
      <c r="H766" s="50"/>
      <c r="I766" s="45"/>
      <c r="J766" s="45"/>
      <c r="K766" s="46"/>
      <c r="L766" s="44"/>
      <c r="M766" s="46"/>
      <c r="N766" s="31"/>
    </row>
    <row r="767" spans="1:14" x14ac:dyDescent="0.25">
      <c r="A767" s="43"/>
      <c r="B767" s="52"/>
      <c r="C767" s="33"/>
      <c r="D767" s="34"/>
      <c r="E767" s="34"/>
      <c r="G767" s="49"/>
      <c r="H767" s="50"/>
      <c r="I767" s="45"/>
      <c r="J767" s="45"/>
      <c r="K767" s="46"/>
      <c r="L767" s="44"/>
      <c r="M767" s="46"/>
      <c r="N767" s="31"/>
    </row>
    <row r="768" spans="1:14" x14ac:dyDescent="0.25">
      <c r="A768" s="43"/>
      <c r="B768" s="52"/>
      <c r="C768" s="33"/>
      <c r="D768" s="34"/>
      <c r="F768" s="34"/>
      <c r="G768" s="49"/>
      <c r="H768" s="50"/>
      <c r="I768" s="45"/>
      <c r="J768" s="45"/>
      <c r="K768" s="46"/>
      <c r="L768" s="44"/>
      <c r="M768" s="46"/>
      <c r="N768" s="31"/>
    </row>
    <row r="769" spans="1:14" x14ac:dyDescent="0.25">
      <c r="A769" s="43"/>
      <c r="B769" s="52"/>
      <c r="C769" s="33"/>
      <c r="D769" s="34"/>
      <c r="E769" s="34"/>
      <c r="G769" s="49"/>
      <c r="H769" s="50"/>
      <c r="I769" s="45"/>
      <c r="J769" s="45"/>
      <c r="K769" s="46"/>
      <c r="L769" s="44"/>
      <c r="M769" s="46"/>
      <c r="N769" s="31"/>
    </row>
    <row r="770" spans="1:14" x14ac:dyDescent="0.25">
      <c r="A770" s="43"/>
      <c r="B770" s="52"/>
      <c r="C770" s="33"/>
      <c r="D770" s="34"/>
      <c r="F770" s="34"/>
      <c r="G770" s="49"/>
      <c r="H770" s="50"/>
      <c r="I770" s="45"/>
      <c r="J770" s="45"/>
      <c r="K770" s="46"/>
      <c r="L770" s="44"/>
      <c r="M770" s="46"/>
      <c r="N770" s="31"/>
    </row>
    <row r="771" spans="1:14" x14ac:dyDescent="0.25">
      <c r="A771" s="43"/>
      <c r="B771" s="52"/>
      <c r="C771" s="33"/>
      <c r="D771" s="34"/>
      <c r="E771" s="34"/>
      <c r="G771" s="49"/>
      <c r="H771" s="50"/>
      <c r="I771" s="45"/>
      <c r="J771" s="45"/>
      <c r="K771" s="46"/>
      <c r="L771" s="44"/>
      <c r="M771" s="46"/>
      <c r="N771" s="31"/>
    </row>
    <row r="772" spans="1:14" x14ac:dyDescent="0.25">
      <c r="A772" s="43"/>
      <c r="B772" s="52"/>
      <c r="C772" s="33"/>
      <c r="D772" s="34"/>
      <c r="E772" s="34"/>
      <c r="G772" s="49"/>
      <c r="H772" s="50"/>
      <c r="I772" s="45"/>
      <c r="J772" s="45"/>
      <c r="K772" s="46"/>
      <c r="L772" s="44"/>
      <c r="M772" s="46"/>
      <c r="N772" s="31"/>
    </row>
    <row r="773" spans="1:14" x14ac:dyDescent="0.25">
      <c r="A773" s="43"/>
      <c r="B773" s="52"/>
      <c r="C773" s="33"/>
      <c r="D773" s="34"/>
      <c r="F773" s="34"/>
      <c r="G773" s="49"/>
      <c r="H773" s="50"/>
      <c r="I773" s="45"/>
      <c r="J773" s="45"/>
      <c r="K773" s="46"/>
      <c r="L773" s="44"/>
      <c r="M773" s="46"/>
      <c r="N773" s="31"/>
    </row>
    <row r="774" spans="1:14" x14ac:dyDescent="0.25">
      <c r="A774" s="43"/>
      <c r="B774" s="52"/>
      <c r="C774" s="33"/>
      <c r="D774" s="34"/>
      <c r="E774" s="34"/>
      <c r="G774" s="49"/>
      <c r="H774" s="50"/>
      <c r="I774" s="45"/>
      <c r="J774" s="45"/>
      <c r="K774" s="46"/>
      <c r="L774" s="44"/>
      <c r="M774" s="46"/>
      <c r="N774" s="31"/>
    </row>
    <row r="775" spans="1:14" x14ac:dyDescent="0.25">
      <c r="A775" s="43"/>
      <c r="B775" s="52"/>
      <c r="C775" s="33"/>
      <c r="D775" s="34"/>
      <c r="F775" s="34"/>
      <c r="G775" s="49"/>
      <c r="H775" s="50"/>
      <c r="I775" s="45"/>
      <c r="J775" s="45"/>
      <c r="K775" s="46"/>
      <c r="L775" s="44"/>
      <c r="M775" s="46"/>
      <c r="N775" s="31"/>
    </row>
    <row r="776" spans="1:14" x14ac:dyDescent="0.25">
      <c r="A776" s="43"/>
      <c r="B776" s="52"/>
      <c r="C776" s="33"/>
      <c r="D776" s="34"/>
      <c r="E776" s="34"/>
      <c r="G776" s="49"/>
      <c r="H776" s="50"/>
      <c r="I776" s="45"/>
      <c r="J776" s="45"/>
      <c r="K776" s="46"/>
      <c r="L776" s="44"/>
      <c r="M776" s="46"/>
      <c r="N776" s="31"/>
    </row>
    <row r="777" spans="1:14" x14ac:dyDescent="0.25">
      <c r="A777" s="43"/>
      <c r="B777" s="52"/>
      <c r="C777" s="33"/>
      <c r="D777" s="34"/>
      <c r="E777" s="34"/>
      <c r="G777" s="49"/>
      <c r="H777" s="50"/>
      <c r="I777" s="45"/>
      <c r="J777" s="45"/>
      <c r="K777" s="46"/>
      <c r="L777" s="44"/>
      <c r="M777" s="46"/>
      <c r="N777" s="31"/>
    </row>
    <row r="778" spans="1:14" x14ac:dyDescent="0.25">
      <c r="A778" s="43"/>
      <c r="B778" s="52"/>
      <c r="C778" s="33"/>
      <c r="D778" s="34"/>
      <c r="F778" s="34"/>
      <c r="G778" s="49"/>
      <c r="H778" s="50"/>
      <c r="I778" s="45"/>
      <c r="J778" s="45"/>
      <c r="K778" s="46"/>
      <c r="L778" s="44"/>
      <c r="M778" s="46"/>
      <c r="N778" s="31"/>
    </row>
    <row r="779" spans="1:14" x14ac:dyDescent="0.25">
      <c r="A779" s="43"/>
      <c r="B779" s="52"/>
      <c r="C779" s="33"/>
      <c r="D779" s="34"/>
      <c r="E779" s="34"/>
      <c r="G779" s="49"/>
      <c r="H779" s="50"/>
      <c r="I779" s="45"/>
      <c r="J779" s="45"/>
      <c r="K779" s="46"/>
      <c r="L779" s="44"/>
      <c r="M779" s="46"/>
      <c r="N779" s="31"/>
    </row>
    <row r="780" spans="1:14" x14ac:dyDescent="0.25">
      <c r="A780" s="43"/>
      <c r="B780" s="52"/>
      <c r="C780" s="33"/>
      <c r="D780" s="34"/>
      <c r="F780" s="34"/>
      <c r="G780" s="49"/>
      <c r="H780" s="50"/>
      <c r="I780" s="45"/>
      <c r="J780" s="45"/>
      <c r="K780" s="46"/>
      <c r="L780" s="44"/>
      <c r="M780" s="46"/>
      <c r="N780" s="31"/>
    </row>
    <row r="781" spans="1:14" x14ac:dyDescent="0.25">
      <c r="A781" s="43"/>
      <c r="B781" s="52"/>
      <c r="C781" s="33"/>
      <c r="D781" s="34"/>
      <c r="E781" s="34"/>
      <c r="G781" s="49"/>
      <c r="H781" s="50"/>
      <c r="I781" s="45"/>
      <c r="J781" s="45"/>
      <c r="K781" s="46"/>
      <c r="L781" s="44"/>
      <c r="M781" s="46"/>
      <c r="N781" s="31"/>
    </row>
    <row r="782" spans="1:14" x14ac:dyDescent="0.25">
      <c r="A782" s="43"/>
      <c r="B782" s="52"/>
      <c r="C782" s="33"/>
      <c r="D782" s="34"/>
      <c r="E782" s="34"/>
      <c r="G782" s="49"/>
      <c r="H782" s="50"/>
      <c r="I782" s="45"/>
      <c r="J782" s="45"/>
      <c r="K782" s="46"/>
      <c r="L782" s="44"/>
      <c r="M782" s="46"/>
      <c r="N782" s="31"/>
    </row>
    <row r="783" spans="1:14" x14ac:dyDescent="0.25">
      <c r="A783" s="43"/>
      <c r="B783" s="52"/>
      <c r="C783" s="33"/>
      <c r="D783" s="34"/>
      <c r="F783" s="34"/>
      <c r="G783" s="49"/>
      <c r="H783" s="50"/>
      <c r="I783" s="45"/>
      <c r="J783" s="45"/>
      <c r="K783" s="46"/>
      <c r="L783" s="44"/>
      <c r="M783" s="46"/>
      <c r="N783" s="31"/>
    </row>
    <row r="784" spans="1:14" x14ac:dyDescent="0.25">
      <c r="A784" s="43"/>
      <c r="B784" s="52"/>
      <c r="C784" s="33"/>
      <c r="D784" s="34"/>
      <c r="E784" s="34"/>
      <c r="G784" s="49"/>
      <c r="H784" s="50"/>
      <c r="I784" s="45"/>
      <c r="J784" s="45"/>
      <c r="K784" s="46"/>
      <c r="L784" s="44"/>
      <c r="M784" s="46"/>
      <c r="N784" s="31"/>
    </row>
    <row r="785" spans="1:14" x14ac:dyDescent="0.25">
      <c r="A785" s="43"/>
      <c r="B785" s="52"/>
      <c r="C785" s="33"/>
      <c r="D785" s="34"/>
      <c r="F785" s="34"/>
      <c r="G785" s="49"/>
      <c r="H785" s="50"/>
      <c r="I785" s="45"/>
      <c r="J785" s="45"/>
      <c r="K785" s="46"/>
      <c r="L785" s="44"/>
      <c r="M785" s="46"/>
      <c r="N785" s="31"/>
    </row>
    <row r="786" spans="1:14" x14ac:dyDescent="0.25">
      <c r="A786" s="43"/>
      <c r="B786" s="52"/>
      <c r="C786" s="33"/>
      <c r="D786" s="34"/>
      <c r="E786" s="34"/>
      <c r="G786" s="49"/>
      <c r="H786" s="50"/>
      <c r="I786" s="45"/>
      <c r="J786" s="45"/>
      <c r="K786" s="46"/>
      <c r="L786" s="44"/>
      <c r="M786" s="46"/>
      <c r="N786" s="31"/>
    </row>
    <row r="787" spans="1:14" x14ac:dyDescent="0.25">
      <c r="A787" s="43"/>
      <c r="B787" s="52"/>
      <c r="C787" s="33"/>
      <c r="D787" s="34"/>
      <c r="E787" s="34"/>
      <c r="G787" s="49"/>
      <c r="H787" s="50"/>
      <c r="I787" s="45"/>
      <c r="J787" s="45"/>
      <c r="K787" s="46"/>
      <c r="L787" s="44"/>
      <c r="M787" s="46"/>
      <c r="N787" s="31"/>
    </row>
    <row r="788" spans="1:14" x14ac:dyDescent="0.25">
      <c r="A788" s="43"/>
      <c r="B788" s="52"/>
      <c r="C788" s="33"/>
      <c r="D788" s="34"/>
      <c r="F788" s="34"/>
      <c r="G788" s="49"/>
      <c r="H788" s="50"/>
      <c r="I788" s="45"/>
      <c r="J788" s="45"/>
      <c r="K788" s="46"/>
      <c r="L788" s="44"/>
      <c r="M788" s="46"/>
      <c r="N788" s="31"/>
    </row>
    <row r="789" spans="1:14" x14ac:dyDescent="0.25">
      <c r="A789" s="43"/>
      <c r="B789" s="52"/>
      <c r="C789" s="33"/>
      <c r="D789" s="34"/>
      <c r="E789" s="34"/>
      <c r="G789" s="49"/>
      <c r="H789" s="50"/>
      <c r="I789" s="45"/>
      <c r="J789" s="45"/>
      <c r="K789" s="46"/>
      <c r="L789" s="44"/>
      <c r="M789" s="46"/>
      <c r="N789" s="31"/>
    </row>
    <row r="790" spans="1:14" x14ac:dyDescent="0.25">
      <c r="A790" s="43"/>
      <c r="B790" s="52"/>
      <c r="C790" s="33"/>
      <c r="D790" s="34"/>
      <c r="F790" s="34"/>
      <c r="G790" s="49"/>
      <c r="H790" s="50"/>
      <c r="I790" s="45"/>
      <c r="J790" s="45"/>
      <c r="K790" s="46"/>
      <c r="L790" s="44"/>
      <c r="M790" s="46"/>
      <c r="N790" s="31"/>
    </row>
    <row r="791" spans="1:14" x14ac:dyDescent="0.25">
      <c r="A791" s="43"/>
      <c r="B791" s="52"/>
      <c r="C791" s="33"/>
      <c r="D791" s="34"/>
      <c r="E791" s="34"/>
      <c r="G791" s="49"/>
      <c r="H791" s="50"/>
      <c r="I791" s="45"/>
      <c r="J791" s="45"/>
      <c r="K791" s="46"/>
      <c r="L791" s="44"/>
      <c r="M791" s="46"/>
      <c r="N791" s="31"/>
    </row>
    <row r="792" spans="1:14" x14ac:dyDescent="0.25">
      <c r="A792" s="43"/>
      <c r="B792" s="52"/>
      <c r="C792" s="33"/>
      <c r="D792" s="34"/>
      <c r="E792" s="34"/>
      <c r="G792" s="49"/>
      <c r="H792" s="50"/>
      <c r="I792" s="45"/>
      <c r="J792" s="45"/>
      <c r="K792" s="46"/>
      <c r="L792" s="44"/>
      <c r="M792" s="46"/>
      <c r="N792" s="31"/>
    </row>
    <row r="793" spans="1:14" x14ac:dyDescent="0.25">
      <c r="A793" s="43"/>
      <c r="B793" s="52"/>
      <c r="C793" s="33"/>
      <c r="D793" s="34"/>
      <c r="F793" s="34"/>
      <c r="G793" s="49"/>
      <c r="H793" s="50"/>
      <c r="I793" s="45"/>
      <c r="J793" s="45"/>
      <c r="K793" s="46"/>
      <c r="L793" s="44"/>
      <c r="M793" s="46"/>
      <c r="N793" s="31"/>
    </row>
    <row r="794" spans="1:14" x14ac:dyDescent="0.25">
      <c r="A794" s="43"/>
      <c r="B794" s="52"/>
      <c r="C794" s="33"/>
      <c r="D794" s="34"/>
      <c r="E794" s="34"/>
      <c r="G794" s="49"/>
      <c r="H794" s="50"/>
      <c r="I794" s="45"/>
      <c r="J794" s="45"/>
      <c r="K794" s="46"/>
      <c r="L794" s="44"/>
      <c r="M794" s="46"/>
      <c r="N794" s="31"/>
    </row>
    <row r="795" spans="1:14" x14ac:dyDescent="0.25">
      <c r="A795" s="43"/>
      <c r="B795" s="52"/>
      <c r="C795" s="33"/>
      <c r="D795" s="34"/>
      <c r="F795" s="34"/>
      <c r="G795" s="49"/>
      <c r="H795" s="50"/>
      <c r="I795" s="45"/>
      <c r="J795" s="45"/>
      <c r="K795" s="46"/>
      <c r="L795" s="44"/>
      <c r="M795" s="46"/>
      <c r="N795" s="31"/>
    </row>
    <row r="796" spans="1:14" x14ac:dyDescent="0.25">
      <c r="A796" s="43"/>
      <c r="B796" s="52"/>
      <c r="C796" s="33"/>
      <c r="D796" s="34"/>
      <c r="E796" s="34"/>
      <c r="G796" s="49"/>
      <c r="H796" s="50"/>
      <c r="I796" s="45"/>
      <c r="J796" s="45"/>
      <c r="K796" s="46"/>
      <c r="L796" s="44"/>
      <c r="M796" s="46"/>
      <c r="N796" s="31"/>
    </row>
    <row r="797" spans="1:14" x14ac:dyDescent="0.25">
      <c r="A797" s="43"/>
      <c r="B797" s="52"/>
      <c r="C797" s="33"/>
      <c r="D797" s="34"/>
      <c r="E797" s="34"/>
      <c r="G797" s="49"/>
      <c r="H797" s="50"/>
      <c r="I797" s="45"/>
      <c r="J797" s="45"/>
      <c r="K797" s="46"/>
      <c r="L797" s="44"/>
      <c r="M797" s="46"/>
      <c r="N797" s="31"/>
    </row>
    <row r="798" spans="1:14" x14ac:dyDescent="0.25">
      <c r="A798" s="43"/>
      <c r="B798" s="52"/>
      <c r="C798" s="33"/>
      <c r="D798" s="34"/>
      <c r="F798" s="34"/>
      <c r="G798" s="49"/>
      <c r="H798" s="50"/>
      <c r="I798" s="45"/>
      <c r="J798" s="45"/>
      <c r="K798" s="46"/>
      <c r="L798" s="44"/>
      <c r="M798" s="46"/>
      <c r="N798" s="31"/>
    </row>
    <row r="799" spans="1:14" x14ac:dyDescent="0.25">
      <c r="A799" s="43"/>
      <c r="B799" s="52"/>
      <c r="C799" s="33"/>
      <c r="D799" s="34"/>
      <c r="E799" s="34"/>
      <c r="G799" s="49"/>
      <c r="H799" s="50"/>
      <c r="I799" s="45"/>
      <c r="J799" s="45"/>
      <c r="K799" s="46"/>
      <c r="L799" s="44"/>
      <c r="M799" s="46"/>
      <c r="N799" s="31"/>
    </row>
    <row r="800" spans="1:14" x14ac:dyDescent="0.25">
      <c r="A800" s="43"/>
      <c r="B800" s="52"/>
      <c r="C800" s="33"/>
      <c r="D800" s="34"/>
      <c r="F800" s="34"/>
      <c r="G800" s="49"/>
      <c r="H800" s="50"/>
      <c r="I800" s="45"/>
      <c r="J800" s="45"/>
      <c r="K800" s="46"/>
      <c r="L800" s="44"/>
      <c r="M800" s="46"/>
      <c r="N800" s="31"/>
    </row>
    <row r="801" spans="1:14" x14ac:dyDescent="0.25">
      <c r="A801" s="43"/>
      <c r="B801" s="52"/>
      <c r="C801" s="33"/>
      <c r="D801" s="34"/>
      <c r="E801" s="34"/>
      <c r="G801" s="49"/>
      <c r="H801" s="50"/>
      <c r="I801" s="45"/>
      <c r="J801" s="45"/>
      <c r="K801" s="46"/>
      <c r="L801" s="44"/>
      <c r="M801" s="46"/>
      <c r="N801" s="31"/>
    </row>
    <row r="802" spans="1:14" x14ac:dyDescent="0.25">
      <c r="A802" s="43"/>
      <c r="B802" s="52"/>
      <c r="C802" s="33"/>
      <c r="D802" s="34"/>
      <c r="E802" s="34"/>
      <c r="G802" s="49"/>
      <c r="H802" s="50"/>
      <c r="I802" s="45"/>
      <c r="J802" s="45"/>
      <c r="K802" s="46"/>
      <c r="L802" s="44"/>
      <c r="M802" s="46"/>
      <c r="N802" s="31"/>
    </row>
    <row r="803" spans="1:14" x14ac:dyDescent="0.25">
      <c r="A803" s="43"/>
      <c r="B803" s="52"/>
      <c r="C803" s="33"/>
      <c r="D803" s="34"/>
      <c r="F803" s="34"/>
      <c r="G803" s="49"/>
      <c r="H803" s="50"/>
      <c r="I803" s="45"/>
      <c r="J803" s="45"/>
      <c r="K803" s="46"/>
      <c r="L803" s="44"/>
      <c r="M803" s="46"/>
      <c r="N803" s="31"/>
    </row>
    <row r="804" spans="1:14" x14ac:dyDescent="0.25">
      <c r="A804" s="43"/>
      <c r="B804" s="52"/>
      <c r="C804" s="33"/>
      <c r="D804" s="34"/>
      <c r="E804" s="34"/>
      <c r="G804" s="49"/>
      <c r="H804" s="50"/>
      <c r="I804" s="45"/>
      <c r="J804" s="45"/>
      <c r="K804" s="46"/>
      <c r="L804" s="44"/>
      <c r="M804" s="46"/>
      <c r="N804" s="31"/>
    </row>
    <row r="805" spans="1:14" x14ac:dyDescent="0.25">
      <c r="A805" s="43"/>
      <c r="B805" s="52"/>
      <c r="C805" s="33"/>
      <c r="D805" s="34"/>
      <c r="F805" s="34"/>
      <c r="G805" s="49"/>
      <c r="H805" s="50"/>
      <c r="I805" s="45"/>
      <c r="J805" s="45"/>
      <c r="K805" s="46"/>
      <c r="L805" s="44"/>
      <c r="M805" s="46"/>
      <c r="N805" s="31"/>
    </row>
    <row r="806" spans="1:14" x14ac:dyDescent="0.25">
      <c r="A806" s="43"/>
      <c r="B806" s="52"/>
      <c r="C806" s="33"/>
      <c r="D806" s="34"/>
      <c r="E806" s="34"/>
      <c r="G806" s="49"/>
      <c r="H806" s="50"/>
      <c r="I806" s="45"/>
      <c r="J806" s="45"/>
      <c r="K806" s="46"/>
      <c r="L806" s="44"/>
      <c r="M806" s="46"/>
      <c r="N806" s="31"/>
    </row>
    <row r="807" spans="1:14" x14ac:dyDescent="0.25">
      <c r="A807" s="43"/>
      <c r="B807" s="52"/>
      <c r="C807" s="33"/>
      <c r="D807" s="34"/>
      <c r="E807" s="34"/>
      <c r="G807" s="49"/>
      <c r="H807" s="50"/>
      <c r="I807" s="45"/>
      <c r="J807" s="45"/>
      <c r="K807" s="46"/>
      <c r="L807" s="44"/>
      <c r="M807" s="46"/>
      <c r="N807" s="31"/>
    </row>
    <row r="808" spans="1:14" x14ac:dyDescent="0.25">
      <c r="A808" s="43"/>
      <c r="B808" s="52"/>
      <c r="C808" s="33"/>
      <c r="D808" s="34"/>
      <c r="F808" s="34"/>
      <c r="G808" s="49"/>
      <c r="H808" s="50"/>
      <c r="I808" s="45"/>
      <c r="J808" s="45"/>
      <c r="K808" s="46"/>
      <c r="L808" s="44"/>
      <c r="M808" s="46"/>
      <c r="N808" s="31"/>
    </row>
    <row r="809" spans="1:14" x14ac:dyDescent="0.25">
      <c r="A809" s="43"/>
      <c r="B809" s="52"/>
      <c r="C809" s="33"/>
      <c r="D809" s="34"/>
      <c r="E809" s="34"/>
      <c r="G809" s="49"/>
      <c r="H809" s="50"/>
      <c r="I809" s="45"/>
      <c r="J809" s="45"/>
      <c r="K809" s="46"/>
      <c r="L809" s="44"/>
      <c r="M809" s="46"/>
      <c r="N809" s="31"/>
    </row>
    <row r="810" spans="1:14" x14ac:dyDescent="0.25">
      <c r="A810" s="43"/>
      <c r="B810" s="52"/>
      <c r="C810" s="33"/>
      <c r="D810" s="34"/>
      <c r="F810" s="34"/>
      <c r="G810" s="49"/>
      <c r="H810" s="50"/>
      <c r="I810" s="45"/>
      <c r="J810" s="45"/>
      <c r="K810" s="46"/>
      <c r="L810" s="44"/>
      <c r="M810" s="46"/>
      <c r="N810" s="31"/>
    </row>
    <row r="811" spans="1:14" x14ac:dyDescent="0.25">
      <c r="A811" s="43"/>
      <c r="B811" s="52"/>
      <c r="C811" s="33"/>
      <c r="D811" s="34"/>
      <c r="E811" s="34"/>
      <c r="G811" s="49"/>
      <c r="H811" s="50"/>
      <c r="I811" s="45"/>
      <c r="J811" s="45"/>
      <c r="K811" s="46"/>
      <c r="L811" s="44"/>
      <c r="M811" s="46"/>
      <c r="N811" s="31"/>
    </row>
    <row r="812" spans="1:14" x14ac:dyDescent="0.25">
      <c r="A812" s="43"/>
      <c r="B812" s="52"/>
      <c r="C812" s="33"/>
      <c r="D812" s="34"/>
      <c r="E812" s="34"/>
      <c r="G812" s="49"/>
      <c r="H812" s="50"/>
      <c r="I812" s="45"/>
      <c r="J812" s="45"/>
      <c r="K812" s="46"/>
      <c r="L812" s="44"/>
      <c r="M812" s="46"/>
      <c r="N812" s="31"/>
    </row>
    <row r="813" spans="1:14" x14ac:dyDescent="0.25">
      <c r="A813" s="43"/>
      <c r="B813" s="52"/>
      <c r="C813" s="33"/>
      <c r="D813" s="34"/>
      <c r="F813" s="34"/>
      <c r="G813" s="49"/>
      <c r="H813" s="50"/>
      <c r="I813" s="45"/>
      <c r="J813" s="45"/>
      <c r="K813" s="46"/>
      <c r="L813" s="44"/>
      <c r="M813" s="46"/>
      <c r="N813" s="31"/>
    </row>
    <row r="814" spans="1:14" x14ac:dyDescent="0.25">
      <c r="A814" s="43"/>
      <c r="B814" s="52"/>
      <c r="C814" s="33"/>
      <c r="D814" s="34"/>
      <c r="E814" s="34"/>
      <c r="G814" s="49"/>
      <c r="H814" s="50"/>
      <c r="I814" s="45"/>
      <c r="J814" s="45"/>
      <c r="K814" s="46"/>
      <c r="L814" s="44"/>
      <c r="M814" s="46"/>
      <c r="N814" s="31"/>
    </row>
    <row r="815" spans="1:14" x14ac:dyDescent="0.25">
      <c r="A815" s="43"/>
      <c r="B815" s="52"/>
      <c r="C815" s="33"/>
      <c r="D815" s="34"/>
      <c r="F815" s="34"/>
      <c r="G815" s="49"/>
      <c r="H815" s="50"/>
      <c r="I815" s="45"/>
      <c r="J815" s="45"/>
      <c r="K815" s="46"/>
      <c r="L815" s="44"/>
      <c r="M815" s="46"/>
      <c r="N815" s="31"/>
    </row>
    <row r="816" spans="1:14" x14ac:dyDescent="0.25">
      <c r="A816" s="43"/>
      <c r="B816" s="52"/>
      <c r="C816" s="33"/>
      <c r="D816" s="34"/>
      <c r="E816" s="34"/>
      <c r="G816" s="49"/>
      <c r="H816" s="50"/>
      <c r="I816" s="45"/>
      <c r="J816" s="45"/>
      <c r="K816" s="46"/>
      <c r="L816" s="44"/>
      <c r="M816" s="46"/>
      <c r="N816" s="31"/>
    </row>
    <row r="817" spans="1:14" x14ac:dyDescent="0.25">
      <c r="A817" s="43"/>
      <c r="B817" s="52"/>
      <c r="C817" s="33"/>
      <c r="D817" s="34"/>
      <c r="E817" s="34"/>
      <c r="G817" s="49"/>
      <c r="H817" s="50"/>
      <c r="I817" s="45"/>
      <c r="J817" s="45"/>
      <c r="K817" s="46"/>
      <c r="L817" s="44"/>
      <c r="M817" s="46"/>
      <c r="N817" s="31"/>
    </row>
    <row r="818" spans="1:14" x14ac:dyDescent="0.25">
      <c r="A818" s="43"/>
      <c r="B818" s="52"/>
      <c r="C818" s="33"/>
      <c r="D818" s="34"/>
      <c r="F818" s="34"/>
      <c r="G818" s="49"/>
      <c r="H818" s="50"/>
      <c r="I818" s="45"/>
      <c r="J818" s="45"/>
      <c r="K818" s="46"/>
      <c r="L818" s="44"/>
      <c r="M818" s="46"/>
      <c r="N818" s="31"/>
    </row>
    <row r="819" spans="1:14" x14ac:dyDescent="0.25">
      <c r="A819" s="43"/>
      <c r="B819" s="52"/>
      <c r="C819" s="33"/>
      <c r="D819" s="34"/>
      <c r="E819" s="34"/>
      <c r="G819" s="49"/>
      <c r="H819" s="50"/>
      <c r="I819" s="45"/>
      <c r="J819" s="45"/>
      <c r="K819" s="46"/>
      <c r="L819" s="44"/>
      <c r="M819" s="46"/>
      <c r="N819" s="31"/>
    </row>
    <row r="820" spans="1:14" x14ac:dyDescent="0.25">
      <c r="A820" s="43"/>
      <c r="B820" s="52"/>
      <c r="C820" s="33"/>
      <c r="D820" s="34"/>
      <c r="F820" s="34"/>
      <c r="G820" s="49"/>
      <c r="H820" s="50"/>
      <c r="I820" s="45"/>
      <c r="J820" s="45"/>
      <c r="K820" s="46"/>
      <c r="L820" s="44"/>
      <c r="M820" s="46"/>
      <c r="N820" s="31"/>
    </row>
    <row r="821" spans="1:14" x14ac:dyDescent="0.25">
      <c r="A821" s="43"/>
      <c r="B821" s="52"/>
      <c r="C821" s="33"/>
      <c r="D821" s="34"/>
      <c r="E821" s="34"/>
      <c r="G821" s="49"/>
      <c r="H821" s="50"/>
      <c r="I821" s="45"/>
      <c r="J821" s="45"/>
      <c r="K821" s="46"/>
      <c r="L821" s="44"/>
      <c r="M821" s="46"/>
      <c r="N821" s="31"/>
    </row>
    <row r="822" spans="1:14" x14ac:dyDescent="0.25">
      <c r="A822" s="43"/>
      <c r="B822" s="52"/>
      <c r="C822" s="33"/>
      <c r="D822" s="34"/>
      <c r="E822" s="34"/>
      <c r="G822" s="49"/>
      <c r="H822" s="50"/>
      <c r="I822" s="45"/>
      <c r="J822" s="45"/>
      <c r="K822" s="46"/>
      <c r="L822" s="44"/>
      <c r="M822" s="46"/>
      <c r="N822" s="31"/>
    </row>
    <row r="823" spans="1:14" x14ac:dyDescent="0.25">
      <c r="A823" s="43"/>
      <c r="B823" s="52"/>
      <c r="C823" s="33"/>
      <c r="D823" s="34"/>
      <c r="F823" s="34"/>
      <c r="G823" s="49"/>
      <c r="H823" s="50"/>
      <c r="I823" s="45"/>
      <c r="J823" s="45"/>
      <c r="K823" s="46"/>
      <c r="L823" s="44"/>
      <c r="M823" s="46"/>
      <c r="N823" s="31"/>
    </row>
    <row r="824" spans="1:14" x14ac:dyDescent="0.25">
      <c r="A824" s="43"/>
      <c r="B824" s="52"/>
      <c r="C824" s="33"/>
      <c r="D824" s="34"/>
      <c r="E824" s="34"/>
      <c r="G824" s="49"/>
      <c r="H824" s="50"/>
      <c r="I824" s="45"/>
      <c r="J824" s="45"/>
      <c r="K824" s="46"/>
      <c r="L824" s="44"/>
      <c r="M824" s="46"/>
      <c r="N824" s="31"/>
    </row>
    <row r="825" spans="1:14" x14ac:dyDescent="0.25">
      <c r="A825" s="43"/>
      <c r="B825" s="52"/>
      <c r="C825" s="33"/>
      <c r="D825" s="34"/>
      <c r="F825" s="34"/>
      <c r="G825" s="49"/>
      <c r="H825" s="50"/>
      <c r="I825" s="45"/>
      <c r="J825" s="45"/>
      <c r="K825" s="46"/>
      <c r="L825" s="44"/>
      <c r="M825" s="46"/>
      <c r="N825" s="31"/>
    </row>
    <row r="826" spans="1:14" x14ac:dyDescent="0.25">
      <c r="A826" s="43"/>
      <c r="B826" s="52"/>
      <c r="C826" s="33"/>
      <c r="D826" s="34"/>
      <c r="E826" s="34"/>
      <c r="G826" s="49"/>
      <c r="H826" s="50"/>
      <c r="I826" s="45"/>
      <c r="J826" s="45"/>
      <c r="K826" s="46"/>
      <c r="L826" s="44"/>
      <c r="M826" s="46"/>
      <c r="N826" s="31"/>
    </row>
    <row r="827" spans="1:14" x14ac:dyDescent="0.25">
      <c r="A827" s="43"/>
      <c r="B827" s="52"/>
      <c r="C827" s="33"/>
      <c r="D827" s="34"/>
      <c r="E827" s="34"/>
      <c r="G827" s="49"/>
      <c r="H827" s="50"/>
      <c r="I827" s="45"/>
      <c r="J827" s="45"/>
      <c r="K827" s="46"/>
      <c r="L827" s="44"/>
      <c r="M827" s="46"/>
      <c r="N827" s="31"/>
    </row>
    <row r="828" spans="1:14" x14ac:dyDescent="0.25">
      <c r="A828" s="43"/>
      <c r="B828" s="52"/>
      <c r="C828" s="33"/>
      <c r="D828" s="34"/>
      <c r="F828" s="34"/>
      <c r="G828" s="49"/>
      <c r="H828" s="50"/>
      <c r="I828" s="45"/>
      <c r="J828" s="45"/>
      <c r="K828" s="46"/>
      <c r="L828" s="44"/>
      <c r="M828" s="46"/>
      <c r="N828" s="31"/>
    </row>
    <row r="829" spans="1:14" x14ac:dyDescent="0.25">
      <c r="A829" s="43"/>
      <c r="B829" s="52"/>
      <c r="C829" s="33"/>
      <c r="D829" s="34"/>
      <c r="E829" s="34"/>
      <c r="G829" s="49"/>
      <c r="H829" s="50"/>
      <c r="I829" s="45"/>
      <c r="J829" s="45"/>
      <c r="K829" s="46"/>
      <c r="L829" s="44"/>
      <c r="M829" s="46"/>
      <c r="N829" s="31"/>
    </row>
    <row r="830" spans="1:14" x14ac:dyDescent="0.25">
      <c r="A830" s="43"/>
      <c r="B830" s="52"/>
      <c r="C830" s="33"/>
      <c r="D830" s="34"/>
      <c r="F830" s="34"/>
      <c r="G830" s="49"/>
      <c r="H830" s="50"/>
      <c r="I830" s="45"/>
      <c r="J830" s="45"/>
      <c r="K830" s="46"/>
      <c r="L830" s="44"/>
      <c r="M830" s="46"/>
      <c r="N830" s="31"/>
    </row>
    <row r="831" spans="1:14" x14ac:dyDescent="0.25">
      <c r="A831" s="43"/>
      <c r="B831" s="52"/>
      <c r="C831" s="33"/>
      <c r="D831" s="34"/>
      <c r="E831" s="34"/>
      <c r="G831" s="49"/>
      <c r="H831" s="50"/>
      <c r="I831" s="45"/>
      <c r="J831" s="45"/>
      <c r="K831" s="46"/>
      <c r="L831" s="44"/>
      <c r="M831" s="46"/>
      <c r="N831" s="31"/>
    </row>
    <row r="832" spans="1:14" x14ac:dyDescent="0.25">
      <c r="A832" s="43"/>
      <c r="B832" s="52"/>
      <c r="C832" s="33"/>
      <c r="D832" s="34"/>
      <c r="E832" s="34"/>
      <c r="G832" s="49"/>
      <c r="H832" s="50"/>
      <c r="I832" s="45"/>
      <c r="J832" s="45"/>
      <c r="K832" s="46"/>
      <c r="L832" s="44"/>
      <c r="M832" s="46"/>
      <c r="N832" s="31"/>
    </row>
    <row r="833" spans="1:14" x14ac:dyDescent="0.25">
      <c r="A833" s="43"/>
      <c r="B833" s="52"/>
      <c r="C833" s="33"/>
      <c r="D833" s="34"/>
      <c r="F833" s="34"/>
      <c r="G833" s="49"/>
      <c r="H833" s="50"/>
      <c r="I833" s="45"/>
      <c r="J833" s="45"/>
      <c r="K833" s="46"/>
      <c r="L833" s="44"/>
      <c r="M833" s="46"/>
      <c r="N833" s="31"/>
    </row>
    <row r="834" spans="1:14" x14ac:dyDescent="0.25">
      <c r="A834" s="43"/>
      <c r="B834" s="52"/>
      <c r="C834" s="33"/>
      <c r="D834" s="34"/>
      <c r="E834" s="34"/>
      <c r="G834" s="49"/>
      <c r="H834" s="50"/>
      <c r="I834" s="45"/>
      <c r="J834" s="45"/>
      <c r="K834" s="46"/>
      <c r="L834" s="44"/>
      <c r="M834" s="46"/>
      <c r="N834" s="31"/>
    </row>
    <row r="835" spans="1:14" x14ac:dyDescent="0.25">
      <c r="A835" s="43"/>
      <c r="B835" s="52"/>
      <c r="C835" s="33"/>
      <c r="D835" s="34"/>
      <c r="F835" s="34"/>
      <c r="G835" s="49"/>
      <c r="H835" s="50"/>
      <c r="I835" s="45"/>
      <c r="J835" s="45"/>
      <c r="K835" s="46"/>
      <c r="L835" s="44"/>
      <c r="M835" s="46"/>
      <c r="N835" s="31"/>
    </row>
    <row r="836" spans="1:14" x14ac:dyDescent="0.25">
      <c r="A836" s="43"/>
      <c r="B836" s="52"/>
      <c r="C836" s="33"/>
      <c r="D836" s="34"/>
      <c r="E836" s="34"/>
      <c r="G836" s="49"/>
      <c r="H836" s="50"/>
      <c r="I836" s="45"/>
      <c r="J836" s="45"/>
      <c r="K836" s="46"/>
      <c r="L836" s="44"/>
      <c r="M836" s="44"/>
      <c r="N836" s="31"/>
    </row>
    <row r="837" spans="1:14" x14ac:dyDescent="0.25">
      <c r="A837" s="43"/>
      <c r="B837" s="52"/>
      <c r="C837" s="33"/>
      <c r="D837" s="34"/>
      <c r="E837" s="34"/>
      <c r="G837" s="49"/>
      <c r="H837" s="50"/>
      <c r="I837" s="45"/>
      <c r="J837" s="45"/>
      <c r="K837" s="46"/>
      <c r="L837" s="44"/>
      <c r="M837" s="46"/>
      <c r="N837" s="31"/>
    </row>
    <row r="838" spans="1:14" x14ac:dyDescent="0.25">
      <c r="A838" s="43"/>
      <c r="B838" s="52"/>
      <c r="C838" s="33"/>
      <c r="D838" s="34"/>
      <c r="F838" s="34"/>
      <c r="G838" s="49"/>
      <c r="H838" s="50"/>
      <c r="I838" s="45"/>
      <c r="J838" s="45"/>
      <c r="K838" s="46"/>
      <c r="L838" s="44"/>
      <c r="M838" s="46"/>
      <c r="N838" s="31"/>
    </row>
    <row r="839" spans="1:14" x14ac:dyDescent="0.25">
      <c r="A839" s="43"/>
      <c r="B839" s="52"/>
      <c r="C839" s="33"/>
      <c r="D839" s="34"/>
      <c r="E839" s="34"/>
      <c r="G839" s="49"/>
      <c r="H839" s="50"/>
      <c r="I839" s="45"/>
      <c r="J839" s="45"/>
      <c r="K839" s="46"/>
      <c r="L839" s="44"/>
      <c r="M839" s="46"/>
      <c r="N839" s="31"/>
    </row>
    <row r="840" spans="1:14" x14ac:dyDescent="0.25">
      <c r="A840" s="43"/>
      <c r="B840" s="52"/>
      <c r="C840" s="33"/>
      <c r="D840" s="34"/>
      <c r="F840" s="34"/>
      <c r="G840" s="49"/>
      <c r="H840" s="50"/>
      <c r="I840" s="45"/>
      <c r="J840" s="45"/>
      <c r="K840" s="46"/>
      <c r="L840" s="44"/>
      <c r="M840" s="46"/>
      <c r="N840" s="31"/>
    </row>
    <row r="841" spans="1:14" x14ac:dyDescent="0.25">
      <c r="A841" s="43"/>
      <c r="B841" s="52"/>
      <c r="C841" s="33"/>
      <c r="D841" s="34"/>
      <c r="E841" s="34"/>
      <c r="G841" s="49"/>
      <c r="H841" s="50"/>
      <c r="I841" s="45"/>
      <c r="J841" s="45"/>
      <c r="K841" s="46"/>
      <c r="L841" s="44"/>
      <c r="M841" s="46"/>
      <c r="N841" s="31"/>
    </row>
    <row r="842" spans="1:14" x14ac:dyDescent="0.25">
      <c r="A842" s="43"/>
      <c r="B842" s="52"/>
      <c r="C842" s="33"/>
      <c r="D842" s="34"/>
      <c r="E842" s="34"/>
      <c r="G842" s="49"/>
      <c r="H842" s="50"/>
      <c r="I842" s="45"/>
      <c r="J842" s="45"/>
      <c r="K842" s="46"/>
      <c r="L842" s="44"/>
      <c r="M842" s="46"/>
      <c r="N842" s="31"/>
    </row>
    <row r="843" spans="1:14" x14ac:dyDescent="0.25">
      <c r="A843" s="43"/>
      <c r="B843" s="52"/>
      <c r="C843" s="33"/>
      <c r="D843" s="34"/>
      <c r="F843" s="34"/>
      <c r="G843" s="49"/>
      <c r="H843" s="50"/>
      <c r="I843" s="45"/>
      <c r="J843" s="45"/>
      <c r="K843" s="46"/>
      <c r="L843" s="44"/>
      <c r="M843" s="46"/>
      <c r="N843" s="31"/>
    </row>
    <row r="844" spans="1:14" x14ac:dyDescent="0.25">
      <c r="A844" s="43"/>
      <c r="B844" s="52"/>
      <c r="C844" s="33"/>
      <c r="D844" s="34"/>
      <c r="E844" s="34"/>
      <c r="G844" s="49"/>
      <c r="H844" s="50"/>
      <c r="I844" s="45"/>
      <c r="J844" s="45"/>
      <c r="K844" s="46"/>
      <c r="L844" s="44"/>
      <c r="M844" s="46"/>
      <c r="N844" s="31"/>
    </row>
    <row r="845" spans="1:14" x14ac:dyDescent="0.25">
      <c r="A845" s="43"/>
      <c r="B845" s="52"/>
      <c r="C845" s="33"/>
      <c r="D845" s="34"/>
      <c r="F845" s="34"/>
      <c r="G845" s="49"/>
      <c r="H845" s="50"/>
      <c r="I845" s="45"/>
      <c r="J845" s="45"/>
      <c r="K845" s="46"/>
      <c r="L845" s="44"/>
      <c r="M845" s="46"/>
      <c r="N845" s="31"/>
    </row>
    <row r="846" spans="1:14" x14ac:dyDescent="0.25">
      <c r="A846" s="43"/>
      <c r="B846" s="52"/>
      <c r="C846" s="33"/>
      <c r="D846" s="34"/>
      <c r="E846" s="34"/>
      <c r="G846" s="49"/>
      <c r="H846" s="50"/>
      <c r="I846" s="45"/>
      <c r="J846" s="45"/>
      <c r="K846" s="46"/>
      <c r="L846" s="44"/>
      <c r="M846" s="46"/>
      <c r="N846" s="31"/>
    </row>
    <row r="847" spans="1:14" x14ac:dyDescent="0.25">
      <c r="A847" s="43"/>
      <c r="B847" s="52"/>
      <c r="C847" s="33"/>
      <c r="D847" s="34"/>
      <c r="E847" s="34"/>
      <c r="G847" s="49"/>
      <c r="H847" s="50"/>
      <c r="I847" s="45"/>
      <c r="J847" s="45"/>
      <c r="K847" s="46"/>
      <c r="L847" s="44"/>
      <c r="M847" s="46"/>
      <c r="N847" s="31"/>
    </row>
    <row r="848" spans="1:14" x14ac:dyDescent="0.25">
      <c r="A848" s="43"/>
      <c r="B848" s="52"/>
      <c r="C848" s="33"/>
      <c r="D848" s="34"/>
      <c r="F848" s="34"/>
      <c r="G848" s="49"/>
      <c r="H848" s="50"/>
      <c r="I848" s="45"/>
      <c r="J848" s="45"/>
      <c r="K848" s="46"/>
      <c r="L848" s="44"/>
      <c r="M848" s="46"/>
      <c r="N848" s="31"/>
    </row>
    <row r="849" spans="1:14" x14ac:dyDescent="0.25">
      <c r="A849" s="43"/>
      <c r="B849" s="52"/>
      <c r="C849" s="33"/>
      <c r="D849" s="34"/>
      <c r="E849" s="34"/>
      <c r="G849" s="49"/>
      <c r="H849" s="50"/>
      <c r="I849" s="45"/>
      <c r="J849" s="45"/>
      <c r="K849" s="46"/>
      <c r="L849" s="44"/>
      <c r="M849" s="46"/>
      <c r="N849" s="31"/>
    </row>
    <row r="850" spans="1:14" x14ac:dyDescent="0.25">
      <c r="A850" s="43"/>
      <c r="B850" s="52"/>
      <c r="C850" s="33"/>
      <c r="D850" s="34"/>
      <c r="F850" s="34"/>
      <c r="G850" s="49"/>
      <c r="H850" s="50"/>
      <c r="I850" s="45"/>
      <c r="J850" s="45"/>
      <c r="K850" s="46"/>
      <c r="L850" s="44"/>
      <c r="M850" s="46"/>
      <c r="N850" s="31"/>
    </row>
    <row r="851" spans="1:14" x14ac:dyDescent="0.25">
      <c r="A851" s="43"/>
      <c r="B851" s="52"/>
      <c r="C851" s="33"/>
      <c r="D851" s="34"/>
      <c r="E851" s="34"/>
      <c r="G851" s="49"/>
      <c r="H851" s="50"/>
      <c r="I851" s="45"/>
      <c r="J851" s="45"/>
      <c r="K851" s="46"/>
      <c r="L851" s="44"/>
      <c r="M851" s="46"/>
      <c r="N851" s="31"/>
    </row>
    <row r="852" spans="1:14" x14ac:dyDescent="0.25">
      <c r="A852" s="43"/>
      <c r="B852" s="52"/>
      <c r="C852" s="33"/>
      <c r="D852" s="34"/>
      <c r="E852" s="34"/>
      <c r="G852" s="49"/>
      <c r="H852" s="50"/>
      <c r="I852" s="45"/>
      <c r="J852" s="45"/>
      <c r="K852" s="46"/>
      <c r="L852" s="44"/>
      <c r="M852" s="46"/>
      <c r="N852" s="31"/>
    </row>
    <row r="853" spans="1:14" x14ac:dyDescent="0.25">
      <c r="A853" s="43"/>
      <c r="B853" s="52"/>
      <c r="C853" s="33"/>
      <c r="D853" s="34"/>
      <c r="F853" s="34"/>
      <c r="G853" s="49"/>
      <c r="H853" s="50"/>
      <c r="I853" s="45"/>
      <c r="J853" s="45"/>
      <c r="K853" s="46"/>
      <c r="L853" s="44"/>
      <c r="M853" s="46"/>
      <c r="N853" s="31"/>
    </row>
    <row r="854" spans="1:14" x14ac:dyDescent="0.25">
      <c r="A854" s="43"/>
      <c r="B854" s="52"/>
      <c r="C854" s="33"/>
      <c r="D854" s="34"/>
      <c r="E854" s="34"/>
      <c r="G854" s="49"/>
      <c r="H854" s="50"/>
      <c r="I854" s="45"/>
      <c r="J854" s="45"/>
      <c r="K854" s="46"/>
      <c r="L854" s="44"/>
      <c r="M854" s="46"/>
      <c r="N854" s="31"/>
    </row>
    <row r="855" spans="1:14" x14ac:dyDescent="0.25">
      <c r="A855" s="43"/>
      <c r="B855" s="52"/>
      <c r="C855" s="33"/>
      <c r="D855" s="34"/>
      <c r="F855" s="34"/>
      <c r="G855" s="49"/>
      <c r="H855" s="50"/>
      <c r="I855" s="45"/>
      <c r="J855" s="45"/>
      <c r="K855" s="46"/>
      <c r="L855" s="44"/>
      <c r="M855" s="46"/>
      <c r="N855" s="31"/>
    </row>
    <row r="856" spans="1:14" x14ac:dyDescent="0.25">
      <c r="A856" s="43"/>
      <c r="B856" s="52"/>
      <c r="C856" s="33"/>
      <c r="D856" s="34"/>
      <c r="E856" s="34"/>
      <c r="G856" s="49"/>
      <c r="H856" s="50"/>
      <c r="I856" s="45"/>
      <c r="J856" s="45"/>
      <c r="K856" s="46"/>
      <c r="L856" s="44"/>
      <c r="M856" s="46"/>
      <c r="N856" s="31"/>
    </row>
    <row r="857" spans="1:14" x14ac:dyDescent="0.25">
      <c r="A857" s="43"/>
      <c r="B857" s="52"/>
      <c r="C857" s="33"/>
      <c r="D857" s="34"/>
      <c r="E857" s="34"/>
      <c r="G857" s="49"/>
      <c r="H857" s="50"/>
      <c r="I857" s="45"/>
      <c r="J857" s="45"/>
      <c r="K857" s="46"/>
      <c r="L857" s="44"/>
      <c r="M857" s="46"/>
      <c r="N857" s="31"/>
    </row>
    <row r="858" spans="1:14" x14ac:dyDescent="0.25">
      <c r="A858" s="43"/>
      <c r="B858" s="52"/>
      <c r="C858" s="33"/>
      <c r="D858" s="34"/>
      <c r="F858" s="34"/>
      <c r="G858" s="49"/>
      <c r="H858" s="50"/>
      <c r="I858" s="45"/>
      <c r="J858" s="45"/>
      <c r="K858" s="46"/>
      <c r="L858" s="44"/>
      <c r="M858" s="46"/>
      <c r="N858" s="31"/>
    </row>
    <row r="859" spans="1:14" x14ac:dyDescent="0.25">
      <c r="A859" s="43"/>
      <c r="B859" s="52"/>
      <c r="C859" s="33"/>
      <c r="D859" s="34"/>
      <c r="E859" s="34"/>
      <c r="G859" s="49"/>
      <c r="H859" s="50"/>
      <c r="I859" s="45"/>
      <c r="J859" s="45"/>
      <c r="K859" s="46"/>
      <c r="L859" s="44"/>
      <c r="M859" s="46"/>
      <c r="N859" s="31"/>
    </row>
    <row r="860" spans="1:14" x14ac:dyDescent="0.25">
      <c r="A860" s="43"/>
      <c r="B860" s="52"/>
      <c r="C860" s="33"/>
      <c r="D860" s="34"/>
      <c r="F860" s="34"/>
      <c r="G860" s="49"/>
      <c r="H860" s="50"/>
      <c r="I860" s="45"/>
      <c r="J860" s="45"/>
      <c r="K860" s="46"/>
      <c r="L860" s="44"/>
      <c r="M860" s="46"/>
      <c r="N860" s="31"/>
    </row>
    <row r="861" spans="1:14" x14ac:dyDescent="0.25">
      <c r="A861" s="43"/>
      <c r="B861" s="52"/>
      <c r="C861" s="33"/>
      <c r="D861" s="34"/>
      <c r="E861" s="34"/>
      <c r="G861" s="49"/>
      <c r="H861" s="50"/>
      <c r="I861" s="45"/>
      <c r="J861" s="45"/>
      <c r="K861" s="46"/>
      <c r="L861" s="44"/>
      <c r="M861" s="46"/>
      <c r="N861" s="31"/>
    </row>
    <row r="862" spans="1:14" x14ac:dyDescent="0.25">
      <c r="A862" s="43"/>
      <c r="B862" s="52"/>
      <c r="C862" s="33"/>
      <c r="D862" s="34"/>
      <c r="E862" s="34"/>
      <c r="G862" s="49"/>
      <c r="H862" s="50"/>
      <c r="I862" s="45"/>
      <c r="J862" s="45"/>
      <c r="K862" s="46"/>
      <c r="L862" s="44"/>
      <c r="M862" s="46"/>
      <c r="N862" s="31"/>
    </row>
    <row r="863" spans="1:14" x14ac:dyDescent="0.25">
      <c r="A863" s="43"/>
      <c r="B863" s="52"/>
      <c r="C863" s="33"/>
      <c r="D863" s="34"/>
      <c r="F863" s="34"/>
      <c r="G863" s="49"/>
      <c r="H863" s="50"/>
      <c r="I863" s="45"/>
      <c r="J863" s="45"/>
      <c r="K863" s="46"/>
      <c r="L863" s="44"/>
      <c r="M863" s="46"/>
      <c r="N863" s="31"/>
    </row>
    <row r="864" spans="1:14" x14ac:dyDescent="0.25">
      <c r="A864" s="43"/>
      <c r="B864" s="52"/>
      <c r="C864" s="33"/>
      <c r="D864" s="34"/>
      <c r="E864" s="34"/>
      <c r="G864" s="49"/>
      <c r="H864" s="50"/>
      <c r="I864" s="45"/>
      <c r="J864" s="45"/>
      <c r="K864" s="46"/>
      <c r="L864" s="44"/>
      <c r="M864" s="46"/>
      <c r="N864" s="31"/>
    </row>
    <row r="865" spans="1:14" x14ac:dyDescent="0.25">
      <c r="A865" s="43"/>
      <c r="B865" s="52"/>
      <c r="C865" s="33"/>
      <c r="D865" s="34"/>
      <c r="F865" s="34"/>
      <c r="G865" s="49"/>
      <c r="H865" s="50"/>
      <c r="I865" s="45"/>
      <c r="J865" s="45"/>
      <c r="K865" s="46"/>
      <c r="L865" s="44"/>
      <c r="M865" s="46"/>
      <c r="N865" s="31"/>
    </row>
    <row r="866" spans="1:14" x14ac:dyDescent="0.25">
      <c r="A866" s="43"/>
      <c r="B866" s="52"/>
      <c r="C866" s="33"/>
      <c r="D866" s="34"/>
      <c r="E866" s="34"/>
      <c r="G866" s="49"/>
      <c r="H866" s="50"/>
      <c r="I866" s="45"/>
      <c r="J866" s="45"/>
      <c r="K866" s="46"/>
      <c r="L866" s="44"/>
      <c r="M866" s="46"/>
      <c r="N866" s="31"/>
    </row>
    <row r="867" spans="1:14" x14ac:dyDescent="0.25">
      <c r="A867" s="43"/>
      <c r="B867" s="52"/>
      <c r="C867" s="33"/>
      <c r="D867" s="34"/>
      <c r="E867" s="34"/>
      <c r="G867" s="49"/>
      <c r="H867" s="50"/>
      <c r="I867" s="45"/>
      <c r="J867" s="45"/>
      <c r="K867" s="46"/>
      <c r="L867" s="44"/>
      <c r="M867" s="46"/>
      <c r="N867" s="31"/>
    </row>
    <row r="868" spans="1:14" x14ac:dyDescent="0.25">
      <c r="A868" s="43"/>
      <c r="B868" s="52"/>
      <c r="C868" s="33"/>
      <c r="D868" s="34"/>
      <c r="F868" s="34"/>
      <c r="G868" s="49"/>
      <c r="H868" s="50"/>
      <c r="I868" s="45"/>
      <c r="J868" s="45"/>
      <c r="K868" s="46"/>
      <c r="L868" s="44"/>
      <c r="M868" s="46"/>
      <c r="N868" s="31"/>
    </row>
    <row r="869" spans="1:14" x14ac:dyDescent="0.25">
      <c r="A869" s="43"/>
      <c r="B869" s="52"/>
      <c r="C869" s="33"/>
      <c r="D869" s="34"/>
      <c r="E869" s="34"/>
      <c r="G869" s="49"/>
      <c r="H869" s="50"/>
      <c r="I869" s="45"/>
      <c r="J869" s="45"/>
      <c r="K869" s="46"/>
      <c r="L869" s="44"/>
      <c r="M869" s="46"/>
      <c r="N869" s="31"/>
    </row>
    <row r="870" spans="1:14" x14ac:dyDescent="0.25">
      <c r="A870" s="43"/>
      <c r="B870" s="52"/>
      <c r="C870" s="33"/>
      <c r="D870" s="34"/>
      <c r="F870" s="34"/>
      <c r="G870" s="49"/>
      <c r="H870" s="50"/>
      <c r="I870" s="45"/>
      <c r="J870" s="45"/>
      <c r="K870" s="46"/>
      <c r="L870" s="44"/>
      <c r="M870" s="46"/>
      <c r="N870" s="31"/>
    </row>
    <row r="871" spans="1:14" x14ac:dyDescent="0.25">
      <c r="A871" s="43"/>
      <c r="B871" s="52"/>
      <c r="C871" s="33"/>
      <c r="D871" s="34"/>
      <c r="E871" s="34"/>
      <c r="G871" s="49"/>
      <c r="H871" s="50"/>
      <c r="I871" s="45"/>
      <c r="J871" s="45"/>
      <c r="K871" s="46"/>
      <c r="L871" s="44"/>
      <c r="M871" s="46"/>
      <c r="N871" s="31"/>
    </row>
    <row r="872" spans="1:14" x14ac:dyDescent="0.25">
      <c r="A872" s="43"/>
      <c r="B872" s="52"/>
      <c r="C872" s="33"/>
      <c r="D872" s="34"/>
      <c r="E872" s="34"/>
      <c r="G872" s="49"/>
      <c r="H872" s="50"/>
      <c r="I872" s="45"/>
      <c r="J872" s="45"/>
      <c r="K872" s="46"/>
      <c r="L872" s="44"/>
      <c r="M872" s="46"/>
      <c r="N872" s="31"/>
    </row>
    <row r="873" spans="1:14" x14ac:dyDescent="0.25">
      <c r="A873" s="43"/>
      <c r="B873" s="52"/>
      <c r="C873" s="33"/>
      <c r="D873" s="34"/>
      <c r="F873" s="34"/>
      <c r="G873" s="49"/>
      <c r="H873" s="50"/>
      <c r="I873" s="45"/>
      <c r="J873" s="45"/>
      <c r="K873" s="46"/>
      <c r="L873" s="44"/>
      <c r="M873" s="46"/>
      <c r="N873" s="31"/>
    </row>
    <row r="874" spans="1:14" x14ac:dyDescent="0.25">
      <c r="A874" s="43"/>
      <c r="B874" s="52"/>
      <c r="C874" s="33"/>
      <c r="D874" s="34"/>
      <c r="E874" s="34"/>
      <c r="G874" s="49"/>
      <c r="H874" s="50"/>
      <c r="I874" s="45"/>
      <c r="J874" s="45"/>
      <c r="K874" s="46"/>
      <c r="L874" s="44"/>
      <c r="M874" s="46"/>
      <c r="N874" s="31"/>
    </row>
    <row r="875" spans="1:14" x14ac:dyDescent="0.25">
      <c r="A875" s="43"/>
      <c r="B875" s="52"/>
      <c r="C875" s="33"/>
      <c r="D875" s="34"/>
      <c r="F875" s="34"/>
      <c r="G875" s="49"/>
      <c r="H875" s="50"/>
      <c r="I875" s="45"/>
      <c r="J875" s="45"/>
      <c r="K875" s="46"/>
      <c r="L875" s="44"/>
      <c r="M875" s="46"/>
      <c r="N875" s="31"/>
    </row>
    <row r="876" spans="1:14" x14ac:dyDescent="0.25">
      <c r="A876" s="43"/>
      <c r="B876" s="52"/>
      <c r="C876" s="33"/>
      <c r="D876" s="34"/>
      <c r="E876" s="34"/>
      <c r="G876" s="49"/>
      <c r="H876" s="50"/>
      <c r="I876" s="45"/>
      <c r="J876" s="45"/>
      <c r="K876" s="46"/>
      <c r="L876" s="44"/>
      <c r="M876" s="46"/>
      <c r="N876" s="31"/>
    </row>
    <row r="877" spans="1:14" x14ac:dyDescent="0.25">
      <c r="A877" s="43"/>
      <c r="B877" s="52"/>
      <c r="C877" s="33"/>
      <c r="D877" s="34"/>
      <c r="E877" s="34"/>
      <c r="G877" s="49"/>
      <c r="H877" s="50"/>
      <c r="I877" s="45"/>
      <c r="J877" s="45"/>
      <c r="K877" s="46"/>
      <c r="L877" s="44"/>
      <c r="M877" s="46"/>
      <c r="N877" s="31"/>
    </row>
    <row r="878" spans="1:14" x14ac:dyDescent="0.25">
      <c r="A878" s="43"/>
      <c r="B878" s="52"/>
      <c r="C878" s="33"/>
      <c r="D878" s="34"/>
      <c r="F878" s="34"/>
      <c r="G878" s="49"/>
      <c r="H878" s="50"/>
      <c r="I878" s="45"/>
      <c r="J878" s="45"/>
      <c r="K878" s="46"/>
      <c r="L878" s="44"/>
      <c r="M878" s="46"/>
      <c r="N878" s="31"/>
    </row>
    <row r="879" spans="1:14" x14ac:dyDescent="0.25">
      <c r="A879" s="43"/>
      <c r="B879" s="52"/>
      <c r="C879" s="33"/>
      <c r="D879" s="34"/>
      <c r="E879" s="34"/>
      <c r="G879" s="49"/>
      <c r="H879" s="50"/>
      <c r="I879" s="45"/>
      <c r="J879" s="45"/>
      <c r="K879" s="46"/>
      <c r="L879" s="44"/>
      <c r="M879" s="46"/>
      <c r="N879" s="31"/>
    </row>
    <row r="880" spans="1:14" x14ac:dyDescent="0.25">
      <c r="A880" s="43"/>
      <c r="B880" s="52"/>
      <c r="C880" s="33"/>
      <c r="D880" s="34"/>
      <c r="F880" s="34"/>
      <c r="G880" s="49"/>
      <c r="H880" s="50"/>
      <c r="I880" s="45"/>
      <c r="J880" s="45"/>
      <c r="K880" s="46"/>
      <c r="L880" s="44"/>
      <c r="M880" s="46"/>
      <c r="N880" s="31"/>
    </row>
    <row r="881" spans="1:14" x14ac:dyDescent="0.25">
      <c r="A881" s="43"/>
      <c r="B881" s="52"/>
      <c r="C881" s="33"/>
      <c r="D881" s="34"/>
      <c r="E881" s="34"/>
      <c r="G881" s="49"/>
      <c r="H881" s="50"/>
      <c r="I881" s="45"/>
      <c r="J881" s="45"/>
      <c r="K881" s="46"/>
      <c r="L881" s="44"/>
      <c r="M881" s="46"/>
      <c r="N881" s="31"/>
    </row>
    <row r="882" spans="1:14" x14ac:dyDescent="0.25">
      <c r="A882" s="43"/>
      <c r="B882" s="52"/>
      <c r="C882" s="33"/>
      <c r="D882" s="34"/>
      <c r="E882" s="34"/>
      <c r="G882" s="49"/>
      <c r="H882" s="50"/>
      <c r="I882" s="45"/>
      <c r="J882" s="45"/>
      <c r="K882" s="46"/>
      <c r="L882" s="44"/>
      <c r="M882" s="46"/>
      <c r="N882" s="31"/>
    </row>
    <row r="883" spans="1:14" x14ac:dyDescent="0.25">
      <c r="A883" s="43"/>
      <c r="B883" s="52"/>
      <c r="C883" s="33"/>
      <c r="D883" s="34"/>
      <c r="F883" s="34"/>
      <c r="G883" s="49"/>
      <c r="H883" s="50"/>
      <c r="I883" s="45"/>
      <c r="J883" s="45"/>
      <c r="K883" s="46"/>
      <c r="L883" s="44"/>
      <c r="M883" s="46"/>
      <c r="N883" s="31"/>
    </row>
    <row r="884" spans="1:14" x14ac:dyDescent="0.25">
      <c r="A884" s="43"/>
      <c r="B884" s="52"/>
      <c r="C884" s="33"/>
      <c r="D884" s="34"/>
      <c r="E884" s="34"/>
      <c r="G884" s="49"/>
      <c r="H884" s="50"/>
      <c r="I884" s="45"/>
      <c r="J884" s="45"/>
      <c r="K884" s="46"/>
      <c r="L884" s="44"/>
      <c r="M884" s="46"/>
      <c r="N884" s="31"/>
    </row>
    <row r="885" spans="1:14" x14ac:dyDescent="0.25">
      <c r="A885" s="43"/>
      <c r="B885" s="52"/>
      <c r="C885" s="33"/>
      <c r="D885" s="34"/>
      <c r="F885" s="34"/>
      <c r="G885" s="49"/>
      <c r="H885" s="50"/>
      <c r="I885" s="45"/>
      <c r="J885" s="45"/>
      <c r="K885" s="46"/>
      <c r="L885" s="44"/>
      <c r="M885" s="46"/>
      <c r="N885" s="31"/>
    </row>
    <row r="886" spans="1:14" x14ac:dyDescent="0.25">
      <c r="A886" s="43"/>
      <c r="B886" s="52"/>
      <c r="C886" s="33"/>
      <c r="D886" s="34"/>
      <c r="E886" s="34"/>
      <c r="G886" s="49"/>
      <c r="H886" s="50"/>
      <c r="I886" s="45"/>
      <c r="J886" s="45"/>
      <c r="K886" s="46"/>
      <c r="L886" s="44"/>
      <c r="M886" s="46"/>
      <c r="N886" s="31"/>
    </row>
    <row r="887" spans="1:14" x14ac:dyDescent="0.25">
      <c r="A887" s="43"/>
      <c r="B887" s="52"/>
      <c r="C887" s="33"/>
      <c r="D887" s="34"/>
      <c r="E887" s="34"/>
      <c r="G887" s="49"/>
      <c r="H887" s="50"/>
      <c r="I887" s="51"/>
      <c r="J887" s="45"/>
      <c r="K887" s="46"/>
      <c r="L887" s="44"/>
      <c r="M887" s="46"/>
      <c r="N887" s="31"/>
    </row>
    <row r="888" spans="1:14" x14ac:dyDescent="0.25">
      <c r="A888" s="43"/>
      <c r="B888" s="52"/>
      <c r="C888" s="33"/>
      <c r="D888" s="34"/>
      <c r="F888" s="34"/>
      <c r="G888" s="49"/>
      <c r="H888" s="50"/>
      <c r="I888" s="51"/>
      <c r="J888" s="45"/>
      <c r="K888" s="46"/>
      <c r="L888" s="44"/>
      <c r="M888" s="46"/>
      <c r="N888" s="31"/>
    </row>
    <row r="889" spans="1:14" x14ac:dyDescent="0.25">
      <c r="A889" s="43"/>
      <c r="B889" s="52"/>
      <c r="C889" s="33"/>
      <c r="D889" s="34"/>
      <c r="E889" s="34"/>
      <c r="G889" s="49"/>
      <c r="H889" s="50"/>
      <c r="I889" s="51"/>
      <c r="J889" s="45"/>
      <c r="K889" s="46"/>
      <c r="L889" s="44"/>
      <c r="M889" s="46"/>
      <c r="N889" s="31"/>
    </row>
    <row r="890" spans="1:14" x14ac:dyDescent="0.25">
      <c r="A890" s="43"/>
      <c r="B890" s="52"/>
      <c r="C890" s="33"/>
      <c r="D890" s="34"/>
      <c r="F890" s="34"/>
      <c r="G890" s="49"/>
      <c r="H890" s="50"/>
      <c r="I890" s="51"/>
      <c r="J890" s="45"/>
      <c r="K890" s="46"/>
      <c r="L890" s="44"/>
      <c r="M890" s="46"/>
      <c r="N890" s="31"/>
    </row>
    <row r="891" spans="1:14" x14ac:dyDescent="0.25">
      <c r="A891" s="43"/>
      <c r="B891" s="52"/>
      <c r="C891" s="33"/>
      <c r="D891" s="34"/>
      <c r="E891" s="34"/>
      <c r="G891" s="49"/>
      <c r="H891" s="50"/>
      <c r="I891" s="51"/>
      <c r="J891" s="45"/>
      <c r="K891" s="46"/>
      <c r="L891" s="44"/>
      <c r="M891" s="46"/>
      <c r="N891" s="31"/>
    </row>
    <row r="892" spans="1:14" x14ac:dyDescent="0.25">
      <c r="A892" s="43"/>
      <c r="B892" s="52"/>
      <c r="C892" s="33"/>
      <c r="D892" s="34"/>
      <c r="E892" s="34"/>
      <c r="G892" s="49"/>
      <c r="H892" s="50"/>
      <c r="I892" s="51"/>
      <c r="J892" s="45"/>
      <c r="K892" s="46"/>
      <c r="L892" s="44"/>
      <c r="M892" s="46"/>
      <c r="N892" s="31"/>
    </row>
    <row r="893" spans="1:14" x14ac:dyDescent="0.25">
      <c r="A893" s="43"/>
      <c r="B893" s="52"/>
      <c r="C893" s="33"/>
      <c r="D893" s="34"/>
      <c r="F893" s="34"/>
      <c r="G893" s="49"/>
      <c r="H893" s="50"/>
      <c r="I893" s="51"/>
      <c r="J893" s="45"/>
      <c r="K893" s="46"/>
      <c r="L893" s="44"/>
      <c r="M893" s="46"/>
      <c r="N893" s="31"/>
    </row>
    <row r="894" spans="1:14" x14ac:dyDescent="0.25">
      <c r="A894" s="43"/>
      <c r="B894" s="52"/>
      <c r="C894" s="33"/>
      <c r="D894" s="34"/>
      <c r="E894" s="34"/>
      <c r="G894" s="49"/>
      <c r="H894" s="50"/>
      <c r="I894" s="51"/>
      <c r="J894" s="45"/>
      <c r="K894" s="46"/>
      <c r="L894" s="44"/>
      <c r="M894" s="46"/>
      <c r="N894" s="31"/>
    </row>
    <row r="895" spans="1:14" x14ac:dyDescent="0.25">
      <c r="A895" s="43"/>
      <c r="B895" s="52"/>
      <c r="C895" s="33"/>
      <c r="D895" s="34"/>
      <c r="F895" s="34"/>
      <c r="G895" s="49"/>
      <c r="H895" s="50"/>
      <c r="I895" s="51"/>
      <c r="J895" s="45"/>
      <c r="K895" s="46"/>
      <c r="L895" s="44"/>
      <c r="M895" s="46"/>
      <c r="N895" s="31"/>
    </row>
    <row r="896" spans="1:14" x14ac:dyDescent="0.25">
      <c r="A896" s="43"/>
      <c r="B896" s="52"/>
      <c r="C896" s="33"/>
      <c r="D896" s="34"/>
      <c r="E896" s="34"/>
      <c r="G896" s="49"/>
      <c r="H896" s="50"/>
      <c r="I896" s="51"/>
      <c r="J896" s="45"/>
      <c r="K896" s="46"/>
      <c r="L896" s="44"/>
      <c r="M896" s="46"/>
      <c r="N896" s="31"/>
    </row>
    <row r="897" spans="1:14" x14ac:dyDescent="0.25">
      <c r="A897" s="43"/>
      <c r="B897" s="52"/>
      <c r="C897" s="33"/>
      <c r="D897" s="34"/>
      <c r="E897" s="34"/>
      <c r="G897" s="49"/>
      <c r="H897" s="50"/>
      <c r="I897" s="45"/>
      <c r="J897" s="45"/>
      <c r="K897" s="46"/>
      <c r="L897" s="44"/>
      <c r="M897" s="46"/>
      <c r="N897" s="31"/>
    </row>
    <row r="898" spans="1:14" x14ac:dyDescent="0.25">
      <c r="A898" s="43"/>
      <c r="B898" s="52"/>
      <c r="C898" s="33"/>
      <c r="D898" s="34"/>
      <c r="F898" s="34"/>
      <c r="G898" s="49"/>
      <c r="H898" s="50"/>
      <c r="I898" s="45"/>
      <c r="J898" s="45"/>
      <c r="K898" s="46"/>
      <c r="L898" s="44"/>
      <c r="M898" s="46"/>
      <c r="N898" s="31"/>
    </row>
    <row r="899" spans="1:14" x14ac:dyDescent="0.25">
      <c r="A899" s="43"/>
      <c r="B899" s="52"/>
      <c r="C899" s="33"/>
      <c r="D899" s="34"/>
      <c r="E899" s="34"/>
      <c r="G899" s="49"/>
      <c r="H899" s="50"/>
      <c r="I899" s="45"/>
      <c r="J899" s="45"/>
      <c r="K899" s="46"/>
      <c r="L899" s="44"/>
      <c r="M899" s="46"/>
      <c r="N899" s="31"/>
    </row>
    <row r="900" spans="1:14" x14ac:dyDescent="0.25">
      <c r="A900" s="43"/>
      <c r="B900" s="52"/>
      <c r="C900" s="33"/>
      <c r="D900" s="34"/>
      <c r="F900" s="34"/>
      <c r="G900" s="49"/>
      <c r="H900" s="50"/>
      <c r="I900" s="45"/>
      <c r="J900" s="45"/>
      <c r="K900" s="46"/>
      <c r="L900" s="44"/>
      <c r="M900" s="46"/>
      <c r="N900" s="31"/>
    </row>
    <row r="901" spans="1:14" x14ac:dyDescent="0.25">
      <c r="A901" s="43"/>
      <c r="B901" s="52"/>
      <c r="C901" s="33"/>
      <c r="D901" s="34"/>
      <c r="E901" s="34"/>
      <c r="G901" s="49"/>
      <c r="H901" s="50"/>
      <c r="I901" s="45"/>
      <c r="J901" s="45"/>
      <c r="K901" s="46"/>
      <c r="L901" s="44"/>
      <c r="M901" s="46"/>
      <c r="N901" s="31"/>
    </row>
    <row r="902" spans="1:14" x14ac:dyDescent="0.25">
      <c r="A902" s="43"/>
      <c r="B902" s="52"/>
      <c r="C902" s="33"/>
      <c r="D902" s="34"/>
      <c r="E902" s="34"/>
      <c r="G902" s="49"/>
      <c r="H902" s="50"/>
      <c r="I902" s="45"/>
      <c r="J902" s="45"/>
      <c r="K902" s="46"/>
      <c r="L902" s="44"/>
      <c r="M902" s="46"/>
      <c r="N902" s="31"/>
    </row>
    <row r="903" spans="1:14" x14ac:dyDescent="0.25">
      <c r="A903" s="43"/>
      <c r="B903" s="52"/>
      <c r="C903" s="33"/>
      <c r="D903" s="34"/>
      <c r="F903" s="34"/>
      <c r="G903" s="49"/>
      <c r="H903" s="50"/>
      <c r="I903" s="45"/>
      <c r="J903" s="45"/>
      <c r="K903" s="46"/>
      <c r="L903" s="44"/>
      <c r="M903" s="46"/>
      <c r="N903" s="31"/>
    </row>
    <row r="904" spans="1:14" x14ac:dyDescent="0.25">
      <c r="A904" s="43"/>
      <c r="B904" s="52"/>
      <c r="C904" s="33"/>
      <c r="D904" s="34"/>
      <c r="E904" s="34"/>
      <c r="G904" s="49"/>
      <c r="H904" s="50"/>
      <c r="I904" s="45"/>
      <c r="J904" s="45"/>
      <c r="K904" s="46"/>
      <c r="L904" s="44"/>
      <c r="M904" s="46"/>
      <c r="N904" s="31"/>
    </row>
    <row r="905" spans="1:14" x14ac:dyDescent="0.25">
      <c r="A905" s="43"/>
      <c r="B905" s="52"/>
      <c r="C905" s="33"/>
      <c r="D905" s="34"/>
      <c r="F905" s="34"/>
      <c r="G905" s="49"/>
      <c r="H905" s="50"/>
      <c r="I905" s="45"/>
      <c r="J905" s="45"/>
      <c r="K905" s="46"/>
      <c r="L905" s="44"/>
      <c r="M905" s="46"/>
      <c r="N905" s="31"/>
    </row>
    <row r="906" spans="1:14" x14ac:dyDescent="0.25">
      <c r="A906" s="43"/>
      <c r="B906" s="52"/>
      <c r="C906" s="33"/>
      <c r="D906" s="34"/>
      <c r="E906" s="34"/>
      <c r="G906" s="49"/>
      <c r="H906" s="50"/>
      <c r="I906" s="45"/>
      <c r="J906" s="45"/>
      <c r="K906" s="46"/>
      <c r="L906" s="44"/>
      <c r="M906" s="46"/>
      <c r="N906" s="31"/>
    </row>
    <row r="907" spans="1:14" x14ac:dyDescent="0.25">
      <c r="A907" s="43"/>
      <c r="B907" s="52"/>
      <c r="C907" s="33"/>
      <c r="D907" s="34"/>
      <c r="E907" s="34"/>
      <c r="G907" s="49"/>
      <c r="H907" s="50"/>
      <c r="I907" s="45"/>
      <c r="J907" s="45"/>
      <c r="K907" s="46"/>
      <c r="L907" s="44"/>
      <c r="M907" s="46"/>
      <c r="N907" s="31"/>
    </row>
    <row r="908" spans="1:14" x14ac:dyDescent="0.25">
      <c r="A908" s="43"/>
      <c r="B908" s="52"/>
      <c r="C908" s="33"/>
      <c r="D908" s="34"/>
      <c r="F908" s="34"/>
      <c r="G908" s="49"/>
      <c r="H908" s="50"/>
      <c r="I908" s="45"/>
      <c r="J908" s="45"/>
      <c r="K908" s="46"/>
      <c r="L908" s="44"/>
      <c r="M908" s="46"/>
      <c r="N908" s="31"/>
    </row>
    <row r="909" spans="1:14" x14ac:dyDescent="0.25">
      <c r="A909" s="43"/>
      <c r="B909" s="52"/>
      <c r="C909" s="33"/>
      <c r="D909" s="34"/>
      <c r="E909" s="34"/>
      <c r="G909" s="49"/>
      <c r="H909" s="50"/>
      <c r="I909" s="45"/>
      <c r="J909" s="45"/>
      <c r="K909" s="46"/>
      <c r="L909" s="44"/>
      <c r="M909" s="46"/>
      <c r="N909" s="31"/>
    </row>
    <row r="910" spans="1:14" x14ac:dyDescent="0.25">
      <c r="A910" s="43"/>
      <c r="B910" s="52"/>
      <c r="C910" s="33"/>
      <c r="D910" s="34"/>
      <c r="F910" s="34"/>
      <c r="G910" s="49"/>
      <c r="H910" s="50"/>
      <c r="I910" s="45"/>
      <c r="J910" s="45"/>
      <c r="K910" s="46"/>
      <c r="L910" s="44"/>
      <c r="M910" s="46"/>
      <c r="N910" s="31"/>
    </row>
    <row r="911" spans="1:14" x14ac:dyDescent="0.25">
      <c r="A911" s="43"/>
      <c r="B911" s="52"/>
      <c r="C911" s="33"/>
      <c r="D911" s="34"/>
      <c r="E911" s="34"/>
      <c r="G911" s="49"/>
      <c r="H911" s="50"/>
      <c r="I911" s="45"/>
      <c r="J911" s="45"/>
      <c r="K911" s="46"/>
      <c r="L911" s="44"/>
      <c r="M911" s="46"/>
      <c r="N911" s="31"/>
    </row>
    <row r="912" spans="1:14" x14ac:dyDescent="0.25">
      <c r="A912" s="43"/>
      <c r="B912" s="52"/>
      <c r="C912" s="33"/>
      <c r="D912" s="34"/>
      <c r="E912" s="34"/>
      <c r="G912" s="49"/>
      <c r="H912" s="50"/>
      <c r="I912" s="45"/>
      <c r="J912" s="45"/>
      <c r="K912" s="46"/>
      <c r="L912" s="44"/>
      <c r="M912" s="46"/>
      <c r="N912" s="31"/>
    </row>
    <row r="913" spans="1:14" x14ac:dyDescent="0.25">
      <c r="A913" s="43"/>
      <c r="B913" s="52"/>
      <c r="C913" s="33"/>
      <c r="D913" s="34"/>
      <c r="F913" s="34"/>
      <c r="G913" s="49"/>
      <c r="H913" s="50"/>
      <c r="I913" s="45"/>
      <c r="J913" s="45"/>
      <c r="K913" s="46"/>
      <c r="L913" s="44"/>
      <c r="M913" s="46"/>
      <c r="N913" s="31"/>
    </row>
    <row r="914" spans="1:14" x14ac:dyDescent="0.25">
      <c r="A914" s="43"/>
      <c r="B914" s="52"/>
      <c r="C914" s="33"/>
      <c r="D914" s="34"/>
      <c r="E914" s="34"/>
      <c r="G914" s="49"/>
      <c r="H914" s="50"/>
      <c r="I914" s="45"/>
      <c r="J914" s="45"/>
      <c r="K914" s="46"/>
      <c r="L914" s="44"/>
      <c r="M914" s="46"/>
      <c r="N914" s="31"/>
    </row>
    <row r="915" spans="1:14" x14ac:dyDescent="0.25">
      <c r="A915" s="43"/>
      <c r="B915" s="52"/>
      <c r="C915" s="33"/>
      <c r="D915" s="34"/>
      <c r="F915" s="34"/>
      <c r="G915" s="49"/>
      <c r="H915" s="50"/>
      <c r="I915" s="45"/>
      <c r="J915" s="45"/>
      <c r="K915" s="46"/>
      <c r="L915" s="44"/>
      <c r="M915" s="46"/>
      <c r="N915" s="31"/>
    </row>
    <row r="916" spans="1:14" x14ac:dyDescent="0.25">
      <c r="A916" s="43"/>
      <c r="B916" s="52"/>
      <c r="C916" s="33"/>
      <c r="D916" s="34"/>
      <c r="E916" s="34"/>
      <c r="G916" s="49"/>
      <c r="H916" s="50"/>
      <c r="I916" s="45"/>
      <c r="J916" s="45"/>
      <c r="K916" s="46"/>
      <c r="L916" s="44"/>
      <c r="M916" s="46"/>
      <c r="N916" s="31"/>
    </row>
    <row r="917" spans="1:14" x14ac:dyDescent="0.25">
      <c r="A917" s="43"/>
      <c r="B917" s="52"/>
      <c r="C917" s="33"/>
      <c r="D917" s="34"/>
      <c r="E917" s="34"/>
      <c r="G917" s="49"/>
      <c r="H917" s="50"/>
      <c r="I917" s="45"/>
      <c r="J917" s="45"/>
      <c r="K917" s="46"/>
      <c r="L917" s="44"/>
      <c r="M917" s="46"/>
      <c r="N917" s="31"/>
    </row>
    <row r="918" spans="1:14" x14ac:dyDescent="0.25">
      <c r="A918" s="43"/>
      <c r="B918" s="52"/>
      <c r="C918" s="33"/>
      <c r="D918" s="34"/>
      <c r="F918" s="34"/>
      <c r="G918" s="49"/>
      <c r="H918" s="50"/>
      <c r="I918" s="45"/>
      <c r="J918" s="45"/>
      <c r="K918" s="46"/>
      <c r="L918" s="44"/>
      <c r="M918" s="46"/>
      <c r="N918" s="31"/>
    </row>
    <row r="919" spans="1:14" x14ac:dyDescent="0.25">
      <c r="A919" s="43"/>
      <c r="B919" s="52"/>
      <c r="C919" s="33"/>
      <c r="D919" s="34"/>
      <c r="E919" s="34"/>
      <c r="G919" s="49"/>
      <c r="H919" s="50"/>
      <c r="I919" s="45"/>
      <c r="J919" s="45"/>
      <c r="K919" s="46"/>
      <c r="L919" s="44"/>
      <c r="M919" s="46"/>
      <c r="N919" s="31"/>
    </row>
    <row r="920" spans="1:14" x14ac:dyDescent="0.25">
      <c r="A920" s="43"/>
      <c r="B920" s="52"/>
      <c r="C920" s="33"/>
      <c r="D920" s="34"/>
      <c r="F920" s="34"/>
      <c r="G920" s="49"/>
      <c r="H920" s="50"/>
      <c r="I920" s="45"/>
      <c r="J920" s="45"/>
      <c r="K920" s="46"/>
      <c r="L920" s="44"/>
      <c r="M920" s="46"/>
      <c r="N920" s="31"/>
    </row>
    <row r="921" spans="1:14" x14ac:dyDescent="0.25">
      <c r="A921" s="43"/>
      <c r="B921" s="52"/>
      <c r="C921" s="33"/>
      <c r="D921" s="34"/>
      <c r="E921" s="34"/>
      <c r="G921" s="49"/>
      <c r="H921" s="50"/>
      <c r="I921" s="45"/>
      <c r="J921" s="45"/>
      <c r="K921" s="46"/>
      <c r="L921" s="44"/>
      <c r="M921" s="46"/>
      <c r="N921" s="31"/>
    </row>
    <row r="922" spans="1:14" x14ac:dyDescent="0.25">
      <c r="A922" s="43"/>
      <c r="B922" s="52"/>
      <c r="C922" s="33"/>
      <c r="D922" s="34"/>
      <c r="E922" s="34"/>
      <c r="G922" s="49"/>
      <c r="H922" s="50"/>
      <c r="I922" s="45"/>
      <c r="J922" s="45"/>
      <c r="K922" s="46"/>
      <c r="L922" s="44"/>
      <c r="M922" s="46"/>
      <c r="N922" s="31"/>
    </row>
    <row r="923" spans="1:14" x14ac:dyDescent="0.25">
      <c r="A923" s="43"/>
      <c r="B923" s="52"/>
      <c r="C923" s="33"/>
      <c r="D923" s="34"/>
      <c r="F923" s="34"/>
      <c r="G923" s="49"/>
      <c r="H923" s="50"/>
      <c r="I923" s="45"/>
      <c r="J923" s="45"/>
      <c r="K923" s="46"/>
      <c r="L923" s="44"/>
      <c r="M923" s="46"/>
      <c r="N923" s="31"/>
    </row>
    <row r="924" spans="1:14" x14ac:dyDescent="0.25">
      <c r="A924" s="43"/>
      <c r="B924" s="52"/>
      <c r="C924" s="33"/>
      <c r="D924" s="34"/>
      <c r="E924" s="34"/>
      <c r="G924" s="49"/>
      <c r="H924" s="50"/>
      <c r="I924" s="45"/>
      <c r="J924" s="45"/>
      <c r="K924" s="46"/>
      <c r="L924" s="44"/>
      <c r="M924" s="46"/>
      <c r="N924" s="31"/>
    </row>
    <row r="925" spans="1:14" x14ac:dyDescent="0.25">
      <c r="A925" s="43"/>
      <c r="B925" s="52"/>
      <c r="C925" s="33"/>
      <c r="D925" s="34"/>
      <c r="F925" s="34"/>
      <c r="G925" s="49"/>
      <c r="H925" s="50"/>
      <c r="I925" s="45"/>
      <c r="J925" s="45"/>
      <c r="K925" s="46"/>
      <c r="L925" s="44"/>
      <c r="M925" s="46"/>
      <c r="N925" s="31"/>
    </row>
    <row r="926" spans="1:14" x14ac:dyDescent="0.25">
      <c r="A926" s="43"/>
      <c r="B926" s="52"/>
      <c r="C926" s="33"/>
      <c r="D926" s="34"/>
      <c r="E926" s="34"/>
      <c r="G926" s="49"/>
      <c r="H926" s="50"/>
      <c r="I926" s="45"/>
      <c r="J926" s="45"/>
      <c r="K926" s="46"/>
      <c r="L926" s="44"/>
      <c r="M926" s="46"/>
      <c r="N926" s="31"/>
    </row>
    <row r="927" spans="1:14" x14ac:dyDescent="0.25">
      <c r="A927" s="43"/>
      <c r="B927" s="52"/>
      <c r="C927" s="33"/>
      <c r="D927" s="34"/>
      <c r="E927" s="34"/>
      <c r="G927" s="49"/>
      <c r="H927" s="50"/>
      <c r="I927" s="45"/>
      <c r="J927" s="45"/>
      <c r="K927" s="46"/>
      <c r="L927" s="44"/>
      <c r="M927" s="46"/>
      <c r="N927" s="31"/>
    </row>
    <row r="928" spans="1:14" x14ac:dyDescent="0.25">
      <c r="A928" s="43"/>
      <c r="B928" s="52"/>
      <c r="C928" s="33"/>
      <c r="D928" s="34"/>
      <c r="F928" s="34"/>
      <c r="G928" s="49"/>
      <c r="H928" s="50"/>
      <c r="I928" s="45"/>
      <c r="J928" s="45"/>
      <c r="K928" s="46"/>
      <c r="L928" s="44"/>
      <c r="M928" s="46"/>
      <c r="N928" s="31"/>
    </row>
    <row r="929" spans="1:14" x14ac:dyDescent="0.25">
      <c r="A929" s="43"/>
      <c r="B929" s="52"/>
      <c r="C929" s="33"/>
      <c r="D929" s="34"/>
      <c r="E929" s="34"/>
      <c r="G929" s="49"/>
      <c r="H929" s="50"/>
      <c r="I929" s="45"/>
      <c r="J929" s="45"/>
      <c r="K929" s="46"/>
      <c r="L929" s="44"/>
      <c r="M929" s="46"/>
      <c r="N929" s="31"/>
    </row>
    <row r="930" spans="1:14" x14ac:dyDescent="0.25">
      <c r="A930" s="43"/>
      <c r="B930" s="52"/>
      <c r="C930" s="33"/>
      <c r="D930" s="34"/>
      <c r="F930" s="34"/>
      <c r="G930" s="49"/>
      <c r="H930" s="50"/>
      <c r="I930" s="45"/>
      <c r="J930" s="45"/>
      <c r="K930" s="46"/>
      <c r="L930" s="44"/>
      <c r="M930" s="46"/>
      <c r="N930" s="31"/>
    </row>
    <row r="931" spans="1:14" x14ac:dyDescent="0.25">
      <c r="A931" s="43"/>
      <c r="B931" s="52"/>
      <c r="C931" s="33"/>
      <c r="D931" s="34"/>
      <c r="E931" s="34"/>
      <c r="G931" s="49"/>
      <c r="H931" s="50"/>
      <c r="I931" s="45"/>
      <c r="J931" s="45"/>
      <c r="K931" s="46"/>
      <c r="L931" s="44"/>
      <c r="M931" s="46"/>
      <c r="N931" s="31"/>
    </row>
    <row r="932" spans="1:14" x14ac:dyDescent="0.25">
      <c r="A932" s="43"/>
      <c r="B932" s="52"/>
      <c r="C932" s="33"/>
      <c r="D932" s="34"/>
      <c r="E932" s="34"/>
      <c r="G932" s="49"/>
      <c r="H932" s="50"/>
      <c r="I932" s="45"/>
      <c r="J932" s="45"/>
      <c r="K932" s="46"/>
      <c r="L932" s="44"/>
      <c r="M932" s="46"/>
      <c r="N932" s="31"/>
    </row>
    <row r="933" spans="1:14" x14ac:dyDescent="0.25">
      <c r="A933" s="43"/>
      <c r="B933" s="52"/>
      <c r="C933" s="33"/>
      <c r="D933" s="34"/>
      <c r="F933" s="34"/>
      <c r="G933" s="49"/>
      <c r="H933" s="50"/>
      <c r="I933" s="45"/>
      <c r="J933" s="45"/>
      <c r="K933" s="46"/>
      <c r="L933" s="44"/>
      <c r="M933" s="46"/>
      <c r="N933" s="31"/>
    </row>
    <row r="934" spans="1:14" x14ac:dyDescent="0.25">
      <c r="A934" s="43"/>
      <c r="B934" s="52"/>
      <c r="C934" s="33"/>
      <c r="D934" s="34"/>
      <c r="E934" s="34"/>
      <c r="G934" s="49"/>
      <c r="H934" s="50"/>
      <c r="I934" s="45"/>
      <c r="J934" s="45"/>
      <c r="K934" s="46"/>
      <c r="L934" s="44"/>
      <c r="M934" s="46"/>
      <c r="N934" s="31"/>
    </row>
    <row r="935" spans="1:14" x14ac:dyDescent="0.25">
      <c r="A935" s="43"/>
      <c r="B935" s="52"/>
      <c r="C935" s="33"/>
      <c r="D935" s="34"/>
      <c r="F935" s="34"/>
      <c r="G935" s="49"/>
      <c r="H935" s="50"/>
      <c r="I935" s="45"/>
      <c r="J935" s="45"/>
      <c r="K935" s="46"/>
      <c r="L935" s="44"/>
      <c r="M935" s="46"/>
      <c r="N935" s="31"/>
    </row>
    <row r="936" spans="1:14" x14ac:dyDescent="0.25">
      <c r="A936" s="43"/>
      <c r="B936" s="52"/>
      <c r="C936" s="33"/>
      <c r="D936" s="34"/>
      <c r="E936" s="34"/>
      <c r="G936" s="49"/>
      <c r="H936" s="50"/>
      <c r="I936" s="45"/>
      <c r="J936" s="45"/>
      <c r="K936" s="46"/>
      <c r="L936" s="44"/>
      <c r="M936" s="46"/>
      <c r="N936" s="31"/>
    </row>
    <row r="937" spans="1:14" x14ac:dyDescent="0.25">
      <c r="A937" s="43"/>
      <c r="B937" s="52"/>
      <c r="C937" s="33"/>
      <c r="D937" s="34"/>
      <c r="E937" s="34"/>
      <c r="G937" s="49"/>
      <c r="H937" s="50"/>
      <c r="I937" s="45"/>
      <c r="J937" s="45"/>
      <c r="K937" s="46"/>
      <c r="L937" s="44"/>
      <c r="M937" s="46"/>
      <c r="N937" s="31"/>
    </row>
    <row r="938" spans="1:14" x14ac:dyDescent="0.25">
      <c r="A938" s="43"/>
      <c r="B938" s="52"/>
      <c r="C938" s="33"/>
      <c r="D938" s="34"/>
      <c r="F938" s="34"/>
      <c r="G938" s="49"/>
      <c r="H938" s="50"/>
      <c r="I938" s="45"/>
      <c r="J938" s="45"/>
      <c r="K938" s="46"/>
      <c r="L938" s="44"/>
      <c r="M938" s="46"/>
      <c r="N938" s="31"/>
    </row>
    <row r="939" spans="1:14" x14ac:dyDescent="0.25">
      <c r="A939" s="43"/>
      <c r="B939" s="52"/>
      <c r="C939" s="33"/>
      <c r="D939" s="34"/>
      <c r="E939" s="34"/>
      <c r="G939" s="49"/>
      <c r="H939" s="50"/>
      <c r="I939" s="45"/>
      <c r="J939" s="45"/>
      <c r="K939" s="46"/>
      <c r="L939" s="44"/>
      <c r="M939" s="46"/>
      <c r="N939" s="31"/>
    </row>
    <row r="940" spans="1:14" x14ac:dyDescent="0.25">
      <c r="A940" s="43"/>
      <c r="B940" s="52"/>
      <c r="C940" s="33"/>
      <c r="D940" s="34"/>
      <c r="F940" s="34"/>
      <c r="G940" s="49"/>
      <c r="H940" s="50"/>
      <c r="I940" s="45"/>
      <c r="J940" s="45"/>
      <c r="K940" s="46"/>
      <c r="L940" s="44"/>
      <c r="M940" s="46"/>
      <c r="N940" s="31"/>
    </row>
    <row r="941" spans="1:14" x14ac:dyDescent="0.25">
      <c r="A941" s="43"/>
      <c r="B941" s="52"/>
      <c r="C941" s="33"/>
      <c r="D941" s="34"/>
      <c r="E941" s="34"/>
      <c r="G941" s="49"/>
      <c r="H941" s="50"/>
      <c r="I941" s="45"/>
      <c r="J941" s="45"/>
      <c r="K941" s="46"/>
      <c r="L941" s="44"/>
      <c r="M941" s="46"/>
      <c r="N941" s="31"/>
    </row>
    <row r="942" spans="1:14" x14ac:dyDescent="0.25">
      <c r="A942" s="43"/>
      <c r="B942" s="52"/>
      <c r="C942" s="33"/>
      <c r="D942" s="34"/>
      <c r="E942" s="34"/>
      <c r="G942" s="49"/>
      <c r="H942" s="50"/>
      <c r="I942" s="45"/>
      <c r="J942" s="45"/>
      <c r="K942" s="46"/>
      <c r="L942" s="44"/>
      <c r="M942" s="46"/>
      <c r="N942" s="31"/>
    </row>
    <row r="943" spans="1:14" x14ac:dyDescent="0.25">
      <c r="A943" s="43"/>
      <c r="B943" s="52"/>
      <c r="C943" s="33"/>
      <c r="D943" s="34"/>
      <c r="F943" s="34"/>
      <c r="G943" s="49"/>
      <c r="H943" s="50"/>
      <c r="I943" s="45"/>
      <c r="J943" s="45"/>
      <c r="K943" s="46"/>
      <c r="L943" s="44"/>
      <c r="M943" s="46"/>
      <c r="N943" s="31"/>
    </row>
    <row r="944" spans="1:14" x14ac:dyDescent="0.25">
      <c r="A944" s="43"/>
      <c r="B944" s="52"/>
      <c r="C944" s="33"/>
      <c r="D944" s="34"/>
      <c r="E944" s="34"/>
      <c r="G944" s="49"/>
      <c r="H944" s="50"/>
      <c r="I944" s="45"/>
      <c r="J944" s="45"/>
      <c r="K944" s="46"/>
      <c r="L944" s="44"/>
      <c r="M944" s="46"/>
      <c r="N944" s="31"/>
    </row>
    <row r="945" spans="1:14" x14ac:dyDescent="0.25">
      <c r="A945" s="43"/>
      <c r="B945" s="52"/>
      <c r="C945" s="33"/>
      <c r="D945" s="34"/>
      <c r="F945" s="34"/>
      <c r="G945" s="49"/>
      <c r="H945" s="50"/>
      <c r="I945" s="45"/>
      <c r="J945" s="45"/>
      <c r="K945" s="46"/>
      <c r="L945" s="44"/>
      <c r="M945" s="46"/>
      <c r="N945" s="31"/>
    </row>
    <row r="946" spans="1:14" x14ac:dyDescent="0.25">
      <c r="A946" s="43"/>
      <c r="B946" s="52"/>
      <c r="C946" s="33"/>
      <c r="D946" s="34"/>
      <c r="E946" s="34"/>
      <c r="G946" s="49"/>
      <c r="H946" s="50"/>
      <c r="I946" s="45"/>
      <c r="J946" s="45"/>
      <c r="K946" s="46"/>
      <c r="L946" s="44"/>
      <c r="M946" s="46"/>
      <c r="N946" s="31"/>
    </row>
    <row r="947" spans="1:14" x14ac:dyDescent="0.25">
      <c r="A947" s="43"/>
      <c r="B947" s="52"/>
      <c r="C947" s="33"/>
      <c r="D947" s="34"/>
      <c r="E947" s="34"/>
      <c r="G947" s="49"/>
      <c r="H947" s="50"/>
      <c r="I947" s="45"/>
      <c r="J947" s="45"/>
      <c r="K947" s="46"/>
      <c r="L947" s="44"/>
      <c r="M947" s="46"/>
      <c r="N947" s="31"/>
    </row>
    <row r="948" spans="1:14" x14ac:dyDescent="0.25">
      <c r="A948" s="43"/>
      <c r="B948" s="52"/>
      <c r="C948" s="33"/>
      <c r="D948" s="34"/>
      <c r="F948" s="34"/>
      <c r="G948" s="49"/>
      <c r="H948" s="50"/>
      <c r="I948" s="45"/>
      <c r="J948" s="45"/>
      <c r="K948" s="46"/>
      <c r="L948" s="44"/>
      <c r="M948" s="46"/>
      <c r="N948" s="31"/>
    </row>
    <row r="949" spans="1:14" x14ac:dyDescent="0.25">
      <c r="A949" s="43"/>
      <c r="B949" s="52"/>
      <c r="C949" s="33"/>
      <c r="D949" s="34"/>
      <c r="E949" s="34"/>
      <c r="G949" s="49"/>
      <c r="H949" s="50"/>
      <c r="I949" s="45"/>
      <c r="J949" s="45"/>
      <c r="K949" s="46"/>
      <c r="L949" s="44"/>
      <c r="M949" s="46"/>
      <c r="N949" s="31"/>
    </row>
    <row r="950" spans="1:14" x14ac:dyDescent="0.25">
      <c r="A950" s="43"/>
      <c r="B950" s="52"/>
      <c r="C950" s="33"/>
      <c r="D950" s="34"/>
      <c r="F950" s="34"/>
      <c r="G950" s="49"/>
      <c r="H950" s="50"/>
      <c r="I950" s="45"/>
      <c r="J950" s="45"/>
      <c r="K950" s="46"/>
      <c r="L950" s="44"/>
      <c r="M950" s="46"/>
      <c r="N950" s="31"/>
    </row>
    <row r="951" spans="1:14" x14ac:dyDescent="0.25">
      <c r="A951" s="43"/>
      <c r="B951" s="52"/>
      <c r="C951" s="33"/>
      <c r="D951" s="34"/>
      <c r="E951" s="34"/>
      <c r="G951" s="49"/>
      <c r="H951" s="50"/>
      <c r="I951" s="45"/>
      <c r="J951" s="45"/>
      <c r="K951" s="46"/>
      <c r="L951" s="44"/>
      <c r="M951" s="46"/>
      <c r="N951" s="31"/>
    </row>
    <row r="952" spans="1:14" x14ac:dyDescent="0.25">
      <c r="A952" s="43"/>
      <c r="B952" s="52"/>
      <c r="C952" s="33"/>
      <c r="D952" s="34"/>
      <c r="E952" s="34"/>
      <c r="G952" s="49"/>
      <c r="H952" s="50"/>
      <c r="I952" s="45"/>
      <c r="J952" s="45"/>
      <c r="K952" s="46"/>
      <c r="L952" s="44"/>
      <c r="M952" s="46"/>
      <c r="N952" s="31"/>
    </row>
    <row r="953" spans="1:14" x14ac:dyDescent="0.25">
      <c r="A953" s="43"/>
      <c r="B953" s="52"/>
      <c r="C953" s="33"/>
      <c r="D953" s="34"/>
      <c r="F953" s="34"/>
      <c r="G953" s="49"/>
      <c r="H953" s="50"/>
      <c r="I953" s="45"/>
      <c r="J953" s="45"/>
      <c r="K953" s="46"/>
      <c r="L953" s="44"/>
      <c r="M953" s="46"/>
      <c r="N953" s="31"/>
    </row>
    <row r="954" spans="1:14" x14ac:dyDescent="0.25">
      <c r="A954" s="43"/>
      <c r="B954" s="52"/>
      <c r="C954" s="33"/>
      <c r="D954" s="34"/>
      <c r="E954" s="34"/>
      <c r="G954" s="49"/>
      <c r="H954" s="50"/>
      <c r="I954" s="45"/>
      <c r="J954" s="45"/>
      <c r="K954" s="46"/>
      <c r="L954" s="44"/>
      <c r="M954" s="46"/>
      <c r="N954" s="31"/>
    </row>
    <row r="955" spans="1:14" x14ac:dyDescent="0.25">
      <c r="A955" s="43"/>
      <c r="B955" s="52"/>
      <c r="C955" s="33"/>
      <c r="D955" s="34"/>
      <c r="F955" s="34"/>
      <c r="G955" s="49"/>
      <c r="H955" s="50"/>
      <c r="I955" s="45"/>
      <c r="J955" s="45"/>
      <c r="K955" s="46"/>
      <c r="L955" s="44"/>
      <c r="M955" s="46"/>
      <c r="N955" s="31"/>
    </row>
    <row r="956" spans="1:14" x14ac:dyDescent="0.25">
      <c r="A956" s="43"/>
      <c r="B956" s="52"/>
      <c r="C956" s="33"/>
      <c r="D956" s="34"/>
      <c r="E956" s="34"/>
      <c r="G956" s="49"/>
      <c r="H956" s="50"/>
      <c r="I956" s="45"/>
      <c r="J956" s="45"/>
      <c r="K956" s="46"/>
      <c r="L956" s="44"/>
      <c r="M956" s="46"/>
      <c r="N956" s="31"/>
    </row>
    <row r="957" spans="1:14" x14ac:dyDescent="0.25">
      <c r="A957" s="43"/>
      <c r="B957" s="52"/>
      <c r="C957" s="33"/>
      <c r="D957" s="34"/>
      <c r="E957" s="34"/>
      <c r="G957" s="49"/>
      <c r="H957" s="50"/>
      <c r="I957" s="45"/>
      <c r="J957" s="45"/>
      <c r="K957" s="46"/>
      <c r="L957" s="44"/>
      <c r="M957" s="46"/>
      <c r="N957" s="31"/>
    </row>
    <row r="958" spans="1:14" x14ac:dyDescent="0.25">
      <c r="A958" s="43"/>
      <c r="B958" s="52"/>
      <c r="C958" s="33"/>
      <c r="D958" s="34"/>
      <c r="F958" s="34"/>
      <c r="G958" s="49"/>
      <c r="H958" s="50"/>
      <c r="I958" s="45"/>
      <c r="J958" s="45"/>
      <c r="K958" s="46"/>
      <c r="L958" s="44"/>
      <c r="M958" s="46"/>
      <c r="N958" s="31"/>
    </row>
    <row r="959" spans="1:14" x14ac:dyDescent="0.25">
      <c r="A959" s="43"/>
      <c r="B959" s="52"/>
      <c r="C959" s="33"/>
      <c r="D959" s="34"/>
      <c r="E959" s="34"/>
      <c r="G959" s="49"/>
      <c r="H959" s="50"/>
      <c r="I959" s="45"/>
      <c r="J959" s="45"/>
      <c r="K959" s="46"/>
      <c r="L959" s="44"/>
      <c r="M959" s="46"/>
      <c r="N959" s="31"/>
    </row>
    <row r="960" spans="1:14" x14ac:dyDescent="0.25">
      <c r="A960" s="43"/>
      <c r="B960" s="52"/>
      <c r="C960" s="33"/>
      <c r="D960" s="34"/>
      <c r="F960" s="34"/>
      <c r="G960" s="49"/>
      <c r="H960" s="50"/>
      <c r="I960" s="45"/>
      <c r="J960" s="45"/>
      <c r="K960" s="46"/>
      <c r="L960" s="44"/>
      <c r="M960" s="46"/>
      <c r="N960" s="31"/>
    </row>
    <row r="961" spans="1:14" x14ac:dyDescent="0.25">
      <c r="A961" s="43"/>
      <c r="B961" s="52"/>
      <c r="C961" s="33"/>
      <c r="D961" s="34"/>
      <c r="E961" s="34"/>
      <c r="G961" s="49"/>
      <c r="H961" s="50"/>
      <c r="I961" s="45"/>
      <c r="J961" s="45"/>
      <c r="K961" s="46"/>
      <c r="L961" s="44"/>
      <c r="M961" s="46"/>
      <c r="N961" s="31"/>
    </row>
    <row r="962" spans="1:14" x14ac:dyDescent="0.25">
      <c r="A962" s="43"/>
      <c r="B962" s="52"/>
      <c r="C962" s="33"/>
      <c r="D962" s="34"/>
      <c r="E962" s="34"/>
      <c r="G962" s="49"/>
      <c r="H962" s="50"/>
      <c r="I962" s="45"/>
      <c r="J962" s="45"/>
      <c r="K962" s="46"/>
      <c r="L962" s="44"/>
      <c r="M962" s="46"/>
      <c r="N962" s="31"/>
    </row>
    <row r="963" spans="1:14" x14ac:dyDescent="0.25">
      <c r="A963" s="43"/>
      <c r="B963" s="52"/>
      <c r="C963" s="33"/>
      <c r="D963" s="34"/>
      <c r="F963" s="34"/>
      <c r="G963" s="49"/>
      <c r="H963" s="50"/>
      <c r="I963" s="45"/>
      <c r="J963" s="45"/>
      <c r="K963" s="46"/>
      <c r="L963" s="44"/>
      <c r="M963" s="46"/>
      <c r="N963" s="31"/>
    </row>
    <row r="964" spans="1:14" x14ac:dyDescent="0.25">
      <c r="A964" s="43"/>
      <c r="B964" s="52"/>
      <c r="C964" s="33"/>
      <c r="D964" s="34"/>
      <c r="E964" s="34"/>
      <c r="G964" s="49"/>
      <c r="H964" s="50"/>
      <c r="I964" s="45"/>
      <c r="J964" s="45"/>
      <c r="K964" s="46"/>
      <c r="L964" s="44"/>
      <c r="M964" s="46"/>
      <c r="N964" s="31"/>
    </row>
    <row r="965" spans="1:14" x14ac:dyDescent="0.25">
      <c r="A965" s="43"/>
      <c r="B965" s="52"/>
      <c r="C965" s="33"/>
      <c r="D965" s="34"/>
      <c r="F965" s="34"/>
      <c r="G965" s="49"/>
      <c r="H965" s="50"/>
      <c r="I965" s="45"/>
      <c r="J965" s="45"/>
      <c r="K965" s="46"/>
      <c r="L965" s="44"/>
      <c r="M965" s="46"/>
      <c r="N965" s="31"/>
    </row>
    <row r="966" spans="1:14" x14ac:dyDescent="0.25">
      <c r="A966" s="43"/>
      <c r="B966" s="52"/>
      <c r="C966" s="33"/>
      <c r="D966" s="34"/>
      <c r="E966" s="34"/>
      <c r="G966" s="49"/>
      <c r="H966" s="50"/>
      <c r="I966" s="45"/>
      <c r="J966" s="45"/>
      <c r="K966" s="46"/>
      <c r="L966" s="44"/>
      <c r="M966" s="46"/>
      <c r="N966" s="31"/>
    </row>
    <row r="967" spans="1:14" x14ac:dyDescent="0.25">
      <c r="A967" s="43"/>
      <c r="B967" s="52"/>
      <c r="C967" s="33"/>
      <c r="D967" s="34"/>
      <c r="E967" s="34"/>
      <c r="G967" s="49"/>
      <c r="H967" s="50"/>
      <c r="I967" s="45"/>
      <c r="J967" s="45"/>
      <c r="K967" s="46"/>
      <c r="L967" s="44"/>
      <c r="M967" s="46"/>
      <c r="N967" s="31"/>
    </row>
    <row r="968" spans="1:14" x14ac:dyDescent="0.25">
      <c r="A968" s="43"/>
      <c r="B968" s="52"/>
      <c r="C968" s="33"/>
      <c r="D968" s="34"/>
      <c r="F968" s="34"/>
      <c r="G968" s="49"/>
      <c r="H968" s="50"/>
      <c r="I968" s="45"/>
      <c r="J968" s="45"/>
      <c r="K968" s="46"/>
      <c r="L968" s="44"/>
      <c r="M968" s="46"/>
      <c r="N968" s="31"/>
    </row>
    <row r="969" spans="1:14" x14ac:dyDescent="0.25">
      <c r="A969" s="43"/>
      <c r="B969" s="52"/>
      <c r="C969" s="33"/>
      <c r="D969" s="34"/>
      <c r="E969" s="34"/>
      <c r="G969" s="49"/>
      <c r="H969" s="50"/>
      <c r="I969" s="45"/>
      <c r="J969" s="45"/>
      <c r="K969" s="46"/>
      <c r="L969" s="44"/>
      <c r="M969" s="46"/>
      <c r="N969" s="31"/>
    </row>
    <row r="970" spans="1:14" x14ac:dyDescent="0.25">
      <c r="A970" s="43"/>
      <c r="B970" s="52"/>
      <c r="C970" s="33"/>
      <c r="D970" s="34"/>
      <c r="F970" s="34"/>
      <c r="G970" s="49"/>
      <c r="H970" s="50"/>
      <c r="I970" s="45"/>
      <c r="J970" s="45"/>
      <c r="K970" s="46"/>
      <c r="L970" s="44"/>
      <c r="M970" s="46"/>
      <c r="N970" s="31"/>
    </row>
    <row r="971" spans="1:14" x14ac:dyDescent="0.25">
      <c r="A971" s="43"/>
      <c r="B971" s="52"/>
      <c r="C971" s="33"/>
      <c r="D971" s="34"/>
      <c r="E971" s="34"/>
      <c r="G971" s="49"/>
      <c r="H971" s="50"/>
      <c r="I971" s="45"/>
      <c r="J971" s="45"/>
      <c r="K971" s="46"/>
      <c r="L971" s="44"/>
      <c r="M971" s="46"/>
      <c r="N971" s="31"/>
    </row>
    <row r="972" spans="1:14" x14ac:dyDescent="0.25">
      <c r="A972" s="43"/>
      <c r="B972" s="52"/>
      <c r="C972" s="33"/>
      <c r="D972" s="34"/>
      <c r="E972" s="34"/>
      <c r="G972" s="49"/>
      <c r="H972" s="50"/>
      <c r="I972" s="45"/>
      <c r="J972" s="45"/>
      <c r="K972" s="46"/>
      <c r="L972" s="44"/>
      <c r="M972" s="46"/>
      <c r="N972" s="31"/>
    </row>
    <row r="973" spans="1:14" x14ac:dyDescent="0.25">
      <c r="A973" s="43"/>
      <c r="B973" s="52"/>
      <c r="C973" s="33"/>
      <c r="D973" s="34"/>
      <c r="F973" s="34"/>
      <c r="G973" s="49"/>
      <c r="H973" s="50"/>
      <c r="I973" s="45"/>
      <c r="J973" s="45"/>
      <c r="K973" s="46"/>
      <c r="L973" s="44"/>
      <c r="M973" s="46"/>
      <c r="N973" s="31"/>
    </row>
    <row r="974" spans="1:14" x14ac:dyDescent="0.25">
      <c r="A974" s="43"/>
      <c r="B974" s="52"/>
      <c r="C974" s="33"/>
      <c r="D974" s="34"/>
      <c r="E974" s="34"/>
      <c r="G974" s="49"/>
      <c r="H974" s="50"/>
      <c r="I974" s="45"/>
      <c r="J974" s="45"/>
      <c r="K974" s="46"/>
      <c r="L974" s="44"/>
      <c r="M974" s="46"/>
      <c r="N974" s="31"/>
    </row>
    <row r="975" spans="1:14" x14ac:dyDescent="0.25">
      <c r="A975" s="43"/>
      <c r="B975" s="52"/>
      <c r="C975" s="33"/>
      <c r="D975" s="34"/>
      <c r="F975" s="34"/>
      <c r="G975" s="49"/>
      <c r="H975" s="50"/>
      <c r="I975" s="45"/>
      <c r="J975" s="45"/>
      <c r="K975" s="46"/>
      <c r="L975" s="44"/>
      <c r="M975" s="46"/>
      <c r="N975" s="31"/>
    </row>
    <row r="976" spans="1:14" x14ac:dyDescent="0.25">
      <c r="A976" s="43"/>
      <c r="B976" s="52"/>
      <c r="C976" s="33"/>
      <c r="D976" s="34"/>
      <c r="E976" s="34"/>
      <c r="G976" s="49"/>
      <c r="H976" s="50"/>
      <c r="I976" s="45"/>
      <c r="J976" s="45"/>
      <c r="K976" s="46"/>
      <c r="L976" s="44"/>
      <c r="M976" s="46"/>
      <c r="N976" s="31"/>
    </row>
    <row r="977" spans="1:14" x14ac:dyDescent="0.25">
      <c r="A977" s="43"/>
      <c r="B977" s="52"/>
      <c r="C977" s="33"/>
      <c r="D977" s="34"/>
      <c r="E977" s="34"/>
      <c r="G977" s="49"/>
      <c r="H977" s="50"/>
      <c r="I977" s="45"/>
      <c r="J977" s="45"/>
      <c r="K977" s="46"/>
      <c r="L977" s="44"/>
      <c r="M977" s="46"/>
      <c r="N977" s="31"/>
    </row>
    <row r="978" spans="1:14" x14ac:dyDescent="0.25">
      <c r="A978" s="43"/>
      <c r="B978" s="52"/>
      <c r="C978" s="33"/>
      <c r="D978" s="34"/>
      <c r="F978" s="34"/>
      <c r="G978" s="49"/>
      <c r="H978" s="50"/>
      <c r="I978" s="45"/>
      <c r="J978" s="45"/>
      <c r="K978" s="46"/>
      <c r="L978" s="44"/>
      <c r="M978" s="46"/>
      <c r="N978" s="31"/>
    </row>
    <row r="979" spans="1:14" x14ac:dyDescent="0.25">
      <c r="A979" s="43"/>
      <c r="B979" s="52"/>
      <c r="C979" s="33"/>
      <c r="D979" s="34"/>
      <c r="E979" s="34"/>
      <c r="G979" s="49"/>
      <c r="H979" s="50"/>
      <c r="I979" s="45"/>
      <c r="J979" s="45"/>
      <c r="K979" s="46"/>
      <c r="L979" s="44"/>
      <c r="M979" s="46"/>
      <c r="N979" s="31"/>
    </row>
    <row r="980" spans="1:14" x14ac:dyDescent="0.25">
      <c r="A980" s="43"/>
      <c r="B980" s="52"/>
      <c r="C980" s="33"/>
      <c r="D980" s="34"/>
      <c r="F980" s="34"/>
      <c r="G980" s="49"/>
      <c r="H980" s="50"/>
      <c r="I980" s="45"/>
      <c r="J980" s="45"/>
      <c r="K980" s="46"/>
      <c r="L980" s="44"/>
      <c r="M980" s="46"/>
      <c r="N980" s="31"/>
    </row>
    <row r="981" spans="1:14" x14ac:dyDescent="0.25">
      <c r="A981" s="43"/>
      <c r="B981" s="52"/>
      <c r="C981" s="33"/>
      <c r="D981" s="34"/>
      <c r="E981" s="34"/>
      <c r="G981" s="49"/>
      <c r="H981" s="50"/>
      <c r="I981" s="45"/>
      <c r="J981" s="45"/>
      <c r="K981" s="46"/>
      <c r="L981" s="44"/>
      <c r="M981" s="46"/>
      <c r="N981" s="31"/>
    </row>
    <row r="982" spans="1:14" x14ac:dyDescent="0.25">
      <c r="A982" s="43"/>
      <c r="B982" s="52"/>
      <c r="C982" s="33"/>
      <c r="D982" s="34"/>
      <c r="E982" s="34"/>
      <c r="G982" s="49"/>
      <c r="H982" s="50"/>
      <c r="I982" s="45"/>
      <c r="J982" s="45"/>
      <c r="K982" s="46"/>
      <c r="L982" s="44"/>
      <c r="M982" s="46"/>
      <c r="N982" s="31"/>
    </row>
    <row r="983" spans="1:14" x14ac:dyDescent="0.25">
      <c r="A983" s="43"/>
      <c r="B983" s="52"/>
      <c r="C983" s="33"/>
      <c r="D983" s="34"/>
      <c r="F983" s="34"/>
      <c r="G983" s="49"/>
      <c r="H983" s="50"/>
      <c r="I983" s="45"/>
      <c r="J983" s="45"/>
      <c r="K983" s="46"/>
      <c r="L983" s="44"/>
      <c r="M983" s="46"/>
      <c r="N983" s="31"/>
    </row>
    <row r="984" spans="1:14" x14ac:dyDescent="0.25">
      <c r="A984" s="43"/>
      <c r="B984" s="52"/>
      <c r="C984" s="33"/>
      <c r="D984" s="34"/>
      <c r="E984" s="34"/>
      <c r="G984" s="49"/>
      <c r="H984" s="50"/>
      <c r="I984" s="45"/>
      <c r="J984" s="45"/>
      <c r="K984" s="46"/>
      <c r="L984" s="44"/>
      <c r="M984" s="46"/>
      <c r="N984" s="31"/>
    </row>
    <row r="985" spans="1:14" x14ac:dyDescent="0.25">
      <c r="A985" s="43"/>
      <c r="B985" s="52"/>
      <c r="C985" s="33"/>
      <c r="D985" s="34"/>
      <c r="F985" s="34"/>
      <c r="G985" s="49"/>
      <c r="H985" s="50"/>
      <c r="I985" s="45"/>
      <c r="J985" s="45"/>
      <c r="K985" s="46"/>
      <c r="L985" s="44"/>
      <c r="M985" s="46"/>
      <c r="N985" s="31"/>
    </row>
    <row r="986" spans="1:14" x14ac:dyDescent="0.25">
      <c r="A986" s="43"/>
      <c r="B986" s="52"/>
      <c r="C986" s="33"/>
      <c r="D986" s="34"/>
      <c r="E986" s="34"/>
      <c r="G986" s="49"/>
      <c r="H986" s="50"/>
      <c r="I986" s="45"/>
      <c r="J986" s="45"/>
      <c r="K986" s="46"/>
      <c r="L986" s="44"/>
      <c r="M986" s="46"/>
      <c r="N986" s="31"/>
    </row>
    <row r="987" spans="1:14" x14ac:dyDescent="0.25">
      <c r="A987" s="43"/>
      <c r="B987" s="52"/>
      <c r="C987" s="33"/>
      <c r="D987" s="34"/>
      <c r="E987" s="34"/>
      <c r="G987" s="49"/>
      <c r="H987" s="50"/>
      <c r="I987" s="45"/>
      <c r="J987" s="45"/>
      <c r="K987" s="46"/>
      <c r="L987" s="44"/>
      <c r="M987" s="46"/>
      <c r="N987" s="31"/>
    </row>
    <row r="988" spans="1:14" x14ac:dyDescent="0.25">
      <c r="A988" s="43"/>
      <c r="B988" s="52"/>
      <c r="C988" s="33"/>
      <c r="D988" s="34"/>
      <c r="F988" s="34"/>
      <c r="G988" s="49"/>
      <c r="H988" s="50"/>
      <c r="I988" s="45"/>
      <c r="J988" s="45"/>
      <c r="K988" s="46"/>
      <c r="L988" s="44"/>
      <c r="M988" s="46"/>
      <c r="N988" s="31"/>
    </row>
    <row r="989" spans="1:14" x14ac:dyDescent="0.25">
      <c r="A989" s="43"/>
      <c r="B989" s="52"/>
      <c r="C989" s="33"/>
      <c r="D989" s="34"/>
      <c r="E989" s="34"/>
      <c r="G989" s="49"/>
      <c r="H989" s="50"/>
      <c r="I989" s="45"/>
      <c r="J989" s="45"/>
      <c r="K989" s="46"/>
      <c r="L989" s="44"/>
      <c r="M989" s="46"/>
      <c r="N989" s="31"/>
    </row>
    <row r="990" spans="1:14" x14ac:dyDescent="0.25">
      <c r="A990" s="43"/>
      <c r="B990" s="52"/>
      <c r="C990" s="33"/>
      <c r="D990" s="34"/>
      <c r="F990" s="34"/>
      <c r="G990" s="49"/>
      <c r="H990" s="50"/>
      <c r="I990" s="45"/>
      <c r="J990" s="45"/>
      <c r="K990" s="46"/>
      <c r="L990" s="44"/>
      <c r="M990" s="46"/>
      <c r="N990" s="31"/>
    </row>
    <row r="991" spans="1:14" x14ac:dyDescent="0.25">
      <c r="A991" s="43"/>
      <c r="B991" s="52"/>
      <c r="C991" s="33"/>
      <c r="D991" s="34"/>
      <c r="E991" s="34"/>
      <c r="G991" s="49"/>
      <c r="H991" s="50"/>
      <c r="I991" s="45"/>
      <c r="J991" s="45"/>
      <c r="K991" s="46"/>
      <c r="L991" s="44"/>
      <c r="M991" s="46"/>
      <c r="N991" s="31"/>
    </row>
    <row r="992" spans="1:14" x14ac:dyDescent="0.25">
      <c r="A992" s="43"/>
      <c r="B992" s="52"/>
      <c r="C992" s="33"/>
      <c r="D992" s="34"/>
      <c r="E992" s="34"/>
      <c r="G992" s="49"/>
      <c r="H992" s="50"/>
      <c r="I992" s="45"/>
      <c r="J992" s="45"/>
      <c r="K992" s="46"/>
      <c r="L992" s="44"/>
      <c r="M992" s="46"/>
      <c r="N992" s="31"/>
    </row>
    <row r="993" spans="1:14" x14ac:dyDescent="0.25">
      <c r="A993" s="43"/>
      <c r="B993" s="52"/>
      <c r="C993" s="33"/>
      <c r="D993" s="34"/>
      <c r="F993" s="34"/>
      <c r="G993" s="49"/>
      <c r="H993" s="50"/>
      <c r="I993" s="45"/>
      <c r="J993" s="45"/>
      <c r="K993" s="46"/>
      <c r="L993" s="44"/>
      <c r="M993" s="46"/>
      <c r="N993" s="31"/>
    </row>
    <row r="994" spans="1:14" x14ac:dyDescent="0.25">
      <c r="A994" s="43"/>
      <c r="B994" s="52"/>
      <c r="C994" s="33"/>
      <c r="D994" s="34"/>
      <c r="E994" s="34"/>
      <c r="G994" s="49"/>
      <c r="H994" s="50"/>
      <c r="I994" s="45"/>
      <c r="J994" s="45"/>
      <c r="K994" s="46"/>
      <c r="L994" s="44"/>
      <c r="M994" s="46"/>
      <c r="N994" s="31"/>
    </row>
    <row r="995" spans="1:14" x14ac:dyDescent="0.25">
      <c r="A995" s="43"/>
      <c r="B995" s="52"/>
      <c r="C995" s="33"/>
      <c r="D995" s="34"/>
      <c r="F995" s="34"/>
      <c r="G995" s="49"/>
      <c r="H995" s="50"/>
      <c r="I995" s="45"/>
      <c r="J995" s="45"/>
      <c r="K995" s="46"/>
      <c r="L995" s="44"/>
      <c r="M995" s="46"/>
      <c r="N995" s="31"/>
    </row>
    <row r="996" spans="1:14" x14ac:dyDescent="0.25">
      <c r="A996" s="43"/>
      <c r="B996" s="52"/>
      <c r="C996" s="33"/>
      <c r="D996" s="34"/>
      <c r="E996" s="34"/>
      <c r="G996" s="49"/>
      <c r="H996" s="50"/>
      <c r="I996" s="45"/>
      <c r="J996" s="45"/>
      <c r="K996" s="46"/>
      <c r="L996" s="44"/>
      <c r="M996" s="46"/>
      <c r="N996" s="31"/>
    </row>
    <row r="997" spans="1:14" x14ac:dyDescent="0.25">
      <c r="A997" s="43"/>
      <c r="B997" s="52"/>
      <c r="C997" s="33"/>
      <c r="D997" s="34"/>
      <c r="E997" s="34"/>
      <c r="G997" s="49"/>
      <c r="H997" s="50"/>
      <c r="I997" s="45"/>
      <c r="J997" s="45"/>
      <c r="K997" s="46"/>
      <c r="L997" s="44"/>
      <c r="M997" s="46"/>
      <c r="N997" s="31"/>
    </row>
    <row r="998" spans="1:14" x14ac:dyDescent="0.25">
      <c r="A998" s="43"/>
      <c r="B998" s="52"/>
      <c r="C998" s="33"/>
      <c r="D998" s="34"/>
      <c r="F998" s="34"/>
      <c r="G998" s="49"/>
      <c r="H998" s="50"/>
      <c r="I998" s="45"/>
      <c r="J998" s="45"/>
      <c r="K998" s="46"/>
      <c r="L998" s="44"/>
      <c r="M998" s="46"/>
      <c r="N998" s="31"/>
    </row>
    <row r="999" spans="1:14" x14ac:dyDescent="0.25">
      <c r="A999" s="43"/>
      <c r="B999" s="52"/>
      <c r="C999" s="33"/>
      <c r="D999" s="34"/>
      <c r="E999" s="34"/>
      <c r="G999" s="49"/>
      <c r="H999" s="50"/>
      <c r="I999" s="45"/>
      <c r="J999" s="45"/>
      <c r="K999" s="46"/>
      <c r="L999" s="44"/>
      <c r="M999" s="46"/>
      <c r="N999" s="31"/>
    </row>
    <row r="1000" spans="1:14" x14ac:dyDescent="0.25">
      <c r="A1000" s="43"/>
      <c r="B1000" s="52"/>
      <c r="C1000" s="33"/>
      <c r="D1000" s="34"/>
      <c r="F1000" s="34"/>
      <c r="G1000" s="49"/>
      <c r="H1000" s="50"/>
      <c r="I1000" s="45"/>
      <c r="J1000" s="45"/>
      <c r="K1000" s="46"/>
      <c r="L1000" s="44"/>
      <c r="M1000" s="46"/>
      <c r="N1000" s="31"/>
    </row>
    <row r="1001" spans="1:14" x14ac:dyDescent="0.25">
      <c r="A1001" s="43"/>
      <c r="B1001" s="52"/>
      <c r="C1001" s="33"/>
      <c r="D1001" s="34"/>
      <c r="E1001" s="34"/>
      <c r="G1001" s="49"/>
      <c r="H1001" s="50"/>
      <c r="I1001" s="45"/>
      <c r="J1001" s="45"/>
      <c r="K1001" s="46"/>
      <c r="L1001" s="44"/>
      <c r="M1001" s="46"/>
      <c r="N1001" s="31"/>
    </row>
    <row r="1002" spans="1:14" x14ac:dyDescent="0.25">
      <c r="A1002" s="43"/>
      <c r="B1002" s="52"/>
      <c r="C1002" s="33"/>
      <c r="D1002" s="34"/>
      <c r="E1002" s="34"/>
      <c r="G1002" s="49"/>
      <c r="H1002" s="50"/>
      <c r="I1002" s="45"/>
      <c r="J1002" s="45"/>
      <c r="K1002" s="46"/>
      <c r="L1002" s="44"/>
      <c r="M1002" s="46"/>
      <c r="N1002" s="31"/>
    </row>
    <row r="1003" spans="1:14" x14ac:dyDescent="0.25">
      <c r="A1003" s="43"/>
      <c r="B1003" s="52"/>
      <c r="C1003" s="33"/>
      <c r="D1003" s="34"/>
      <c r="F1003" s="34"/>
      <c r="G1003" s="49"/>
      <c r="H1003" s="50"/>
      <c r="I1003" s="45"/>
      <c r="J1003" s="45"/>
      <c r="K1003" s="46"/>
      <c r="L1003" s="44"/>
      <c r="M1003" s="46"/>
      <c r="N1003" s="31"/>
    </row>
    <row r="1004" spans="1:14" x14ac:dyDescent="0.25">
      <c r="A1004" s="43"/>
      <c r="B1004" s="52"/>
      <c r="C1004" s="33"/>
      <c r="D1004" s="34"/>
      <c r="E1004" s="34"/>
      <c r="G1004" s="49"/>
      <c r="H1004" s="50"/>
      <c r="I1004" s="45"/>
      <c r="J1004" s="45"/>
      <c r="K1004" s="46"/>
      <c r="L1004" s="44"/>
      <c r="M1004" s="46"/>
      <c r="N1004" s="31"/>
    </row>
    <row r="1005" spans="1:14" x14ac:dyDescent="0.25">
      <c r="A1005" s="43"/>
      <c r="B1005" s="52"/>
      <c r="C1005" s="33"/>
      <c r="D1005" s="34"/>
      <c r="F1005" s="34"/>
      <c r="G1005" s="49"/>
      <c r="H1005" s="50"/>
      <c r="I1005" s="45"/>
      <c r="J1005" s="45"/>
      <c r="K1005" s="46"/>
      <c r="L1005" s="44"/>
      <c r="M1005" s="46"/>
      <c r="N1005" s="31"/>
    </row>
    <row r="1006" spans="1:14" x14ac:dyDescent="0.25">
      <c r="A1006" s="43"/>
      <c r="B1006" s="52"/>
      <c r="C1006" s="33"/>
      <c r="D1006" s="34"/>
      <c r="E1006" s="34"/>
      <c r="G1006" s="49"/>
      <c r="H1006" s="50"/>
      <c r="I1006" s="45"/>
      <c r="J1006" s="45"/>
      <c r="K1006" s="46"/>
      <c r="L1006" s="44"/>
      <c r="M1006" s="46"/>
      <c r="N1006" s="31"/>
    </row>
    <row r="1007" spans="1:14" x14ac:dyDescent="0.25">
      <c r="A1007" s="43"/>
      <c r="B1007" s="52"/>
      <c r="C1007" s="33"/>
      <c r="D1007" s="34"/>
      <c r="E1007" s="34"/>
      <c r="G1007" s="49"/>
      <c r="H1007" s="50"/>
      <c r="I1007" s="45"/>
      <c r="J1007" s="45"/>
      <c r="K1007" s="46"/>
      <c r="L1007" s="44"/>
      <c r="M1007" s="46"/>
      <c r="N1007" s="31"/>
    </row>
    <row r="1008" spans="1:14" x14ac:dyDescent="0.25">
      <c r="A1008" s="43"/>
      <c r="B1008" s="52"/>
      <c r="C1008" s="33"/>
      <c r="D1008" s="34"/>
      <c r="F1008" s="34"/>
      <c r="G1008" s="49"/>
      <c r="H1008" s="50"/>
      <c r="I1008" s="45"/>
      <c r="J1008" s="45"/>
      <c r="K1008" s="46"/>
      <c r="L1008" s="44"/>
      <c r="M1008" s="46"/>
      <c r="N1008" s="31"/>
    </row>
    <row r="1009" spans="1:14" x14ac:dyDescent="0.25">
      <c r="A1009" s="43"/>
      <c r="B1009" s="52"/>
      <c r="C1009" s="33"/>
      <c r="D1009" s="34"/>
      <c r="E1009" s="34"/>
      <c r="G1009" s="49"/>
      <c r="H1009" s="50"/>
      <c r="I1009" s="45"/>
      <c r="J1009" s="45"/>
      <c r="K1009" s="46"/>
      <c r="L1009" s="44"/>
      <c r="M1009" s="46"/>
      <c r="N1009" s="31"/>
    </row>
    <row r="1010" spans="1:14" x14ac:dyDescent="0.25">
      <c r="A1010" s="43"/>
      <c r="B1010" s="52"/>
      <c r="C1010" s="33"/>
      <c r="D1010" s="34"/>
      <c r="F1010" s="34"/>
      <c r="G1010" s="49"/>
      <c r="H1010" s="50"/>
      <c r="I1010" s="45"/>
      <c r="J1010" s="45"/>
      <c r="K1010" s="46"/>
      <c r="L1010" s="44"/>
      <c r="M1010" s="46"/>
      <c r="N1010" s="31"/>
    </row>
    <row r="1011" spans="1:14" x14ac:dyDescent="0.25">
      <c r="A1011" s="43"/>
      <c r="B1011" s="52"/>
      <c r="C1011" s="33"/>
      <c r="D1011" s="34"/>
      <c r="E1011" s="34"/>
      <c r="G1011" s="49"/>
      <c r="H1011" s="50"/>
      <c r="I1011" s="45"/>
      <c r="J1011" s="45"/>
      <c r="K1011" s="46"/>
      <c r="L1011" s="44"/>
      <c r="M1011" s="46"/>
      <c r="N1011" s="31"/>
    </row>
    <row r="1012" spans="1:14" x14ac:dyDescent="0.25">
      <c r="A1012" s="43"/>
      <c r="B1012" s="52"/>
      <c r="C1012" s="33"/>
      <c r="D1012" s="34"/>
      <c r="E1012" s="34"/>
      <c r="G1012" s="49"/>
      <c r="H1012" s="50"/>
      <c r="I1012" s="45"/>
      <c r="J1012" s="45"/>
      <c r="K1012" s="46"/>
      <c r="L1012" s="44"/>
      <c r="M1012" s="46"/>
      <c r="N1012" s="31"/>
    </row>
    <row r="1013" spans="1:14" x14ac:dyDescent="0.25">
      <c r="A1013" s="43"/>
      <c r="B1013" s="52"/>
      <c r="C1013" s="33"/>
      <c r="D1013" s="34"/>
      <c r="F1013" s="34"/>
      <c r="G1013" s="49"/>
      <c r="H1013" s="50"/>
      <c r="I1013" s="45"/>
      <c r="J1013" s="45"/>
      <c r="K1013" s="46"/>
      <c r="L1013" s="44"/>
      <c r="M1013" s="46"/>
      <c r="N1013" s="31"/>
    </row>
    <row r="1014" spans="1:14" x14ac:dyDescent="0.25">
      <c r="A1014" s="43"/>
      <c r="B1014" s="52"/>
      <c r="C1014" s="33"/>
      <c r="D1014" s="34"/>
      <c r="E1014" s="34"/>
      <c r="G1014" s="49"/>
      <c r="H1014" s="50"/>
      <c r="I1014" s="45"/>
      <c r="J1014" s="45"/>
      <c r="K1014" s="46"/>
      <c r="L1014" s="44"/>
      <c r="M1014" s="46"/>
      <c r="N1014" s="31"/>
    </row>
    <row r="1015" spans="1:14" x14ac:dyDescent="0.25">
      <c r="A1015" s="43"/>
      <c r="B1015" s="52"/>
      <c r="C1015" s="33"/>
      <c r="D1015" s="34"/>
      <c r="F1015" s="34"/>
      <c r="G1015" s="49"/>
      <c r="H1015" s="50"/>
      <c r="I1015" s="45"/>
      <c r="J1015" s="45"/>
      <c r="K1015" s="46"/>
      <c r="L1015" s="44"/>
      <c r="M1015" s="46"/>
      <c r="N1015" s="31"/>
    </row>
    <row r="1016" spans="1:14" x14ac:dyDescent="0.25">
      <c r="A1016" s="43"/>
      <c r="B1016" s="52"/>
      <c r="C1016" s="33"/>
      <c r="D1016" s="34"/>
      <c r="E1016" s="34"/>
      <c r="G1016" s="49"/>
      <c r="H1016" s="50"/>
      <c r="I1016" s="45"/>
      <c r="J1016" s="45"/>
      <c r="K1016" s="46"/>
      <c r="L1016" s="44"/>
      <c r="M1016" s="46"/>
      <c r="N1016" s="31"/>
    </row>
    <row r="1017" spans="1:14" x14ac:dyDescent="0.25">
      <c r="A1017" s="43"/>
      <c r="B1017" s="52"/>
      <c r="C1017" s="33"/>
      <c r="D1017" s="34"/>
      <c r="E1017" s="34"/>
      <c r="G1017" s="49"/>
      <c r="H1017" s="50"/>
      <c r="I1017" s="45"/>
      <c r="J1017" s="45"/>
      <c r="K1017" s="46"/>
      <c r="L1017" s="44"/>
      <c r="M1017" s="46"/>
      <c r="N1017" s="31"/>
    </row>
    <row r="1018" spans="1:14" x14ac:dyDescent="0.25">
      <c r="A1018" s="43"/>
      <c r="B1018" s="52"/>
      <c r="C1018" s="33"/>
      <c r="D1018" s="34"/>
      <c r="F1018" s="34"/>
      <c r="G1018" s="49"/>
      <c r="H1018" s="50"/>
      <c r="I1018" s="45"/>
      <c r="J1018" s="45"/>
      <c r="K1018" s="46"/>
      <c r="L1018" s="44"/>
      <c r="M1018" s="46"/>
      <c r="N1018" s="31"/>
    </row>
    <row r="1019" spans="1:14" x14ac:dyDescent="0.25">
      <c r="A1019" s="43"/>
      <c r="B1019" s="52"/>
      <c r="C1019" s="33"/>
      <c r="D1019" s="34"/>
      <c r="E1019" s="34"/>
      <c r="G1019" s="49"/>
      <c r="H1019" s="50"/>
      <c r="I1019" s="45"/>
      <c r="J1019" s="45"/>
      <c r="K1019" s="46"/>
      <c r="L1019" s="44"/>
      <c r="M1019" s="46"/>
      <c r="N1019" s="31"/>
    </row>
    <row r="1020" spans="1:14" x14ac:dyDescent="0.25">
      <c r="A1020" s="43"/>
      <c r="B1020" s="52"/>
      <c r="C1020" s="33"/>
      <c r="D1020" s="34"/>
      <c r="F1020" s="34"/>
      <c r="G1020" s="49"/>
      <c r="H1020" s="50"/>
      <c r="I1020" s="45"/>
      <c r="J1020" s="45"/>
      <c r="K1020" s="46"/>
      <c r="L1020" s="44"/>
      <c r="M1020" s="46"/>
      <c r="N1020" s="31"/>
    </row>
    <row r="1021" spans="1:14" x14ac:dyDescent="0.25">
      <c r="A1021" s="43"/>
      <c r="B1021" s="52"/>
      <c r="C1021" s="33"/>
      <c r="D1021" s="34"/>
      <c r="E1021" s="34"/>
      <c r="G1021" s="49"/>
      <c r="H1021" s="50"/>
      <c r="I1021" s="45"/>
      <c r="J1021" s="45"/>
      <c r="K1021" s="46"/>
      <c r="L1021" s="44"/>
      <c r="M1021" s="46"/>
      <c r="N1021" s="31"/>
    </row>
    <row r="1022" spans="1:14" x14ac:dyDescent="0.25">
      <c r="A1022" s="43"/>
      <c r="B1022" s="52"/>
      <c r="C1022" s="33"/>
      <c r="D1022" s="34"/>
      <c r="E1022" s="34"/>
      <c r="G1022" s="49"/>
      <c r="H1022" s="50"/>
      <c r="I1022" s="45"/>
      <c r="J1022" s="45"/>
      <c r="K1022" s="46"/>
      <c r="L1022" s="44"/>
      <c r="M1022" s="46"/>
      <c r="N1022" s="31"/>
    </row>
    <row r="1023" spans="1:14" x14ac:dyDescent="0.25">
      <c r="A1023" s="43"/>
      <c r="B1023" s="52"/>
      <c r="C1023" s="33"/>
      <c r="D1023" s="34"/>
      <c r="F1023" s="34"/>
      <c r="G1023" s="49"/>
      <c r="H1023" s="50"/>
      <c r="I1023" s="45"/>
      <c r="J1023" s="45"/>
      <c r="K1023" s="46"/>
      <c r="L1023" s="44"/>
      <c r="M1023" s="46"/>
      <c r="N1023" s="31"/>
    </row>
    <row r="1024" spans="1:14" x14ac:dyDescent="0.25">
      <c r="A1024" s="43"/>
      <c r="B1024" s="52"/>
      <c r="C1024" s="33"/>
      <c r="D1024" s="34"/>
      <c r="E1024" s="34"/>
      <c r="G1024" s="49"/>
      <c r="H1024" s="50"/>
      <c r="I1024" s="45"/>
      <c r="J1024" s="45"/>
      <c r="K1024" s="46"/>
      <c r="L1024" s="44"/>
      <c r="M1024" s="46"/>
      <c r="N1024" s="31"/>
    </row>
    <row r="1025" spans="1:14" x14ac:dyDescent="0.25">
      <c r="A1025" s="43"/>
      <c r="B1025" s="52"/>
      <c r="C1025" s="33"/>
      <c r="D1025" s="34"/>
      <c r="F1025" s="34"/>
      <c r="G1025" s="49"/>
      <c r="H1025" s="50"/>
      <c r="I1025" s="45"/>
      <c r="J1025" s="45"/>
      <c r="K1025" s="46"/>
      <c r="L1025" s="44"/>
      <c r="M1025" s="46"/>
      <c r="N1025" s="31"/>
    </row>
    <row r="1026" spans="1:14" x14ac:dyDescent="0.25">
      <c r="A1026" s="43"/>
      <c r="B1026" s="52"/>
      <c r="C1026" s="33"/>
      <c r="D1026" s="34"/>
      <c r="E1026" s="34"/>
      <c r="G1026" s="49"/>
      <c r="H1026" s="50"/>
      <c r="I1026" s="45"/>
      <c r="J1026" s="45"/>
      <c r="K1026" s="46"/>
      <c r="L1026" s="44"/>
      <c r="M1026" s="46"/>
      <c r="N1026" s="31"/>
    </row>
    <row r="1027" spans="1:14" x14ac:dyDescent="0.25">
      <c r="A1027" s="43"/>
      <c r="B1027" s="52"/>
      <c r="C1027" s="33"/>
      <c r="D1027" s="34"/>
      <c r="E1027" s="34"/>
      <c r="G1027" s="49"/>
      <c r="H1027" s="50"/>
      <c r="I1027" s="45"/>
      <c r="J1027" s="45"/>
      <c r="K1027" s="46"/>
      <c r="L1027" s="44"/>
      <c r="M1027" s="46"/>
      <c r="N1027" s="31"/>
    </row>
    <row r="1028" spans="1:14" x14ac:dyDescent="0.25">
      <c r="A1028" s="43"/>
      <c r="B1028" s="52"/>
      <c r="C1028" s="33"/>
      <c r="D1028" s="34"/>
      <c r="F1028" s="34"/>
      <c r="G1028" s="49"/>
      <c r="H1028" s="50"/>
      <c r="I1028" s="45"/>
      <c r="J1028" s="45"/>
      <c r="K1028" s="46"/>
      <c r="L1028" s="44"/>
      <c r="M1028" s="46"/>
      <c r="N1028" s="31"/>
    </row>
    <row r="1029" spans="1:14" x14ac:dyDescent="0.25">
      <c r="A1029" s="43"/>
      <c r="B1029" s="52"/>
      <c r="C1029" s="33"/>
      <c r="D1029" s="34"/>
      <c r="E1029" s="34"/>
      <c r="G1029" s="49"/>
      <c r="H1029" s="50"/>
      <c r="I1029" s="45"/>
      <c r="J1029" s="45"/>
      <c r="K1029" s="46"/>
      <c r="L1029" s="44"/>
      <c r="M1029" s="46"/>
      <c r="N1029" s="31"/>
    </row>
    <row r="1030" spans="1:14" x14ac:dyDescent="0.25">
      <c r="A1030" s="43"/>
      <c r="B1030" s="52"/>
      <c r="C1030" s="33"/>
      <c r="D1030" s="34"/>
      <c r="F1030" s="34"/>
      <c r="G1030" s="49"/>
      <c r="H1030" s="50"/>
      <c r="I1030" s="45"/>
      <c r="J1030" s="45"/>
      <c r="K1030" s="46"/>
      <c r="L1030" s="44"/>
      <c r="M1030" s="46"/>
      <c r="N1030" s="31"/>
    </row>
    <row r="1031" spans="1:14" x14ac:dyDescent="0.25">
      <c r="A1031" s="43"/>
      <c r="B1031" s="52"/>
      <c r="C1031" s="33"/>
      <c r="D1031" s="34"/>
      <c r="E1031" s="34"/>
      <c r="G1031" s="49"/>
      <c r="H1031" s="50"/>
      <c r="I1031" s="45"/>
      <c r="J1031" s="45"/>
      <c r="K1031" s="46"/>
      <c r="L1031" s="44"/>
      <c r="M1031" s="46"/>
      <c r="N1031" s="31"/>
    </row>
    <row r="1032" spans="1:14" x14ac:dyDescent="0.25">
      <c r="A1032" s="43"/>
      <c r="B1032" s="52"/>
      <c r="C1032" s="33"/>
      <c r="D1032" s="34"/>
      <c r="E1032" s="34"/>
      <c r="G1032" s="49"/>
      <c r="H1032" s="50"/>
      <c r="I1032" s="45"/>
      <c r="J1032" s="45"/>
      <c r="K1032" s="46"/>
      <c r="L1032" s="44"/>
      <c r="M1032" s="46"/>
      <c r="N1032" s="31"/>
    </row>
    <row r="1033" spans="1:14" x14ac:dyDescent="0.25">
      <c r="A1033" s="43"/>
      <c r="B1033" s="52"/>
      <c r="C1033" s="33"/>
      <c r="D1033" s="34"/>
      <c r="F1033" s="34"/>
      <c r="G1033" s="49"/>
      <c r="H1033" s="50"/>
      <c r="I1033" s="45"/>
      <c r="J1033" s="45"/>
      <c r="K1033" s="46"/>
      <c r="L1033" s="44"/>
      <c r="M1033" s="46"/>
      <c r="N1033" s="31"/>
    </row>
    <row r="1034" spans="1:14" x14ac:dyDescent="0.25">
      <c r="A1034" s="43"/>
      <c r="B1034" s="52"/>
      <c r="C1034" s="33"/>
      <c r="D1034" s="34"/>
      <c r="E1034" s="34"/>
      <c r="G1034" s="49"/>
      <c r="H1034" s="50"/>
      <c r="I1034" s="45"/>
      <c r="J1034" s="45"/>
      <c r="K1034" s="46"/>
      <c r="L1034" s="44"/>
      <c r="M1034" s="46"/>
      <c r="N1034" s="31"/>
    </row>
    <row r="1035" spans="1:14" x14ac:dyDescent="0.25">
      <c r="A1035" s="43"/>
      <c r="B1035" s="52"/>
      <c r="C1035" s="33"/>
      <c r="D1035" s="34"/>
      <c r="F1035" s="34"/>
      <c r="G1035" s="49"/>
      <c r="H1035" s="50"/>
      <c r="I1035" s="45"/>
      <c r="J1035" s="45"/>
      <c r="K1035" s="46"/>
      <c r="L1035" s="44"/>
      <c r="M1035" s="46"/>
      <c r="N1035" s="31"/>
    </row>
    <row r="1036" spans="1:14" x14ac:dyDescent="0.25">
      <c r="A1036" s="43"/>
      <c r="B1036" s="52"/>
      <c r="C1036" s="33"/>
      <c r="D1036" s="34"/>
      <c r="E1036" s="34"/>
      <c r="G1036" s="49"/>
      <c r="H1036" s="50"/>
      <c r="I1036" s="45"/>
      <c r="J1036" s="45"/>
      <c r="K1036" s="46"/>
      <c r="L1036" s="44"/>
      <c r="M1036" s="46"/>
      <c r="N1036" s="31"/>
    </row>
    <row r="1037" spans="1:14" x14ac:dyDescent="0.25">
      <c r="A1037" s="43"/>
      <c r="B1037" s="52"/>
      <c r="C1037" s="33"/>
      <c r="D1037" s="34"/>
      <c r="E1037" s="34"/>
      <c r="G1037" s="49"/>
      <c r="H1037" s="50"/>
      <c r="I1037" s="45"/>
      <c r="J1037" s="45"/>
      <c r="K1037" s="46"/>
      <c r="L1037" s="44"/>
      <c r="M1037" s="46"/>
      <c r="N1037" s="31"/>
    </row>
    <row r="1038" spans="1:14" x14ac:dyDescent="0.25">
      <c r="A1038" s="43"/>
      <c r="B1038" s="52"/>
      <c r="C1038" s="33"/>
      <c r="D1038" s="34"/>
      <c r="F1038" s="34"/>
      <c r="G1038" s="49"/>
      <c r="H1038" s="50"/>
      <c r="I1038" s="45"/>
      <c r="J1038" s="45"/>
      <c r="K1038" s="46"/>
      <c r="L1038" s="44"/>
      <c r="M1038" s="46"/>
      <c r="N1038" s="31"/>
    </row>
    <row r="1039" spans="1:14" x14ac:dyDescent="0.25">
      <c r="A1039" s="43"/>
      <c r="B1039" s="52"/>
      <c r="C1039" s="33"/>
      <c r="D1039" s="34"/>
      <c r="E1039" s="34"/>
      <c r="G1039" s="49"/>
      <c r="H1039" s="50"/>
      <c r="I1039" s="45"/>
      <c r="J1039" s="45"/>
      <c r="K1039" s="46"/>
      <c r="L1039" s="44"/>
      <c r="M1039" s="46"/>
      <c r="N1039" s="31"/>
    </row>
    <row r="1040" spans="1:14" x14ac:dyDescent="0.25">
      <c r="A1040" s="43"/>
      <c r="B1040" s="52"/>
      <c r="C1040" s="33"/>
      <c r="D1040" s="34"/>
      <c r="F1040" s="34"/>
      <c r="G1040" s="49"/>
      <c r="H1040" s="50"/>
      <c r="I1040" s="45"/>
      <c r="J1040" s="45"/>
      <c r="K1040" s="46"/>
      <c r="L1040" s="44"/>
      <c r="M1040" s="46"/>
      <c r="N1040" s="31"/>
    </row>
    <row r="1041" spans="1:14" x14ac:dyDescent="0.25">
      <c r="A1041" s="43"/>
      <c r="B1041" s="52"/>
      <c r="C1041" s="33"/>
      <c r="D1041" s="34"/>
      <c r="E1041" s="34"/>
      <c r="G1041" s="49"/>
      <c r="H1041" s="50"/>
      <c r="I1041" s="45"/>
      <c r="J1041" s="45"/>
      <c r="K1041" s="46"/>
      <c r="L1041" s="44"/>
      <c r="M1041" s="46"/>
      <c r="N1041" s="31"/>
    </row>
    <row r="1042" spans="1:14" x14ac:dyDescent="0.25">
      <c r="A1042" s="43"/>
      <c r="B1042" s="52"/>
      <c r="C1042" s="33"/>
      <c r="D1042" s="34"/>
      <c r="E1042" s="34"/>
      <c r="G1042" s="49"/>
      <c r="H1042" s="50"/>
      <c r="I1042" s="45"/>
      <c r="J1042" s="45"/>
      <c r="K1042" s="46"/>
      <c r="L1042" s="44"/>
      <c r="M1042" s="46"/>
      <c r="N1042" s="31"/>
    </row>
    <row r="1043" spans="1:14" x14ac:dyDescent="0.25">
      <c r="A1043" s="43"/>
      <c r="B1043" s="52"/>
      <c r="C1043" s="33"/>
      <c r="D1043" s="34"/>
      <c r="F1043" s="34"/>
      <c r="G1043" s="49"/>
      <c r="H1043" s="50"/>
      <c r="I1043" s="45"/>
      <c r="J1043" s="45"/>
      <c r="K1043" s="46"/>
      <c r="L1043" s="44"/>
      <c r="M1043" s="46"/>
      <c r="N1043" s="31"/>
    </row>
    <row r="1044" spans="1:14" x14ac:dyDescent="0.25">
      <c r="A1044" s="43"/>
      <c r="B1044" s="52"/>
      <c r="C1044" s="33"/>
      <c r="D1044" s="34"/>
      <c r="E1044" s="34"/>
      <c r="G1044" s="49"/>
      <c r="H1044" s="50"/>
      <c r="I1044" s="45"/>
      <c r="J1044" s="45"/>
      <c r="K1044" s="46"/>
      <c r="L1044" s="44"/>
      <c r="M1044" s="46"/>
      <c r="N1044" s="31"/>
    </row>
    <row r="1045" spans="1:14" x14ac:dyDescent="0.25">
      <c r="A1045" s="43"/>
      <c r="B1045" s="52"/>
      <c r="C1045" s="33"/>
      <c r="D1045" s="34"/>
      <c r="F1045" s="34"/>
      <c r="G1045" s="49"/>
      <c r="H1045" s="50"/>
      <c r="I1045" s="45"/>
      <c r="J1045" s="45"/>
      <c r="K1045" s="46"/>
      <c r="L1045" s="44"/>
      <c r="M1045" s="46"/>
      <c r="N1045" s="31"/>
    </row>
    <row r="1046" spans="1:14" x14ac:dyDescent="0.25">
      <c r="A1046" s="43"/>
      <c r="B1046" s="52"/>
      <c r="C1046" s="33"/>
      <c r="D1046" s="34"/>
      <c r="E1046" s="34"/>
      <c r="G1046" s="49"/>
      <c r="H1046" s="50"/>
      <c r="I1046" s="45"/>
      <c r="J1046" s="45"/>
      <c r="K1046" s="46"/>
      <c r="L1046" s="44"/>
      <c r="M1046" s="46"/>
      <c r="N1046" s="31"/>
    </row>
    <row r="1047" spans="1:14" x14ac:dyDescent="0.25">
      <c r="A1047" s="43"/>
      <c r="B1047" s="52"/>
      <c r="C1047" s="33"/>
      <c r="D1047" s="34"/>
      <c r="E1047" s="34"/>
      <c r="G1047" s="49"/>
      <c r="H1047" s="50"/>
      <c r="I1047" s="45"/>
      <c r="J1047" s="45"/>
      <c r="K1047" s="46"/>
      <c r="L1047" s="44"/>
      <c r="M1047" s="46"/>
      <c r="N1047" s="31"/>
    </row>
    <row r="1048" spans="1:14" x14ac:dyDescent="0.25">
      <c r="A1048" s="43"/>
      <c r="B1048" s="52"/>
      <c r="C1048" s="33"/>
      <c r="D1048" s="34"/>
      <c r="F1048" s="34"/>
      <c r="G1048" s="49"/>
      <c r="H1048" s="50"/>
      <c r="I1048" s="45"/>
      <c r="J1048" s="45"/>
      <c r="K1048" s="46"/>
      <c r="L1048" s="44"/>
      <c r="M1048" s="46"/>
      <c r="N1048" s="31"/>
    </row>
    <row r="1049" spans="1:14" x14ac:dyDescent="0.25">
      <c r="A1049" s="43"/>
      <c r="B1049" s="52"/>
      <c r="C1049" s="33"/>
      <c r="D1049" s="34"/>
      <c r="E1049" s="34"/>
      <c r="G1049" s="49"/>
      <c r="H1049" s="50"/>
      <c r="I1049" s="45"/>
      <c r="J1049" s="45"/>
      <c r="K1049" s="46"/>
      <c r="L1049" s="44"/>
      <c r="M1049" s="46"/>
      <c r="N1049" s="31"/>
    </row>
    <row r="1050" spans="1:14" x14ac:dyDescent="0.25">
      <c r="A1050" s="43"/>
      <c r="B1050" s="52"/>
      <c r="C1050" s="33"/>
      <c r="D1050" s="34"/>
      <c r="F1050" s="34"/>
      <c r="G1050" s="49"/>
      <c r="H1050" s="50"/>
      <c r="I1050" s="45"/>
      <c r="J1050" s="45"/>
      <c r="K1050" s="46"/>
      <c r="L1050" s="44"/>
      <c r="M1050" s="46"/>
      <c r="N1050" s="31"/>
    </row>
    <row r="1051" spans="1:14" x14ac:dyDescent="0.25">
      <c r="A1051" s="43"/>
      <c r="B1051" s="52"/>
      <c r="C1051" s="33"/>
      <c r="D1051" s="34"/>
      <c r="E1051" s="34"/>
      <c r="G1051" s="49"/>
      <c r="H1051" s="50"/>
      <c r="I1051" s="45"/>
      <c r="J1051" s="45"/>
      <c r="K1051" s="46"/>
      <c r="L1051" s="44"/>
      <c r="M1051" s="46"/>
      <c r="N1051" s="31"/>
    </row>
    <row r="1052" spans="1:14" x14ac:dyDescent="0.25">
      <c r="A1052" s="43"/>
      <c r="B1052" s="52"/>
      <c r="C1052" s="33"/>
      <c r="D1052" s="34"/>
      <c r="E1052" s="34"/>
      <c r="G1052" s="49"/>
      <c r="H1052" s="50"/>
      <c r="I1052" s="45"/>
      <c r="J1052" s="45"/>
      <c r="K1052" s="46"/>
      <c r="L1052" s="44"/>
      <c r="M1052" s="46"/>
      <c r="N1052" s="31"/>
    </row>
    <row r="1053" spans="1:14" x14ac:dyDescent="0.25">
      <c r="A1053" s="43"/>
      <c r="B1053" s="52"/>
      <c r="C1053" s="33"/>
      <c r="D1053" s="34"/>
      <c r="F1053" s="34"/>
      <c r="G1053" s="49"/>
      <c r="H1053" s="50"/>
      <c r="I1053" s="45"/>
      <c r="J1053" s="45"/>
      <c r="K1053" s="46"/>
      <c r="L1053" s="44"/>
      <c r="M1053" s="46"/>
      <c r="N1053" s="31"/>
    </row>
    <row r="1054" spans="1:14" x14ac:dyDescent="0.25">
      <c r="A1054" s="43"/>
      <c r="B1054" s="52"/>
      <c r="C1054" s="33"/>
      <c r="D1054" s="34"/>
      <c r="E1054" s="34"/>
      <c r="G1054" s="49"/>
      <c r="H1054" s="50"/>
      <c r="I1054" s="45"/>
      <c r="J1054" s="45"/>
      <c r="K1054" s="46"/>
      <c r="L1054" s="44"/>
      <c r="M1054" s="46"/>
      <c r="N1054" s="31"/>
    </row>
    <row r="1055" spans="1:14" x14ac:dyDescent="0.25">
      <c r="A1055" s="43"/>
      <c r="B1055" s="52"/>
      <c r="C1055" s="33"/>
      <c r="D1055" s="34"/>
      <c r="F1055" s="34"/>
      <c r="G1055" s="49"/>
      <c r="H1055" s="50"/>
      <c r="I1055" s="45"/>
      <c r="J1055" s="45"/>
      <c r="K1055" s="46"/>
      <c r="L1055" s="44"/>
      <c r="M1055" s="46"/>
      <c r="N1055" s="31"/>
    </row>
    <row r="1056" spans="1:14" x14ac:dyDescent="0.25">
      <c r="A1056" s="43"/>
      <c r="B1056" s="52"/>
      <c r="C1056" s="33"/>
      <c r="D1056" s="34"/>
      <c r="E1056" s="34"/>
      <c r="G1056" s="49"/>
      <c r="H1056" s="50"/>
      <c r="I1056" s="45"/>
      <c r="J1056" s="45"/>
      <c r="K1056" s="46"/>
      <c r="L1056" s="44"/>
      <c r="M1056" s="46"/>
      <c r="N1056" s="31"/>
    </row>
    <row r="1057" spans="1:14" x14ac:dyDescent="0.25">
      <c r="A1057" s="43"/>
      <c r="B1057" s="52"/>
      <c r="C1057" s="33"/>
      <c r="D1057" s="34"/>
      <c r="E1057" s="34"/>
      <c r="G1057" s="49"/>
      <c r="H1057" s="50"/>
      <c r="I1057" s="45"/>
      <c r="J1057" s="45"/>
      <c r="K1057" s="46"/>
      <c r="L1057" s="44"/>
      <c r="M1057" s="46"/>
      <c r="N1057" s="31"/>
    </row>
    <row r="1058" spans="1:14" x14ac:dyDescent="0.25">
      <c r="A1058" s="43"/>
      <c r="B1058" s="52"/>
      <c r="C1058" s="33"/>
      <c r="D1058" s="34"/>
      <c r="F1058" s="34"/>
      <c r="G1058" s="49"/>
      <c r="H1058" s="50"/>
      <c r="I1058" s="45"/>
      <c r="J1058" s="45"/>
      <c r="K1058" s="46"/>
      <c r="L1058" s="44"/>
      <c r="M1058" s="46"/>
      <c r="N1058" s="31"/>
    </row>
    <row r="1059" spans="1:14" x14ac:dyDescent="0.25">
      <c r="A1059" s="43"/>
      <c r="B1059" s="52"/>
      <c r="C1059" s="33"/>
      <c r="D1059" s="34"/>
      <c r="E1059" s="34"/>
      <c r="G1059" s="49"/>
      <c r="H1059" s="50"/>
      <c r="I1059" s="45"/>
      <c r="J1059" s="45"/>
      <c r="K1059" s="46"/>
      <c r="L1059" s="44"/>
      <c r="M1059" s="46"/>
      <c r="N1059" s="31"/>
    </row>
    <row r="1060" spans="1:14" x14ac:dyDescent="0.25">
      <c r="A1060" s="43"/>
      <c r="B1060" s="52"/>
      <c r="C1060" s="33"/>
      <c r="D1060" s="34"/>
      <c r="F1060" s="34"/>
      <c r="G1060" s="49"/>
      <c r="H1060" s="50"/>
      <c r="I1060" s="45"/>
      <c r="J1060" s="45"/>
      <c r="K1060" s="46"/>
      <c r="L1060" s="44"/>
      <c r="M1060" s="46"/>
      <c r="N1060" s="31"/>
    </row>
    <row r="1061" spans="1:14" x14ac:dyDescent="0.25">
      <c r="A1061" s="43"/>
      <c r="B1061" s="52"/>
      <c r="C1061" s="33"/>
      <c r="D1061" s="34"/>
      <c r="E1061" s="34"/>
      <c r="G1061" s="49"/>
      <c r="H1061" s="50"/>
      <c r="I1061" s="45"/>
      <c r="J1061" s="45"/>
      <c r="K1061" s="46"/>
      <c r="L1061" s="44"/>
      <c r="M1061" s="46"/>
      <c r="N1061" s="31"/>
    </row>
    <row r="1062" spans="1:14" x14ac:dyDescent="0.25">
      <c r="A1062" s="43"/>
      <c r="B1062" s="52"/>
      <c r="C1062" s="33"/>
      <c r="D1062" s="34"/>
      <c r="E1062" s="34"/>
      <c r="G1062" s="49"/>
      <c r="H1062" s="50"/>
      <c r="I1062" s="45"/>
      <c r="J1062" s="45"/>
      <c r="K1062" s="46"/>
      <c r="L1062" s="44"/>
      <c r="M1062" s="46"/>
      <c r="N1062" s="31"/>
    </row>
    <row r="1063" spans="1:14" x14ac:dyDescent="0.25">
      <c r="A1063" s="43"/>
      <c r="B1063" s="52"/>
      <c r="C1063" s="33"/>
      <c r="D1063" s="34"/>
      <c r="F1063" s="34"/>
      <c r="G1063" s="49"/>
      <c r="H1063" s="50"/>
      <c r="I1063" s="45"/>
      <c r="J1063" s="45"/>
      <c r="K1063" s="46"/>
      <c r="L1063" s="44"/>
      <c r="M1063" s="46"/>
      <c r="N1063" s="31"/>
    </row>
    <row r="1064" spans="1:14" x14ac:dyDescent="0.25">
      <c r="A1064" s="43"/>
      <c r="B1064" s="52"/>
      <c r="C1064" s="33"/>
      <c r="D1064" s="34"/>
      <c r="E1064" s="34"/>
      <c r="G1064" s="49"/>
      <c r="H1064" s="50"/>
      <c r="I1064" s="45"/>
      <c r="J1064" s="45"/>
      <c r="K1064" s="46"/>
      <c r="L1064" s="44"/>
      <c r="M1064" s="46"/>
      <c r="N1064" s="31"/>
    </row>
    <row r="1065" spans="1:14" x14ac:dyDescent="0.25">
      <c r="A1065" s="43"/>
      <c r="B1065" s="52"/>
      <c r="C1065" s="33"/>
      <c r="D1065" s="34"/>
      <c r="F1065" s="34"/>
      <c r="G1065" s="49"/>
      <c r="H1065" s="50"/>
      <c r="I1065" s="45"/>
      <c r="J1065" s="45"/>
      <c r="K1065" s="46"/>
      <c r="L1065" s="44"/>
      <c r="M1065" s="46"/>
      <c r="N1065" s="31"/>
    </row>
    <row r="1066" spans="1:14" x14ac:dyDescent="0.25">
      <c r="A1066" s="43"/>
      <c r="B1066" s="52"/>
      <c r="C1066" s="33"/>
      <c r="D1066" s="34"/>
      <c r="E1066" s="34"/>
      <c r="G1066" s="49"/>
      <c r="H1066" s="50"/>
      <c r="I1066" s="45"/>
      <c r="J1066" s="45"/>
      <c r="K1066" s="46"/>
      <c r="L1066" s="44"/>
      <c r="M1066" s="46"/>
      <c r="N1066" s="31"/>
    </row>
    <row r="1067" spans="1:14" x14ac:dyDescent="0.25">
      <c r="A1067" s="43"/>
      <c r="B1067" s="52"/>
      <c r="C1067" s="33"/>
      <c r="D1067" s="34"/>
      <c r="E1067" s="34"/>
      <c r="G1067" s="49"/>
      <c r="H1067" s="50"/>
      <c r="I1067" s="45"/>
      <c r="J1067" s="45"/>
      <c r="K1067" s="46"/>
      <c r="L1067" s="44"/>
      <c r="M1067" s="46"/>
      <c r="N1067" s="31"/>
    </row>
    <row r="1068" spans="1:14" x14ac:dyDescent="0.25">
      <c r="A1068" s="43"/>
      <c r="B1068" s="52"/>
      <c r="C1068" s="33"/>
      <c r="D1068" s="34"/>
      <c r="F1068" s="34"/>
      <c r="G1068" s="49"/>
      <c r="H1068" s="50"/>
      <c r="I1068" s="45"/>
      <c r="J1068" s="45"/>
      <c r="K1068" s="46"/>
      <c r="L1068" s="44"/>
      <c r="M1068" s="46"/>
      <c r="N1068" s="31"/>
    </row>
    <row r="1069" spans="1:14" x14ac:dyDescent="0.25">
      <c r="A1069" s="43"/>
      <c r="B1069" s="52"/>
      <c r="C1069" s="33"/>
      <c r="D1069" s="34"/>
      <c r="E1069" s="34"/>
      <c r="G1069" s="49"/>
      <c r="H1069" s="50"/>
      <c r="I1069" s="45"/>
      <c r="J1069" s="45"/>
      <c r="K1069" s="46"/>
      <c r="L1069" s="44"/>
      <c r="M1069" s="46"/>
      <c r="N1069" s="31"/>
    </row>
    <row r="1070" spans="1:14" x14ac:dyDescent="0.25">
      <c r="A1070" s="43"/>
      <c r="B1070" s="52"/>
      <c r="C1070" s="33"/>
      <c r="D1070" s="34"/>
      <c r="F1070" s="34"/>
      <c r="G1070" s="49"/>
      <c r="H1070" s="50"/>
      <c r="I1070" s="45"/>
      <c r="J1070" s="45"/>
      <c r="K1070" s="46"/>
      <c r="L1070" s="44"/>
      <c r="M1070" s="46"/>
      <c r="N1070" s="31"/>
    </row>
    <row r="1071" spans="1:14" x14ac:dyDescent="0.25">
      <c r="A1071" s="43"/>
      <c r="B1071" s="52"/>
      <c r="C1071" s="33"/>
      <c r="D1071" s="34"/>
      <c r="E1071" s="34"/>
      <c r="G1071" s="49"/>
      <c r="H1071" s="50"/>
      <c r="I1071" s="45"/>
      <c r="J1071" s="45"/>
      <c r="K1071" s="46"/>
      <c r="L1071" s="44"/>
      <c r="M1071" s="46"/>
      <c r="N1071" s="31"/>
    </row>
    <row r="1072" spans="1:14" x14ac:dyDescent="0.25">
      <c r="A1072" s="43"/>
      <c r="B1072" s="52"/>
      <c r="C1072" s="33"/>
      <c r="D1072" s="34"/>
      <c r="E1072" s="34"/>
      <c r="G1072" s="49"/>
      <c r="H1072" s="50"/>
      <c r="I1072" s="45"/>
      <c r="J1072" s="45"/>
      <c r="K1072" s="46"/>
      <c r="L1072" s="44"/>
      <c r="M1072" s="46"/>
      <c r="N1072" s="31"/>
    </row>
    <row r="1073" spans="1:14" x14ac:dyDescent="0.25">
      <c r="A1073" s="43"/>
      <c r="B1073" s="52"/>
      <c r="C1073" s="33"/>
      <c r="D1073" s="34"/>
      <c r="F1073" s="34"/>
      <c r="G1073" s="49"/>
      <c r="H1073" s="50"/>
      <c r="I1073" s="45"/>
      <c r="J1073" s="45"/>
      <c r="K1073" s="46"/>
      <c r="L1073" s="44"/>
      <c r="M1073" s="46"/>
      <c r="N1073" s="31"/>
    </row>
    <row r="1074" spans="1:14" x14ac:dyDescent="0.25">
      <c r="A1074" s="43"/>
      <c r="B1074" s="52"/>
      <c r="C1074" s="33"/>
      <c r="D1074" s="34"/>
      <c r="E1074" s="34"/>
      <c r="G1074" s="49"/>
      <c r="H1074" s="50"/>
      <c r="I1074" s="45"/>
      <c r="J1074" s="45"/>
      <c r="K1074" s="46"/>
      <c r="L1074" s="44"/>
      <c r="M1074" s="46"/>
      <c r="N1074" s="31"/>
    </row>
    <row r="1075" spans="1:14" x14ac:dyDescent="0.25">
      <c r="A1075" s="43"/>
      <c r="B1075" s="52"/>
      <c r="C1075" s="33"/>
      <c r="D1075" s="34"/>
      <c r="F1075" s="34"/>
      <c r="G1075" s="49"/>
      <c r="H1075" s="50"/>
      <c r="I1075" s="45"/>
      <c r="J1075" s="45"/>
      <c r="K1075" s="46"/>
      <c r="L1075" s="44"/>
      <c r="M1075" s="46"/>
      <c r="N1075" s="31"/>
    </row>
    <row r="1076" spans="1:14" x14ac:dyDescent="0.25">
      <c r="A1076" s="43"/>
      <c r="B1076" s="52"/>
      <c r="C1076" s="33"/>
      <c r="D1076" s="34"/>
      <c r="E1076" s="34"/>
      <c r="G1076" s="49"/>
      <c r="H1076" s="50"/>
      <c r="I1076" s="45"/>
      <c r="J1076" s="45"/>
      <c r="K1076" s="46"/>
      <c r="L1076" s="44"/>
      <c r="M1076" s="46"/>
      <c r="N1076" s="31"/>
    </row>
    <row r="1077" spans="1:14" x14ac:dyDescent="0.25">
      <c r="A1077" s="43"/>
      <c r="B1077" s="52"/>
      <c r="C1077" s="33"/>
      <c r="D1077" s="34"/>
      <c r="E1077" s="34"/>
      <c r="G1077" s="49"/>
      <c r="H1077" s="50"/>
      <c r="I1077" s="45"/>
      <c r="J1077" s="45"/>
      <c r="K1077" s="46"/>
      <c r="L1077" s="44"/>
      <c r="M1077" s="46"/>
      <c r="N1077" s="31"/>
    </row>
    <row r="1078" spans="1:14" x14ac:dyDescent="0.25">
      <c r="A1078" s="43"/>
      <c r="B1078" s="52"/>
      <c r="C1078" s="33"/>
      <c r="D1078" s="34"/>
      <c r="F1078" s="34"/>
      <c r="G1078" s="49"/>
      <c r="H1078" s="50"/>
      <c r="I1078" s="45"/>
      <c r="J1078" s="45"/>
      <c r="K1078" s="46"/>
      <c r="L1078" s="44"/>
      <c r="M1078" s="46"/>
      <c r="N1078" s="31"/>
    </row>
    <row r="1079" spans="1:14" x14ac:dyDescent="0.25">
      <c r="A1079" s="43"/>
      <c r="B1079" s="52"/>
      <c r="C1079" s="33"/>
      <c r="D1079" s="34"/>
      <c r="E1079" s="34"/>
      <c r="G1079" s="49"/>
      <c r="H1079" s="50"/>
      <c r="I1079" s="45"/>
      <c r="J1079" s="45"/>
      <c r="K1079" s="46"/>
      <c r="L1079" s="44"/>
      <c r="M1079" s="46"/>
      <c r="N1079" s="31"/>
    </row>
    <row r="1080" spans="1:14" x14ac:dyDescent="0.25">
      <c r="A1080" s="43"/>
      <c r="B1080" s="52"/>
      <c r="C1080" s="33"/>
      <c r="D1080" s="34"/>
      <c r="F1080" s="34"/>
      <c r="G1080" s="49"/>
      <c r="H1080" s="50"/>
      <c r="I1080" s="45"/>
      <c r="J1080" s="45"/>
      <c r="K1080" s="46"/>
      <c r="L1080" s="44"/>
      <c r="M1080" s="46"/>
      <c r="N1080" s="31"/>
    </row>
    <row r="1081" spans="1:14" x14ac:dyDescent="0.25">
      <c r="A1081" s="43"/>
      <c r="B1081" s="52"/>
      <c r="C1081" s="33"/>
      <c r="D1081" s="34"/>
      <c r="E1081" s="34"/>
      <c r="G1081" s="49"/>
      <c r="H1081" s="50"/>
      <c r="I1081" s="45"/>
      <c r="J1081" s="45"/>
      <c r="K1081" s="46"/>
      <c r="L1081" s="44"/>
      <c r="M1081" s="46"/>
      <c r="N1081" s="31"/>
    </row>
    <row r="1082" spans="1:14" x14ac:dyDescent="0.25">
      <c r="A1082" s="52"/>
      <c r="B1082" s="52"/>
      <c r="C1082" s="33"/>
      <c r="D1082" s="34"/>
      <c r="E1082" s="34"/>
      <c r="G1082" s="49"/>
      <c r="H1082" s="50"/>
      <c r="I1082" s="45"/>
      <c r="J1082" s="45"/>
      <c r="K1082" s="46"/>
      <c r="L1082" s="44"/>
      <c r="M1082" s="46"/>
      <c r="N1082" s="31"/>
    </row>
    <row r="1083" spans="1:14" x14ac:dyDescent="0.25">
      <c r="A1083" s="52"/>
      <c r="B1083" s="52"/>
      <c r="C1083" s="33"/>
      <c r="D1083" s="34"/>
      <c r="F1083" s="34"/>
      <c r="G1083" s="49"/>
      <c r="H1083" s="50"/>
      <c r="I1083" s="45"/>
      <c r="J1083" s="45"/>
      <c r="K1083" s="46"/>
      <c r="L1083" s="44"/>
      <c r="M1083" s="46"/>
      <c r="N1083" s="31"/>
    </row>
    <row r="1084" spans="1:14" x14ac:dyDescent="0.25">
      <c r="A1084" s="11"/>
      <c r="B1084" s="11"/>
      <c r="C1084" s="33"/>
      <c r="D1084" s="34"/>
      <c r="E1084" s="34"/>
      <c r="G1084" s="49"/>
      <c r="H1084" s="50"/>
      <c r="I1084" s="45"/>
      <c r="J1084" s="45"/>
      <c r="K1084" s="46"/>
      <c r="L1084" s="44"/>
      <c r="M1084" s="46"/>
      <c r="N1084" s="31"/>
    </row>
    <row r="1085" spans="1:14" x14ac:dyDescent="0.25">
      <c r="A1085" s="11"/>
      <c r="B1085" s="11"/>
      <c r="C1085" s="33"/>
      <c r="D1085" s="34"/>
      <c r="E1085" s="34"/>
      <c r="G1085" s="49"/>
      <c r="H1085" s="50"/>
      <c r="I1085" s="45"/>
      <c r="J1085" s="45"/>
      <c r="K1085" s="46"/>
      <c r="L1085" s="44"/>
      <c r="M1085" s="46"/>
      <c r="N1085" s="31"/>
    </row>
    <row r="1086" spans="1:14" x14ac:dyDescent="0.25">
      <c r="A1086" s="11"/>
      <c r="B1086" s="11"/>
      <c r="C1086" s="33"/>
      <c r="D1086" s="34"/>
      <c r="F1086" s="34"/>
      <c r="G1086" s="49"/>
      <c r="H1086" s="50"/>
      <c r="I1086" s="45"/>
      <c r="J1086" s="45"/>
      <c r="K1086" s="46"/>
      <c r="L1086" s="44"/>
      <c r="M1086" s="46"/>
      <c r="N1086" s="31"/>
    </row>
    <row r="1087" spans="1:14" x14ac:dyDescent="0.25">
      <c r="A1087" s="11"/>
      <c r="B1087" s="11"/>
      <c r="C1087" s="33"/>
      <c r="D1087" s="34"/>
      <c r="E1087" s="34"/>
      <c r="G1087" s="49"/>
      <c r="H1087" s="50"/>
      <c r="I1087" s="45"/>
      <c r="J1087" s="45"/>
      <c r="K1087" s="46"/>
      <c r="L1087" s="44"/>
      <c r="M1087" s="46"/>
      <c r="N1087" s="31"/>
    </row>
    <row r="1088" spans="1:14" x14ac:dyDescent="0.25">
      <c r="A1088" s="11"/>
      <c r="B1088" s="11"/>
      <c r="C1088" s="33"/>
      <c r="D1088" s="34"/>
      <c r="F1088" s="34"/>
      <c r="G1088" s="49"/>
      <c r="H1088" s="50"/>
      <c r="I1088" s="45"/>
      <c r="J1088" s="45"/>
      <c r="K1088" s="46"/>
      <c r="L1088" s="44"/>
      <c r="M1088" s="46"/>
      <c r="N1088" s="31"/>
    </row>
    <row r="1089" spans="1:14" x14ac:dyDescent="0.25">
      <c r="A1089" s="11"/>
      <c r="B1089" s="11"/>
      <c r="C1089" s="33"/>
      <c r="D1089" s="34"/>
      <c r="E1089" s="34"/>
      <c r="G1089" s="49"/>
      <c r="H1089" s="50"/>
      <c r="I1089" s="45"/>
      <c r="J1089" s="45"/>
      <c r="K1089" s="46"/>
      <c r="L1089" s="44"/>
      <c r="M1089" s="46"/>
      <c r="N1089" s="31"/>
    </row>
    <row r="1090" spans="1:14" x14ac:dyDescent="0.25">
      <c r="A1090" s="11"/>
      <c r="B1090" s="11"/>
      <c r="C1090" s="33"/>
      <c r="D1090" s="34"/>
      <c r="E1090" s="34"/>
      <c r="G1090" s="49"/>
      <c r="H1090" s="50"/>
      <c r="I1090" s="45"/>
      <c r="J1090" s="45"/>
      <c r="K1090" s="46"/>
      <c r="L1090" s="44"/>
      <c r="M1090" s="46"/>
      <c r="N1090" s="31"/>
    </row>
    <row r="1091" spans="1:14" x14ac:dyDescent="0.25">
      <c r="A1091" s="11"/>
      <c r="B1091" s="11"/>
      <c r="C1091" s="33"/>
      <c r="D1091" s="34"/>
      <c r="F1091" s="34"/>
      <c r="G1091" s="49"/>
      <c r="H1091" s="50"/>
      <c r="I1091" s="45"/>
      <c r="J1091" s="45"/>
      <c r="K1091" s="46"/>
      <c r="L1091" s="44"/>
      <c r="M1091" s="46"/>
      <c r="N1091" s="31"/>
    </row>
    <row r="1092" spans="1:14" x14ac:dyDescent="0.25">
      <c r="A1092" s="11"/>
      <c r="B1092" s="11"/>
      <c r="C1092" s="33"/>
      <c r="D1092" s="34"/>
      <c r="E1092" s="34"/>
      <c r="G1092" s="49"/>
      <c r="H1092" s="50"/>
      <c r="I1092" s="45"/>
      <c r="J1092" s="45"/>
      <c r="K1092" s="46"/>
      <c r="L1092" s="44"/>
      <c r="M1092" s="46"/>
      <c r="N1092" s="31"/>
    </row>
    <row r="1093" spans="1:14" x14ac:dyDescent="0.25">
      <c r="A1093" s="11"/>
      <c r="B1093" s="11"/>
      <c r="C1093" s="33"/>
      <c r="D1093" s="34"/>
      <c r="F1093" s="34"/>
      <c r="G1093" s="49"/>
      <c r="H1093" s="50"/>
      <c r="I1093" s="45"/>
      <c r="J1093" s="45"/>
      <c r="K1093" s="46"/>
      <c r="L1093" s="44"/>
      <c r="M1093" s="46"/>
      <c r="N1093" s="31"/>
    </row>
    <row r="1094" spans="1:14" x14ac:dyDescent="0.25">
      <c r="A1094" s="11"/>
      <c r="B1094" s="11"/>
      <c r="C1094" s="33"/>
      <c r="D1094" s="34"/>
      <c r="E1094" s="34"/>
      <c r="G1094" s="49"/>
      <c r="H1094" s="50"/>
      <c r="I1094" s="45"/>
      <c r="J1094" s="45"/>
      <c r="K1094" s="46"/>
      <c r="L1094" s="44"/>
      <c r="M1094" s="46"/>
      <c r="N1094" s="31"/>
    </row>
    <row r="1095" spans="1:14" x14ac:dyDescent="0.25">
      <c r="A1095" s="11"/>
      <c r="B1095" s="11"/>
      <c r="C1095" s="33"/>
      <c r="D1095" s="34"/>
      <c r="E1095" s="34"/>
      <c r="G1095" s="49"/>
      <c r="H1095" s="50"/>
      <c r="I1095" s="45"/>
      <c r="J1095" s="45"/>
      <c r="K1095" s="46"/>
      <c r="L1095" s="44"/>
      <c r="M1095" s="46"/>
      <c r="N1095" s="31"/>
    </row>
    <row r="1096" spans="1:14" x14ac:dyDescent="0.25">
      <c r="A1096" s="11"/>
      <c r="B1096" s="11"/>
      <c r="C1096" s="33"/>
      <c r="D1096" s="34"/>
      <c r="F1096" s="34"/>
      <c r="G1096" s="49"/>
      <c r="H1096" s="50"/>
      <c r="I1096" s="45"/>
      <c r="J1096" s="45"/>
      <c r="K1096" s="46"/>
      <c r="L1096" s="44"/>
      <c r="M1096" s="46"/>
      <c r="N1096" s="31"/>
    </row>
    <row r="1097" spans="1:14" x14ac:dyDescent="0.25">
      <c r="A1097" s="11"/>
      <c r="B1097" s="11"/>
      <c r="C1097" s="33"/>
      <c r="D1097" s="34"/>
      <c r="E1097" s="34"/>
      <c r="G1097" s="49"/>
      <c r="H1097" s="50"/>
      <c r="I1097" s="45"/>
      <c r="J1097" s="45"/>
      <c r="K1097" s="46"/>
      <c r="L1097" s="44"/>
      <c r="M1097" s="46"/>
      <c r="N1097" s="31"/>
    </row>
    <row r="1098" spans="1:14" x14ac:dyDescent="0.25">
      <c r="A1098" s="11"/>
      <c r="B1098" s="11"/>
      <c r="C1098" s="33"/>
      <c r="D1098" s="34"/>
      <c r="F1098" s="34"/>
      <c r="G1098" s="49"/>
      <c r="H1098" s="50"/>
      <c r="I1098" s="45"/>
      <c r="J1098" s="45"/>
      <c r="K1098" s="46"/>
      <c r="L1098" s="44"/>
      <c r="M1098" s="46"/>
      <c r="N1098" s="31"/>
    </row>
    <row r="1099" spans="1:14" x14ac:dyDescent="0.25">
      <c r="A1099" s="11"/>
      <c r="B1099" s="11"/>
      <c r="C1099" s="33"/>
      <c r="D1099" s="34"/>
      <c r="E1099" s="34"/>
      <c r="G1099" s="49"/>
      <c r="H1099" s="50"/>
      <c r="I1099" s="45"/>
      <c r="J1099" s="45"/>
      <c r="K1099" s="46"/>
      <c r="L1099" s="44"/>
      <c r="M1099" s="46"/>
      <c r="N1099" s="31"/>
    </row>
    <row r="1100" spans="1:14" x14ac:dyDescent="0.25">
      <c r="A1100" s="11"/>
      <c r="B1100" s="11"/>
      <c r="C1100" s="33"/>
      <c r="D1100" s="34"/>
      <c r="E1100" s="34"/>
      <c r="G1100" s="49"/>
      <c r="H1100" s="50"/>
      <c r="I1100" s="45"/>
      <c r="J1100" s="45"/>
      <c r="K1100" s="46"/>
      <c r="L1100" s="44"/>
      <c r="M1100" s="46"/>
      <c r="N1100" s="31"/>
    </row>
    <row r="1101" spans="1:14" x14ac:dyDescent="0.25">
      <c r="A1101" s="11"/>
      <c r="B1101" s="11"/>
      <c r="C1101" s="33"/>
      <c r="D1101" s="34"/>
      <c r="F1101" s="34"/>
      <c r="G1101" s="49"/>
      <c r="H1101" s="50"/>
      <c r="I1101" s="45"/>
      <c r="J1101" s="45"/>
      <c r="K1101" s="46"/>
      <c r="L1101" s="44"/>
      <c r="M1101" s="46"/>
      <c r="N1101" s="31"/>
    </row>
    <row r="1102" spans="1:14" x14ac:dyDescent="0.25">
      <c r="A1102" s="11"/>
      <c r="B1102" s="11"/>
      <c r="C1102" s="33"/>
      <c r="D1102" s="34"/>
      <c r="E1102" s="34"/>
      <c r="G1102" s="49"/>
      <c r="H1102" s="50"/>
      <c r="I1102" s="45"/>
      <c r="J1102" s="45"/>
      <c r="K1102" s="46"/>
      <c r="L1102" s="44"/>
      <c r="M1102" s="46"/>
      <c r="N1102" s="31"/>
    </row>
    <row r="1103" spans="1:14" x14ac:dyDescent="0.25">
      <c r="A1103" s="11"/>
      <c r="B1103" s="11"/>
      <c r="C1103" s="33"/>
      <c r="D1103" s="34"/>
      <c r="F1103" s="34"/>
      <c r="G1103" s="49"/>
      <c r="H1103" s="50"/>
      <c r="I1103" s="45"/>
      <c r="J1103" s="45"/>
      <c r="K1103" s="46"/>
      <c r="L1103" s="44"/>
      <c r="M1103" s="46"/>
      <c r="N1103" s="31"/>
    </row>
    <row r="1104" spans="1:14" x14ac:dyDescent="0.25">
      <c r="A1104" s="11"/>
      <c r="B1104" s="11"/>
      <c r="C1104" s="33"/>
      <c r="D1104" s="34"/>
      <c r="E1104" s="34"/>
      <c r="G1104" s="49"/>
      <c r="H1104" s="50"/>
      <c r="I1104" s="45"/>
      <c r="J1104" s="45"/>
      <c r="K1104" s="46"/>
      <c r="L1104" s="44"/>
      <c r="M1104" s="46"/>
      <c r="N1104" s="31"/>
    </row>
    <row r="1105" spans="1:14" x14ac:dyDescent="0.25">
      <c r="A1105" s="11"/>
      <c r="B1105" s="11"/>
      <c r="C1105" s="33"/>
      <c r="D1105" s="34"/>
      <c r="E1105" s="34"/>
      <c r="G1105" s="49"/>
      <c r="H1105" s="50"/>
      <c r="I1105" s="45"/>
      <c r="J1105" s="45"/>
      <c r="K1105" s="46"/>
      <c r="L1105" s="44"/>
      <c r="M1105" s="46"/>
      <c r="N1105" s="31"/>
    </row>
    <row r="1106" spans="1:14" x14ac:dyDescent="0.25">
      <c r="A1106" s="11"/>
      <c r="B1106" s="11"/>
      <c r="C1106" s="33"/>
      <c r="D1106" s="34"/>
      <c r="F1106" s="34"/>
      <c r="G1106" s="49"/>
      <c r="H1106" s="50"/>
      <c r="I1106" s="45"/>
      <c r="J1106" s="45"/>
      <c r="K1106" s="46"/>
      <c r="L1106" s="44"/>
      <c r="M1106" s="46"/>
      <c r="N1106" s="31"/>
    </row>
    <row r="1107" spans="1:14" x14ac:dyDescent="0.25">
      <c r="A1107" s="11"/>
      <c r="B1107" s="11"/>
      <c r="C1107" s="33"/>
      <c r="D1107" s="34"/>
      <c r="E1107" s="34"/>
      <c r="G1107" s="49"/>
      <c r="H1107" s="50"/>
      <c r="I1107" s="45"/>
      <c r="J1107" s="45"/>
      <c r="K1107" s="46"/>
      <c r="L1107" s="44"/>
      <c r="M1107" s="46"/>
      <c r="N1107" s="31"/>
    </row>
    <row r="1108" spans="1:14" x14ac:dyDescent="0.25">
      <c r="A1108" s="11"/>
      <c r="B1108" s="11"/>
      <c r="C1108" s="33"/>
      <c r="D1108" s="34"/>
      <c r="F1108" s="34"/>
      <c r="G1108" s="49"/>
      <c r="H1108" s="50"/>
      <c r="I1108" s="45"/>
      <c r="J1108" s="45"/>
      <c r="K1108" s="46"/>
      <c r="L1108" s="44"/>
      <c r="M1108" s="46"/>
      <c r="N1108" s="31"/>
    </row>
    <row r="1109" spans="1:14" x14ac:dyDescent="0.25">
      <c r="A1109" s="11"/>
      <c r="B1109" s="11"/>
      <c r="C1109" s="33"/>
      <c r="D1109" s="34"/>
      <c r="E1109" s="34"/>
      <c r="G1109" s="49"/>
      <c r="H1109" s="50"/>
      <c r="I1109" s="45"/>
      <c r="J1109" s="45"/>
      <c r="K1109" s="46"/>
      <c r="L1109" s="44"/>
      <c r="M1109" s="46"/>
      <c r="N1109" s="31"/>
    </row>
    <row r="1110" spans="1:14" x14ac:dyDescent="0.25">
      <c r="A1110" s="11"/>
      <c r="B1110" s="11"/>
      <c r="C1110" s="33"/>
      <c r="D1110" s="34"/>
      <c r="E1110" s="34"/>
      <c r="G1110" s="49"/>
      <c r="H1110" s="50"/>
      <c r="I1110" s="45"/>
      <c r="J1110" s="45"/>
      <c r="K1110" s="46"/>
      <c r="L1110" s="44"/>
      <c r="M1110" s="46"/>
      <c r="N1110" s="31"/>
    </row>
    <row r="1111" spans="1:14" x14ac:dyDescent="0.25">
      <c r="A1111" s="11"/>
      <c r="B1111" s="11"/>
      <c r="C1111" s="33"/>
      <c r="D1111" s="34"/>
      <c r="F1111" s="34"/>
      <c r="G1111" s="49"/>
      <c r="H1111" s="50"/>
      <c r="I1111" s="45"/>
      <c r="J1111" s="45"/>
      <c r="K1111" s="46"/>
      <c r="L1111" s="44"/>
      <c r="M1111" s="46"/>
      <c r="N1111" s="31"/>
    </row>
    <row r="1112" spans="1:14" x14ac:dyDescent="0.25">
      <c r="A1112" s="11"/>
      <c r="B1112" s="11"/>
      <c r="C1112" s="33"/>
      <c r="D1112" s="34"/>
      <c r="E1112" s="34"/>
      <c r="G1112" s="49"/>
      <c r="H1112" s="50"/>
      <c r="I1112" s="45"/>
      <c r="J1112" s="45"/>
      <c r="K1112" s="46"/>
      <c r="L1112" s="44"/>
      <c r="M1112" s="46"/>
      <c r="N1112" s="31"/>
    </row>
    <row r="1113" spans="1:14" x14ac:dyDescent="0.25">
      <c r="A1113" s="11"/>
      <c r="B1113" s="11"/>
      <c r="C1113" s="33"/>
      <c r="D1113" s="34"/>
      <c r="F1113" s="34"/>
      <c r="G1113" s="49"/>
      <c r="H1113" s="50"/>
      <c r="I1113" s="45"/>
      <c r="J1113" s="45"/>
      <c r="K1113" s="46"/>
      <c r="L1113" s="44"/>
      <c r="M1113" s="46"/>
      <c r="N1113" s="31"/>
    </row>
    <row r="1114" spans="1:14" x14ac:dyDescent="0.25">
      <c r="A1114" s="11"/>
      <c r="B1114" s="11"/>
      <c r="C1114" s="33"/>
      <c r="D1114" s="34"/>
      <c r="E1114" s="34"/>
      <c r="G1114" s="49"/>
      <c r="H1114" s="50"/>
      <c r="I1114" s="45"/>
      <c r="J1114" s="45"/>
      <c r="K1114" s="46"/>
      <c r="L1114" s="44"/>
      <c r="M1114" s="46"/>
      <c r="N1114" s="31"/>
    </row>
    <row r="1115" spans="1:14" x14ac:dyDescent="0.25">
      <c r="A1115" s="11"/>
      <c r="B1115" s="11"/>
      <c r="C1115" s="33"/>
      <c r="D1115" s="34"/>
      <c r="E1115" s="34"/>
      <c r="G1115" s="49"/>
      <c r="H1115" s="50"/>
      <c r="I1115" s="45"/>
      <c r="J1115" s="45"/>
      <c r="K1115" s="46"/>
      <c r="L1115" s="44"/>
      <c r="M1115" s="46"/>
      <c r="N1115" s="31"/>
    </row>
    <row r="1116" spans="1:14" x14ac:dyDescent="0.25">
      <c r="A1116" s="11"/>
      <c r="B1116" s="11"/>
      <c r="C1116" s="33"/>
      <c r="D1116" s="34"/>
      <c r="F1116" s="34"/>
      <c r="G1116" s="49"/>
      <c r="H1116" s="50"/>
      <c r="I1116" s="45"/>
      <c r="J1116" s="45"/>
      <c r="K1116" s="46"/>
      <c r="L1116" s="44"/>
      <c r="M1116" s="46"/>
      <c r="N1116" s="31"/>
    </row>
    <row r="1117" spans="1:14" x14ac:dyDescent="0.25">
      <c r="A1117" s="11"/>
      <c r="B1117" s="11"/>
      <c r="C1117" s="33"/>
      <c r="D1117" s="34"/>
      <c r="E1117" s="34"/>
      <c r="G1117" s="49"/>
      <c r="H1117" s="50"/>
      <c r="I1117" s="45"/>
      <c r="J1117" s="45"/>
      <c r="K1117" s="46"/>
      <c r="L1117" s="44"/>
      <c r="M1117" s="46"/>
      <c r="N1117" s="31"/>
    </row>
    <row r="1118" spans="1:14" x14ac:dyDescent="0.25">
      <c r="A1118" s="11"/>
      <c r="B1118" s="11"/>
      <c r="C1118" s="33"/>
      <c r="D1118" s="34"/>
      <c r="F1118" s="34"/>
      <c r="G1118" s="49"/>
      <c r="H1118" s="50"/>
      <c r="I1118" s="45"/>
      <c r="J1118" s="45"/>
      <c r="K1118" s="46"/>
      <c r="L1118" s="44"/>
      <c r="M1118" s="46"/>
      <c r="N1118" s="31"/>
    </row>
    <row r="1119" spans="1:14" x14ac:dyDescent="0.25">
      <c r="A1119" s="11"/>
      <c r="B1119" s="11"/>
      <c r="C1119" s="33"/>
      <c r="D1119" s="34"/>
      <c r="E1119" s="34"/>
      <c r="G1119" s="49"/>
      <c r="H1119" s="50"/>
      <c r="I1119" s="45"/>
      <c r="J1119" s="45"/>
      <c r="K1119" s="46"/>
      <c r="L1119" s="44"/>
      <c r="M1119" s="46"/>
      <c r="N1119" s="31"/>
    </row>
    <row r="1120" spans="1:14" x14ac:dyDescent="0.25">
      <c r="A1120" s="11"/>
      <c r="B1120" s="11"/>
      <c r="C1120" s="33"/>
      <c r="D1120" s="34"/>
      <c r="E1120" s="34"/>
      <c r="G1120" s="49"/>
      <c r="H1120" s="50"/>
      <c r="I1120" s="45"/>
      <c r="J1120" s="45"/>
      <c r="K1120" s="46"/>
      <c r="L1120" s="44"/>
      <c r="M1120" s="46"/>
      <c r="N1120" s="31"/>
    </row>
    <row r="1121" spans="1:14" x14ac:dyDescent="0.25">
      <c r="A1121" s="11"/>
      <c r="B1121" s="11"/>
      <c r="C1121" s="33"/>
      <c r="D1121" s="34"/>
      <c r="F1121" s="34"/>
      <c r="G1121" s="49"/>
      <c r="H1121" s="50"/>
      <c r="I1121" s="45"/>
      <c r="J1121" s="45"/>
      <c r="K1121" s="46"/>
      <c r="L1121" s="44"/>
      <c r="M1121" s="46"/>
      <c r="N1121" s="31"/>
    </row>
    <row r="1122" spans="1:14" x14ac:dyDescent="0.25">
      <c r="A1122" s="11"/>
      <c r="B1122" s="11"/>
      <c r="C1122" s="33"/>
      <c r="D1122" s="34"/>
      <c r="E1122" s="34"/>
      <c r="G1122" s="49"/>
      <c r="H1122" s="50"/>
      <c r="I1122" s="45"/>
      <c r="J1122" s="45"/>
      <c r="K1122" s="46"/>
      <c r="L1122" s="44"/>
      <c r="M1122" s="46"/>
      <c r="N1122" s="31"/>
    </row>
    <row r="1123" spans="1:14" x14ac:dyDescent="0.25">
      <c r="A1123" s="11"/>
      <c r="B1123" s="11"/>
      <c r="C1123" s="33"/>
      <c r="D1123" s="34"/>
      <c r="F1123" s="34"/>
      <c r="G1123" s="49"/>
      <c r="H1123" s="50"/>
      <c r="I1123" s="45"/>
      <c r="J1123" s="45"/>
      <c r="K1123" s="46"/>
      <c r="L1123" s="44"/>
      <c r="M1123" s="46"/>
      <c r="N1123" s="31"/>
    </row>
    <row r="1124" spans="1:14" x14ac:dyDescent="0.25">
      <c r="A1124" s="11"/>
      <c r="B1124" s="11"/>
      <c r="C1124" s="33"/>
      <c r="D1124" s="34"/>
      <c r="E1124" s="34"/>
      <c r="G1124" s="49"/>
      <c r="H1124" s="50"/>
      <c r="I1124" s="45"/>
      <c r="J1124" s="45"/>
      <c r="K1124" s="46"/>
      <c r="L1124" s="44"/>
      <c r="M1124" s="46"/>
      <c r="N1124" s="31"/>
    </row>
    <row r="1125" spans="1:14" x14ac:dyDescent="0.25">
      <c r="C1125" s="33"/>
      <c r="D1125" s="34"/>
      <c r="E1125" s="34"/>
      <c r="G1125" s="49"/>
      <c r="H1125" s="50"/>
      <c r="I1125" s="45"/>
      <c r="J1125" s="45"/>
      <c r="K1125" s="46"/>
      <c r="L1125" s="44"/>
      <c r="M1125" s="46"/>
      <c r="N1125" s="31"/>
    </row>
    <row r="1126" spans="1:14" x14ac:dyDescent="0.25">
      <c r="A1126" s="11"/>
      <c r="B1126" s="11"/>
      <c r="C1126" s="33"/>
      <c r="D1126" s="34"/>
      <c r="F1126" s="34"/>
      <c r="G1126" s="49"/>
      <c r="H1126" s="50"/>
      <c r="I1126" s="45"/>
      <c r="J1126" s="45"/>
      <c r="K1126" s="46"/>
      <c r="L1126" s="44"/>
      <c r="M1126" s="46"/>
      <c r="N1126" s="31"/>
    </row>
    <row r="1127" spans="1:14" x14ac:dyDescent="0.25">
      <c r="A1127" s="11"/>
      <c r="B1127" s="11"/>
      <c r="C1127" s="33"/>
      <c r="D1127" s="34"/>
      <c r="E1127" s="34"/>
      <c r="G1127" s="49"/>
      <c r="H1127" s="50"/>
      <c r="I1127" s="45"/>
      <c r="J1127" s="45"/>
      <c r="K1127" s="46"/>
      <c r="L1127" s="44"/>
      <c r="M1127" s="46"/>
      <c r="N1127" s="31"/>
    </row>
    <row r="1128" spans="1:14" x14ac:dyDescent="0.25">
      <c r="A1128" s="11"/>
      <c r="B1128" s="11"/>
      <c r="C1128" s="33"/>
      <c r="D1128" s="34"/>
      <c r="F1128" s="34"/>
      <c r="G1128" s="49"/>
      <c r="H1128" s="50"/>
      <c r="I1128" s="45"/>
      <c r="J1128" s="45"/>
      <c r="K1128" s="46"/>
      <c r="L1128" s="44"/>
      <c r="M1128" s="46"/>
      <c r="N1128" s="31"/>
    </row>
    <row r="1129" spans="1:14" x14ac:dyDescent="0.25">
      <c r="A1129" s="11"/>
      <c r="B1129" s="11"/>
      <c r="C1129" s="33"/>
      <c r="D1129" s="34"/>
      <c r="E1129" s="34"/>
      <c r="G1129" s="49"/>
      <c r="H1129" s="50"/>
      <c r="I1129" s="45"/>
      <c r="J1129" s="45"/>
      <c r="K1129" s="46"/>
      <c r="L1129" s="44"/>
      <c r="M1129" s="46"/>
      <c r="N1129" s="31"/>
    </row>
    <row r="1130" spans="1:14" x14ac:dyDescent="0.25">
      <c r="A1130" s="11"/>
      <c r="B1130" s="11"/>
      <c r="C1130" s="33"/>
      <c r="D1130" s="34"/>
      <c r="E1130" s="34"/>
      <c r="G1130" s="49"/>
      <c r="H1130" s="50"/>
      <c r="I1130" s="45"/>
      <c r="J1130" s="45"/>
      <c r="K1130" s="46"/>
      <c r="L1130" s="44"/>
      <c r="M1130" s="46"/>
      <c r="N1130" s="31"/>
    </row>
    <row r="1131" spans="1:14" x14ac:dyDescent="0.25">
      <c r="A1131" s="11"/>
      <c r="B1131" s="11"/>
      <c r="C1131" s="33"/>
      <c r="D1131" s="34"/>
      <c r="F1131" s="34"/>
      <c r="G1131" s="49"/>
      <c r="H1131" s="50"/>
      <c r="I1131" s="45"/>
      <c r="J1131" s="45"/>
      <c r="K1131" s="46"/>
      <c r="L1131" s="44"/>
      <c r="M1131" s="46"/>
      <c r="N1131" s="31"/>
    </row>
    <row r="1132" spans="1:14" x14ac:dyDescent="0.25">
      <c r="A1132" s="11"/>
      <c r="B1132" s="11"/>
      <c r="C1132" s="33"/>
      <c r="D1132" s="34"/>
      <c r="E1132" s="34"/>
      <c r="G1132" s="49"/>
      <c r="H1132" s="50"/>
      <c r="I1132" s="45"/>
      <c r="J1132" s="45"/>
      <c r="K1132" s="46"/>
      <c r="L1132" s="44"/>
      <c r="M1132" s="46"/>
      <c r="N1132" s="31"/>
    </row>
    <row r="1133" spans="1:14" x14ac:dyDescent="0.25">
      <c r="A1133" s="11"/>
      <c r="B1133" s="11"/>
      <c r="C1133" s="33"/>
      <c r="D1133" s="34"/>
      <c r="F1133" s="34"/>
      <c r="G1133" s="49"/>
      <c r="H1133" s="50"/>
      <c r="I1133" s="45"/>
      <c r="J1133" s="45"/>
      <c r="K1133" s="46"/>
      <c r="L1133" s="44"/>
      <c r="M1133" s="46"/>
      <c r="N1133" s="31"/>
    </row>
    <row r="1134" spans="1:14" x14ac:dyDescent="0.25">
      <c r="A1134" s="11"/>
      <c r="B1134" s="11"/>
      <c r="C1134" s="33"/>
      <c r="D1134" s="34"/>
      <c r="E1134" s="34"/>
      <c r="G1134" s="49"/>
      <c r="H1134" s="50"/>
      <c r="I1134" s="45"/>
      <c r="J1134" s="45"/>
      <c r="K1134" s="46"/>
      <c r="L1134" s="44"/>
      <c r="M1134" s="46"/>
      <c r="N1134" s="31"/>
    </row>
    <row r="1135" spans="1:14" x14ac:dyDescent="0.25">
      <c r="A1135" s="11"/>
      <c r="B1135" s="11"/>
      <c r="C1135" s="33"/>
      <c r="D1135" s="34"/>
      <c r="E1135" s="34"/>
      <c r="G1135" s="49"/>
      <c r="H1135" s="50"/>
      <c r="I1135" s="45"/>
      <c r="J1135" s="45"/>
      <c r="K1135" s="46"/>
      <c r="L1135" s="44"/>
      <c r="M1135" s="46"/>
      <c r="N1135" s="31"/>
    </row>
    <row r="1136" spans="1:14" x14ac:dyDescent="0.25">
      <c r="A1136" s="11"/>
      <c r="B1136" s="11"/>
      <c r="C1136" s="33"/>
      <c r="D1136" s="34"/>
      <c r="F1136" s="34"/>
      <c r="G1136" s="49"/>
      <c r="H1136" s="50"/>
      <c r="I1136" s="45"/>
      <c r="J1136" s="45"/>
      <c r="K1136" s="46"/>
      <c r="L1136" s="44"/>
      <c r="M1136" s="46"/>
      <c r="N1136" s="31"/>
    </row>
    <row r="1137" spans="1:14" x14ac:dyDescent="0.25">
      <c r="A1137" s="11"/>
      <c r="B1137" s="11"/>
      <c r="C1137" s="33"/>
      <c r="D1137" s="34"/>
      <c r="E1137" s="34"/>
      <c r="G1137" s="49"/>
      <c r="H1137" s="50"/>
      <c r="I1137" s="45"/>
      <c r="J1137" s="45"/>
      <c r="K1137" s="46"/>
      <c r="L1137" s="44"/>
      <c r="M1137" s="46"/>
      <c r="N1137" s="31"/>
    </row>
    <row r="1138" spans="1:14" x14ac:dyDescent="0.25">
      <c r="A1138" s="11"/>
      <c r="B1138" s="11"/>
      <c r="C1138" s="33"/>
      <c r="D1138" s="34"/>
      <c r="F1138" s="34"/>
      <c r="G1138" s="49"/>
      <c r="H1138" s="50"/>
      <c r="I1138" s="45"/>
      <c r="J1138" s="45"/>
      <c r="K1138" s="46"/>
      <c r="L1138" s="44"/>
      <c r="M1138" s="46"/>
      <c r="N1138" s="31"/>
    </row>
    <row r="1139" spans="1:14" x14ac:dyDescent="0.25">
      <c r="A1139" s="11"/>
      <c r="B1139" s="11"/>
      <c r="C1139" s="33"/>
      <c r="D1139" s="34"/>
      <c r="E1139" s="34"/>
      <c r="G1139" s="49"/>
      <c r="H1139" s="50"/>
      <c r="I1139" s="45"/>
      <c r="J1139" s="45"/>
      <c r="K1139" s="46"/>
      <c r="L1139" s="44"/>
      <c r="M1139" s="46"/>
      <c r="N1139" s="31"/>
    </row>
    <row r="1140" spans="1:14" x14ac:dyDescent="0.25">
      <c r="A1140" s="11"/>
      <c r="B1140" s="11"/>
      <c r="C1140" s="33"/>
      <c r="D1140" s="34"/>
      <c r="E1140" s="34"/>
      <c r="G1140" s="49"/>
      <c r="H1140" s="50"/>
      <c r="I1140" s="45"/>
      <c r="J1140" s="45"/>
      <c r="K1140" s="46"/>
      <c r="L1140" s="44"/>
      <c r="M1140" s="46"/>
      <c r="N1140" s="31"/>
    </row>
    <row r="1141" spans="1:14" x14ac:dyDescent="0.25">
      <c r="A1141" s="11"/>
      <c r="B1141" s="11"/>
      <c r="C1141" s="33"/>
      <c r="D1141" s="34"/>
      <c r="F1141" s="34"/>
      <c r="G1141" s="49"/>
      <c r="H1141" s="50"/>
      <c r="I1141" s="45"/>
      <c r="J1141" s="45"/>
      <c r="K1141" s="46"/>
      <c r="L1141" s="44"/>
      <c r="M1141" s="46"/>
      <c r="N1141" s="31"/>
    </row>
    <row r="1142" spans="1:14" x14ac:dyDescent="0.25">
      <c r="A1142" s="11"/>
      <c r="B1142" s="11"/>
      <c r="C1142" s="33"/>
      <c r="D1142" s="34"/>
      <c r="E1142" s="34"/>
      <c r="G1142" s="49"/>
      <c r="H1142" s="50"/>
      <c r="I1142" s="45"/>
      <c r="J1142" s="45"/>
      <c r="K1142" s="46"/>
      <c r="L1142" s="44"/>
      <c r="M1142" s="46"/>
      <c r="N1142" s="31"/>
    </row>
    <row r="1143" spans="1:14" x14ac:dyDescent="0.25">
      <c r="A1143" s="11"/>
      <c r="B1143" s="11"/>
      <c r="C1143" s="33"/>
      <c r="D1143" s="34"/>
      <c r="F1143" s="34"/>
      <c r="G1143" s="49"/>
      <c r="H1143" s="50"/>
      <c r="I1143" s="45"/>
      <c r="J1143" s="45"/>
      <c r="K1143" s="46"/>
      <c r="L1143" s="44"/>
      <c r="M1143" s="46"/>
      <c r="N1143" s="31"/>
    </row>
    <row r="1144" spans="1:14" x14ac:dyDescent="0.25">
      <c r="A1144" s="11"/>
      <c r="B1144" s="11"/>
      <c r="C1144" s="33"/>
      <c r="D1144" s="34"/>
      <c r="E1144" s="34"/>
      <c r="G1144" s="49"/>
      <c r="H1144" s="50"/>
      <c r="I1144" s="45"/>
      <c r="J1144" s="45"/>
      <c r="K1144" s="46"/>
      <c r="L1144" s="44"/>
      <c r="M1144" s="46"/>
      <c r="N1144" s="31"/>
    </row>
    <row r="1145" spans="1:14" x14ac:dyDescent="0.25">
      <c r="A1145" s="11"/>
      <c r="B1145" s="11"/>
      <c r="C1145" s="33"/>
      <c r="D1145" s="34"/>
      <c r="E1145" s="34"/>
      <c r="G1145" s="49"/>
      <c r="H1145" s="50"/>
      <c r="I1145" s="45"/>
      <c r="J1145" s="45"/>
      <c r="K1145" s="46"/>
      <c r="L1145" s="44"/>
      <c r="M1145" s="46"/>
      <c r="N1145" s="31"/>
    </row>
    <row r="1146" spans="1:14" x14ac:dyDescent="0.25">
      <c r="A1146" s="11"/>
      <c r="B1146" s="11"/>
      <c r="C1146" s="33"/>
      <c r="D1146" s="34"/>
      <c r="F1146" s="34"/>
      <c r="G1146" s="49"/>
      <c r="H1146" s="50"/>
      <c r="I1146" s="45"/>
      <c r="J1146" s="45"/>
      <c r="K1146" s="46"/>
      <c r="L1146" s="44"/>
      <c r="M1146" s="46"/>
      <c r="N1146" s="31"/>
    </row>
    <row r="1147" spans="1:14" x14ac:dyDescent="0.25">
      <c r="A1147" s="11"/>
      <c r="B1147" s="11"/>
      <c r="C1147" s="33"/>
      <c r="D1147" s="34"/>
      <c r="E1147" s="34"/>
      <c r="G1147" s="49"/>
      <c r="H1147" s="50"/>
      <c r="I1147" s="45"/>
      <c r="J1147" s="45"/>
      <c r="K1147" s="46"/>
      <c r="L1147" s="44"/>
      <c r="M1147" s="46"/>
      <c r="N1147" s="31"/>
    </row>
    <row r="1148" spans="1:14" x14ac:dyDescent="0.25">
      <c r="A1148" s="11"/>
      <c r="B1148" s="11"/>
      <c r="C1148" s="33"/>
      <c r="D1148" s="34"/>
      <c r="F1148" s="34"/>
      <c r="G1148" s="49"/>
      <c r="H1148" s="50"/>
      <c r="I1148" s="45"/>
      <c r="J1148" s="45"/>
      <c r="K1148" s="46"/>
      <c r="L1148" s="44"/>
      <c r="M1148" s="46"/>
      <c r="N1148" s="31"/>
    </row>
    <row r="1149" spans="1:14" x14ac:dyDescent="0.25">
      <c r="A1149" s="11"/>
      <c r="B1149" s="11"/>
      <c r="C1149" s="33"/>
      <c r="D1149" s="34"/>
      <c r="E1149" s="34"/>
      <c r="G1149" s="49"/>
      <c r="H1149" s="50"/>
      <c r="I1149" s="45"/>
      <c r="J1149" s="45"/>
      <c r="K1149" s="46"/>
      <c r="L1149" s="44"/>
      <c r="M1149" s="46"/>
      <c r="N1149" s="31"/>
    </row>
    <row r="1150" spans="1:14" x14ac:dyDescent="0.25">
      <c r="A1150" s="11"/>
      <c r="B1150" s="11"/>
      <c r="C1150" s="33"/>
      <c r="D1150" s="34"/>
      <c r="E1150" s="34"/>
      <c r="G1150" s="49"/>
      <c r="H1150" s="50"/>
      <c r="I1150" s="45"/>
      <c r="J1150" s="45"/>
      <c r="K1150" s="46"/>
      <c r="L1150" s="44"/>
      <c r="M1150" s="46"/>
      <c r="N1150" s="31"/>
    </row>
    <row r="1151" spans="1:14" x14ac:dyDescent="0.25">
      <c r="A1151" s="11"/>
      <c r="B1151" s="11"/>
      <c r="C1151" s="33"/>
      <c r="D1151" s="34"/>
      <c r="F1151" s="34"/>
      <c r="G1151" s="49"/>
      <c r="H1151" s="50"/>
      <c r="I1151" s="45"/>
      <c r="J1151" s="45"/>
      <c r="K1151" s="46"/>
      <c r="L1151" s="44"/>
      <c r="M1151" s="46"/>
      <c r="N1151" s="31"/>
    </row>
    <row r="1152" spans="1:14" x14ac:dyDescent="0.25">
      <c r="A1152" s="11"/>
      <c r="B1152" s="11"/>
      <c r="C1152" s="33"/>
      <c r="D1152" s="34"/>
      <c r="E1152" s="34"/>
      <c r="G1152" s="49"/>
      <c r="H1152" s="50"/>
      <c r="I1152" s="45"/>
      <c r="J1152" s="45"/>
      <c r="K1152" s="46"/>
      <c r="L1152" s="44"/>
      <c r="M1152" s="46"/>
      <c r="N1152" s="31"/>
    </row>
    <row r="1153" spans="1:14" x14ac:dyDescent="0.25">
      <c r="A1153" s="11"/>
      <c r="B1153" s="11"/>
      <c r="C1153" s="33"/>
      <c r="D1153" s="34"/>
      <c r="F1153" s="34"/>
      <c r="G1153" s="49"/>
      <c r="H1153" s="50"/>
      <c r="I1153" s="45"/>
      <c r="J1153" s="45"/>
      <c r="K1153" s="46"/>
      <c r="L1153" s="44"/>
      <c r="M1153" s="46"/>
      <c r="N1153" s="31"/>
    </row>
    <row r="1154" spans="1:14" x14ac:dyDescent="0.25">
      <c r="A1154" s="11"/>
      <c r="B1154" s="11"/>
      <c r="C1154" s="33"/>
      <c r="D1154" s="34"/>
      <c r="E1154" s="34"/>
      <c r="G1154" s="49"/>
      <c r="H1154" s="50"/>
      <c r="I1154" s="45"/>
      <c r="J1154" s="45"/>
      <c r="K1154" s="46"/>
      <c r="L1154" s="44"/>
      <c r="M1154" s="46"/>
      <c r="N1154" s="31"/>
    </row>
    <row r="1155" spans="1:14" x14ac:dyDescent="0.25">
      <c r="A1155" s="11"/>
      <c r="B1155" s="11"/>
      <c r="C1155" s="33"/>
      <c r="D1155" s="34"/>
      <c r="E1155" s="34"/>
      <c r="G1155" s="49"/>
      <c r="H1155" s="50"/>
      <c r="I1155" s="45"/>
      <c r="J1155" s="45"/>
      <c r="K1155" s="46"/>
      <c r="L1155" s="44"/>
      <c r="M1155" s="46"/>
      <c r="N1155" s="31"/>
    </row>
    <row r="1156" spans="1:14" x14ac:dyDescent="0.25">
      <c r="A1156" s="11"/>
      <c r="B1156" s="11"/>
      <c r="C1156" s="33"/>
      <c r="D1156" s="34"/>
      <c r="F1156" s="34"/>
      <c r="G1156" s="49"/>
      <c r="H1156" s="50"/>
      <c r="I1156" s="45"/>
      <c r="J1156" s="45"/>
      <c r="K1156" s="46"/>
      <c r="L1156" s="44"/>
      <c r="M1156" s="46"/>
      <c r="N1156" s="31"/>
    </row>
    <row r="1157" spans="1:14" x14ac:dyDescent="0.25">
      <c r="A1157" s="11"/>
      <c r="B1157" s="11"/>
      <c r="C1157" s="33"/>
      <c r="D1157" s="34"/>
      <c r="E1157" s="34"/>
      <c r="G1157" s="49"/>
      <c r="H1157" s="50"/>
      <c r="I1157" s="45"/>
      <c r="J1157" s="45"/>
      <c r="K1157" s="46"/>
      <c r="L1157" s="44"/>
      <c r="M1157" s="46"/>
      <c r="N1157" s="31"/>
    </row>
    <row r="1158" spans="1:14" x14ac:dyDescent="0.25">
      <c r="A1158" s="11"/>
      <c r="B1158" s="11"/>
      <c r="C1158" s="33"/>
      <c r="D1158" s="34"/>
      <c r="F1158" s="34"/>
      <c r="G1158" s="49"/>
      <c r="H1158" s="50"/>
      <c r="I1158" s="45"/>
      <c r="J1158" s="45"/>
      <c r="K1158" s="46"/>
      <c r="L1158" s="44"/>
      <c r="M1158" s="46"/>
      <c r="N1158" s="31"/>
    </row>
    <row r="1159" spans="1:14" x14ac:dyDescent="0.25">
      <c r="A1159" s="11"/>
      <c r="B1159" s="11"/>
      <c r="C1159" s="33"/>
      <c r="D1159" s="34"/>
      <c r="E1159" s="34"/>
      <c r="G1159" s="49"/>
      <c r="H1159" s="50"/>
      <c r="I1159" s="45"/>
      <c r="J1159" s="45"/>
      <c r="K1159" s="46"/>
      <c r="L1159" s="44"/>
      <c r="M1159" s="46"/>
      <c r="N1159" s="31"/>
    </row>
    <row r="1160" spans="1:14" x14ac:dyDescent="0.25">
      <c r="A1160" s="11"/>
      <c r="B1160" s="11"/>
      <c r="C1160" s="33"/>
      <c r="D1160" s="34"/>
      <c r="E1160" s="34"/>
      <c r="G1160" s="49"/>
      <c r="H1160" s="50"/>
      <c r="I1160" s="45"/>
      <c r="J1160" s="45"/>
      <c r="K1160" s="46"/>
      <c r="L1160" s="44"/>
      <c r="M1160" s="46"/>
      <c r="N1160" s="31"/>
    </row>
    <row r="1161" spans="1:14" x14ac:dyDescent="0.25">
      <c r="A1161" s="11"/>
      <c r="B1161" s="11"/>
      <c r="C1161" s="33"/>
      <c r="D1161" s="34"/>
      <c r="F1161" s="34"/>
      <c r="G1161" s="49"/>
      <c r="H1161" s="50"/>
      <c r="I1161" s="45"/>
      <c r="J1161" s="45"/>
      <c r="K1161" s="46"/>
      <c r="L1161" s="44"/>
      <c r="M1161" s="46"/>
      <c r="N1161" s="31"/>
    </row>
    <row r="1162" spans="1:14" x14ac:dyDescent="0.25">
      <c r="A1162" s="11"/>
      <c r="B1162" s="11"/>
      <c r="C1162" s="33"/>
      <c r="D1162" s="34"/>
      <c r="E1162" s="34"/>
      <c r="G1162" s="49"/>
      <c r="H1162" s="50"/>
      <c r="I1162" s="45"/>
      <c r="J1162" s="45"/>
      <c r="K1162" s="46"/>
      <c r="L1162" s="44"/>
      <c r="M1162" s="46"/>
      <c r="N1162" s="31"/>
    </row>
    <row r="1163" spans="1:14" x14ac:dyDescent="0.25">
      <c r="A1163" s="11"/>
      <c r="B1163" s="11"/>
      <c r="C1163" s="33"/>
      <c r="D1163" s="34"/>
      <c r="F1163" s="34"/>
      <c r="G1163" s="49"/>
      <c r="H1163" s="50"/>
      <c r="I1163" s="45"/>
      <c r="J1163" s="45"/>
      <c r="K1163" s="46"/>
      <c r="L1163" s="44"/>
      <c r="M1163" s="46"/>
      <c r="N1163" s="31"/>
    </row>
    <row r="1164" spans="1:14" x14ac:dyDescent="0.25">
      <c r="A1164" s="11"/>
      <c r="B1164" s="11"/>
      <c r="C1164" s="33"/>
      <c r="D1164" s="34"/>
      <c r="E1164" s="34"/>
      <c r="G1164" s="49"/>
      <c r="H1164" s="50"/>
      <c r="I1164" s="45"/>
      <c r="J1164" s="45"/>
      <c r="K1164" s="46"/>
      <c r="L1164" s="44"/>
      <c r="M1164" s="46"/>
      <c r="N1164" s="31"/>
    </row>
    <row r="1165" spans="1:14" x14ac:dyDescent="0.25">
      <c r="A1165" s="11"/>
      <c r="B1165" s="11"/>
      <c r="C1165" s="33"/>
      <c r="D1165" s="34"/>
      <c r="E1165" s="34"/>
      <c r="G1165" s="49"/>
      <c r="H1165" s="50"/>
      <c r="I1165" s="45"/>
      <c r="J1165" s="45"/>
      <c r="K1165" s="46"/>
      <c r="L1165" s="44"/>
      <c r="M1165" s="46"/>
      <c r="N1165" s="31"/>
    </row>
    <row r="1166" spans="1:14" x14ac:dyDescent="0.25">
      <c r="A1166" s="11"/>
      <c r="B1166" s="11"/>
      <c r="C1166" s="33"/>
      <c r="D1166" s="34"/>
      <c r="F1166" s="34"/>
      <c r="G1166" s="49"/>
      <c r="H1166" s="50"/>
      <c r="I1166" s="45"/>
      <c r="J1166" s="45"/>
      <c r="K1166" s="46"/>
      <c r="L1166" s="44"/>
      <c r="M1166" s="46"/>
      <c r="N1166" s="31"/>
    </row>
    <row r="1167" spans="1:14" x14ac:dyDescent="0.25">
      <c r="A1167" s="11"/>
      <c r="B1167" s="11"/>
      <c r="C1167" s="33"/>
      <c r="D1167" s="34"/>
      <c r="E1167" s="34"/>
      <c r="G1167" s="49"/>
      <c r="H1167" s="50"/>
      <c r="I1167" s="45"/>
      <c r="J1167" s="45"/>
      <c r="K1167" s="46"/>
      <c r="L1167" s="44"/>
      <c r="M1167" s="46"/>
      <c r="N1167" s="31"/>
    </row>
    <row r="1168" spans="1:14" x14ac:dyDescent="0.25">
      <c r="A1168" s="11"/>
      <c r="B1168" s="11"/>
      <c r="C1168" s="33"/>
      <c r="D1168" s="34"/>
      <c r="F1168" s="34"/>
      <c r="G1168" s="49"/>
      <c r="H1168" s="50"/>
      <c r="I1168" s="45"/>
      <c r="J1168" s="45"/>
      <c r="K1168" s="46"/>
      <c r="L1168" s="44"/>
      <c r="M1168" s="46"/>
      <c r="N1168" s="31"/>
    </row>
    <row r="1169" spans="1:14" x14ac:dyDescent="0.25">
      <c r="A1169" s="11"/>
      <c r="B1169" s="11"/>
      <c r="C1169" s="33"/>
      <c r="D1169" s="34"/>
      <c r="E1169" s="34"/>
      <c r="G1169" s="49"/>
      <c r="H1169" s="50"/>
      <c r="I1169" s="45"/>
      <c r="J1169" s="45"/>
      <c r="K1169" s="46"/>
      <c r="L1169" s="44"/>
      <c r="M1169" s="46"/>
      <c r="N1169" s="31"/>
    </row>
    <row r="1170" spans="1:14" x14ac:dyDescent="0.25">
      <c r="A1170" s="11"/>
      <c r="B1170" s="11"/>
      <c r="C1170" s="33"/>
      <c r="D1170" s="34"/>
      <c r="E1170" s="34"/>
      <c r="G1170" s="49"/>
      <c r="H1170" s="50"/>
      <c r="I1170" s="45"/>
      <c r="J1170" s="45"/>
      <c r="K1170" s="46"/>
      <c r="L1170" s="44"/>
      <c r="M1170" s="46"/>
      <c r="N1170" s="31"/>
    </row>
    <row r="1171" spans="1:14" x14ac:dyDescent="0.25">
      <c r="A1171" s="11"/>
      <c r="B1171" s="11"/>
      <c r="C1171" s="33"/>
      <c r="D1171" s="34"/>
      <c r="F1171" s="34"/>
      <c r="G1171" s="49"/>
      <c r="H1171" s="50"/>
      <c r="I1171" s="45"/>
      <c r="J1171" s="45"/>
      <c r="K1171" s="46"/>
      <c r="L1171" s="44"/>
      <c r="M1171" s="46"/>
      <c r="N1171" s="31"/>
    </row>
    <row r="1172" spans="1:14" x14ac:dyDescent="0.25">
      <c r="A1172" s="11"/>
      <c r="B1172" s="11"/>
      <c r="C1172" s="33"/>
      <c r="D1172" s="34"/>
      <c r="E1172" s="34"/>
      <c r="G1172" s="49"/>
      <c r="H1172" s="50"/>
      <c r="I1172" s="45"/>
      <c r="J1172" s="45"/>
      <c r="K1172" s="46"/>
      <c r="L1172" s="44"/>
      <c r="M1172" s="46"/>
      <c r="N1172" s="31"/>
    </row>
    <row r="1173" spans="1:14" x14ac:dyDescent="0.25">
      <c r="A1173" s="11"/>
      <c r="B1173" s="11"/>
      <c r="C1173" s="33"/>
      <c r="D1173" s="34"/>
      <c r="F1173" s="34"/>
      <c r="G1173" s="49"/>
      <c r="H1173" s="50"/>
      <c r="I1173" s="45"/>
      <c r="J1173" s="45"/>
      <c r="K1173" s="46"/>
      <c r="L1173" s="44"/>
      <c r="M1173" s="46"/>
      <c r="N1173" s="31"/>
    </row>
    <row r="1174" spans="1:14" x14ac:dyDescent="0.25">
      <c r="A1174" s="11"/>
      <c r="B1174" s="11"/>
      <c r="C1174" s="33"/>
      <c r="D1174" s="34"/>
      <c r="E1174" s="34"/>
      <c r="G1174" s="49"/>
      <c r="H1174" s="50"/>
      <c r="I1174" s="45"/>
      <c r="J1174" s="45"/>
      <c r="K1174" s="46"/>
      <c r="L1174" s="44"/>
      <c r="M1174" s="46"/>
      <c r="N1174" s="31"/>
    </row>
    <row r="1175" spans="1:14" x14ac:dyDescent="0.25">
      <c r="A1175" s="11"/>
      <c r="B1175" s="11"/>
      <c r="C1175" s="33"/>
      <c r="D1175" s="34"/>
      <c r="E1175" s="34"/>
      <c r="G1175" s="49"/>
      <c r="H1175" s="50"/>
      <c r="I1175" s="45"/>
      <c r="J1175" s="45"/>
      <c r="K1175" s="46"/>
      <c r="L1175" s="44"/>
      <c r="M1175" s="46"/>
      <c r="N1175" s="31"/>
    </row>
    <row r="1176" spans="1:14" x14ac:dyDescent="0.25">
      <c r="A1176" s="11"/>
      <c r="B1176" s="11"/>
      <c r="C1176" s="33"/>
      <c r="D1176" s="34"/>
      <c r="F1176" s="34"/>
      <c r="G1176" s="49"/>
      <c r="H1176" s="50"/>
      <c r="I1176" s="45"/>
      <c r="J1176" s="45"/>
      <c r="K1176" s="46"/>
      <c r="L1176" s="44"/>
      <c r="M1176" s="46"/>
      <c r="N1176" s="31"/>
    </row>
    <row r="1177" spans="1:14" x14ac:dyDescent="0.25">
      <c r="A1177" s="11"/>
      <c r="B1177" s="11"/>
      <c r="C1177" s="33"/>
      <c r="D1177" s="34"/>
      <c r="E1177" s="34"/>
      <c r="G1177" s="49"/>
      <c r="H1177" s="50"/>
      <c r="I1177" s="45"/>
      <c r="J1177" s="45"/>
      <c r="K1177" s="46"/>
      <c r="L1177" s="44"/>
      <c r="M1177" s="46"/>
      <c r="N1177" s="31"/>
    </row>
    <row r="1178" spans="1:14" x14ac:dyDescent="0.25">
      <c r="A1178" s="11"/>
      <c r="B1178" s="11"/>
      <c r="C1178" s="33"/>
      <c r="D1178" s="34"/>
      <c r="F1178" s="34"/>
      <c r="G1178" s="49"/>
      <c r="H1178" s="50"/>
      <c r="I1178" s="45"/>
      <c r="J1178" s="45"/>
      <c r="K1178" s="46"/>
      <c r="L1178" s="44"/>
      <c r="M1178" s="46"/>
      <c r="N1178" s="31"/>
    </row>
    <row r="1179" spans="1:14" x14ac:dyDescent="0.25">
      <c r="A1179" s="11"/>
      <c r="B1179" s="11"/>
      <c r="C1179" s="33"/>
      <c r="D1179" s="34"/>
      <c r="E1179" s="34"/>
      <c r="G1179" s="49"/>
      <c r="H1179" s="50"/>
      <c r="I1179" s="45"/>
      <c r="J1179" s="45"/>
      <c r="K1179" s="46"/>
      <c r="L1179" s="44"/>
      <c r="M1179" s="46"/>
      <c r="N1179" s="31"/>
    </row>
    <row r="1180" spans="1:14" x14ac:dyDescent="0.25">
      <c r="A1180" s="11"/>
      <c r="B1180" s="11"/>
      <c r="C1180" s="33"/>
      <c r="D1180" s="34"/>
      <c r="E1180" s="34"/>
      <c r="G1180" s="49"/>
      <c r="H1180" s="50"/>
      <c r="I1180" s="45"/>
      <c r="J1180" s="45"/>
      <c r="K1180" s="46"/>
      <c r="L1180" s="44"/>
      <c r="M1180" s="46"/>
      <c r="N1180" s="31"/>
    </row>
    <row r="1181" spans="1:14" x14ac:dyDescent="0.25">
      <c r="A1181" s="11"/>
      <c r="B1181" s="11"/>
      <c r="C1181" s="33"/>
      <c r="D1181" s="34"/>
      <c r="F1181" s="34"/>
      <c r="G1181" s="49"/>
      <c r="H1181" s="50"/>
      <c r="I1181" s="45"/>
      <c r="J1181" s="45"/>
      <c r="K1181" s="46"/>
      <c r="L1181" s="44"/>
      <c r="M1181" s="46"/>
      <c r="N1181" s="31"/>
    </row>
    <row r="1182" spans="1:14" x14ac:dyDescent="0.25">
      <c r="A1182" s="11"/>
      <c r="B1182" s="11"/>
      <c r="C1182" s="33"/>
      <c r="D1182" s="34"/>
      <c r="E1182" s="34"/>
      <c r="G1182" s="49"/>
      <c r="H1182" s="50"/>
      <c r="I1182" s="45"/>
      <c r="J1182" s="45"/>
      <c r="K1182" s="46"/>
      <c r="L1182" s="44"/>
      <c r="M1182" s="46"/>
      <c r="N1182" s="31"/>
    </row>
    <row r="1183" spans="1:14" x14ac:dyDescent="0.25">
      <c r="A1183" s="11"/>
      <c r="B1183" s="11"/>
      <c r="C1183" s="33"/>
      <c r="D1183" s="34"/>
      <c r="F1183" s="34"/>
      <c r="G1183" s="49"/>
      <c r="H1183" s="50"/>
      <c r="I1183" s="45"/>
      <c r="J1183" s="45"/>
      <c r="K1183" s="46"/>
      <c r="L1183" s="44"/>
      <c r="M1183" s="46"/>
      <c r="N1183" s="31"/>
    </row>
    <row r="1184" spans="1:14" x14ac:dyDescent="0.25">
      <c r="A1184" s="11"/>
      <c r="B1184" s="11"/>
      <c r="C1184" s="33"/>
      <c r="D1184" s="34"/>
      <c r="E1184" s="34"/>
      <c r="G1184" s="49"/>
      <c r="H1184" s="50"/>
      <c r="I1184" s="45"/>
      <c r="J1184" s="45"/>
      <c r="K1184" s="46"/>
      <c r="L1184" s="44"/>
      <c r="M1184" s="46"/>
      <c r="N1184" s="31"/>
    </row>
    <row r="1185" spans="1:14" x14ac:dyDescent="0.25">
      <c r="A1185" s="11"/>
      <c r="B1185" s="11"/>
      <c r="C1185" s="33"/>
      <c r="D1185" s="34"/>
      <c r="E1185" s="34"/>
      <c r="G1185" s="49"/>
      <c r="H1185" s="50"/>
      <c r="I1185" s="45"/>
      <c r="J1185" s="45"/>
      <c r="K1185" s="46"/>
      <c r="L1185" s="44"/>
      <c r="M1185" s="46"/>
      <c r="N1185" s="31"/>
    </row>
    <row r="1186" spans="1:14" x14ac:dyDescent="0.25">
      <c r="A1186" s="11"/>
      <c r="B1186" s="11"/>
      <c r="C1186" s="33"/>
      <c r="D1186" s="34"/>
      <c r="F1186" s="34"/>
      <c r="G1186" s="49"/>
      <c r="H1186" s="50"/>
      <c r="I1186" s="45"/>
      <c r="J1186" s="45"/>
      <c r="K1186" s="46"/>
      <c r="L1186" s="44"/>
      <c r="M1186" s="46"/>
      <c r="N1186" s="31"/>
    </row>
    <row r="1187" spans="1:14" x14ac:dyDescent="0.25">
      <c r="A1187" s="11"/>
      <c r="B1187" s="11"/>
      <c r="C1187" s="33"/>
      <c r="D1187" s="34"/>
      <c r="E1187" s="34"/>
      <c r="G1187" s="49"/>
      <c r="H1187" s="50"/>
      <c r="I1187" s="45"/>
      <c r="J1187" s="45"/>
      <c r="K1187" s="46"/>
      <c r="L1187" s="44"/>
      <c r="M1187" s="46"/>
      <c r="N1187" s="31"/>
    </row>
    <row r="1188" spans="1:14" x14ac:dyDescent="0.25">
      <c r="A1188" s="11"/>
      <c r="B1188" s="11"/>
      <c r="C1188" s="33"/>
      <c r="D1188" s="34"/>
      <c r="F1188" s="34"/>
      <c r="G1188" s="49"/>
      <c r="H1188" s="50"/>
      <c r="I1188" s="45"/>
      <c r="J1188" s="45"/>
      <c r="K1188" s="46"/>
      <c r="L1188" s="44"/>
      <c r="M1188" s="46"/>
      <c r="N1188" s="31"/>
    </row>
    <row r="1189" spans="1:14" x14ac:dyDescent="0.25">
      <c r="A1189" s="11"/>
      <c r="B1189" s="11"/>
      <c r="C1189" s="33"/>
      <c r="D1189" s="34"/>
      <c r="E1189" s="34"/>
      <c r="G1189" s="49"/>
      <c r="H1189" s="50"/>
      <c r="I1189" s="45"/>
      <c r="J1189" s="45"/>
      <c r="K1189" s="46"/>
      <c r="L1189" s="44"/>
      <c r="M1189" s="46"/>
      <c r="N1189" s="31"/>
    </row>
    <row r="1190" spans="1:14" x14ac:dyDescent="0.25">
      <c r="A1190" s="11"/>
      <c r="B1190" s="11"/>
      <c r="C1190" s="33"/>
      <c r="D1190" s="34"/>
      <c r="E1190" s="34"/>
      <c r="G1190" s="49"/>
      <c r="H1190" s="50"/>
      <c r="I1190" s="45"/>
      <c r="J1190" s="45"/>
      <c r="K1190" s="46"/>
      <c r="L1190" s="44"/>
      <c r="M1190" s="46"/>
      <c r="N1190" s="31"/>
    </row>
    <row r="1191" spans="1:14" x14ac:dyDescent="0.25">
      <c r="A1191" s="11"/>
      <c r="B1191" s="11"/>
      <c r="C1191" s="33"/>
      <c r="D1191" s="34"/>
      <c r="F1191" s="34"/>
      <c r="G1191" s="49"/>
      <c r="H1191" s="50"/>
      <c r="I1191" s="45"/>
      <c r="J1191" s="45"/>
      <c r="K1191" s="46"/>
      <c r="L1191" s="44"/>
      <c r="M1191" s="46"/>
      <c r="N1191" s="31"/>
    </row>
    <row r="1192" spans="1:14" x14ac:dyDescent="0.25">
      <c r="A1192" s="11"/>
      <c r="B1192" s="11"/>
      <c r="C1192" s="33"/>
      <c r="D1192" s="34"/>
      <c r="E1192" s="34"/>
      <c r="G1192" s="49"/>
      <c r="H1192" s="50"/>
      <c r="I1192" s="45"/>
      <c r="J1192" s="45"/>
      <c r="K1192" s="46"/>
      <c r="L1192" s="44"/>
      <c r="M1192" s="46"/>
      <c r="N1192" s="31"/>
    </row>
    <row r="1193" spans="1:14" x14ac:dyDescent="0.25">
      <c r="A1193" s="11"/>
      <c r="B1193" s="11"/>
      <c r="C1193" s="33"/>
      <c r="D1193" s="34"/>
      <c r="F1193" s="34"/>
      <c r="G1193" s="49"/>
      <c r="H1193" s="50"/>
      <c r="I1193" s="45"/>
      <c r="J1193" s="45"/>
      <c r="K1193" s="46"/>
      <c r="L1193" s="44"/>
      <c r="M1193" s="46"/>
      <c r="N1193" s="31"/>
    </row>
    <row r="1194" spans="1:14" x14ac:dyDescent="0.25">
      <c r="A1194" s="11"/>
      <c r="B1194" s="11"/>
      <c r="C1194" s="33"/>
      <c r="D1194" s="34"/>
      <c r="E1194" s="34"/>
      <c r="G1194" s="49"/>
      <c r="H1194" s="50"/>
      <c r="I1194" s="45"/>
      <c r="J1194" s="45"/>
      <c r="K1194" s="46"/>
      <c r="L1194" s="44"/>
      <c r="M1194" s="46"/>
      <c r="N1194" s="31"/>
    </row>
    <row r="1195" spans="1:14" x14ac:dyDescent="0.25">
      <c r="A1195" s="11"/>
      <c r="B1195" s="11"/>
      <c r="C1195" s="33"/>
      <c r="D1195" s="34"/>
      <c r="E1195" s="34"/>
      <c r="G1195" s="49"/>
      <c r="H1195" s="50"/>
      <c r="I1195" s="45"/>
      <c r="J1195" s="45"/>
      <c r="K1195" s="46"/>
      <c r="L1195" s="44"/>
      <c r="M1195" s="46"/>
      <c r="N1195" s="31"/>
    </row>
    <row r="1196" spans="1:14" x14ac:dyDescent="0.25">
      <c r="A1196" s="11"/>
      <c r="B1196" s="11"/>
      <c r="C1196" s="33"/>
      <c r="D1196" s="34"/>
      <c r="F1196" s="34"/>
      <c r="G1196" s="49"/>
      <c r="H1196" s="50"/>
      <c r="I1196" s="45"/>
      <c r="J1196" s="45"/>
      <c r="K1196" s="46"/>
      <c r="L1196" s="44"/>
      <c r="M1196" s="46"/>
      <c r="N1196" s="31"/>
    </row>
    <row r="1197" spans="1:14" x14ac:dyDescent="0.25">
      <c r="A1197" s="11"/>
      <c r="B1197" s="11"/>
      <c r="C1197" s="33"/>
      <c r="D1197" s="34"/>
      <c r="E1197" s="34"/>
      <c r="G1197" s="49"/>
      <c r="H1197" s="50"/>
      <c r="I1197" s="45"/>
      <c r="J1197" s="45"/>
      <c r="K1197" s="46"/>
      <c r="L1197" s="44"/>
      <c r="M1197" s="46"/>
      <c r="N1197" s="31"/>
    </row>
    <row r="1198" spans="1:14" x14ac:dyDescent="0.25">
      <c r="A1198" s="11"/>
      <c r="B1198" s="11"/>
      <c r="C1198" s="33"/>
      <c r="D1198" s="34"/>
      <c r="F1198" s="34"/>
      <c r="G1198" s="49"/>
      <c r="H1198" s="50"/>
      <c r="I1198" s="45"/>
      <c r="J1198" s="45"/>
      <c r="K1198" s="46"/>
      <c r="L1198" s="44"/>
      <c r="M1198" s="46"/>
      <c r="N1198" s="31"/>
    </row>
    <row r="1199" spans="1:14" x14ac:dyDescent="0.25">
      <c r="A1199" s="11"/>
      <c r="B1199" s="11"/>
      <c r="C1199" s="33"/>
      <c r="D1199" s="34"/>
      <c r="E1199" s="34"/>
      <c r="G1199" s="49"/>
      <c r="H1199" s="50"/>
      <c r="I1199" s="45"/>
      <c r="J1199" s="45"/>
      <c r="K1199" s="46"/>
      <c r="L1199" s="44"/>
      <c r="M1199" s="46"/>
      <c r="N1199" s="31"/>
    </row>
    <row r="1200" spans="1:14" x14ac:dyDescent="0.25">
      <c r="A1200" s="11"/>
      <c r="B1200" s="11"/>
      <c r="C1200" s="33"/>
      <c r="D1200" s="34"/>
      <c r="E1200" s="34"/>
      <c r="G1200" s="49"/>
      <c r="H1200" s="50"/>
      <c r="I1200" s="45"/>
      <c r="J1200" s="45"/>
      <c r="K1200" s="46"/>
      <c r="L1200" s="44"/>
      <c r="M1200" s="46"/>
      <c r="N1200" s="31"/>
    </row>
    <row r="1201" spans="1:14" x14ac:dyDescent="0.25">
      <c r="A1201" s="11"/>
      <c r="B1201" s="11"/>
      <c r="C1201" s="33"/>
      <c r="D1201" s="34"/>
      <c r="E1201" s="34"/>
      <c r="G1201" s="49"/>
      <c r="H1201" s="50"/>
      <c r="I1201" s="45"/>
      <c r="J1201" s="45"/>
      <c r="K1201" s="46"/>
      <c r="L1201" s="44"/>
      <c r="M1201" s="46"/>
      <c r="N1201" s="31"/>
    </row>
    <row r="1202" spans="1:14" x14ac:dyDescent="0.25">
      <c r="A1202" s="11"/>
      <c r="B1202" s="11"/>
      <c r="C1202" s="33"/>
      <c r="D1202" s="34"/>
      <c r="F1202" s="34"/>
      <c r="G1202" s="49"/>
      <c r="H1202" s="50"/>
      <c r="I1202" s="45"/>
      <c r="J1202" s="45"/>
      <c r="K1202" s="46"/>
      <c r="L1202" s="44"/>
      <c r="M1202" s="46"/>
      <c r="N1202" s="31"/>
    </row>
    <row r="1203" spans="1:14" x14ac:dyDescent="0.25">
      <c r="A1203" s="11"/>
      <c r="B1203" s="11"/>
      <c r="C1203" s="33"/>
      <c r="D1203" s="34"/>
      <c r="E1203" s="34"/>
      <c r="G1203" s="49"/>
      <c r="H1203" s="50"/>
      <c r="I1203" s="45"/>
      <c r="J1203" s="45"/>
      <c r="K1203" s="46"/>
      <c r="L1203" s="44"/>
      <c r="M1203" s="46"/>
      <c r="N1203" s="31"/>
    </row>
    <row r="1204" spans="1:14" x14ac:dyDescent="0.25">
      <c r="A1204" s="11"/>
      <c r="B1204" s="11"/>
      <c r="C1204" s="33"/>
      <c r="D1204" s="34"/>
      <c r="F1204" s="34"/>
      <c r="G1204" s="49"/>
      <c r="H1204" s="50"/>
      <c r="I1204" s="45"/>
      <c r="J1204" s="45"/>
      <c r="K1204" s="46"/>
      <c r="L1204" s="44"/>
      <c r="M1204" s="46"/>
      <c r="N1204" s="31"/>
    </row>
    <row r="1205" spans="1:14" x14ac:dyDescent="0.25">
      <c r="A1205" s="11"/>
      <c r="B1205" s="11"/>
      <c r="C1205" s="33"/>
      <c r="D1205" s="34"/>
      <c r="E1205" s="34"/>
      <c r="G1205" s="49"/>
      <c r="H1205" s="50"/>
      <c r="I1205" s="45"/>
      <c r="J1205" s="45"/>
      <c r="K1205" s="46"/>
      <c r="L1205" s="44"/>
      <c r="M1205" s="46"/>
      <c r="N1205" s="31"/>
    </row>
    <row r="1206" spans="1:14" x14ac:dyDescent="0.25">
      <c r="A1206" s="11"/>
      <c r="B1206" s="11"/>
      <c r="C1206" s="33"/>
      <c r="D1206" s="34"/>
      <c r="E1206" s="34"/>
      <c r="G1206" s="49"/>
      <c r="H1206" s="50"/>
      <c r="I1206" s="45"/>
      <c r="J1206" s="45"/>
      <c r="K1206" s="46"/>
      <c r="L1206" s="44"/>
      <c r="M1206" s="46"/>
      <c r="N1206" s="31"/>
    </row>
    <row r="1207" spans="1:14" x14ac:dyDescent="0.25">
      <c r="A1207" s="11"/>
      <c r="B1207" s="11"/>
      <c r="C1207" s="33"/>
      <c r="D1207" s="34"/>
      <c r="F1207" s="34"/>
      <c r="G1207" s="49"/>
      <c r="H1207" s="50"/>
      <c r="I1207" s="45"/>
      <c r="J1207" s="45"/>
      <c r="K1207" s="46"/>
      <c r="L1207" s="44"/>
      <c r="M1207" s="46"/>
      <c r="N1207" s="31"/>
    </row>
    <row r="1208" spans="1:14" x14ac:dyDescent="0.25">
      <c r="A1208" s="11"/>
      <c r="B1208" s="11"/>
      <c r="C1208" s="33"/>
      <c r="D1208" s="34"/>
      <c r="E1208" s="34"/>
      <c r="G1208" s="49"/>
      <c r="H1208" s="50"/>
      <c r="I1208" s="45"/>
      <c r="J1208" s="45"/>
      <c r="K1208" s="46"/>
      <c r="L1208" s="44"/>
      <c r="M1208" s="46"/>
      <c r="N1208" s="31"/>
    </row>
    <row r="1209" spans="1:14" x14ac:dyDescent="0.25">
      <c r="A1209" s="11"/>
      <c r="B1209" s="11"/>
      <c r="C1209" s="33"/>
      <c r="D1209" s="34"/>
      <c r="F1209" s="34"/>
      <c r="G1209" s="49"/>
      <c r="H1209" s="50"/>
      <c r="I1209" s="45"/>
      <c r="J1209" s="45"/>
      <c r="K1209" s="46"/>
      <c r="L1209" s="44"/>
      <c r="M1209" s="46"/>
      <c r="N1209" s="31"/>
    </row>
    <row r="1210" spans="1:14" x14ac:dyDescent="0.25">
      <c r="A1210" s="11"/>
      <c r="B1210" s="11"/>
      <c r="C1210" s="33"/>
      <c r="D1210" s="34"/>
      <c r="E1210" s="34"/>
      <c r="G1210" s="49"/>
      <c r="H1210" s="50"/>
      <c r="I1210" s="45"/>
      <c r="J1210" s="45"/>
      <c r="K1210" s="46"/>
      <c r="L1210" s="44"/>
      <c r="M1210" s="46"/>
      <c r="N1210" s="31"/>
    </row>
    <row r="1211" spans="1:14" x14ac:dyDescent="0.25">
      <c r="A1211" s="11"/>
      <c r="B1211" s="11"/>
      <c r="C1211" s="33"/>
      <c r="D1211" s="34"/>
      <c r="E1211" s="34"/>
      <c r="G1211" s="49"/>
      <c r="H1211" s="50"/>
      <c r="I1211" s="45"/>
      <c r="J1211" s="45"/>
      <c r="K1211" s="46"/>
      <c r="L1211" s="44"/>
      <c r="M1211" s="46"/>
      <c r="N1211" s="31"/>
    </row>
    <row r="1212" spans="1:14" x14ac:dyDescent="0.25">
      <c r="A1212" s="11"/>
      <c r="B1212" s="11"/>
      <c r="C1212" s="33"/>
      <c r="D1212" s="34"/>
      <c r="F1212" s="34"/>
      <c r="G1212" s="49"/>
      <c r="H1212" s="50"/>
      <c r="I1212" s="45"/>
      <c r="J1212" s="45"/>
      <c r="K1212" s="46"/>
      <c r="L1212" s="44"/>
      <c r="M1212" s="46"/>
      <c r="N1212" s="31"/>
    </row>
    <row r="1213" spans="1:14" x14ac:dyDescent="0.25">
      <c r="A1213" s="11"/>
      <c r="B1213" s="11"/>
      <c r="C1213" s="33"/>
      <c r="D1213" s="34"/>
      <c r="E1213" s="34"/>
      <c r="G1213" s="49"/>
      <c r="H1213" s="50"/>
      <c r="I1213" s="45"/>
      <c r="J1213" s="45"/>
      <c r="K1213" s="46"/>
      <c r="L1213" s="44"/>
      <c r="M1213" s="46"/>
      <c r="N1213" s="31"/>
    </row>
    <row r="1214" spans="1:14" x14ac:dyDescent="0.25">
      <c r="A1214" s="11"/>
      <c r="B1214" s="11"/>
      <c r="C1214" s="33"/>
      <c r="D1214" s="34"/>
      <c r="E1214" s="34"/>
      <c r="G1214" s="49"/>
      <c r="H1214" s="50"/>
      <c r="I1214" s="45"/>
      <c r="J1214" s="45"/>
      <c r="K1214" s="46"/>
      <c r="L1214" s="44"/>
      <c r="M1214" s="46"/>
      <c r="N1214" s="31"/>
    </row>
    <row r="1215" spans="1:14" x14ac:dyDescent="0.25">
      <c r="A1215" s="11"/>
      <c r="B1215" s="11"/>
      <c r="C1215" s="33"/>
      <c r="D1215" s="34"/>
      <c r="E1215" s="34"/>
      <c r="G1215" s="49"/>
      <c r="H1215" s="50"/>
      <c r="I1215" s="45"/>
      <c r="J1215" s="45"/>
      <c r="K1215" s="46"/>
      <c r="L1215" s="44"/>
      <c r="M1215" s="46"/>
      <c r="N1215" s="31"/>
    </row>
    <row r="1216" spans="1:14" x14ac:dyDescent="0.25">
      <c r="C1216" s="33"/>
      <c r="D1216" s="34"/>
      <c r="F1216" s="34"/>
      <c r="G1216" s="49"/>
      <c r="H1216" s="50"/>
      <c r="I1216" s="45"/>
      <c r="J1216" s="45"/>
      <c r="K1216" s="46"/>
      <c r="L1216" s="44"/>
      <c r="M1216" s="46"/>
      <c r="N1216" s="31"/>
    </row>
    <row r="1217" spans="1:14" x14ac:dyDescent="0.25">
      <c r="C1217" s="33"/>
      <c r="D1217" s="34"/>
      <c r="E1217" s="34"/>
      <c r="G1217" s="49"/>
      <c r="H1217" s="50"/>
      <c r="I1217" s="45"/>
      <c r="J1217" s="45"/>
      <c r="K1217" s="46"/>
      <c r="L1217" s="44"/>
      <c r="M1217" s="46"/>
      <c r="N1217" s="31"/>
    </row>
    <row r="1218" spans="1:14" x14ac:dyDescent="0.25">
      <c r="C1218" s="33"/>
      <c r="D1218" s="34"/>
      <c r="F1218" s="34"/>
      <c r="G1218" s="49"/>
      <c r="H1218" s="50"/>
      <c r="I1218" s="45"/>
      <c r="J1218" s="45"/>
      <c r="K1218" s="46"/>
      <c r="L1218" s="44"/>
      <c r="M1218" s="46"/>
      <c r="N1218" s="31"/>
    </row>
    <row r="1219" spans="1:14" x14ac:dyDescent="0.25">
      <c r="C1219" s="33"/>
      <c r="D1219" s="34"/>
      <c r="E1219" s="34"/>
      <c r="G1219" s="49"/>
      <c r="H1219" s="50"/>
      <c r="I1219" s="45"/>
      <c r="J1219" s="45"/>
      <c r="K1219" s="46"/>
      <c r="L1219" s="44"/>
      <c r="M1219" s="46"/>
      <c r="N1219" s="31"/>
    </row>
    <row r="1220" spans="1:14" x14ac:dyDescent="0.25">
      <c r="A1220" s="11"/>
      <c r="B1220" s="11"/>
      <c r="C1220" s="33"/>
      <c r="D1220" s="34"/>
      <c r="E1220" s="34"/>
      <c r="G1220" s="49"/>
      <c r="H1220" s="50"/>
      <c r="I1220" s="45"/>
      <c r="J1220" s="45"/>
      <c r="K1220" s="46"/>
      <c r="L1220" s="44"/>
      <c r="M1220" s="46"/>
      <c r="N1220" s="31"/>
    </row>
    <row r="1221" spans="1:14" x14ac:dyDescent="0.25">
      <c r="C1221" s="33"/>
      <c r="D1221" s="34"/>
      <c r="F1221" s="34"/>
      <c r="G1221" s="49"/>
      <c r="H1221" s="50"/>
      <c r="I1221" s="45"/>
      <c r="J1221" s="45"/>
      <c r="K1221" s="46"/>
      <c r="L1221" s="44"/>
      <c r="M1221" s="46"/>
      <c r="N1221" s="31"/>
    </row>
    <row r="1222" spans="1:14" x14ac:dyDescent="0.25">
      <c r="C1222" s="33"/>
      <c r="D1222" s="34"/>
      <c r="E1222" s="34"/>
      <c r="G1222" s="49"/>
      <c r="H1222" s="50"/>
      <c r="I1222" s="45"/>
      <c r="J1222" s="45"/>
      <c r="K1222" s="46"/>
      <c r="L1222" s="44"/>
      <c r="M1222" s="46"/>
      <c r="N1222" s="31"/>
    </row>
    <row r="1223" spans="1:14" x14ac:dyDescent="0.25">
      <c r="C1223" s="33"/>
      <c r="D1223" s="34"/>
      <c r="F1223" s="34"/>
      <c r="G1223" s="49"/>
      <c r="H1223" s="50"/>
      <c r="I1223" s="45"/>
      <c r="J1223" s="45"/>
      <c r="K1223" s="46"/>
      <c r="L1223" s="44"/>
      <c r="M1223" s="46"/>
      <c r="N1223" s="31"/>
    </row>
    <row r="1224" spans="1:14" x14ac:dyDescent="0.25">
      <c r="A1224" s="11"/>
      <c r="B1224" s="11"/>
      <c r="C1224" s="33"/>
      <c r="D1224" s="34"/>
      <c r="E1224" s="34"/>
      <c r="G1224" s="49"/>
      <c r="H1224" s="50"/>
      <c r="I1224" s="45"/>
      <c r="J1224" s="45"/>
      <c r="K1224" s="46"/>
      <c r="L1224" s="44"/>
      <c r="M1224" s="46"/>
      <c r="N1224" s="31"/>
    </row>
    <row r="1225" spans="1:14" x14ac:dyDescent="0.25">
      <c r="C1225" s="33"/>
      <c r="D1225" s="34"/>
      <c r="E1225" s="34"/>
      <c r="G1225" s="49"/>
      <c r="H1225" s="50"/>
      <c r="I1225" s="45"/>
      <c r="J1225" s="45"/>
      <c r="K1225" s="46"/>
      <c r="L1225" s="44"/>
      <c r="M1225" s="46"/>
      <c r="N1225" s="31"/>
    </row>
    <row r="1226" spans="1:14" x14ac:dyDescent="0.25">
      <c r="C1226" s="33"/>
      <c r="D1226" s="34"/>
      <c r="F1226" s="34"/>
      <c r="G1226" s="49"/>
      <c r="H1226" s="50"/>
      <c r="I1226" s="45"/>
      <c r="J1226" s="45"/>
      <c r="K1226" s="46"/>
      <c r="L1226" s="44"/>
      <c r="M1226" s="46"/>
      <c r="N1226" s="31"/>
    </row>
    <row r="1227" spans="1:14" x14ac:dyDescent="0.25">
      <c r="C1227" s="33"/>
      <c r="D1227" s="34"/>
      <c r="E1227" s="34"/>
      <c r="G1227" s="49"/>
      <c r="H1227" s="50"/>
      <c r="I1227" s="45"/>
      <c r="J1227" s="45"/>
      <c r="K1227" s="46"/>
      <c r="L1227" s="44"/>
      <c r="M1227" s="46"/>
      <c r="N1227" s="31"/>
    </row>
    <row r="1228" spans="1:14" x14ac:dyDescent="0.25">
      <c r="C1228" s="33"/>
      <c r="D1228" s="34"/>
      <c r="F1228" s="34"/>
      <c r="G1228" s="49"/>
      <c r="H1228" s="50"/>
      <c r="I1228" s="45"/>
      <c r="J1228" s="45"/>
      <c r="K1228" s="46"/>
      <c r="L1228" s="44"/>
      <c r="M1228" s="46"/>
      <c r="N1228" s="31"/>
    </row>
    <row r="1229" spans="1:14" x14ac:dyDescent="0.25">
      <c r="C1229" s="33"/>
      <c r="D1229" s="34"/>
      <c r="E1229" s="34"/>
      <c r="G1229" s="49"/>
      <c r="H1229" s="50"/>
      <c r="I1229" s="45"/>
      <c r="J1229" s="45"/>
      <c r="K1229" s="46"/>
      <c r="L1229" s="44"/>
      <c r="M1229" s="46"/>
      <c r="N1229" s="31"/>
    </row>
    <row r="1230" spans="1:14" x14ac:dyDescent="0.25">
      <c r="C1230" s="33"/>
      <c r="D1230" s="34"/>
      <c r="E1230" s="34"/>
      <c r="G1230" s="49"/>
      <c r="H1230" s="50"/>
      <c r="I1230" s="45"/>
      <c r="J1230" s="45"/>
      <c r="K1230" s="46"/>
      <c r="L1230" s="44"/>
      <c r="M1230" s="46"/>
      <c r="N1230" s="31"/>
    </row>
    <row r="1231" spans="1:14" x14ac:dyDescent="0.25">
      <c r="C1231" s="33"/>
      <c r="D1231" s="34"/>
      <c r="F1231" s="34"/>
      <c r="G1231" s="49"/>
      <c r="H1231" s="50"/>
      <c r="I1231" s="45"/>
      <c r="J1231" s="45"/>
      <c r="K1231" s="46"/>
      <c r="L1231" s="44"/>
      <c r="M1231" s="46"/>
      <c r="N1231" s="31"/>
    </row>
    <row r="1232" spans="1:14" x14ac:dyDescent="0.25">
      <c r="C1232" s="33"/>
      <c r="D1232" s="34"/>
      <c r="E1232" s="34"/>
      <c r="G1232" s="49"/>
      <c r="H1232" s="50"/>
      <c r="I1232" s="45"/>
      <c r="J1232" s="45"/>
      <c r="K1232" s="46"/>
      <c r="L1232" s="44"/>
      <c r="M1232" s="46"/>
      <c r="N1232" s="31"/>
    </row>
    <row r="1233" spans="3:14" x14ac:dyDescent="0.25">
      <c r="C1233" s="33"/>
      <c r="D1233" s="34"/>
      <c r="F1233" s="34"/>
      <c r="G1233" s="49"/>
      <c r="H1233" s="50"/>
      <c r="I1233" s="45"/>
      <c r="J1233" s="45"/>
      <c r="K1233" s="46"/>
      <c r="L1233" s="44"/>
      <c r="M1233" s="46"/>
      <c r="N1233" s="31"/>
    </row>
    <row r="1234" spans="3:14" x14ac:dyDescent="0.25">
      <c r="C1234" s="33"/>
      <c r="D1234" s="34"/>
      <c r="E1234" s="34"/>
      <c r="G1234" s="49"/>
      <c r="H1234" s="50"/>
      <c r="I1234" s="45"/>
      <c r="J1234" s="45"/>
      <c r="K1234" s="46"/>
      <c r="L1234" s="44"/>
      <c r="M1234" s="46"/>
      <c r="N1234" s="31"/>
    </row>
    <row r="1235" spans="3:14" x14ac:dyDescent="0.25">
      <c r="C1235" s="33"/>
      <c r="D1235" s="34"/>
      <c r="E1235" s="34"/>
      <c r="G1235" s="49"/>
      <c r="H1235" s="50"/>
      <c r="I1235" s="45"/>
      <c r="J1235" s="45"/>
      <c r="K1235" s="46"/>
      <c r="L1235" s="44"/>
      <c r="M1235" s="46"/>
      <c r="N1235" s="31"/>
    </row>
    <row r="1236" spans="3:14" x14ac:dyDescent="0.25">
      <c r="C1236" s="33"/>
      <c r="D1236" s="34"/>
      <c r="F1236" s="34"/>
      <c r="G1236" s="49"/>
      <c r="H1236" s="50"/>
      <c r="I1236" s="45"/>
      <c r="J1236" s="45"/>
      <c r="K1236" s="46"/>
      <c r="L1236" s="44"/>
      <c r="M1236" s="46"/>
      <c r="N1236" s="31"/>
    </row>
    <row r="1237" spans="3:14" x14ac:dyDescent="0.25">
      <c r="C1237" s="33"/>
      <c r="D1237" s="34"/>
      <c r="E1237" s="34"/>
      <c r="G1237" s="49"/>
      <c r="H1237" s="50"/>
      <c r="I1237" s="45"/>
      <c r="J1237" s="45"/>
      <c r="K1237" s="46"/>
      <c r="L1237" s="44"/>
      <c r="M1237" s="46"/>
      <c r="N1237" s="31"/>
    </row>
    <row r="1238" spans="3:14" x14ac:dyDescent="0.25">
      <c r="C1238" s="33"/>
      <c r="D1238" s="34"/>
      <c r="F1238" s="34"/>
      <c r="G1238" s="49"/>
      <c r="H1238" s="50"/>
      <c r="I1238" s="45"/>
      <c r="J1238" s="45"/>
      <c r="K1238" s="46"/>
      <c r="L1238" s="44"/>
      <c r="M1238" s="46"/>
      <c r="N1238" s="31"/>
    </row>
    <row r="1239" spans="3:14" x14ac:dyDescent="0.25">
      <c r="C1239" s="33"/>
      <c r="D1239" s="34"/>
      <c r="E1239" s="34"/>
      <c r="G1239" s="49"/>
      <c r="H1239" s="50"/>
      <c r="I1239" s="45"/>
      <c r="J1239" s="45"/>
      <c r="K1239" s="46"/>
      <c r="L1239" s="44"/>
      <c r="M1239" s="46"/>
      <c r="N1239" s="31"/>
    </row>
    <row r="1240" spans="3:14" x14ac:dyDescent="0.25">
      <c r="C1240" s="33"/>
      <c r="D1240" s="34"/>
      <c r="E1240" s="34"/>
      <c r="G1240" s="49"/>
      <c r="H1240" s="50"/>
      <c r="I1240" s="45"/>
      <c r="J1240" s="45"/>
      <c r="K1240" s="46"/>
      <c r="L1240" s="44"/>
      <c r="M1240" s="46"/>
      <c r="N1240" s="31"/>
    </row>
    <row r="1241" spans="3:14" x14ac:dyDescent="0.25">
      <c r="C1241" s="33"/>
      <c r="D1241" s="34"/>
      <c r="F1241" s="34"/>
      <c r="G1241" s="49"/>
      <c r="H1241" s="50"/>
      <c r="I1241" s="45"/>
      <c r="J1241" s="45"/>
      <c r="K1241" s="46"/>
      <c r="L1241" s="44"/>
      <c r="M1241" s="46"/>
      <c r="N1241" s="31"/>
    </row>
    <row r="1242" spans="3:14" x14ac:dyDescent="0.25">
      <c r="C1242" s="33"/>
      <c r="D1242" s="34"/>
      <c r="E1242" s="34"/>
      <c r="G1242" s="49"/>
      <c r="H1242" s="50"/>
      <c r="I1242" s="45"/>
      <c r="J1242" s="45"/>
      <c r="K1242" s="46"/>
      <c r="L1242" s="44"/>
      <c r="M1242" s="46"/>
      <c r="N1242" s="31"/>
    </row>
    <row r="1243" spans="3:14" x14ac:dyDescent="0.25">
      <c r="C1243" s="33"/>
      <c r="D1243" s="34"/>
      <c r="F1243" s="34"/>
      <c r="G1243" s="49"/>
      <c r="H1243" s="50"/>
      <c r="I1243" s="45"/>
      <c r="J1243" s="45"/>
      <c r="K1243" s="46"/>
      <c r="L1243" s="44"/>
      <c r="M1243" s="46"/>
      <c r="N1243" s="31"/>
    </row>
    <row r="1244" spans="3:14" x14ac:dyDescent="0.25">
      <c r="C1244" s="33"/>
      <c r="D1244" s="34"/>
      <c r="E1244" s="34"/>
      <c r="G1244" s="49"/>
      <c r="H1244" s="50"/>
      <c r="I1244" s="45"/>
      <c r="J1244" s="45"/>
      <c r="K1244" s="46"/>
      <c r="L1244" s="44"/>
      <c r="M1244" s="46"/>
      <c r="N1244" s="31"/>
    </row>
    <row r="1245" spans="3:14" x14ac:dyDescent="0.25">
      <c r="C1245" s="33"/>
      <c r="D1245" s="34"/>
      <c r="E1245" s="34"/>
      <c r="G1245" s="49"/>
      <c r="H1245" s="50"/>
      <c r="I1245" s="45"/>
      <c r="J1245" s="45"/>
      <c r="K1245" s="46"/>
      <c r="L1245" s="44"/>
      <c r="M1245" s="46"/>
      <c r="N1245" s="31"/>
    </row>
    <row r="1246" spans="3:14" x14ac:dyDescent="0.25">
      <c r="C1246" s="33"/>
      <c r="D1246" s="34"/>
      <c r="F1246" s="34"/>
      <c r="G1246" s="49"/>
      <c r="H1246" s="50"/>
      <c r="I1246" s="45"/>
      <c r="J1246" s="45"/>
      <c r="K1246" s="46"/>
      <c r="L1246" s="44"/>
      <c r="M1246" s="46"/>
      <c r="N1246" s="31"/>
    </row>
    <row r="1247" spans="3:14" x14ac:dyDescent="0.25">
      <c r="C1247" s="33"/>
      <c r="D1247" s="34"/>
      <c r="E1247" s="34"/>
      <c r="G1247" s="49"/>
      <c r="H1247" s="50"/>
      <c r="I1247" s="45"/>
      <c r="J1247" s="45"/>
      <c r="K1247" s="46"/>
      <c r="L1247" s="44"/>
      <c r="M1247" s="46"/>
      <c r="N1247" s="31"/>
    </row>
    <row r="1248" spans="3:14" x14ac:dyDescent="0.25">
      <c r="C1248" s="33"/>
      <c r="D1248" s="34"/>
      <c r="F1248" s="34"/>
      <c r="G1248" s="49"/>
      <c r="H1248" s="50"/>
      <c r="I1248" s="45"/>
      <c r="J1248" s="45"/>
      <c r="K1248" s="46"/>
      <c r="L1248" s="44"/>
      <c r="M1248" s="46"/>
      <c r="N1248" s="31"/>
    </row>
    <row r="1249" spans="3:14" x14ac:dyDescent="0.25">
      <c r="C1249" s="33"/>
      <c r="D1249" s="34"/>
      <c r="E1249" s="34"/>
      <c r="G1249" s="49"/>
      <c r="H1249" s="50"/>
      <c r="I1249" s="45"/>
      <c r="J1249" s="45"/>
      <c r="K1249" s="46"/>
      <c r="L1249" s="44"/>
      <c r="M1249" s="46"/>
      <c r="N1249" s="31"/>
    </row>
    <row r="1250" spans="3:14" x14ac:dyDescent="0.25">
      <c r="C1250" s="33"/>
      <c r="D1250" s="34"/>
      <c r="E1250" s="34"/>
      <c r="G1250" s="49"/>
      <c r="H1250" s="50"/>
      <c r="I1250" s="45"/>
      <c r="J1250" s="45"/>
      <c r="K1250" s="46"/>
      <c r="L1250" s="44"/>
      <c r="M1250" s="46"/>
      <c r="N1250" s="31"/>
    </row>
    <row r="1251" spans="3:14" x14ac:dyDescent="0.25">
      <c r="C1251" s="33"/>
      <c r="D1251" s="34"/>
      <c r="F1251" s="34"/>
      <c r="G1251" s="49"/>
      <c r="H1251" s="50"/>
      <c r="I1251" s="45"/>
      <c r="J1251" s="45"/>
      <c r="K1251" s="46"/>
      <c r="L1251" s="44"/>
      <c r="M1251" s="46"/>
      <c r="N1251" s="31"/>
    </row>
    <row r="1252" spans="3:14" x14ac:dyDescent="0.25">
      <c r="C1252" s="33"/>
      <c r="D1252" s="34"/>
      <c r="E1252" s="34"/>
      <c r="G1252" s="49"/>
      <c r="H1252" s="50"/>
      <c r="I1252" s="45"/>
      <c r="J1252" s="45"/>
      <c r="K1252" s="46"/>
      <c r="L1252" s="44"/>
      <c r="M1252" s="46"/>
      <c r="N1252" s="31"/>
    </row>
    <row r="1253" spans="3:14" x14ac:dyDescent="0.25">
      <c r="C1253" s="33"/>
      <c r="D1253" s="34"/>
      <c r="F1253" s="34"/>
      <c r="G1253" s="49"/>
      <c r="H1253" s="50"/>
      <c r="I1253" s="45"/>
      <c r="J1253" s="45"/>
      <c r="K1253" s="46"/>
      <c r="L1253" s="44"/>
      <c r="M1253" s="46"/>
      <c r="N1253" s="31"/>
    </row>
    <row r="1254" spans="3:14" x14ac:dyDescent="0.25">
      <c r="C1254" s="33"/>
      <c r="D1254" s="34"/>
      <c r="E1254" s="34"/>
      <c r="G1254" s="49"/>
      <c r="H1254" s="50"/>
      <c r="I1254" s="45"/>
      <c r="J1254" s="45"/>
      <c r="K1254" s="46"/>
      <c r="L1254" s="44"/>
      <c r="M1254" s="46"/>
      <c r="N1254" s="31"/>
    </row>
    <row r="1255" spans="3:14" x14ac:dyDescent="0.25">
      <c r="C1255" s="33"/>
      <c r="D1255" s="34"/>
      <c r="E1255" s="34"/>
      <c r="G1255" s="49"/>
      <c r="H1255" s="50"/>
      <c r="I1255" s="45"/>
      <c r="J1255" s="45"/>
      <c r="K1255" s="46"/>
      <c r="L1255" s="44"/>
      <c r="M1255" s="46"/>
      <c r="N1255" s="31"/>
    </row>
    <row r="1256" spans="3:14" x14ac:dyDescent="0.25">
      <c r="C1256" s="33"/>
      <c r="D1256" s="34"/>
      <c r="F1256" s="34"/>
      <c r="G1256" s="49"/>
      <c r="H1256" s="50"/>
      <c r="I1256" s="45"/>
      <c r="J1256" s="45"/>
      <c r="K1256" s="46"/>
      <c r="L1256" s="44"/>
      <c r="M1256" s="46"/>
      <c r="N1256" s="31"/>
    </row>
    <row r="1257" spans="3:14" x14ac:dyDescent="0.25">
      <c r="C1257" s="33"/>
      <c r="D1257" s="34"/>
      <c r="E1257" s="34"/>
      <c r="G1257" s="49"/>
      <c r="H1257" s="50"/>
      <c r="I1257" s="45"/>
      <c r="J1257" s="45"/>
      <c r="K1257" s="46"/>
      <c r="L1257" s="44"/>
      <c r="M1257" s="46"/>
      <c r="N1257" s="31"/>
    </row>
    <row r="1258" spans="3:14" x14ac:dyDescent="0.25">
      <c r="C1258" s="33"/>
      <c r="D1258" s="34"/>
      <c r="F1258" s="34"/>
      <c r="G1258" s="49"/>
      <c r="H1258" s="50"/>
      <c r="I1258" s="45"/>
      <c r="J1258" s="45"/>
      <c r="K1258" s="46"/>
      <c r="L1258" s="44"/>
      <c r="M1258" s="46"/>
      <c r="N1258" s="31"/>
    </row>
    <row r="1259" spans="3:14" x14ac:dyDescent="0.25">
      <c r="C1259" s="33"/>
      <c r="D1259" s="34"/>
      <c r="E1259" s="34"/>
      <c r="G1259" s="49"/>
      <c r="H1259" s="50"/>
      <c r="I1259" s="45"/>
      <c r="J1259" s="45"/>
      <c r="K1259" s="46"/>
      <c r="L1259" s="44"/>
      <c r="M1259" s="46"/>
      <c r="N1259" s="31"/>
    </row>
    <row r="1260" spans="3:14" x14ac:dyDescent="0.25">
      <c r="C1260" s="33"/>
      <c r="D1260" s="34"/>
      <c r="E1260" s="34"/>
      <c r="G1260" s="49"/>
      <c r="H1260" s="50"/>
      <c r="I1260" s="45"/>
      <c r="J1260" s="45"/>
      <c r="K1260" s="46"/>
      <c r="L1260" s="44"/>
      <c r="M1260" s="46"/>
      <c r="N1260" s="31"/>
    </row>
    <row r="1261" spans="3:14" x14ac:dyDescent="0.25">
      <c r="C1261" s="33"/>
      <c r="D1261" s="34"/>
      <c r="F1261" s="34"/>
      <c r="G1261" s="49"/>
      <c r="H1261" s="50"/>
      <c r="I1261" s="45"/>
      <c r="J1261" s="45"/>
      <c r="K1261" s="46"/>
      <c r="L1261" s="44"/>
      <c r="M1261" s="46"/>
      <c r="N1261" s="31"/>
    </row>
    <row r="1262" spans="3:14" x14ac:dyDescent="0.25">
      <c r="C1262" s="33"/>
      <c r="D1262" s="34"/>
      <c r="E1262" s="34"/>
      <c r="G1262" s="49"/>
      <c r="H1262" s="50"/>
      <c r="I1262" s="45"/>
      <c r="J1262" s="45"/>
      <c r="K1262" s="46"/>
      <c r="L1262" s="44"/>
      <c r="M1262" s="46"/>
      <c r="N1262" s="31"/>
    </row>
    <row r="1263" spans="3:14" x14ac:dyDescent="0.25">
      <c r="C1263" s="33"/>
      <c r="D1263" s="34"/>
      <c r="F1263" s="34"/>
      <c r="G1263" s="49"/>
      <c r="H1263" s="50"/>
      <c r="I1263" s="45"/>
      <c r="J1263" s="45"/>
      <c r="K1263" s="46"/>
      <c r="L1263" s="44"/>
      <c r="M1263" s="46"/>
      <c r="N1263" s="31"/>
    </row>
    <row r="1264" spans="3:14" x14ac:dyDescent="0.25">
      <c r="C1264" s="33"/>
      <c r="D1264" s="34"/>
      <c r="E1264" s="34"/>
      <c r="G1264" s="49"/>
      <c r="H1264" s="50"/>
      <c r="I1264" s="45"/>
      <c r="J1264" s="45"/>
      <c r="K1264" s="46"/>
      <c r="L1264" s="44"/>
      <c r="M1264" s="46"/>
      <c r="N1264" s="31"/>
    </row>
    <row r="1265" spans="3:14" x14ac:dyDescent="0.25">
      <c r="C1265" s="33"/>
      <c r="D1265" s="34"/>
      <c r="E1265" s="34"/>
      <c r="G1265" s="49"/>
      <c r="H1265" s="50"/>
      <c r="I1265" s="45"/>
      <c r="J1265" s="45"/>
      <c r="K1265" s="46"/>
      <c r="L1265" s="44"/>
      <c r="M1265" s="46"/>
      <c r="N1265" s="31"/>
    </row>
    <row r="1266" spans="3:14" x14ac:dyDescent="0.25">
      <c r="C1266" s="33"/>
      <c r="D1266" s="34"/>
      <c r="F1266" s="34"/>
      <c r="G1266" s="49"/>
      <c r="H1266" s="50"/>
      <c r="I1266" s="45"/>
      <c r="J1266" s="45"/>
      <c r="K1266" s="46"/>
      <c r="L1266" s="44"/>
      <c r="M1266" s="46"/>
      <c r="N1266" s="31"/>
    </row>
    <row r="1267" spans="3:14" x14ac:dyDescent="0.25">
      <c r="C1267" s="33"/>
      <c r="D1267" s="34"/>
      <c r="E1267" s="34"/>
      <c r="G1267" s="49"/>
      <c r="H1267" s="50"/>
      <c r="I1267" s="45"/>
      <c r="J1267" s="45"/>
      <c r="K1267" s="46"/>
      <c r="L1267" s="44"/>
      <c r="M1267" s="46"/>
      <c r="N1267" s="31"/>
    </row>
    <row r="1268" spans="3:14" x14ac:dyDescent="0.25">
      <c r="C1268" s="33"/>
      <c r="D1268" s="34"/>
      <c r="F1268" s="34"/>
      <c r="G1268" s="49"/>
      <c r="H1268" s="50"/>
      <c r="I1268" s="45"/>
      <c r="J1268" s="45"/>
      <c r="K1268" s="46"/>
      <c r="L1268" s="44"/>
      <c r="M1268" s="46"/>
      <c r="N1268" s="31"/>
    </row>
    <row r="1269" spans="3:14" x14ac:dyDescent="0.25">
      <c r="C1269" s="33"/>
      <c r="D1269" s="34"/>
      <c r="E1269" s="34"/>
      <c r="G1269" s="49"/>
      <c r="H1269" s="50"/>
      <c r="I1269" s="45"/>
      <c r="J1269" s="45"/>
      <c r="K1269" s="46"/>
      <c r="L1269" s="44"/>
      <c r="M1269" s="46"/>
      <c r="N1269" s="31"/>
    </row>
    <row r="1270" spans="3:14" x14ac:dyDescent="0.25">
      <c r="C1270" s="33"/>
      <c r="D1270" s="34"/>
      <c r="E1270" s="34"/>
      <c r="G1270" s="49"/>
      <c r="H1270" s="50"/>
      <c r="I1270" s="45"/>
      <c r="J1270" s="45"/>
      <c r="K1270" s="46"/>
      <c r="L1270" s="44"/>
      <c r="M1270" s="46"/>
      <c r="N1270" s="31"/>
    </row>
    <row r="1271" spans="3:14" x14ac:dyDescent="0.25">
      <c r="C1271" s="33"/>
      <c r="D1271" s="34"/>
      <c r="F1271" s="34"/>
      <c r="G1271" s="49"/>
      <c r="H1271" s="50"/>
      <c r="I1271" s="45"/>
      <c r="J1271" s="45"/>
      <c r="K1271" s="46"/>
      <c r="L1271" s="44"/>
      <c r="M1271" s="46"/>
      <c r="N1271" s="31"/>
    </row>
    <row r="1272" spans="3:14" x14ac:dyDescent="0.25">
      <c r="C1272" s="33"/>
      <c r="D1272" s="34"/>
      <c r="E1272" s="34"/>
      <c r="G1272" s="49"/>
      <c r="H1272" s="50"/>
      <c r="I1272" s="45"/>
      <c r="J1272" s="45"/>
      <c r="K1272" s="46"/>
      <c r="L1272" s="44"/>
      <c r="M1272" s="46"/>
      <c r="N1272" s="31"/>
    </row>
    <row r="1273" spans="3:14" x14ac:dyDescent="0.25">
      <c r="C1273" s="33"/>
      <c r="D1273" s="34"/>
      <c r="F1273" s="34"/>
      <c r="G1273" s="49"/>
      <c r="H1273" s="50"/>
      <c r="I1273" s="45"/>
      <c r="J1273" s="45"/>
      <c r="K1273" s="46"/>
      <c r="L1273" s="44"/>
      <c r="M1273" s="46"/>
      <c r="N1273" s="31"/>
    </row>
    <row r="1274" spans="3:14" x14ac:dyDescent="0.25">
      <c r="C1274" s="33"/>
      <c r="D1274" s="34"/>
      <c r="E1274" s="34"/>
      <c r="G1274" s="49"/>
      <c r="H1274" s="50"/>
      <c r="I1274" s="45"/>
      <c r="J1274" s="45"/>
      <c r="K1274" s="46"/>
      <c r="L1274" s="44"/>
      <c r="M1274" s="46"/>
      <c r="N1274" s="31"/>
    </row>
    <row r="1275" spans="3:14" x14ac:dyDescent="0.25">
      <c r="C1275" s="33"/>
      <c r="D1275" s="34"/>
      <c r="E1275" s="34"/>
      <c r="G1275" s="49"/>
      <c r="H1275" s="50"/>
      <c r="I1275" s="45"/>
      <c r="J1275" s="45"/>
      <c r="K1275" s="46"/>
      <c r="L1275" s="44"/>
      <c r="M1275" s="46"/>
      <c r="N1275" s="31"/>
    </row>
    <row r="1276" spans="3:14" x14ac:dyDescent="0.25">
      <c r="C1276" s="33"/>
      <c r="D1276" s="34"/>
      <c r="F1276" s="34"/>
      <c r="G1276" s="49"/>
      <c r="H1276" s="50"/>
      <c r="I1276" s="45"/>
      <c r="J1276" s="45"/>
      <c r="K1276" s="46"/>
      <c r="L1276" s="44"/>
      <c r="M1276" s="46"/>
      <c r="N1276" s="31"/>
    </row>
    <row r="1277" spans="3:14" x14ac:dyDescent="0.25">
      <c r="C1277" s="33"/>
      <c r="D1277" s="34"/>
      <c r="E1277" s="34"/>
      <c r="G1277" s="49"/>
      <c r="H1277" s="50"/>
      <c r="I1277" s="45"/>
      <c r="J1277" s="45"/>
      <c r="K1277" s="46"/>
      <c r="L1277" s="44"/>
      <c r="M1277" s="46"/>
      <c r="N1277" s="31"/>
    </row>
    <row r="1278" spans="3:14" x14ac:dyDescent="0.25">
      <c r="C1278" s="33"/>
      <c r="D1278" s="34"/>
      <c r="F1278" s="34"/>
      <c r="G1278" s="49"/>
      <c r="H1278" s="50"/>
      <c r="I1278" s="45"/>
      <c r="J1278" s="45"/>
      <c r="K1278" s="46"/>
      <c r="L1278" s="44"/>
      <c r="M1278" s="46"/>
      <c r="N1278" s="31"/>
    </row>
    <row r="1279" spans="3:14" x14ac:dyDescent="0.25">
      <c r="C1279" s="33"/>
      <c r="D1279" s="34"/>
      <c r="E1279" s="34"/>
      <c r="G1279" s="49"/>
      <c r="H1279" s="50"/>
      <c r="I1279" s="45"/>
      <c r="J1279" s="45"/>
      <c r="K1279" s="46"/>
      <c r="L1279" s="44"/>
      <c r="M1279" s="46"/>
      <c r="N1279" s="31"/>
    </row>
    <row r="1280" spans="3:14" x14ac:dyDescent="0.25">
      <c r="C1280" s="33"/>
      <c r="D1280" s="34"/>
      <c r="E1280" s="34"/>
      <c r="G1280" s="49"/>
      <c r="H1280" s="50"/>
      <c r="I1280" s="45"/>
      <c r="J1280" s="45"/>
      <c r="K1280" s="46"/>
      <c r="L1280" s="44"/>
      <c r="M1280" s="46"/>
      <c r="N1280" s="31"/>
    </row>
    <row r="1281" spans="3:14" x14ac:dyDescent="0.25">
      <c r="C1281" s="33"/>
      <c r="D1281" s="34"/>
      <c r="F1281" s="34"/>
      <c r="G1281" s="49"/>
      <c r="H1281" s="50"/>
      <c r="I1281" s="45"/>
      <c r="J1281" s="45"/>
      <c r="K1281" s="46"/>
      <c r="L1281" s="44"/>
      <c r="M1281" s="46"/>
      <c r="N1281" s="31"/>
    </row>
    <row r="1282" spans="3:14" x14ac:dyDescent="0.25">
      <c r="C1282" s="33"/>
      <c r="D1282" s="34"/>
      <c r="E1282" s="34"/>
      <c r="G1282" s="49"/>
      <c r="H1282" s="50"/>
      <c r="I1282" s="45"/>
      <c r="J1282" s="45"/>
      <c r="K1282" s="46"/>
      <c r="L1282" s="44"/>
      <c r="M1282" s="46"/>
      <c r="N1282" s="31"/>
    </row>
    <row r="1283" spans="3:14" x14ac:dyDescent="0.25">
      <c r="C1283" s="33"/>
      <c r="D1283" s="34"/>
      <c r="F1283" s="34"/>
      <c r="G1283" s="49"/>
      <c r="H1283" s="50"/>
      <c r="I1283" s="45"/>
      <c r="J1283" s="45"/>
      <c r="K1283" s="46"/>
      <c r="L1283" s="44"/>
      <c r="M1283" s="46"/>
      <c r="N1283" s="31"/>
    </row>
    <row r="1284" spans="3:14" x14ac:dyDescent="0.25">
      <c r="C1284" s="33"/>
      <c r="D1284" s="34"/>
      <c r="E1284" s="34"/>
      <c r="G1284" s="49"/>
      <c r="H1284" s="50"/>
      <c r="I1284" s="45"/>
      <c r="J1284" s="45"/>
      <c r="K1284" s="46"/>
      <c r="L1284" s="44"/>
      <c r="M1284" s="46"/>
      <c r="N1284" s="31"/>
    </row>
    <row r="1285" spans="3:14" x14ac:dyDescent="0.25">
      <c r="C1285" s="33"/>
      <c r="D1285" s="34"/>
      <c r="E1285" s="34"/>
      <c r="G1285" s="49"/>
      <c r="H1285" s="50"/>
      <c r="I1285" s="45"/>
      <c r="J1285" s="45"/>
      <c r="K1285" s="46"/>
      <c r="L1285" s="44"/>
      <c r="M1285" s="46"/>
      <c r="N1285" s="31"/>
    </row>
    <row r="1286" spans="3:14" x14ac:dyDescent="0.25">
      <c r="C1286" s="33"/>
      <c r="D1286" s="34"/>
      <c r="F1286" s="34"/>
      <c r="G1286" s="49"/>
      <c r="H1286" s="50"/>
      <c r="I1286" s="45"/>
      <c r="J1286" s="45"/>
      <c r="K1286" s="46"/>
      <c r="L1286" s="44"/>
      <c r="M1286" s="46"/>
      <c r="N1286" s="31"/>
    </row>
    <row r="1287" spans="3:14" x14ac:dyDescent="0.25">
      <c r="C1287" s="33"/>
      <c r="D1287" s="34"/>
      <c r="E1287" s="34"/>
      <c r="G1287" s="49"/>
      <c r="H1287" s="50"/>
      <c r="I1287" s="45"/>
      <c r="J1287" s="45"/>
      <c r="K1287" s="46"/>
      <c r="L1287" s="44"/>
      <c r="M1287" s="46"/>
      <c r="N1287" s="31"/>
    </row>
    <row r="1288" spans="3:14" x14ac:dyDescent="0.25">
      <c r="C1288" s="33"/>
      <c r="D1288" s="34"/>
      <c r="F1288" s="34"/>
      <c r="G1288" s="49"/>
      <c r="H1288" s="50"/>
      <c r="I1288" s="45"/>
      <c r="J1288" s="45"/>
      <c r="K1288" s="46"/>
      <c r="L1288" s="44"/>
      <c r="M1288" s="46"/>
      <c r="N1288" s="31"/>
    </row>
    <row r="1289" spans="3:14" x14ac:dyDescent="0.25">
      <c r="C1289" s="33"/>
      <c r="D1289" s="34"/>
      <c r="E1289" s="34"/>
      <c r="G1289" s="49"/>
      <c r="H1289" s="50"/>
      <c r="I1289" s="45"/>
      <c r="J1289" s="45"/>
      <c r="K1289" s="46"/>
      <c r="L1289" s="44"/>
      <c r="M1289" s="46"/>
      <c r="N1289" s="31"/>
    </row>
    <row r="1290" spans="3:14" x14ac:dyDescent="0.25">
      <c r="C1290" s="33"/>
      <c r="D1290" s="34"/>
      <c r="E1290" s="34"/>
      <c r="G1290" s="49"/>
      <c r="H1290" s="50"/>
      <c r="I1290" s="45"/>
      <c r="J1290" s="45"/>
      <c r="K1290" s="46"/>
      <c r="L1290" s="44"/>
      <c r="M1290" s="46"/>
      <c r="N1290" s="31"/>
    </row>
    <row r="1291" spans="3:14" x14ac:dyDescent="0.25">
      <c r="C1291" s="33"/>
      <c r="D1291" s="34"/>
      <c r="F1291" s="34"/>
      <c r="G1291" s="49"/>
      <c r="H1291" s="50"/>
      <c r="I1291" s="45"/>
      <c r="J1291" s="45"/>
      <c r="K1291" s="46"/>
      <c r="L1291" s="44"/>
      <c r="M1291" s="46"/>
      <c r="N1291" s="31"/>
    </row>
    <row r="1292" spans="3:14" x14ac:dyDescent="0.25">
      <c r="C1292" s="33"/>
      <c r="D1292" s="34"/>
      <c r="E1292" s="34"/>
      <c r="G1292" s="49"/>
      <c r="H1292" s="50"/>
      <c r="I1292" s="45"/>
      <c r="J1292" s="45"/>
      <c r="K1292" s="46"/>
      <c r="L1292" s="44"/>
      <c r="M1292" s="46"/>
      <c r="N1292" s="31"/>
    </row>
    <row r="1293" spans="3:14" x14ac:dyDescent="0.25">
      <c r="C1293" s="33"/>
      <c r="D1293" s="34"/>
      <c r="F1293" s="34"/>
      <c r="G1293" s="49"/>
      <c r="H1293" s="50"/>
      <c r="I1293" s="45"/>
      <c r="J1293" s="45"/>
      <c r="K1293" s="46"/>
      <c r="L1293" s="44"/>
      <c r="M1293" s="46"/>
      <c r="N1293" s="31"/>
    </row>
    <row r="1294" spans="3:14" x14ac:dyDescent="0.25">
      <c r="C1294" s="33"/>
      <c r="D1294" s="34"/>
      <c r="E1294" s="34"/>
      <c r="G1294" s="49"/>
      <c r="H1294" s="50"/>
      <c r="I1294" s="45"/>
      <c r="J1294" s="45"/>
      <c r="K1294" s="46"/>
      <c r="L1294" s="44"/>
      <c r="M1294" s="46"/>
      <c r="N1294" s="31"/>
    </row>
    <row r="1295" spans="3:14" x14ac:dyDescent="0.25">
      <c r="C1295" s="33"/>
      <c r="D1295" s="34"/>
      <c r="E1295" s="34"/>
      <c r="G1295" s="49"/>
      <c r="H1295" s="50"/>
      <c r="I1295" s="45"/>
      <c r="J1295" s="45"/>
      <c r="K1295" s="46"/>
      <c r="L1295" s="44"/>
      <c r="M1295" s="46"/>
      <c r="N1295" s="31"/>
    </row>
    <row r="1296" spans="3:14" x14ac:dyDescent="0.25">
      <c r="C1296" s="33"/>
      <c r="D1296" s="34"/>
      <c r="F1296" s="34"/>
      <c r="G1296" s="49"/>
      <c r="H1296" s="50"/>
      <c r="I1296" s="45"/>
      <c r="J1296" s="45"/>
      <c r="K1296" s="46"/>
      <c r="L1296" s="44"/>
      <c r="M1296" s="46"/>
      <c r="N1296" s="31"/>
    </row>
    <row r="1297" spans="3:14" x14ac:dyDescent="0.25">
      <c r="C1297" s="33"/>
      <c r="D1297" s="34"/>
      <c r="E1297" s="34"/>
      <c r="G1297" s="49"/>
      <c r="H1297" s="50"/>
      <c r="I1297" s="45"/>
      <c r="J1297" s="45"/>
      <c r="K1297" s="46"/>
      <c r="L1297" s="44"/>
      <c r="M1297" s="46"/>
      <c r="N1297" s="31"/>
    </row>
    <row r="1298" spans="3:14" x14ac:dyDescent="0.25">
      <c r="C1298" s="33"/>
      <c r="D1298" s="34"/>
      <c r="F1298" s="34"/>
      <c r="G1298" s="49"/>
      <c r="H1298" s="50"/>
      <c r="I1298" s="45"/>
      <c r="J1298" s="45"/>
      <c r="K1298" s="46"/>
      <c r="L1298" s="44"/>
      <c r="M1298" s="46"/>
      <c r="N1298" s="31"/>
    </row>
    <row r="1299" spans="3:14" x14ac:dyDescent="0.25">
      <c r="C1299" s="33"/>
      <c r="D1299" s="34"/>
      <c r="E1299" s="34"/>
      <c r="G1299" s="49"/>
      <c r="H1299" s="50"/>
      <c r="I1299" s="45"/>
      <c r="J1299" s="45"/>
      <c r="K1299" s="46"/>
      <c r="L1299" s="44"/>
      <c r="M1299" s="46"/>
      <c r="N1299" s="31"/>
    </row>
    <row r="1300" spans="3:14" x14ac:dyDescent="0.25">
      <c r="C1300" s="33"/>
      <c r="D1300" s="34"/>
      <c r="E1300" s="34"/>
      <c r="G1300" s="49"/>
      <c r="H1300" s="50"/>
      <c r="I1300" s="45"/>
      <c r="J1300" s="45"/>
      <c r="K1300" s="46"/>
      <c r="L1300" s="44"/>
      <c r="M1300" s="46"/>
      <c r="N1300" s="31"/>
    </row>
    <row r="1301" spans="3:14" x14ac:dyDescent="0.25">
      <c r="C1301" s="33"/>
      <c r="D1301" s="34"/>
      <c r="F1301" s="34"/>
      <c r="G1301" s="49"/>
      <c r="H1301" s="50"/>
      <c r="I1301" s="45"/>
      <c r="J1301" s="45"/>
      <c r="K1301" s="46"/>
      <c r="L1301" s="44"/>
      <c r="M1301" s="46"/>
      <c r="N1301" s="31"/>
    </row>
    <row r="1302" spans="3:14" x14ac:dyDescent="0.25">
      <c r="C1302" s="33"/>
      <c r="D1302" s="34"/>
      <c r="E1302" s="34"/>
      <c r="G1302" s="49"/>
      <c r="H1302" s="50"/>
      <c r="I1302" s="45"/>
      <c r="J1302" s="45"/>
      <c r="K1302" s="46"/>
      <c r="L1302" s="44"/>
      <c r="M1302" s="46"/>
      <c r="N1302" s="31"/>
    </row>
    <row r="1303" spans="3:14" x14ac:dyDescent="0.25">
      <c r="C1303" s="33"/>
      <c r="D1303" s="34"/>
      <c r="F1303" s="34"/>
      <c r="G1303" s="49"/>
      <c r="H1303" s="50"/>
      <c r="I1303" s="45"/>
      <c r="J1303" s="45"/>
      <c r="K1303" s="46"/>
      <c r="L1303" s="44"/>
      <c r="M1303" s="46"/>
      <c r="N1303" s="31"/>
    </row>
    <row r="1304" spans="3:14" x14ac:dyDescent="0.25">
      <c r="C1304" s="33"/>
      <c r="D1304" s="34"/>
      <c r="E1304" s="34"/>
      <c r="G1304" s="49"/>
      <c r="H1304" s="50"/>
      <c r="I1304" s="45"/>
      <c r="J1304" s="45"/>
      <c r="K1304" s="46"/>
      <c r="L1304" s="44"/>
      <c r="M1304" s="46"/>
      <c r="N1304" s="31"/>
    </row>
    <row r="1305" spans="3:14" x14ac:dyDescent="0.25">
      <c r="C1305" s="33"/>
      <c r="D1305" s="34"/>
      <c r="E1305" s="34"/>
      <c r="G1305" s="49"/>
      <c r="H1305" s="50"/>
      <c r="I1305" s="45"/>
      <c r="J1305" s="45"/>
      <c r="K1305" s="46"/>
      <c r="L1305" s="44"/>
      <c r="M1305" s="46"/>
      <c r="N1305" s="31"/>
    </row>
    <row r="1306" spans="3:14" x14ac:dyDescent="0.25">
      <c r="C1306" s="33"/>
      <c r="D1306" s="34"/>
      <c r="F1306" s="34"/>
      <c r="G1306" s="49"/>
      <c r="H1306" s="50"/>
      <c r="I1306" s="45"/>
      <c r="J1306" s="45"/>
      <c r="K1306" s="46"/>
      <c r="L1306" s="44"/>
      <c r="M1306" s="46"/>
      <c r="N1306" s="31"/>
    </row>
    <row r="1307" spans="3:14" x14ac:dyDescent="0.25">
      <c r="C1307" s="33"/>
      <c r="D1307" s="34"/>
      <c r="E1307" s="34"/>
      <c r="G1307" s="49"/>
      <c r="H1307" s="50"/>
      <c r="I1307" s="45"/>
      <c r="J1307" s="45"/>
      <c r="K1307" s="46"/>
      <c r="L1307" s="44"/>
      <c r="M1307" s="46"/>
      <c r="N1307" s="31"/>
    </row>
    <row r="1308" spans="3:14" x14ac:dyDescent="0.25">
      <c r="C1308" s="33"/>
      <c r="D1308" s="34"/>
      <c r="F1308" s="34"/>
      <c r="G1308" s="49"/>
      <c r="H1308" s="50"/>
      <c r="I1308" s="45"/>
      <c r="J1308" s="45"/>
      <c r="K1308" s="46"/>
      <c r="L1308" s="44"/>
      <c r="M1308" s="46"/>
      <c r="N1308" s="31"/>
    </row>
    <row r="1309" spans="3:14" x14ac:dyDescent="0.25">
      <c r="C1309" s="33"/>
      <c r="D1309" s="34"/>
      <c r="E1309" s="34"/>
      <c r="G1309" s="49"/>
      <c r="H1309" s="50"/>
      <c r="I1309" s="45"/>
      <c r="J1309" s="45"/>
      <c r="K1309" s="46"/>
      <c r="L1309" s="44"/>
      <c r="M1309" s="46"/>
      <c r="N1309" s="31"/>
    </row>
    <row r="1310" spans="3:14" x14ac:dyDescent="0.25">
      <c r="C1310" s="33"/>
      <c r="D1310" s="34"/>
      <c r="E1310" s="34"/>
      <c r="G1310" s="49"/>
      <c r="H1310" s="50"/>
      <c r="I1310" s="45"/>
      <c r="J1310" s="45"/>
      <c r="K1310" s="46"/>
      <c r="L1310" s="44"/>
      <c r="M1310" s="46"/>
      <c r="N1310" s="31"/>
    </row>
    <row r="1311" spans="3:14" x14ac:dyDescent="0.25">
      <c r="C1311" s="33"/>
      <c r="D1311" s="34"/>
      <c r="F1311" s="34"/>
      <c r="G1311" s="49"/>
      <c r="H1311" s="50"/>
      <c r="I1311" s="45"/>
      <c r="J1311" s="45"/>
      <c r="K1311" s="46"/>
      <c r="L1311" s="44"/>
      <c r="M1311" s="46"/>
      <c r="N1311" s="31"/>
    </row>
    <row r="1312" spans="3:14" x14ac:dyDescent="0.25">
      <c r="C1312" s="33"/>
      <c r="D1312" s="34"/>
      <c r="E1312" s="34"/>
      <c r="G1312" s="49"/>
      <c r="H1312" s="50"/>
      <c r="I1312" s="45"/>
      <c r="J1312" s="45"/>
      <c r="K1312" s="46"/>
      <c r="L1312" s="44"/>
      <c r="M1312" s="46"/>
      <c r="N1312" s="31"/>
    </row>
    <row r="1313" spans="3:14" x14ac:dyDescent="0.25">
      <c r="C1313" s="33"/>
      <c r="D1313" s="34"/>
      <c r="F1313" s="34"/>
      <c r="G1313" s="49"/>
      <c r="H1313" s="50"/>
      <c r="I1313" s="45"/>
      <c r="J1313" s="45"/>
      <c r="K1313" s="46"/>
      <c r="L1313" s="44"/>
      <c r="M1313" s="46"/>
      <c r="N1313" s="31"/>
    </row>
    <row r="1314" spans="3:14" x14ac:dyDescent="0.25">
      <c r="C1314" s="33"/>
      <c r="D1314" s="34"/>
      <c r="E1314" s="34"/>
      <c r="G1314" s="49"/>
      <c r="H1314" s="50"/>
      <c r="I1314" s="45"/>
      <c r="J1314" s="45"/>
      <c r="K1314" s="46"/>
      <c r="L1314" s="44"/>
      <c r="M1314" s="46"/>
      <c r="N1314" s="31"/>
    </row>
    <row r="1315" spans="3:14" x14ac:dyDescent="0.25">
      <c r="C1315" s="33"/>
      <c r="D1315" s="34"/>
      <c r="E1315" s="34"/>
      <c r="G1315" s="49"/>
      <c r="H1315" s="50"/>
      <c r="I1315" s="45"/>
      <c r="J1315" s="45"/>
      <c r="K1315" s="46"/>
      <c r="L1315" s="44"/>
      <c r="M1315" s="46"/>
      <c r="N1315" s="31"/>
    </row>
    <row r="1316" spans="3:14" x14ac:dyDescent="0.25">
      <c r="C1316" s="33"/>
      <c r="D1316" s="34"/>
      <c r="F1316" s="34"/>
      <c r="G1316" s="49"/>
      <c r="H1316" s="50"/>
      <c r="I1316" s="45"/>
      <c r="J1316" s="45"/>
      <c r="K1316" s="46"/>
      <c r="L1316" s="44"/>
      <c r="M1316" s="46"/>
      <c r="N1316" s="31"/>
    </row>
    <row r="1317" spans="3:14" x14ac:dyDescent="0.25">
      <c r="C1317" s="33"/>
      <c r="D1317" s="34"/>
      <c r="E1317" s="34"/>
      <c r="G1317" s="49"/>
      <c r="H1317" s="50"/>
      <c r="I1317" s="45"/>
      <c r="J1317" s="45"/>
      <c r="K1317" s="46"/>
      <c r="L1317" s="44"/>
      <c r="M1317" s="46"/>
      <c r="N1317" s="31"/>
    </row>
    <row r="1318" spans="3:14" x14ac:dyDescent="0.25">
      <c r="C1318" s="33"/>
      <c r="D1318" s="34"/>
      <c r="F1318" s="34"/>
      <c r="G1318" s="49"/>
      <c r="H1318" s="50"/>
      <c r="I1318" s="45"/>
      <c r="J1318" s="45"/>
      <c r="K1318" s="46"/>
      <c r="L1318" s="44"/>
      <c r="M1318" s="46"/>
      <c r="N1318" s="31"/>
    </row>
    <row r="1319" spans="3:14" x14ac:dyDescent="0.25">
      <c r="C1319" s="33"/>
      <c r="D1319" s="34"/>
      <c r="E1319" s="34"/>
      <c r="G1319" s="49"/>
      <c r="H1319" s="50"/>
      <c r="I1319" s="45"/>
      <c r="J1319" s="45"/>
      <c r="K1319" s="46"/>
      <c r="L1319" s="44"/>
      <c r="M1319" s="46"/>
      <c r="N1319" s="31"/>
    </row>
    <row r="1320" spans="3:14" x14ac:dyDescent="0.25">
      <c r="C1320" s="33"/>
      <c r="D1320" s="34"/>
      <c r="E1320" s="34"/>
      <c r="G1320" s="49"/>
      <c r="H1320" s="50"/>
      <c r="I1320" s="45"/>
      <c r="J1320" s="45"/>
      <c r="K1320" s="46"/>
      <c r="L1320" s="44"/>
      <c r="M1320" s="46"/>
      <c r="N1320" s="31"/>
    </row>
    <row r="1321" spans="3:14" x14ac:dyDescent="0.25">
      <c r="C1321" s="33"/>
      <c r="D1321" s="34"/>
      <c r="F1321" s="34"/>
      <c r="G1321" s="49"/>
      <c r="H1321" s="50"/>
      <c r="I1321" s="45"/>
      <c r="J1321" s="45"/>
      <c r="K1321" s="46"/>
      <c r="L1321" s="44"/>
      <c r="M1321" s="46"/>
      <c r="N1321" s="31"/>
    </row>
    <row r="1322" spans="3:14" x14ac:dyDescent="0.25">
      <c r="C1322" s="33"/>
      <c r="D1322" s="34"/>
      <c r="E1322" s="34"/>
      <c r="G1322" s="49"/>
      <c r="H1322" s="50"/>
      <c r="I1322" s="45"/>
      <c r="J1322" s="45"/>
      <c r="K1322" s="46"/>
      <c r="L1322" s="44"/>
      <c r="M1322" s="46"/>
      <c r="N1322" s="31"/>
    </row>
    <row r="1323" spans="3:14" x14ac:dyDescent="0.25">
      <c r="C1323" s="33"/>
      <c r="D1323" s="34"/>
      <c r="F1323" s="34"/>
      <c r="G1323" s="49"/>
      <c r="H1323" s="50"/>
      <c r="I1323" s="45"/>
      <c r="J1323" s="45"/>
      <c r="K1323" s="46"/>
      <c r="L1323" s="44"/>
      <c r="M1323" s="46"/>
      <c r="N1323" s="31"/>
    </row>
    <row r="1324" spans="3:14" x14ac:dyDescent="0.25">
      <c r="C1324" s="33"/>
      <c r="D1324" s="34"/>
      <c r="E1324" s="34"/>
      <c r="G1324" s="49"/>
      <c r="H1324" s="50"/>
      <c r="I1324" s="45"/>
      <c r="J1324" s="45"/>
      <c r="K1324" s="46"/>
      <c r="L1324" s="44"/>
      <c r="M1324" s="46"/>
      <c r="N1324" s="31"/>
    </row>
    <row r="1325" spans="3:14" x14ac:dyDescent="0.25">
      <c r="C1325" s="33"/>
      <c r="D1325" s="34"/>
      <c r="E1325" s="34"/>
      <c r="G1325" s="49"/>
      <c r="H1325" s="50"/>
      <c r="I1325" s="45"/>
      <c r="J1325" s="45"/>
      <c r="K1325" s="46"/>
      <c r="L1325" s="44"/>
      <c r="M1325" s="46"/>
      <c r="N1325" s="31"/>
    </row>
    <row r="1326" spans="3:14" x14ac:dyDescent="0.25">
      <c r="C1326" s="33"/>
      <c r="D1326" s="34"/>
      <c r="F1326" s="34"/>
      <c r="G1326" s="49"/>
      <c r="H1326" s="50"/>
      <c r="I1326" s="45"/>
      <c r="J1326" s="45"/>
      <c r="K1326" s="46"/>
      <c r="L1326" s="44"/>
      <c r="M1326" s="46"/>
      <c r="N1326" s="31"/>
    </row>
    <row r="1327" spans="3:14" x14ac:dyDescent="0.25">
      <c r="C1327" s="33"/>
      <c r="D1327" s="34"/>
      <c r="E1327" s="34"/>
      <c r="G1327" s="49"/>
      <c r="H1327" s="50"/>
      <c r="I1327" s="45"/>
      <c r="J1327" s="45"/>
      <c r="K1327" s="46"/>
      <c r="L1327" s="44"/>
      <c r="M1327" s="46"/>
      <c r="N1327" s="31"/>
    </row>
    <row r="1328" spans="3:14" x14ac:dyDescent="0.25">
      <c r="C1328" s="33"/>
      <c r="D1328" s="34"/>
      <c r="F1328" s="34"/>
      <c r="G1328" s="49"/>
      <c r="H1328" s="50"/>
      <c r="I1328" s="45"/>
      <c r="J1328" s="45"/>
      <c r="K1328" s="46"/>
      <c r="L1328" s="44"/>
      <c r="M1328" s="46"/>
      <c r="N1328" s="31"/>
    </row>
    <row r="1329" spans="3:14" x14ac:dyDescent="0.25">
      <c r="C1329" s="33"/>
      <c r="D1329" s="34"/>
      <c r="E1329" s="34"/>
      <c r="G1329" s="49"/>
      <c r="H1329" s="50"/>
      <c r="I1329" s="45"/>
      <c r="J1329" s="45"/>
      <c r="K1329" s="46"/>
      <c r="L1329" s="44"/>
      <c r="M1329" s="46"/>
      <c r="N1329" s="31"/>
    </row>
    <row r="1330" spans="3:14" x14ac:dyDescent="0.25">
      <c r="C1330" s="33"/>
      <c r="D1330" s="34"/>
      <c r="E1330" s="34"/>
      <c r="G1330" s="49"/>
      <c r="H1330" s="50"/>
      <c r="I1330" s="45"/>
      <c r="J1330" s="45"/>
      <c r="K1330" s="46"/>
      <c r="L1330" s="44"/>
      <c r="M1330" s="46"/>
      <c r="N1330" s="31"/>
    </row>
    <row r="1331" spans="3:14" x14ac:dyDescent="0.25">
      <c r="C1331" s="33"/>
      <c r="D1331" s="34"/>
      <c r="F1331" s="34"/>
      <c r="G1331" s="49"/>
      <c r="H1331" s="50"/>
      <c r="I1331" s="45"/>
      <c r="J1331" s="45"/>
      <c r="K1331" s="46"/>
      <c r="L1331" s="44"/>
      <c r="M1331" s="46"/>
      <c r="N1331" s="31"/>
    </row>
    <row r="1332" spans="3:14" x14ac:dyDescent="0.25">
      <c r="C1332" s="33"/>
      <c r="D1332" s="34"/>
      <c r="E1332" s="34"/>
      <c r="G1332" s="49"/>
      <c r="H1332" s="50"/>
      <c r="I1332" s="45"/>
      <c r="J1332" s="45"/>
      <c r="K1332" s="46"/>
      <c r="L1332" s="44"/>
      <c r="M1332" s="46"/>
      <c r="N1332" s="31"/>
    </row>
    <row r="1333" spans="3:14" x14ac:dyDescent="0.25">
      <c r="C1333" s="33"/>
      <c r="D1333" s="34"/>
      <c r="F1333" s="34"/>
      <c r="G1333" s="49"/>
      <c r="H1333" s="50"/>
      <c r="I1333" s="45"/>
      <c r="J1333" s="45"/>
      <c r="K1333" s="46"/>
      <c r="L1333" s="44"/>
      <c r="M1333" s="46"/>
      <c r="N1333" s="31"/>
    </row>
    <row r="1334" spans="3:14" x14ac:dyDescent="0.25">
      <c r="C1334" s="33"/>
      <c r="D1334" s="34"/>
      <c r="E1334" s="34"/>
      <c r="G1334" s="49"/>
      <c r="H1334" s="50"/>
      <c r="I1334" s="45"/>
      <c r="J1334" s="45"/>
      <c r="K1334" s="46"/>
      <c r="L1334" s="44"/>
      <c r="M1334" s="46"/>
      <c r="N1334" s="31"/>
    </row>
    <row r="1335" spans="3:14" x14ac:dyDescent="0.25">
      <c r="C1335" s="33"/>
      <c r="D1335" s="34"/>
      <c r="E1335" s="34"/>
      <c r="G1335" s="49"/>
      <c r="H1335" s="50"/>
      <c r="I1335" s="45"/>
      <c r="J1335" s="45"/>
      <c r="K1335" s="46"/>
      <c r="L1335" s="44"/>
      <c r="M1335" s="46"/>
      <c r="N1335" s="31"/>
    </row>
    <row r="1336" spans="3:14" x14ac:dyDescent="0.25">
      <c r="C1336" s="33"/>
      <c r="D1336" s="34"/>
      <c r="F1336" s="34"/>
      <c r="G1336" s="49"/>
      <c r="H1336" s="50"/>
      <c r="I1336" s="45"/>
      <c r="J1336" s="45"/>
      <c r="K1336" s="46"/>
      <c r="L1336" s="44"/>
      <c r="M1336" s="46"/>
      <c r="N1336" s="31"/>
    </row>
    <row r="1337" spans="3:14" x14ac:dyDescent="0.25">
      <c r="C1337" s="33"/>
      <c r="D1337" s="34"/>
      <c r="E1337" s="34"/>
      <c r="G1337" s="49"/>
      <c r="H1337" s="50"/>
      <c r="I1337" s="45"/>
      <c r="J1337" s="45"/>
      <c r="K1337" s="46"/>
      <c r="L1337" s="44"/>
      <c r="M1337" s="46"/>
      <c r="N1337" s="31"/>
    </row>
    <row r="1338" spans="3:14" x14ac:dyDescent="0.25">
      <c r="C1338" s="33"/>
      <c r="D1338" s="34"/>
      <c r="F1338" s="34"/>
      <c r="G1338" s="49"/>
      <c r="H1338" s="50"/>
      <c r="I1338" s="45"/>
      <c r="J1338" s="45"/>
      <c r="K1338" s="46"/>
      <c r="L1338" s="44"/>
      <c r="M1338" s="46"/>
      <c r="N1338" s="31"/>
    </row>
    <row r="1339" spans="3:14" x14ac:dyDescent="0.25">
      <c r="C1339" s="33"/>
      <c r="D1339" s="34"/>
      <c r="E1339" s="34"/>
      <c r="G1339" s="49"/>
      <c r="H1339" s="50"/>
      <c r="I1339" s="45"/>
      <c r="J1339" s="45"/>
      <c r="K1339" s="46"/>
      <c r="L1339" s="44"/>
      <c r="M1339" s="46"/>
      <c r="N1339" s="31"/>
    </row>
    <row r="1340" spans="3:14" x14ac:dyDescent="0.25">
      <c r="C1340" s="33"/>
      <c r="D1340" s="34"/>
      <c r="E1340" s="34"/>
      <c r="G1340" s="49"/>
      <c r="H1340" s="50"/>
      <c r="I1340" s="45"/>
      <c r="J1340" s="45"/>
      <c r="K1340" s="46"/>
      <c r="L1340" s="44"/>
      <c r="M1340" s="46"/>
      <c r="N1340" s="31"/>
    </row>
    <row r="1341" spans="3:14" x14ac:dyDescent="0.25">
      <c r="C1341" s="33"/>
      <c r="D1341" s="34"/>
      <c r="F1341" s="34"/>
      <c r="G1341" s="49"/>
      <c r="H1341" s="50"/>
      <c r="I1341" s="45"/>
      <c r="J1341" s="45"/>
      <c r="K1341" s="46"/>
      <c r="L1341" s="44"/>
      <c r="M1341" s="46"/>
      <c r="N1341" s="31"/>
    </row>
    <row r="1342" spans="3:14" x14ac:dyDescent="0.25">
      <c r="C1342" s="33"/>
      <c r="D1342" s="34"/>
      <c r="E1342" s="34"/>
      <c r="G1342" s="49"/>
      <c r="H1342" s="50"/>
      <c r="I1342" s="45"/>
      <c r="J1342" s="45"/>
      <c r="K1342" s="46"/>
      <c r="L1342" s="44"/>
      <c r="M1342" s="46"/>
      <c r="N1342" s="31"/>
    </row>
    <row r="1343" spans="3:14" x14ac:dyDescent="0.25">
      <c r="C1343" s="33"/>
      <c r="D1343" s="34"/>
      <c r="F1343" s="34"/>
      <c r="G1343" s="49"/>
      <c r="H1343" s="50"/>
      <c r="I1343" s="45"/>
      <c r="J1343" s="45"/>
      <c r="K1343" s="46"/>
      <c r="L1343" s="44"/>
      <c r="M1343" s="46"/>
      <c r="N1343" s="31"/>
    </row>
    <row r="1344" spans="3:14" x14ac:dyDescent="0.25">
      <c r="C1344" s="33"/>
      <c r="D1344" s="34"/>
      <c r="E1344" s="34"/>
      <c r="G1344" s="49"/>
      <c r="H1344" s="50"/>
      <c r="I1344" s="45"/>
      <c r="J1344" s="45"/>
      <c r="K1344" s="46"/>
      <c r="L1344" s="44"/>
      <c r="M1344" s="46"/>
      <c r="N1344" s="31"/>
    </row>
    <row r="1345" spans="3:14" x14ac:dyDescent="0.25">
      <c r="C1345" s="33"/>
      <c r="D1345" s="34"/>
      <c r="E1345" s="34"/>
      <c r="G1345" s="49"/>
      <c r="H1345" s="50"/>
      <c r="I1345" s="45"/>
      <c r="J1345" s="45"/>
      <c r="K1345" s="46"/>
      <c r="L1345" s="44"/>
      <c r="M1345" s="46"/>
      <c r="N1345" s="31"/>
    </row>
    <row r="1346" spans="3:14" x14ac:dyDescent="0.25">
      <c r="C1346" s="33"/>
      <c r="D1346" s="34"/>
      <c r="F1346" s="34"/>
      <c r="G1346" s="49"/>
      <c r="H1346" s="50"/>
      <c r="I1346" s="45"/>
      <c r="J1346" s="45"/>
      <c r="K1346" s="46"/>
      <c r="L1346" s="44"/>
      <c r="M1346" s="46"/>
      <c r="N1346" s="31"/>
    </row>
    <row r="1347" spans="3:14" x14ac:dyDescent="0.25">
      <c r="C1347" s="33"/>
      <c r="D1347" s="34"/>
      <c r="E1347" s="34"/>
      <c r="G1347" s="49"/>
      <c r="H1347" s="50"/>
      <c r="I1347" s="45"/>
      <c r="J1347" s="45"/>
      <c r="K1347" s="46"/>
      <c r="L1347" s="44"/>
      <c r="M1347" s="46"/>
      <c r="N1347" s="31"/>
    </row>
    <row r="1348" spans="3:14" x14ac:dyDescent="0.25">
      <c r="C1348" s="33"/>
      <c r="D1348" s="34"/>
      <c r="F1348" s="34"/>
      <c r="G1348" s="49"/>
      <c r="H1348" s="50"/>
      <c r="I1348" s="45"/>
      <c r="J1348" s="45"/>
      <c r="K1348" s="46"/>
      <c r="L1348" s="44"/>
      <c r="M1348" s="46"/>
      <c r="N1348" s="31"/>
    </row>
    <row r="1349" spans="3:14" x14ac:dyDescent="0.25">
      <c r="C1349" s="33"/>
      <c r="D1349" s="34"/>
      <c r="E1349" s="34"/>
      <c r="G1349" s="49"/>
      <c r="H1349" s="50"/>
      <c r="I1349" s="45"/>
      <c r="J1349" s="45"/>
      <c r="K1349" s="46"/>
      <c r="L1349" s="44"/>
      <c r="M1349" s="46"/>
      <c r="N1349" s="31"/>
    </row>
    <row r="1350" spans="3:14" x14ac:dyDescent="0.25">
      <c r="C1350" s="33"/>
      <c r="D1350" s="34"/>
      <c r="E1350" s="34"/>
      <c r="G1350" s="49"/>
      <c r="H1350" s="50"/>
      <c r="I1350" s="45"/>
      <c r="J1350" s="45"/>
      <c r="K1350" s="46"/>
      <c r="L1350" s="44"/>
      <c r="M1350" s="46"/>
      <c r="N1350" s="31"/>
    </row>
    <row r="1351" spans="3:14" x14ac:dyDescent="0.25">
      <c r="C1351" s="33"/>
      <c r="D1351" s="34"/>
      <c r="F1351" s="34"/>
      <c r="G1351" s="49"/>
      <c r="H1351" s="50"/>
      <c r="I1351" s="45"/>
      <c r="J1351" s="45"/>
      <c r="K1351" s="46"/>
      <c r="L1351" s="44"/>
      <c r="M1351" s="46"/>
      <c r="N1351" s="31"/>
    </row>
    <row r="1352" spans="3:14" x14ac:dyDescent="0.25">
      <c r="C1352" s="33"/>
      <c r="D1352" s="34"/>
      <c r="E1352" s="34"/>
      <c r="G1352" s="49"/>
      <c r="H1352" s="50"/>
      <c r="I1352" s="45"/>
      <c r="J1352" s="45"/>
      <c r="K1352" s="46"/>
      <c r="L1352" s="44"/>
      <c r="M1352" s="46"/>
      <c r="N1352" s="31"/>
    </row>
    <row r="1353" spans="3:14" x14ac:dyDescent="0.25">
      <c r="C1353" s="33"/>
      <c r="D1353" s="34"/>
      <c r="F1353" s="34"/>
      <c r="G1353" s="49"/>
      <c r="H1353" s="50"/>
      <c r="I1353" s="45"/>
      <c r="J1353" s="45"/>
      <c r="K1353" s="46"/>
      <c r="L1353" s="44"/>
      <c r="M1353" s="46"/>
      <c r="N1353" s="31"/>
    </row>
    <row r="1354" spans="3:14" x14ac:dyDescent="0.25">
      <c r="C1354" s="33"/>
      <c r="D1354" s="34"/>
      <c r="E1354" s="34"/>
      <c r="G1354" s="49"/>
      <c r="H1354" s="50"/>
      <c r="I1354" s="45"/>
      <c r="J1354" s="45"/>
      <c r="K1354" s="46"/>
      <c r="L1354" s="44"/>
      <c r="M1354" s="46"/>
      <c r="N1354" s="31"/>
    </row>
    <row r="1355" spans="3:14" x14ac:dyDescent="0.25">
      <c r="C1355" s="33"/>
      <c r="D1355" s="34"/>
      <c r="E1355" s="34"/>
      <c r="G1355" s="49"/>
      <c r="H1355" s="50"/>
      <c r="I1355" s="45"/>
      <c r="J1355" s="45"/>
      <c r="K1355" s="46"/>
      <c r="L1355" s="44"/>
      <c r="M1355" s="46"/>
      <c r="N1355" s="31"/>
    </row>
    <row r="1356" spans="3:14" x14ac:dyDescent="0.25">
      <c r="C1356" s="33"/>
      <c r="D1356" s="34"/>
      <c r="F1356" s="34"/>
      <c r="G1356" s="49"/>
      <c r="H1356" s="50"/>
      <c r="I1356" s="45"/>
      <c r="J1356" s="45"/>
      <c r="K1356" s="46"/>
      <c r="L1356" s="44"/>
      <c r="M1356" s="46"/>
      <c r="N1356" s="31"/>
    </row>
    <row r="1357" spans="3:14" x14ac:dyDescent="0.25">
      <c r="C1357" s="33"/>
      <c r="D1357" s="34"/>
      <c r="E1357" s="34"/>
      <c r="G1357" s="49"/>
      <c r="H1357" s="50"/>
      <c r="I1357" s="45"/>
      <c r="J1357" s="45"/>
      <c r="K1357" s="46"/>
      <c r="L1357" s="44"/>
      <c r="M1357" s="46"/>
      <c r="N1357" s="31"/>
    </row>
    <row r="1358" spans="3:14" x14ac:dyDescent="0.25">
      <c r="C1358" s="33"/>
      <c r="D1358" s="34"/>
      <c r="F1358" s="34"/>
      <c r="G1358" s="49"/>
      <c r="H1358" s="50"/>
      <c r="I1358" s="45"/>
      <c r="J1358" s="45"/>
      <c r="K1358" s="46"/>
      <c r="L1358" s="44"/>
      <c r="M1358" s="46"/>
      <c r="N1358" s="31"/>
    </row>
    <row r="1359" spans="3:14" x14ac:dyDescent="0.25">
      <c r="C1359" s="33"/>
      <c r="D1359" s="34"/>
      <c r="E1359" s="34"/>
      <c r="G1359" s="49"/>
      <c r="H1359" s="50"/>
      <c r="I1359" s="45"/>
      <c r="J1359" s="45"/>
      <c r="K1359" s="46"/>
      <c r="L1359" s="44"/>
      <c r="M1359" s="46"/>
      <c r="N1359" s="31"/>
    </row>
    <row r="1360" spans="3:14" x14ac:dyDescent="0.25">
      <c r="C1360" s="33"/>
      <c r="D1360" s="34"/>
      <c r="E1360" s="34"/>
      <c r="G1360" s="49"/>
      <c r="H1360" s="50"/>
      <c r="I1360" s="45"/>
      <c r="J1360" s="45"/>
      <c r="K1360" s="46"/>
      <c r="L1360" s="44"/>
      <c r="M1360" s="46"/>
      <c r="N1360" s="31"/>
    </row>
    <row r="1361" spans="3:14" x14ac:dyDescent="0.25">
      <c r="C1361" s="33"/>
      <c r="D1361" s="34"/>
      <c r="F1361" s="34"/>
      <c r="G1361" s="49"/>
      <c r="H1361" s="50"/>
      <c r="I1361" s="45"/>
      <c r="J1361" s="45"/>
      <c r="K1361" s="46"/>
      <c r="L1361" s="44"/>
      <c r="M1361" s="46"/>
      <c r="N1361" s="31"/>
    </row>
    <row r="1362" spans="3:14" x14ac:dyDescent="0.25">
      <c r="C1362" s="33"/>
      <c r="D1362" s="34"/>
      <c r="E1362" s="34"/>
      <c r="G1362" s="49"/>
      <c r="H1362" s="50"/>
      <c r="I1362" s="45"/>
      <c r="J1362" s="45"/>
      <c r="K1362" s="46"/>
      <c r="L1362" s="44"/>
      <c r="M1362" s="46"/>
      <c r="N1362" s="31"/>
    </row>
    <row r="1363" spans="3:14" x14ac:dyDescent="0.25">
      <c r="C1363" s="33"/>
      <c r="D1363" s="34"/>
      <c r="F1363" s="34"/>
      <c r="G1363" s="49"/>
      <c r="H1363" s="50"/>
      <c r="I1363" s="45"/>
      <c r="J1363" s="45"/>
      <c r="K1363" s="46"/>
      <c r="L1363" s="44"/>
      <c r="M1363" s="46"/>
      <c r="N1363" s="31"/>
    </row>
    <row r="1364" spans="3:14" x14ac:dyDescent="0.25">
      <c r="C1364" s="33"/>
      <c r="D1364" s="34"/>
      <c r="E1364" s="34"/>
      <c r="G1364" s="49"/>
      <c r="H1364" s="50"/>
      <c r="I1364" s="45"/>
      <c r="J1364" s="45"/>
      <c r="K1364" s="46"/>
      <c r="L1364" s="44"/>
      <c r="M1364" s="46"/>
      <c r="N1364" s="31"/>
    </row>
    <row r="1365" spans="3:14" x14ac:dyDescent="0.25">
      <c r="C1365" s="33"/>
      <c r="D1365" s="34"/>
      <c r="E1365" s="34"/>
      <c r="G1365" s="49"/>
      <c r="H1365" s="50"/>
      <c r="I1365" s="45"/>
      <c r="J1365" s="45"/>
      <c r="K1365" s="46"/>
      <c r="L1365" s="44"/>
      <c r="M1365" s="46"/>
      <c r="N1365" s="31"/>
    </row>
    <row r="1366" spans="3:14" x14ac:dyDescent="0.25">
      <c r="C1366" s="33"/>
      <c r="D1366" s="34"/>
      <c r="F1366" s="34"/>
      <c r="G1366" s="49"/>
      <c r="H1366" s="50"/>
      <c r="I1366" s="45"/>
      <c r="J1366" s="45"/>
      <c r="K1366" s="46"/>
      <c r="L1366" s="44"/>
      <c r="M1366" s="46"/>
      <c r="N1366" s="31"/>
    </row>
    <row r="1367" spans="3:14" x14ac:dyDescent="0.25">
      <c r="C1367" s="33"/>
      <c r="D1367" s="34"/>
      <c r="E1367" s="34"/>
      <c r="G1367" s="49"/>
      <c r="H1367" s="50"/>
      <c r="I1367" s="45"/>
      <c r="J1367" s="45"/>
      <c r="K1367" s="46"/>
      <c r="L1367" s="44"/>
      <c r="M1367" s="46"/>
      <c r="N1367" s="31"/>
    </row>
    <row r="1368" spans="3:14" x14ac:dyDescent="0.25">
      <c r="C1368" s="33"/>
      <c r="D1368" s="34"/>
      <c r="F1368" s="34"/>
      <c r="G1368" s="49"/>
      <c r="H1368" s="50"/>
      <c r="I1368" s="45"/>
      <c r="J1368" s="45"/>
      <c r="K1368" s="46"/>
      <c r="L1368" s="44"/>
      <c r="M1368" s="46"/>
      <c r="N1368" s="31"/>
    </row>
    <row r="1369" spans="3:14" x14ac:dyDescent="0.25">
      <c r="C1369" s="33"/>
      <c r="D1369" s="34"/>
      <c r="E1369" s="34"/>
      <c r="G1369" s="49"/>
      <c r="H1369" s="50"/>
      <c r="I1369" s="45"/>
      <c r="J1369" s="45"/>
      <c r="K1369" s="46"/>
      <c r="L1369" s="44"/>
      <c r="M1369" s="46"/>
      <c r="N1369" s="31"/>
    </row>
    <row r="1370" spans="3:14" x14ac:dyDescent="0.25">
      <c r="C1370" s="33"/>
      <c r="D1370" s="34"/>
      <c r="E1370" s="34"/>
      <c r="G1370" s="49"/>
      <c r="H1370" s="50"/>
      <c r="I1370" s="45"/>
      <c r="J1370" s="45"/>
      <c r="K1370" s="46"/>
      <c r="L1370" s="44"/>
      <c r="M1370" s="46"/>
      <c r="N1370" s="31"/>
    </row>
    <row r="1371" spans="3:14" x14ac:dyDescent="0.25">
      <c r="C1371" s="33"/>
      <c r="D1371" s="34"/>
      <c r="F1371" s="34"/>
      <c r="G1371" s="49"/>
      <c r="H1371" s="50"/>
      <c r="I1371" s="45"/>
      <c r="J1371" s="45"/>
      <c r="K1371" s="46"/>
      <c r="L1371" s="44"/>
      <c r="M1371" s="46"/>
      <c r="N1371" s="31"/>
    </row>
    <row r="1372" spans="3:14" x14ac:dyDescent="0.25">
      <c r="C1372" s="33"/>
      <c r="D1372" s="34"/>
      <c r="E1372" s="34"/>
      <c r="G1372" s="49"/>
      <c r="H1372" s="50"/>
      <c r="I1372" s="45"/>
      <c r="J1372" s="45"/>
      <c r="K1372" s="46"/>
      <c r="L1372" s="44"/>
      <c r="M1372" s="46"/>
      <c r="N1372" s="31"/>
    </row>
    <row r="1373" spans="3:14" x14ac:dyDescent="0.25">
      <c r="C1373" s="33"/>
      <c r="D1373" s="34"/>
      <c r="F1373" s="34"/>
      <c r="G1373" s="49"/>
      <c r="H1373" s="50"/>
      <c r="I1373" s="45"/>
      <c r="J1373" s="45"/>
      <c r="K1373" s="46"/>
      <c r="L1373" s="44"/>
      <c r="M1373" s="46"/>
      <c r="N1373" s="31"/>
    </row>
    <row r="1374" spans="3:14" x14ac:dyDescent="0.25">
      <c r="C1374" s="33"/>
      <c r="D1374" s="34"/>
      <c r="E1374" s="34"/>
      <c r="G1374" s="49"/>
      <c r="H1374" s="50"/>
      <c r="I1374" s="45"/>
      <c r="J1374" s="45"/>
      <c r="K1374" s="46"/>
      <c r="L1374" s="44"/>
      <c r="M1374" s="46"/>
      <c r="N1374" s="31"/>
    </row>
    <row r="1375" spans="3:14" x14ac:dyDescent="0.25">
      <c r="C1375" s="33"/>
      <c r="D1375" s="34"/>
      <c r="E1375" s="34"/>
      <c r="G1375" s="49"/>
      <c r="H1375" s="50"/>
      <c r="I1375" s="45"/>
      <c r="J1375" s="45"/>
      <c r="K1375" s="46"/>
      <c r="L1375" s="44"/>
      <c r="M1375" s="46"/>
      <c r="N1375" s="31"/>
    </row>
    <row r="1376" spans="3:14" x14ac:dyDescent="0.25">
      <c r="C1376" s="33"/>
      <c r="D1376" s="34"/>
      <c r="F1376" s="34"/>
      <c r="G1376" s="49"/>
      <c r="H1376" s="50"/>
      <c r="I1376" s="45"/>
      <c r="J1376" s="45"/>
      <c r="K1376" s="46"/>
      <c r="L1376" s="44"/>
      <c r="M1376" s="46"/>
      <c r="N1376" s="31"/>
    </row>
    <row r="1377" spans="3:14" x14ac:dyDescent="0.25">
      <c r="C1377" s="33"/>
      <c r="D1377" s="34"/>
      <c r="E1377" s="34"/>
      <c r="G1377" s="49"/>
      <c r="H1377" s="50"/>
      <c r="I1377" s="45"/>
      <c r="J1377" s="45"/>
      <c r="K1377" s="46"/>
      <c r="L1377" s="44"/>
      <c r="M1377" s="46"/>
      <c r="N1377" s="31"/>
    </row>
    <row r="1378" spans="3:14" x14ac:dyDescent="0.25">
      <c r="C1378" s="33"/>
      <c r="D1378" s="34"/>
      <c r="F1378" s="34"/>
      <c r="G1378" s="49"/>
      <c r="H1378" s="50"/>
      <c r="I1378" s="45"/>
      <c r="J1378" s="45"/>
      <c r="K1378" s="46"/>
      <c r="L1378" s="44"/>
      <c r="M1378" s="46"/>
      <c r="N1378" s="31"/>
    </row>
    <row r="1379" spans="3:14" x14ac:dyDescent="0.25">
      <c r="C1379" s="33"/>
      <c r="D1379" s="34"/>
      <c r="E1379" s="34"/>
      <c r="G1379" s="49"/>
      <c r="H1379" s="50"/>
      <c r="I1379" s="45"/>
      <c r="J1379" s="45"/>
      <c r="K1379" s="46"/>
      <c r="L1379" s="44"/>
      <c r="M1379" s="46"/>
      <c r="N1379" s="31"/>
    </row>
    <row r="1380" spans="3:14" x14ac:dyDescent="0.25">
      <c r="C1380" s="33"/>
      <c r="D1380" s="34"/>
      <c r="E1380" s="34"/>
      <c r="G1380" s="49"/>
      <c r="H1380" s="50"/>
      <c r="I1380" s="45"/>
      <c r="J1380" s="45"/>
      <c r="K1380" s="46"/>
      <c r="L1380" s="44"/>
      <c r="M1380" s="46"/>
      <c r="N1380" s="31"/>
    </row>
    <row r="1381" spans="3:14" x14ac:dyDescent="0.25">
      <c r="C1381" s="33"/>
      <c r="D1381" s="34"/>
      <c r="F1381" s="34"/>
      <c r="G1381" s="49"/>
      <c r="H1381" s="50"/>
      <c r="I1381" s="45"/>
      <c r="J1381" s="45"/>
      <c r="K1381" s="46"/>
      <c r="L1381" s="44"/>
      <c r="M1381" s="46"/>
      <c r="N1381" s="31"/>
    </row>
    <row r="1382" spans="3:14" x14ac:dyDescent="0.25">
      <c r="C1382" s="33"/>
      <c r="D1382" s="34"/>
      <c r="E1382" s="34"/>
      <c r="G1382" s="49"/>
      <c r="H1382" s="50"/>
      <c r="I1382" s="45"/>
      <c r="J1382" s="45"/>
      <c r="K1382" s="46"/>
      <c r="L1382" s="44"/>
      <c r="M1382" s="46"/>
      <c r="N1382" s="31"/>
    </row>
    <row r="1383" spans="3:14" x14ac:dyDescent="0.25">
      <c r="C1383" s="33"/>
      <c r="D1383" s="34"/>
      <c r="F1383" s="34"/>
      <c r="G1383" s="49"/>
      <c r="H1383" s="50"/>
      <c r="I1383" s="45"/>
      <c r="J1383" s="45"/>
      <c r="K1383" s="46"/>
      <c r="L1383" s="44"/>
      <c r="M1383" s="46"/>
      <c r="N1383" s="31"/>
    </row>
    <row r="1384" spans="3:14" x14ac:dyDescent="0.25">
      <c r="C1384" s="33"/>
      <c r="D1384" s="34"/>
      <c r="E1384" s="34"/>
      <c r="G1384" s="49"/>
      <c r="H1384" s="50"/>
      <c r="I1384" s="45"/>
      <c r="J1384" s="45"/>
      <c r="K1384" s="46"/>
      <c r="L1384" s="44"/>
      <c r="M1384" s="46"/>
      <c r="N1384" s="31"/>
    </row>
    <row r="1385" spans="3:14" x14ac:dyDescent="0.25">
      <c r="C1385" s="33"/>
      <c r="D1385" s="34"/>
      <c r="E1385" s="34"/>
      <c r="G1385" s="49"/>
      <c r="H1385" s="50"/>
      <c r="I1385" s="45"/>
      <c r="J1385" s="45"/>
      <c r="K1385" s="46"/>
      <c r="L1385" s="44"/>
      <c r="M1385" s="46"/>
      <c r="N1385" s="31"/>
    </row>
    <row r="1386" spans="3:14" x14ac:dyDescent="0.25">
      <c r="C1386" s="33"/>
      <c r="D1386" s="34"/>
      <c r="F1386" s="34"/>
      <c r="G1386" s="49"/>
      <c r="H1386" s="50"/>
      <c r="I1386" s="45"/>
      <c r="J1386" s="45"/>
      <c r="K1386" s="46"/>
      <c r="L1386" s="44"/>
      <c r="M1386" s="46"/>
      <c r="N1386" s="31"/>
    </row>
    <row r="1387" spans="3:14" x14ac:dyDescent="0.25">
      <c r="C1387" s="33"/>
      <c r="D1387" s="34"/>
      <c r="E1387" s="34"/>
      <c r="G1387" s="49"/>
      <c r="H1387" s="50"/>
      <c r="I1387" s="45"/>
      <c r="J1387" s="45"/>
      <c r="K1387" s="46"/>
      <c r="L1387" s="44"/>
      <c r="M1387" s="46"/>
      <c r="N1387" s="31"/>
    </row>
    <row r="1388" spans="3:14" x14ac:dyDescent="0.25">
      <c r="C1388" s="33"/>
      <c r="D1388" s="34"/>
      <c r="F1388" s="34"/>
      <c r="G1388" s="49"/>
      <c r="H1388" s="50"/>
      <c r="I1388" s="45"/>
      <c r="J1388" s="45"/>
      <c r="K1388" s="46"/>
      <c r="L1388" s="44"/>
      <c r="M1388" s="46"/>
      <c r="N1388" s="31"/>
    </row>
    <row r="1389" spans="3:14" x14ac:dyDescent="0.25">
      <c r="C1389" s="33"/>
      <c r="D1389" s="34"/>
      <c r="E1389" s="34"/>
      <c r="G1389" s="49"/>
      <c r="H1389" s="50"/>
      <c r="I1389" s="45"/>
      <c r="J1389" s="45"/>
      <c r="K1389" s="46"/>
      <c r="L1389" s="44"/>
      <c r="M1389" s="46"/>
      <c r="N1389" s="31"/>
    </row>
    <row r="1390" spans="3:14" x14ac:dyDescent="0.25">
      <c r="C1390" s="33"/>
      <c r="D1390" s="34"/>
      <c r="E1390" s="34"/>
      <c r="G1390" s="49"/>
      <c r="H1390" s="50"/>
      <c r="I1390" s="45"/>
      <c r="J1390" s="45"/>
      <c r="K1390" s="46"/>
      <c r="L1390" s="44"/>
      <c r="M1390" s="46"/>
      <c r="N1390" s="31"/>
    </row>
    <row r="1391" spans="3:14" x14ac:dyDescent="0.25">
      <c r="C1391" s="33"/>
      <c r="D1391" s="34"/>
      <c r="F1391" s="34"/>
      <c r="G1391" s="49"/>
      <c r="H1391" s="50"/>
      <c r="I1391" s="45"/>
      <c r="J1391" s="45"/>
      <c r="K1391" s="46"/>
      <c r="L1391" s="44"/>
      <c r="M1391" s="46"/>
      <c r="N1391" s="31"/>
    </row>
    <row r="1392" spans="3:14" x14ac:dyDescent="0.25">
      <c r="C1392" s="33"/>
      <c r="D1392" s="34"/>
      <c r="E1392" s="34"/>
      <c r="G1392" s="49"/>
      <c r="H1392" s="50"/>
      <c r="I1392" s="45"/>
      <c r="J1392" s="45"/>
      <c r="K1392" s="46"/>
      <c r="L1392" s="44"/>
      <c r="M1392" s="46"/>
      <c r="N1392" s="31"/>
    </row>
    <row r="1393" spans="3:14" x14ac:dyDescent="0.25">
      <c r="C1393" s="33"/>
      <c r="D1393" s="34"/>
      <c r="F1393" s="34"/>
      <c r="G1393" s="49"/>
      <c r="H1393" s="50"/>
      <c r="I1393" s="45"/>
      <c r="J1393" s="45"/>
      <c r="K1393" s="46"/>
      <c r="L1393" s="44"/>
      <c r="M1393" s="46"/>
      <c r="N1393" s="31"/>
    </row>
    <row r="1394" spans="3:14" x14ac:dyDescent="0.25">
      <c r="C1394" s="33"/>
      <c r="D1394" s="34"/>
      <c r="E1394" s="34"/>
      <c r="G1394" s="49"/>
      <c r="H1394" s="50"/>
      <c r="I1394" s="45"/>
      <c r="J1394" s="45"/>
      <c r="K1394" s="46"/>
      <c r="L1394" s="44"/>
      <c r="M1394" s="46"/>
      <c r="N1394" s="31"/>
    </row>
    <row r="1395" spans="3:14" x14ac:dyDescent="0.25">
      <c r="C1395" s="33"/>
      <c r="D1395" s="34"/>
      <c r="E1395" s="34"/>
      <c r="G1395" s="49"/>
      <c r="H1395" s="50"/>
      <c r="I1395" s="45"/>
      <c r="J1395" s="45"/>
      <c r="K1395" s="46"/>
      <c r="L1395" s="44"/>
      <c r="M1395" s="46"/>
      <c r="N1395" s="31"/>
    </row>
    <row r="1396" spans="3:14" x14ac:dyDescent="0.25">
      <c r="C1396" s="33"/>
      <c r="D1396" s="34"/>
      <c r="F1396" s="34"/>
      <c r="G1396" s="49"/>
      <c r="H1396" s="50"/>
      <c r="I1396" s="45"/>
      <c r="J1396" s="45"/>
      <c r="K1396" s="46"/>
      <c r="L1396" s="44"/>
      <c r="M1396" s="46"/>
      <c r="N1396" s="31"/>
    </row>
    <row r="1397" spans="3:14" x14ac:dyDescent="0.25">
      <c r="C1397" s="33"/>
      <c r="D1397" s="34"/>
      <c r="E1397" s="34"/>
      <c r="G1397" s="49"/>
      <c r="H1397" s="50"/>
      <c r="I1397" s="45"/>
      <c r="J1397" s="45"/>
      <c r="K1397" s="46"/>
      <c r="L1397" s="44"/>
      <c r="M1397" s="46"/>
      <c r="N1397" s="31"/>
    </row>
    <row r="1398" spans="3:14" x14ac:dyDescent="0.25">
      <c r="C1398" s="33"/>
      <c r="D1398" s="34"/>
      <c r="F1398" s="34"/>
      <c r="G1398" s="49"/>
      <c r="H1398" s="50"/>
      <c r="I1398" s="45"/>
      <c r="J1398" s="45"/>
      <c r="K1398" s="46"/>
      <c r="L1398" s="44"/>
      <c r="M1398" s="46"/>
      <c r="N1398" s="31"/>
    </row>
    <row r="1399" spans="3:14" x14ac:dyDescent="0.25">
      <c r="C1399" s="33"/>
      <c r="D1399" s="34"/>
      <c r="E1399" s="34"/>
      <c r="G1399" s="49"/>
      <c r="H1399" s="50"/>
      <c r="I1399" s="45"/>
      <c r="J1399" s="45"/>
      <c r="K1399" s="46"/>
      <c r="L1399" s="44"/>
      <c r="M1399" s="46"/>
      <c r="N1399" s="31"/>
    </row>
    <row r="1400" spans="3:14" x14ac:dyDescent="0.25">
      <c r="C1400" s="33"/>
      <c r="D1400" s="34"/>
      <c r="E1400" s="34"/>
      <c r="G1400" s="49"/>
      <c r="H1400" s="50"/>
      <c r="I1400" s="45"/>
      <c r="J1400" s="45"/>
      <c r="K1400" s="46"/>
      <c r="L1400" s="44"/>
      <c r="M1400" s="46"/>
      <c r="N1400" s="31"/>
    </row>
    <row r="1401" spans="3:14" x14ac:dyDescent="0.25">
      <c r="C1401" s="33"/>
      <c r="D1401" s="34"/>
      <c r="F1401" s="34"/>
      <c r="G1401" s="49"/>
      <c r="H1401" s="50"/>
      <c r="I1401" s="45"/>
      <c r="J1401" s="45"/>
      <c r="K1401" s="46"/>
      <c r="L1401" s="44"/>
      <c r="M1401" s="46"/>
      <c r="N1401" s="31"/>
    </row>
    <row r="1402" spans="3:14" x14ac:dyDescent="0.25">
      <c r="C1402" s="33"/>
      <c r="D1402" s="34"/>
      <c r="E1402" s="34"/>
      <c r="G1402" s="49"/>
      <c r="H1402" s="50"/>
      <c r="I1402" s="45"/>
      <c r="J1402" s="45"/>
      <c r="K1402" s="46"/>
      <c r="L1402" s="44"/>
      <c r="M1402" s="46"/>
      <c r="N1402" s="31"/>
    </row>
    <row r="1403" spans="3:14" x14ac:dyDescent="0.25">
      <c r="C1403" s="33"/>
      <c r="D1403" s="34"/>
      <c r="F1403" s="34"/>
      <c r="G1403" s="49"/>
      <c r="H1403" s="50"/>
      <c r="I1403" s="45"/>
      <c r="J1403" s="45"/>
      <c r="K1403" s="46"/>
      <c r="L1403" s="44"/>
      <c r="M1403" s="46"/>
      <c r="N1403" s="31"/>
    </row>
    <row r="1404" spans="3:14" x14ac:dyDescent="0.25">
      <c r="C1404" s="33"/>
      <c r="D1404" s="34"/>
      <c r="E1404" s="34"/>
      <c r="G1404" s="49"/>
      <c r="H1404" s="50"/>
      <c r="I1404" s="45"/>
      <c r="J1404" s="45"/>
      <c r="K1404" s="46"/>
      <c r="L1404" s="44"/>
      <c r="M1404" s="46"/>
      <c r="N1404" s="31"/>
    </row>
    <row r="1405" spans="3:14" x14ac:dyDescent="0.25">
      <c r="C1405" s="33"/>
      <c r="D1405" s="34"/>
      <c r="E1405" s="34"/>
      <c r="G1405" s="49"/>
      <c r="H1405" s="50"/>
      <c r="I1405" s="45"/>
      <c r="J1405" s="45"/>
      <c r="K1405" s="46"/>
      <c r="L1405" s="44"/>
      <c r="M1405" s="46"/>
      <c r="N1405" s="31"/>
    </row>
    <row r="1406" spans="3:14" x14ac:dyDescent="0.25">
      <c r="C1406" s="33"/>
      <c r="D1406" s="34"/>
      <c r="F1406" s="34"/>
      <c r="G1406" s="49"/>
      <c r="H1406" s="50"/>
      <c r="I1406" s="45"/>
      <c r="J1406" s="45"/>
      <c r="K1406" s="46"/>
      <c r="L1406" s="44"/>
      <c r="M1406" s="46"/>
      <c r="N1406" s="31"/>
    </row>
    <row r="1407" spans="3:14" x14ac:dyDescent="0.25">
      <c r="C1407" s="33"/>
      <c r="D1407" s="34"/>
      <c r="E1407" s="34"/>
      <c r="G1407" s="49"/>
      <c r="H1407" s="50"/>
      <c r="I1407" s="45"/>
      <c r="J1407" s="45"/>
      <c r="K1407" s="46"/>
      <c r="L1407" s="44"/>
      <c r="M1407" s="46"/>
      <c r="N1407" s="31"/>
    </row>
    <row r="1408" spans="3:14" x14ac:dyDescent="0.25">
      <c r="C1408" s="33"/>
      <c r="D1408" s="34"/>
      <c r="F1408" s="34"/>
      <c r="G1408" s="49"/>
      <c r="H1408" s="50"/>
      <c r="I1408" s="45"/>
      <c r="J1408" s="45"/>
      <c r="K1408" s="46"/>
      <c r="L1408" s="44"/>
      <c r="M1408" s="46"/>
      <c r="N1408" s="31"/>
    </row>
    <row r="1409" spans="3:14" x14ac:dyDescent="0.25">
      <c r="C1409" s="33"/>
      <c r="D1409" s="34"/>
      <c r="E1409" s="34"/>
      <c r="G1409" s="49"/>
      <c r="H1409" s="50"/>
      <c r="I1409" s="45"/>
      <c r="J1409" s="45"/>
      <c r="K1409" s="46"/>
      <c r="L1409" s="44"/>
      <c r="M1409" s="46"/>
      <c r="N1409" s="31"/>
    </row>
    <row r="1410" spans="3:14" x14ac:dyDescent="0.25">
      <c r="C1410" s="33"/>
      <c r="D1410" s="34"/>
      <c r="E1410" s="34"/>
      <c r="G1410" s="49"/>
      <c r="H1410" s="50"/>
      <c r="I1410" s="45"/>
      <c r="J1410" s="45"/>
      <c r="K1410" s="46"/>
      <c r="L1410" s="44"/>
      <c r="M1410" s="46"/>
      <c r="N1410" s="31"/>
    </row>
    <row r="1411" spans="3:14" x14ac:dyDescent="0.25">
      <c r="C1411" s="33"/>
      <c r="D1411" s="34"/>
      <c r="F1411" s="34"/>
      <c r="G1411" s="49"/>
      <c r="H1411" s="50"/>
      <c r="I1411" s="45"/>
      <c r="J1411" s="45"/>
      <c r="K1411" s="46"/>
      <c r="L1411" s="44"/>
      <c r="M1411" s="46"/>
      <c r="N1411" s="31"/>
    </row>
    <row r="1412" spans="3:14" x14ac:dyDescent="0.25">
      <c r="C1412" s="33"/>
      <c r="D1412" s="34"/>
      <c r="E1412" s="34"/>
      <c r="G1412" s="49"/>
      <c r="H1412" s="50"/>
      <c r="I1412" s="45"/>
      <c r="J1412" s="45"/>
      <c r="K1412" s="46"/>
      <c r="L1412" s="44"/>
      <c r="M1412" s="46"/>
      <c r="N1412" s="31"/>
    </row>
    <row r="1413" spans="3:14" x14ac:dyDescent="0.25">
      <c r="C1413" s="33"/>
      <c r="D1413" s="34"/>
      <c r="F1413" s="34"/>
      <c r="G1413" s="49"/>
      <c r="H1413" s="50"/>
      <c r="I1413" s="45"/>
      <c r="J1413" s="45"/>
      <c r="K1413" s="46"/>
      <c r="L1413" s="44"/>
      <c r="M1413" s="46"/>
      <c r="N1413" s="31"/>
    </row>
    <row r="1414" spans="3:14" x14ac:dyDescent="0.25">
      <c r="C1414" s="33"/>
      <c r="D1414" s="34"/>
      <c r="E1414" s="34"/>
      <c r="G1414" s="49"/>
      <c r="H1414" s="50"/>
      <c r="I1414" s="45"/>
      <c r="J1414" s="45"/>
      <c r="K1414" s="46"/>
      <c r="L1414" s="44"/>
      <c r="M1414" s="46"/>
      <c r="N1414" s="31"/>
    </row>
    <row r="1415" spans="3:14" x14ac:dyDescent="0.25">
      <c r="C1415" s="33"/>
      <c r="D1415" s="34"/>
      <c r="E1415" s="34"/>
      <c r="G1415" s="49"/>
      <c r="H1415" s="50"/>
      <c r="I1415" s="45"/>
      <c r="J1415" s="45"/>
      <c r="K1415" s="46"/>
      <c r="L1415" s="44"/>
      <c r="M1415" s="46"/>
      <c r="N1415" s="31"/>
    </row>
    <row r="1416" spans="3:14" x14ac:dyDescent="0.25">
      <c r="C1416" s="33"/>
      <c r="D1416" s="34"/>
      <c r="F1416" s="34"/>
      <c r="G1416" s="49"/>
      <c r="H1416" s="50"/>
      <c r="I1416" s="45"/>
      <c r="J1416" s="45"/>
      <c r="K1416" s="46"/>
      <c r="L1416" s="44"/>
      <c r="M1416" s="46"/>
      <c r="N1416" s="31"/>
    </row>
    <row r="1417" spans="3:14" x14ac:dyDescent="0.25">
      <c r="C1417" s="33"/>
      <c r="D1417" s="34"/>
      <c r="E1417" s="34"/>
      <c r="G1417" s="49"/>
      <c r="H1417" s="50"/>
      <c r="I1417" s="45"/>
      <c r="J1417" s="45"/>
      <c r="K1417" s="46"/>
      <c r="L1417" s="44"/>
      <c r="M1417" s="46"/>
      <c r="N1417" s="31"/>
    </row>
    <row r="1418" spans="3:14" x14ac:dyDescent="0.25">
      <c r="C1418" s="33"/>
      <c r="D1418" s="34"/>
      <c r="F1418" s="34"/>
      <c r="G1418" s="49"/>
      <c r="H1418" s="50"/>
      <c r="I1418" s="45"/>
      <c r="J1418" s="45"/>
      <c r="K1418" s="46"/>
      <c r="L1418" s="44"/>
      <c r="M1418" s="46"/>
      <c r="N1418" s="31"/>
    </row>
    <row r="1419" spans="3:14" x14ac:dyDescent="0.25">
      <c r="C1419" s="33"/>
      <c r="D1419" s="34"/>
      <c r="E1419" s="34"/>
      <c r="G1419" s="49"/>
      <c r="H1419" s="50"/>
      <c r="I1419" s="45"/>
      <c r="J1419" s="45"/>
      <c r="K1419" s="46"/>
      <c r="L1419" s="44"/>
      <c r="M1419" s="46"/>
      <c r="N1419" s="31"/>
    </row>
    <row r="1420" spans="3:14" x14ac:dyDescent="0.25">
      <c r="C1420" s="33"/>
      <c r="D1420" s="34"/>
      <c r="E1420" s="34"/>
      <c r="G1420" s="49"/>
      <c r="H1420" s="50"/>
      <c r="I1420" s="45"/>
      <c r="J1420" s="45"/>
      <c r="K1420" s="46"/>
      <c r="L1420" s="44"/>
      <c r="M1420" s="46"/>
      <c r="N1420" s="31"/>
    </row>
    <row r="1421" spans="3:14" x14ac:dyDescent="0.25">
      <c r="C1421" s="33"/>
      <c r="D1421" s="34"/>
      <c r="F1421" s="34"/>
      <c r="G1421" s="49"/>
      <c r="H1421" s="50"/>
      <c r="I1421" s="45"/>
      <c r="J1421" s="45"/>
      <c r="K1421" s="46"/>
      <c r="L1421" s="44"/>
      <c r="M1421" s="46"/>
      <c r="N1421" s="31"/>
    </row>
    <row r="1422" spans="3:14" x14ac:dyDescent="0.25">
      <c r="C1422" s="33"/>
      <c r="D1422" s="34"/>
      <c r="E1422" s="34"/>
      <c r="G1422" s="49"/>
      <c r="H1422" s="50"/>
      <c r="I1422" s="45"/>
      <c r="J1422" s="45"/>
      <c r="K1422" s="46"/>
      <c r="L1422" s="44"/>
      <c r="M1422" s="46"/>
      <c r="N1422" s="31"/>
    </row>
    <row r="1423" spans="3:14" x14ac:dyDescent="0.25">
      <c r="C1423" s="33"/>
      <c r="D1423" s="34"/>
      <c r="F1423" s="34"/>
      <c r="G1423" s="49"/>
      <c r="H1423" s="50"/>
      <c r="I1423" s="45"/>
      <c r="J1423" s="45"/>
      <c r="K1423" s="46"/>
      <c r="L1423" s="44"/>
      <c r="M1423" s="46"/>
      <c r="N1423" s="31"/>
    </row>
    <row r="1424" spans="3:14" x14ac:dyDescent="0.25">
      <c r="C1424" s="33"/>
      <c r="D1424" s="34"/>
      <c r="E1424" s="34"/>
      <c r="G1424" s="49"/>
      <c r="H1424" s="50"/>
      <c r="I1424" s="45"/>
      <c r="J1424" s="45"/>
      <c r="K1424" s="46"/>
      <c r="L1424" s="44"/>
      <c r="M1424" s="46"/>
      <c r="N1424" s="31"/>
    </row>
    <row r="1425" spans="3:14" x14ac:dyDescent="0.25">
      <c r="C1425" s="33"/>
      <c r="D1425" s="34"/>
      <c r="E1425" s="34"/>
      <c r="G1425" s="49"/>
      <c r="H1425" s="50"/>
      <c r="I1425" s="45"/>
      <c r="J1425" s="45"/>
      <c r="K1425" s="46"/>
      <c r="L1425" s="44"/>
      <c r="M1425" s="46"/>
      <c r="N1425" s="31"/>
    </row>
    <row r="1426" spans="3:14" x14ac:dyDescent="0.25">
      <c r="C1426" s="33"/>
      <c r="D1426" s="34"/>
      <c r="F1426" s="34"/>
      <c r="G1426" s="49"/>
      <c r="H1426" s="50"/>
      <c r="I1426" s="45"/>
      <c r="J1426" s="45"/>
      <c r="K1426" s="46"/>
      <c r="L1426" s="44"/>
      <c r="M1426" s="46"/>
      <c r="N1426" s="31"/>
    </row>
    <row r="1427" spans="3:14" x14ac:dyDescent="0.25">
      <c r="C1427" s="33"/>
      <c r="D1427" s="34"/>
      <c r="E1427" s="34"/>
      <c r="G1427" s="49"/>
      <c r="H1427" s="50"/>
      <c r="I1427" s="45"/>
      <c r="J1427" s="45"/>
      <c r="K1427" s="46"/>
      <c r="L1427" s="44"/>
      <c r="M1427" s="46"/>
      <c r="N1427" s="31"/>
    </row>
    <row r="1428" spans="3:14" x14ac:dyDescent="0.25">
      <c r="C1428" s="33"/>
      <c r="D1428" s="34"/>
      <c r="F1428" s="34"/>
      <c r="G1428" s="49"/>
      <c r="H1428" s="50"/>
      <c r="I1428" s="45"/>
      <c r="J1428" s="45"/>
      <c r="K1428" s="46"/>
      <c r="L1428" s="44"/>
      <c r="M1428" s="46"/>
      <c r="N1428" s="31"/>
    </row>
    <row r="1429" spans="3:14" x14ac:dyDescent="0.25">
      <c r="C1429" s="33"/>
      <c r="D1429" s="34"/>
      <c r="E1429" s="34"/>
      <c r="G1429" s="49"/>
      <c r="H1429" s="50"/>
      <c r="I1429" s="45"/>
      <c r="J1429" s="45"/>
      <c r="K1429" s="46"/>
      <c r="L1429" s="44"/>
      <c r="M1429" s="46"/>
      <c r="N1429" s="31"/>
    </row>
    <row r="1430" spans="3:14" x14ac:dyDescent="0.25">
      <c r="C1430" s="33"/>
      <c r="D1430" s="34"/>
      <c r="E1430" s="34"/>
      <c r="G1430" s="49"/>
      <c r="H1430" s="50"/>
      <c r="I1430" s="45"/>
      <c r="J1430" s="45"/>
      <c r="K1430" s="46"/>
      <c r="L1430" s="44"/>
      <c r="M1430" s="46"/>
      <c r="N1430" s="31"/>
    </row>
    <row r="1431" spans="3:14" x14ac:dyDescent="0.25">
      <c r="C1431" s="33"/>
      <c r="D1431" s="34"/>
      <c r="F1431" s="34"/>
      <c r="G1431" s="49"/>
      <c r="H1431" s="50"/>
      <c r="I1431" s="45"/>
      <c r="J1431" s="45"/>
      <c r="K1431" s="46"/>
      <c r="L1431" s="44"/>
      <c r="M1431" s="46"/>
      <c r="N1431" s="31"/>
    </row>
    <row r="1432" spans="3:14" x14ac:dyDescent="0.25">
      <c r="C1432" s="33"/>
      <c r="D1432" s="34"/>
      <c r="E1432" s="34"/>
      <c r="G1432" s="49"/>
      <c r="H1432" s="50"/>
      <c r="I1432" s="45"/>
      <c r="J1432" s="45"/>
      <c r="K1432" s="46"/>
      <c r="L1432" s="44"/>
      <c r="M1432" s="46"/>
      <c r="N1432" s="31"/>
    </row>
    <row r="1433" spans="3:14" x14ac:dyDescent="0.25">
      <c r="C1433" s="33"/>
      <c r="D1433" s="34"/>
      <c r="F1433" s="34"/>
      <c r="G1433" s="49"/>
      <c r="H1433" s="50"/>
      <c r="I1433" s="45"/>
      <c r="J1433" s="45"/>
      <c r="K1433" s="46"/>
      <c r="L1433" s="44"/>
      <c r="M1433" s="46"/>
      <c r="N1433" s="31"/>
    </row>
    <row r="1434" spans="3:14" x14ac:dyDescent="0.25">
      <c r="C1434" s="33"/>
      <c r="D1434" s="34"/>
      <c r="E1434" s="34"/>
      <c r="G1434" s="49"/>
      <c r="H1434" s="50"/>
      <c r="I1434" s="45"/>
      <c r="J1434" s="45"/>
      <c r="K1434" s="46"/>
      <c r="L1434" s="44"/>
      <c r="M1434" s="46"/>
      <c r="N1434" s="31"/>
    </row>
    <row r="1435" spans="3:14" x14ac:dyDescent="0.25">
      <c r="C1435" s="33"/>
      <c r="D1435" s="34"/>
      <c r="E1435" s="34"/>
      <c r="G1435" s="49"/>
      <c r="H1435" s="50"/>
      <c r="I1435" s="45"/>
      <c r="J1435" s="45"/>
      <c r="K1435" s="46"/>
      <c r="L1435" s="44"/>
      <c r="M1435" s="46"/>
      <c r="N1435" s="31"/>
    </row>
    <row r="1436" spans="3:14" x14ac:dyDescent="0.25">
      <c r="C1436" s="33"/>
      <c r="D1436" s="34"/>
      <c r="F1436" s="34"/>
      <c r="G1436" s="49"/>
      <c r="H1436" s="50"/>
      <c r="I1436" s="45"/>
      <c r="J1436" s="45"/>
      <c r="K1436" s="46"/>
      <c r="L1436" s="44"/>
      <c r="M1436" s="46"/>
      <c r="N1436" s="31"/>
    </row>
    <row r="1437" spans="3:14" x14ac:dyDescent="0.25">
      <c r="C1437" s="33"/>
      <c r="D1437" s="34"/>
      <c r="E1437" s="34"/>
      <c r="G1437" s="49"/>
      <c r="H1437" s="50"/>
      <c r="I1437" s="45"/>
      <c r="J1437" s="45"/>
      <c r="K1437" s="46"/>
      <c r="L1437" s="44"/>
      <c r="M1437" s="46"/>
      <c r="N1437" s="31"/>
    </row>
    <row r="1438" spans="3:14" x14ac:dyDescent="0.25">
      <c r="C1438" s="33"/>
      <c r="D1438" s="34"/>
      <c r="F1438" s="34"/>
      <c r="G1438" s="49"/>
      <c r="H1438" s="50"/>
      <c r="I1438" s="45"/>
      <c r="J1438" s="45"/>
      <c r="K1438" s="46"/>
      <c r="L1438" s="44"/>
      <c r="M1438" s="46"/>
      <c r="N1438" s="31"/>
    </row>
    <row r="1439" spans="3:14" x14ac:dyDescent="0.25">
      <c r="C1439" s="33"/>
      <c r="D1439" s="34"/>
      <c r="E1439" s="34"/>
      <c r="G1439" s="49"/>
      <c r="H1439" s="50"/>
      <c r="I1439" s="45"/>
      <c r="J1439" s="45"/>
      <c r="K1439" s="46"/>
      <c r="L1439" s="44"/>
      <c r="M1439" s="46"/>
      <c r="N1439" s="31"/>
    </row>
    <row r="1440" spans="3:14" x14ac:dyDescent="0.25">
      <c r="C1440" s="33"/>
      <c r="D1440" s="34"/>
      <c r="E1440" s="34"/>
      <c r="G1440" s="49"/>
      <c r="H1440" s="50"/>
      <c r="I1440" s="45"/>
      <c r="J1440" s="45"/>
      <c r="K1440" s="46"/>
      <c r="L1440" s="44"/>
      <c r="M1440" s="46"/>
      <c r="N1440" s="31"/>
    </row>
    <row r="1441" spans="3:14" x14ac:dyDescent="0.25">
      <c r="C1441" s="33"/>
      <c r="D1441" s="34"/>
      <c r="F1441" s="34"/>
      <c r="G1441" s="49"/>
      <c r="H1441" s="50"/>
      <c r="I1441" s="45"/>
      <c r="J1441" s="45"/>
      <c r="K1441" s="46"/>
      <c r="L1441" s="44"/>
      <c r="M1441" s="46"/>
      <c r="N1441" s="31"/>
    </row>
    <row r="1442" spans="3:14" x14ac:dyDescent="0.25">
      <c r="C1442" s="33"/>
      <c r="D1442" s="34"/>
      <c r="E1442" s="34"/>
      <c r="G1442" s="49"/>
      <c r="H1442" s="50"/>
      <c r="I1442" s="45"/>
      <c r="J1442" s="45"/>
      <c r="K1442" s="46"/>
      <c r="L1442" s="44"/>
      <c r="M1442" s="46"/>
      <c r="N1442" s="31"/>
    </row>
    <row r="1443" spans="3:14" x14ac:dyDescent="0.25">
      <c r="C1443" s="33"/>
      <c r="D1443" s="34"/>
      <c r="F1443" s="34"/>
      <c r="G1443" s="49"/>
      <c r="H1443" s="50"/>
      <c r="I1443" s="45"/>
      <c r="J1443" s="45"/>
      <c r="K1443" s="46"/>
      <c r="L1443" s="44"/>
      <c r="M1443" s="46"/>
      <c r="N1443" s="31"/>
    </row>
    <row r="1444" spans="3:14" x14ac:dyDescent="0.25">
      <c r="C1444" s="33"/>
      <c r="D1444" s="34"/>
      <c r="E1444" s="34"/>
      <c r="G1444" s="49"/>
      <c r="H1444" s="50"/>
      <c r="I1444" s="45"/>
      <c r="J1444" s="45"/>
      <c r="K1444" s="46"/>
      <c r="L1444" s="44"/>
      <c r="M1444" s="46"/>
      <c r="N1444" s="31"/>
    </row>
    <row r="1445" spans="3:14" x14ac:dyDescent="0.25">
      <c r="C1445" s="33"/>
      <c r="D1445" s="34"/>
      <c r="E1445" s="34"/>
      <c r="G1445" s="49"/>
      <c r="H1445" s="50"/>
      <c r="I1445" s="45"/>
      <c r="J1445" s="45"/>
      <c r="K1445" s="46"/>
      <c r="L1445" s="44"/>
      <c r="M1445" s="46"/>
      <c r="N1445" s="31"/>
    </row>
    <row r="1446" spans="3:14" x14ac:dyDescent="0.25">
      <c r="C1446" s="33"/>
      <c r="D1446" s="34"/>
      <c r="F1446" s="34"/>
      <c r="G1446" s="49"/>
      <c r="H1446" s="50"/>
      <c r="I1446" s="45"/>
      <c r="J1446" s="45"/>
      <c r="K1446" s="46"/>
      <c r="L1446" s="44"/>
      <c r="M1446" s="46"/>
      <c r="N1446" s="31"/>
    </row>
    <row r="1447" spans="3:14" x14ac:dyDescent="0.25">
      <c r="C1447" s="33"/>
      <c r="D1447" s="34"/>
      <c r="E1447" s="34"/>
      <c r="G1447" s="49"/>
      <c r="H1447" s="50"/>
      <c r="I1447" s="45"/>
      <c r="J1447" s="45"/>
      <c r="K1447" s="46"/>
      <c r="L1447" s="44"/>
      <c r="M1447" s="46"/>
      <c r="N1447" s="31"/>
    </row>
    <row r="1448" spans="3:14" x14ac:dyDescent="0.25">
      <c r="C1448" s="33"/>
      <c r="D1448" s="34"/>
      <c r="F1448" s="34"/>
      <c r="G1448" s="49"/>
      <c r="H1448" s="50"/>
      <c r="I1448" s="45"/>
      <c r="J1448" s="45"/>
      <c r="K1448" s="46"/>
      <c r="L1448" s="44"/>
      <c r="M1448" s="46"/>
      <c r="N1448" s="31"/>
    </row>
    <row r="1449" spans="3:14" x14ac:dyDescent="0.25">
      <c r="C1449" s="33"/>
      <c r="D1449" s="34"/>
      <c r="E1449" s="34"/>
      <c r="G1449" s="49"/>
      <c r="H1449" s="50"/>
      <c r="I1449" s="45"/>
      <c r="J1449" s="45"/>
      <c r="K1449" s="46"/>
      <c r="L1449" s="44"/>
      <c r="M1449" s="46"/>
      <c r="N1449" s="31"/>
    </row>
    <row r="1450" spans="3:14" x14ac:dyDescent="0.25">
      <c r="C1450" s="33"/>
      <c r="D1450" s="34"/>
      <c r="E1450" s="34"/>
      <c r="G1450" s="49"/>
      <c r="H1450" s="50"/>
      <c r="I1450" s="45"/>
      <c r="J1450" s="45"/>
      <c r="K1450" s="46"/>
      <c r="L1450" s="44"/>
      <c r="M1450" s="46"/>
      <c r="N1450" s="31"/>
    </row>
    <row r="1451" spans="3:14" x14ac:dyDescent="0.25">
      <c r="C1451" s="33"/>
      <c r="D1451" s="34"/>
      <c r="F1451" s="34"/>
      <c r="G1451" s="49"/>
      <c r="H1451" s="50"/>
      <c r="I1451" s="45"/>
      <c r="J1451" s="45"/>
      <c r="K1451" s="46"/>
      <c r="L1451" s="44"/>
      <c r="M1451" s="46"/>
      <c r="N1451" s="31"/>
    </row>
    <row r="1452" spans="3:14" x14ac:dyDescent="0.25">
      <c r="C1452" s="33"/>
      <c r="D1452" s="34"/>
      <c r="E1452" s="34"/>
      <c r="G1452" s="49"/>
      <c r="H1452" s="50"/>
      <c r="I1452" s="45"/>
      <c r="J1452" s="45"/>
      <c r="K1452" s="46"/>
      <c r="L1452" s="44"/>
      <c r="M1452" s="46"/>
      <c r="N1452" s="31"/>
    </row>
    <row r="1453" spans="3:14" x14ac:dyDescent="0.25">
      <c r="C1453" s="33"/>
      <c r="D1453" s="34"/>
      <c r="F1453" s="34"/>
      <c r="G1453" s="49"/>
      <c r="H1453" s="50"/>
      <c r="I1453" s="45"/>
      <c r="J1453" s="45"/>
      <c r="K1453" s="46"/>
      <c r="L1453" s="44"/>
      <c r="M1453" s="46"/>
      <c r="N1453" s="31"/>
    </row>
    <row r="1454" spans="3:14" x14ac:dyDescent="0.25">
      <c r="C1454" s="33"/>
      <c r="D1454" s="34"/>
      <c r="E1454" s="34"/>
      <c r="G1454" s="49"/>
      <c r="H1454" s="50"/>
      <c r="I1454" s="45"/>
      <c r="J1454" s="45"/>
      <c r="K1454" s="46"/>
      <c r="L1454" s="44"/>
      <c r="M1454" s="46"/>
      <c r="N1454" s="31"/>
    </row>
    <row r="1455" spans="3:14" x14ac:dyDescent="0.25">
      <c r="C1455" s="33"/>
      <c r="D1455" s="34"/>
      <c r="E1455" s="34"/>
      <c r="G1455" s="49"/>
      <c r="H1455" s="50"/>
      <c r="I1455" s="45"/>
      <c r="J1455" s="45"/>
      <c r="K1455" s="46"/>
      <c r="L1455" s="44"/>
      <c r="M1455" s="46"/>
      <c r="N1455" s="31"/>
    </row>
    <row r="1456" spans="3:14" x14ac:dyDescent="0.25">
      <c r="C1456" s="33"/>
      <c r="D1456" s="34"/>
      <c r="F1456" s="34"/>
      <c r="G1456" s="49"/>
      <c r="H1456" s="50"/>
      <c r="I1456" s="45"/>
      <c r="J1456" s="45"/>
      <c r="K1456" s="46"/>
      <c r="L1456" s="44"/>
      <c r="M1456" s="46"/>
      <c r="N1456" s="31"/>
    </row>
    <row r="1457" spans="3:14" x14ac:dyDescent="0.25">
      <c r="C1457" s="33"/>
      <c r="D1457" s="34"/>
      <c r="E1457" s="34"/>
      <c r="G1457" s="49"/>
      <c r="H1457" s="50"/>
      <c r="I1457" s="45"/>
      <c r="J1457" s="45"/>
      <c r="K1457" s="46"/>
      <c r="L1457" s="44"/>
      <c r="M1457" s="46"/>
      <c r="N1457" s="31"/>
    </row>
    <row r="1458" spans="3:14" x14ac:dyDescent="0.25">
      <c r="C1458" s="33"/>
      <c r="D1458" s="34"/>
      <c r="F1458" s="34"/>
      <c r="G1458" s="49"/>
      <c r="H1458" s="50"/>
      <c r="I1458" s="45"/>
      <c r="J1458" s="45"/>
      <c r="K1458" s="46"/>
      <c r="L1458" s="44"/>
      <c r="M1458" s="46"/>
      <c r="N1458" s="31"/>
    </row>
    <row r="1459" spans="3:14" x14ac:dyDescent="0.25">
      <c r="C1459" s="33"/>
      <c r="D1459" s="34"/>
      <c r="E1459" s="34"/>
      <c r="G1459" s="49"/>
      <c r="H1459" s="50"/>
      <c r="I1459" s="45"/>
      <c r="J1459" s="45"/>
      <c r="K1459" s="46"/>
      <c r="L1459" s="44"/>
      <c r="M1459" s="46"/>
      <c r="N1459" s="31"/>
    </row>
    <row r="1460" spans="3:14" x14ac:dyDescent="0.25">
      <c r="C1460" s="33"/>
      <c r="D1460" s="34"/>
      <c r="E1460" s="34"/>
      <c r="G1460" s="49"/>
      <c r="H1460" s="50"/>
      <c r="I1460" s="45"/>
      <c r="J1460" s="45"/>
      <c r="K1460" s="46"/>
      <c r="L1460" s="44"/>
      <c r="M1460" s="46"/>
      <c r="N1460" s="31"/>
    </row>
    <row r="1461" spans="3:14" x14ac:dyDescent="0.25">
      <c r="C1461" s="33"/>
      <c r="D1461" s="34"/>
      <c r="F1461" s="34"/>
      <c r="G1461" s="49"/>
      <c r="H1461" s="50"/>
      <c r="I1461" s="45"/>
      <c r="J1461" s="45"/>
      <c r="K1461" s="46"/>
      <c r="L1461" s="44"/>
      <c r="M1461" s="46"/>
      <c r="N1461" s="31"/>
    </row>
    <row r="1462" spans="3:14" x14ac:dyDescent="0.25">
      <c r="C1462" s="33"/>
      <c r="D1462" s="34"/>
      <c r="E1462" s="34"/>
      <c r="G1462" s="49"/>
      <c r="H1462" s="50"/>
      <c r="I1462" s="45"/>
      <c r="J1462" s="45"/>
      <c r="K1462" s="46"/>
      <c r="L1462" s="44"/>
      <c r="M1462" s="46"/>
      <c r="N1462" s="31"/>
    </row>
    <row r="1463" spans="3:14" x14ac:dyDescent="0.25">
      <c r="C1463" s="33"/>
      <c r="D1463" s="34"/>
      <c r="F1463" s="34"/>
      <c r="G1463" s="49"/>
      <c r="H1463" s="50"/>
      <c r="I1463" s="45"/>
      <c r="J1463" s="45"/>
      <c r="K1463" s="46"/>
      <c r="L1463" s="44"/>
      <c r="M1463" s="46"/>
      <c r="N1463" s="31"/>
    </row>
    <row r="1464" spans="3:14" x14ac:dyDescent="0.25">
      <c r="C1464" s="33"/>
      <c r="D1464" s="34"/>
      <c r="E1464" s="34"/>
      <c r="G1464" s="49"/>
      <c r="H1464" s="50"/>
      <c r="I1464" s="45"/>
      <c r="J1464" s="45"/>
      <c r="K1464" s="46"/>
      <c r="L1464" s="44"/>
      <c r="M1464" s="46"/>
      <c r="N1464" s="31"/>
    </row>
    <row r="1465" spans="3:14" x14ac:dyDescent="0.25">
      <c r="C1465" s="33"/>
      <c r="D1465" s="34"/>
      <c r="E1465" s="34"/>
      <c r="G1465" s="49"/>
      <c r="H1465" s="50"/>
      <c r="I1465" s="45"/>
      <c r="J1465" s="45"/>
      <c r="K1465" s="46"/>
      <c r="L1465" s="44"/>
      <c r="M1465" s="46"/>
      <c r="N1465" s="31"/>
    </row>
    <row r="1466" spans="3:14" x14ac:dyDescent="0.25">
      <c r="C1466" s="33"/>
      <c r="D1466" s="34"/>
      <c r="F1466" s="34"/>
      <c r="G1466" s="49"/>
      <c r="H1466" s="50"/>
      <c r="I1466" s="45"/>
      <c r="J1466" s="45"/>
      <c r="K1466" s="46"/>
      <c r="L1466" s="44"/>
      <c r="M1466" s="46"/>
      <c r="N1466" s="31"/>
    </row>
    <row r="1467" spans="3:14" x14ac:dyDescent="0.25">
      <c r="C1467" s="33"/>
      <c r="D1467" s="34"/>
      <c r="E1467" s="34"/>
      <c r="G1467" s="49"/>
      <c r="H1467" s="50"/>
      <c r="I1467" s="45"/>
      <c r="J1467" s="45"/>
      <c r="K1467" s="46"/>
      <c r="L1467" s="44"/>
      <c r="M1467" s="46"/>
      <c r="N1467" s="31"/>
    </row>
    <row r="1468" spans="3:14" x14ac:dyDescent="0.25">
      <c r="C1468" s="33"/>
      <c r="D1468" s="34"/>
      <c r="F1468" s="34"/>
      <c r="G1468" s="49"/>
      <c r="H1468" s="50"/>
      <c r="I1468" s="45"/>
      <c r="J1468" s="45"/>
      <c r="K1468" s="46"/>
      <c r="L1468" s="44"/>
      <c r="M1468" s="46"/>
      <c r="N1468" s="31"/>
    </row>
    <row r="1469" spans="3:14" x14ac:dyDescent="0.25">
      <c r="C1469" s="33"/>
      <c r="D1469" s="34"/>
      <c r="E1469" s="34"/>
      <c r="G1469" s="49"/>
      <c r="H1469" s="50"/>
      <c r="I1469" s="45"/>
      <c r="J1469" s="45"/>
      <c r="K1469" s="46"/>
      <c r="L1469" s="44"/>
      <c r="M1469" s="46"/>
      <c r="N1469" s="31"/>
    </row>
    <row r="1470" spans="3:14" x14ac:dyDescent="0.25">
      <c r="C1470" s="33"/>
      <c r="D1470" s="34"/>
      <c r="E1470" s="34"/>
      <c r="G1470" s="49"/>
      <c r="H1470" s="50"/>
      <c r="I1470" s="45"/>
      <c r="J1470" s="45"/>
      <c r="K1470" s="46"/>
      <c r="L1470" s="44"/>
      <c r="M1470" s="46"/>
      <c r="N1470" s="31"/>
    </row>
    <row r="1471" spans="3:14" x14ac:dyDescent="0.25">
      <c r="C1471" s="33"/>
      <c r="D1471" s="34"/>
      <c r="F1471" s="34"/>
      <c r="G1471" s="49"/>
      <c r="H1471" s="50"/>
      <c r="I1471" s="45"/>
      <c r="J1471" s="45"/>
      <c r="K1471" s="46"/>
      <c r="L1471" s="44"/>
      <c r="M1471" s="46"/>
      <c r="N1471" s="31"/>
    </row>
    <row r="1472" spans="3:14" x14ac:dyDescent="0.25">
      <c r="C1472" s="33"/>
      <c r="D1472" s="34"/>
      <c r="E1472" s="34"/>
      <c r="G1472" s="49"/>
      <c r="H1472" s="50"/>
      <c r="I1472" s="45"/>
      <c r="J1472" s="45"/>
      <c r="K1472" s="46"/>
      <c r="L1472" s="44"/>
      <c r="M1472" s="46"/>
      <c r="N1472" s="31"/>
    </row>
    <row r="1473" spans="3:14" x14ac:dyDescent="0.25">
      <c r="C1473" s="33"/>
      <c r="D1473" s="34"/>
      <c r="F1473" s="34"/>
      <c r="G1473" s="49"/>
      <c r="H1473" s="50"/>
      <c r="I1473" s="45"/>
      <c r="J1473" s="45"/>
      <c r="K1473" s="46"/>
      <c r="L1473" s="44"/>
      <c r="M1473" s="46"/>
      <c r="N1473" s="31"/>
    </row>
    <row r="1474" spans="3:14" x14ac:dyDescent="0.25">
      <c r="C1474" s="33"/>
      <c r="D1474" s="34"/>
      <c r="E1474" s="34"/>
      <c r="G1474" s="49"/>
      <c r="H1474" s="50"/>
      <c r="I1474" s="45"/>
      <c r="J1474" s="45"/>
      <c r="K1474" s="46"/>
      <c r="L1474" s="44"/>
      <c r="M1474" s="46"/>
      <c r="N1474" s="31"/>
    </row>
    <row r="1475" spans="3:14" x14ac:dyDescent="0.25">
      <c r="C1475" s="33"/>
      <c r="D1475" s="34"/>
      <c r="E1475" s="34"/>
      <c r="G1475" s="49"/>
      <c r="H1475" s="50"/>
      <c r="I1475" s="45"/>
      <c r="J1475" s="45"/>
      <c r="K1475" s="46"/>
      <c r="L1475" s="44"/>
      <c r="M1475" s="46"/>
      <c r="N1475" s="31"/>
    </row>
    <row r="1476" spans="3:14" x14ac:dyDescent="0.25">
      <c r="C1476" s="33"/>
      <c r="D1476" s="34"/>
      <c r="F1476" s="34"/>
      <c r="G1476" s="49"/>
      <c r="H1476" s="50"/>
      <c r="I1476" s="45"/>
      <c r="J1476" s="45"/>
      <c r="K1476" s="46"/>
      <c r="L1476" s="44"/>
      <c r="M1476" s="46"/>
      <c r="N1476" s="31"/>
    </row>
    <row r="1477" spans="3:14" x14ac:dyDescent="0.25">
      <c r="C1477" s="33"/>
      <c r="D1477" s="34"/>
      <c r="E1477" s="34"/>
      <c r="G1477" s="49"/>
      <c r="H1477" s="50"/>
      <c r="I1477" s="45"/>
      <c r="J1477" s="45"/>
      <c r="K1477" s="46"/>
      <c r="L1477" s="44"/>
      <c r="M1477" s="46"/>
      <c r="N1477" s="31"/>
    </row>
    <row r="1478" spans="3:14" x14ac:dyDescent="0.25">
      <c r="C1478" s="33"/>
      <c r="D1478" s="34"/>
      <c r="F1478" s="34"/>
      <c r="G1478" s="49"/>
      <c r="H1478" s="50"/>
      <c r="I1478" s="45"/>
      <c r="J1478" s="45"/>
      <c r="K1478" s="46"/>
      <c r="L1478" s="44"/>
      <c r="M1478" s="46"/>
      <c r="N1478" s="31"/>
    </row>
    <row r="1479" spans="3:14" x14ac:dyDescent="0.25">
      <c r="C1479" s="33"/>
      <c r="D1479" s="34"/>
      <c r="E1479" s="34"/>
      <c r="G1479" s="49"/>
      <c r="H1479" s="50"/>
      <c r="I1479" s="45"/>
      <c r="J1479" s="45"/>
      <c r="K1479" s="46"/>
      <c r="L1479" s="44"/>
      <c r="M1479" s="46"/>
      <c r="N1479" s="31"/>
    </row>
    <row r="1480" spans="3:14" x14ac:dyDescent="0.25">
      <c r="C1480" s="33"/>
      <c r="D1480" s="34"/>
      <c r="E1480" s="34"/>
      <c r="G1480" s="49"/>
      <c r="H1480" s="50"/>
      <c r="I1480" s="45"/>
      <c r="J1480" s="45"/>
      <c r="K1480" s="46"/>
      <c r="L1480" s="44"/>
      <c r="M1480" s="46"/>
      <c r="N1480" s="31"/>
    </row>
    <row r="1481" spans="3:14" x14ac:dyDescent="0.25">
      <c r="C1481" s="33"/>
      <c r="D1481" s="34"/>
      <c r="F1481" s="34"/>
      <c r="G1481" s="49"/>
      <c r="H1481" s="50"/>
      <c r="I1481" s="45"/>
      <c r="J1481" s="45"/>
      <c r="K1481" s="46"/>
      <c r="L1481" s="44"/>
      <c r="M1481" s="46"/>
      <c r="N1481" s="31"/>
    </row>
    <row r="1482" spans="3:14" x14ac:dyDescent="0.25">
      <c r="C1482" s="33"/>
      <c r="D1482" s="34"/>
      <c r="E1482" s="34"/>
      <c r="G1482" s="49"/>
      <c r="H1482" s="50"/>
      <c r="I1482" s="45"/>
      <c r="J1482" s="45"/>
      <c r="K1482" s="46"/>
      <c r="L1482" s="44"/>
      <c r="M1482" s="46"/>
      <c r="N1482" s="31"/>
    </row>
    <row r="1483" spans="3:14" x14ac:dyDescent="0.25">
      <c r="C1483" s="33"/>
      <c r="D1483" s="34"/>
      <c r="F1483" s="34"/>
      <c r="G1483" s="49"/>
      <c r="H1483" s="50"/>
      <c r="I1483" s="45"/>
      <c r="J1483" s="45"/>
      <c r="K1483" s="46"/>
      <c r="L1483" s="44"/>
      <c r="M1483" s="46"/>
      <c r="N1483" s="31"/>
    </row>
    <row r="1484" spans="3:14" x14ac:dyDescent="0.25">
      <c r="C1484" s="33"/>
      <c r="D1484" s="34"/>
      <c r="E1484" s="34"/>
      <c r="G1484" s="49"/>
      <c r="H1484" s="50"/>
      <c r="I1484" s="45"/>
      <c r="J1484" s="45"/>
      <c r="K1484" s="46"/>
      <c r="L1484" s="44"/>
      <c r="M1484" s="46"/>
      <c r="N1484" s="31"/>
    </row>
    <row r="1485" spans="3:14" x14ac:dyDescent="0.25">
      <c r="C1485" s="33"/>
      <c r="D1485" s="34"/>
      <c r="E1485" s="34"/>
      <c r="G1485" s="49"/>
      <c r="H1485" s="50"/>
      <c r="I1485" s="45"/>
      <c r="J1485" s="45"/>
      <c r="K1485" s="46"/>
      <c r="L1485" s="44"/>
      <c r="M1485" s="46"/>
      <c r="N1485" s="31"/>
    </row>
    <row r="1486" spans="3:14" x14ac:dyDescent="0.25">
      <c r="C1486" s="33"/>
      <c r="D1486" s="34"/>
      <c r="F1486" s="34"/>
      <c r="G1486" s="49"/>
      <c r="H1486" s="50"/>
      <c r="I1486" s="45"/>
      <c r="J1486" s="45"/>
      <c r="K1486" s="46"/>
      <c r="L1486" s="44"/>
      <c r="M1486" s="46"/>
      <c r="N1486" s="31"/>
    </row>
    <row r="1487" spans="3:14" x14ac:dyDescent="0.25">
      <c r="C1487" s="33"/>
      <c r="D1487" s="34"/>
      <c r="E1487" s="34"/>
      <c r="G1487" s="49"/>
      <c r="H1487" s="50"/>
      <c r="I1487" s="45"/>
      <c r="J1487" s="45"/>
      <c r="K1487" s="46"/>
      <c r="L1487" s="44"/>
      <c r="M1487" s="46"/>
      <c r="N1487" s="31"/>
    </row>
    <row r="1488" spans="3:14" x14ac:dyDescent="0.25">
      <c r="C1488" s="33"/>
      <c r="D1488" s="34"/>
      <c r="F1488" s="34"/>
      <c r="G1488" s="49"/>
      <c r="H1488" s="50"/>
      <c r="I1488" s="45"/>
      <c r="J1488" s="45"/>
      <c r="K1488" s="46"/>
      <c r="L1488" s="44"/>
      <c r="M1488" s="46"/>
      <c r="N1488" s="31"/>
    </row>
    <row r="1489" spans="3:14" x14ac:dyDescent="0.25">
      <c r="C1489" s="33"/>
      <c r="D1489" s="34"/>
      <c r="E1489" s="34"/>
      <c r="G1489" s="49"/>
      <c r="H1489" s="50"/>
      <c r="I1489" s="45"/>
      <c r="J1489" s="45"/>
      <c r="K1489" s="46"/>
      <c r="L1489" s="44"/>
      <c r="M1489" s="46"/>
      <c r="N1489" s="31"/>
    </row>
    <row r="1490" spans="3:14" x14ac:dyDescent="0.25">
      <c r="C1490" s="33"/>
      <c r="D1490" s="34"/>
      <c r="E1490" s="34"/>
      <c r="G1490" s="49"/>
      <c r="H1490" s="50"/>
      <c r="I1490" s="45"/>
      <c r="J1490" s="45"/>
      <c r="K1490" s="46"/>
      <c r="L1490" s="44"/>
      <c r="M1490" s="46"/>
      <c r="N1490" s="31"/>
    </row>
    <row r="1491" spans="3:14" x14ac:dyDescent="0.25">
      <c r="C1491" s="33"/>
      <c r="D1491" s="34"/>
      <c r="F1491" s="34"/>
      <c r="G1491" s="49"/>
      <c r="H1491" s="50"/>
      <c r="I1491" s="45"/>
      <c r="J1491" s="45"/>
      <c r="K1491" s="46"/>
      <c r="L1491" s="44"/>
      <c r="M1491" s="46"/>
      <c r="N1491" s="31"/>
    </row>
    <row r="1492" spans="3:14" x14ac:dyDescent="0.25">
      <c r="C1492" s="33"/>
      <c r="D1492" s="34"/>
      <c r="E1492" s="34"/>
      <c r="G1492" s="49"/>
      <c r="H1492" s="50"/>
      <c r="I1492" s="45"/>
      <c r="J1492" s="45"/>
      <c r="K1492" s="46"/>
      <c r="L1492" s="44"/>
      <c r="M1492" s="46"/>
      <c r="N1492" s="31"/>
    </row>
    <row r="1493" spans="3:14" x14ac:dyDescent="0.25">
      <c r="C1493" s="33"/>
      <c r="D1493" s="34"/>
      <c r="F1493" s="34"/>
      <c r="G1493" s="49"/>
      <c r="H1493" s="50"/>
      <c r="I1493" s="45"/>
      <c r="J1493" s="45"/>
      <c r="K1493" s="46"/>
      <c r="L1493" s="44"/>
      <c r="M1493" s="46"/>
      <c r="N1493" s="31"/>
    </row>
    <row r="1494" spans="3:14" x14ac:dyDescent="0.25">
      <c r="C1494" s="33"/>
      <c r="D1494" s="34"/>
      <c r="E1494" s="34"/>
      <c r="G1494" s="49"/>
      <c r="H1494" s="50"/>
      <c r="I1494" s="45"/>
      <c r="J1494" s="45"/>
      <c r="K1494" s="46"/>
      <c r="L1494" s="44"/>
      <c r="M1494" s="46"/>
      <c r="N1494" s="31"/>
    </row>
    <row r="1495" spans="3:14" x14ac:dyDescent="0.25">
      <c r="C1495" s="33"/>
      <c r="D1495" s="34"/>
      <c r="E1495" s="34"/>
      <c r="G1495" s="49"/>
      <c r="H1495" s="50"/>
      <c r="I1495" s="45"/>
      <c r="J1495" s="45"/>
      <c r="K1495" s="46"/>
      <c r="L1495" s="44"/>
      <c r="M1495" s="46"/>
      <c r="N1495" s="31"/>
    </row>
    <row r="1496" spans="3:14" x14ac:dyDescent="0.25">
      <c r="C1496" s="33"/>
      <c r="D1496" s="34"/>
      <c r="F1496" s="34"/>
      <c r="G1496" s="49"/>
      <c r="H1496" s="50"/>
      <c r="I1496" s="45"/>
      <c r="J1496" s="45"/>
      <c r="K1496" s="46"/>
      <c r="L1496" s="44"/>
      <c r="M1496" s="46"/>
      <c r="N1496" s="31"/>
    </row>
    <row r="1497" spans="3:14" x14ac:dyDescent="0.25">
      <c r="C1497" s="33"/>
      <c r="D1497" s="34"/>
      <c r="E1497" s="34"/>
      <c r="G1497" s="49"/>
      <c r="H1497" s="50"/>
      <c r="I1497" s="45"/>
      <c r="J1497" s="45"/>
      <c r="K1497" s="46"/>
      <c r="L1497" s="44"/>
      <c r="M1497" s="46"/>
      <c r="N1497" s="31"/>
    </row>
    <row r="1498" spans="3:14" x14ac:dyDescent="0.25">
      <c r="C1498" s="33"/>
      <c r="D1498" s="34"/>
      <c r="F1498" s="34"/>
      <c r="G1498" s="49"/>
      <c r="H1498" s="50"/>
      <c r="I1498" s="45"/>
      <c r="J1498" s="45"/>
      <c r="K1498" s="46"/>
      <c r="L1498" s="44"/>
      <c r="M1498" s="46"/>
      <c r="N1498" s="31"/>
    </row>
    <row r="1499" spans="3:14" x14ac:dyDescent="0.25">
      <c r="C1499" s="33"/>
      <c r="D1499" s="34"/>
      <c r="E1499" s="34"/>
      <c r="G1499" s="49"/>
      <c r="H1499" s="50"/>
      <c r="I1499" s="45"/>
      <c r="J1499" s="45"/>
      <c r="K1499" s="46"/>
      <c r="L1499" s="44"/>
      <c r="M1499" s="46"/>
      <c r="N1499" s="31"/>
    </row>
    <row r="1500" spans="3:14" x14ac:dyDescent="0.25">
      <c r="C1500" s="33"/>
      <c r="D1500" s="34"/>
      <c r="E1500" s="34"/>
      <c r="G1500" s="49"/>
      <c r="H1500" s="50"/>
      <c r="I1500" s="45"/>
      <c r="J1500" s="45"/>
      <c r="K1500" s="46"/>
      <c r="L1500" s="44"/>
      <c r="M1500" s="46"/>
      <c r="N1500" s="31"/>
    </row>
    <row r="1501" spans="3:14" x14ac:dyDescent="0.25">
      <c r="C1501" s="33"/>
      <c r="D1501" s="34"/>
      <c r="F1501" s="34"/>
      <c r="G1501" s="49"/>
      <c r="H1501" s="50"/>
      <c r="I1501" s="45"/>
      <c r="J1501" s="45"/>
      <c r="K1501" s="46"/>
      <c r="L1501" s="44"/>
      <c r="M1501" s="46"/>
      <c r="N1501" s="31"/>
    </row>
    <row r="1502" spans="3:14" x14ac:dyDescent="0.25">
      <c r="C1502" s="33"/>
      <c r="D1502" s="34"/>
      <c r="E1502" s="34"/>
      <c r="G1502" s="49"/>
      <c r="H1502" s="50"/>
      <c r="I1502" s="45"/>
      <c r="J1502" s="45"/>
      <c r="K1502" s="46"/>
      <c r="L1502" s="44"/>
      <c r="M1502" s="46"/>
      <c r="N1502" s="31"/>
    </row>
    <row r="1503" spans="3:14" x14ac:dyDescent="0.25">
      <c r="C1503" s="33"/>
      <c r="D1503" s="34"/>
      <c r="F1503" s="34"/>
      <c r="G1503" s="49"/>
      <c r="H1503" s="50"/>
      <c r="I1503" s="45"/>
      <c r="J1503" s="45"/>
      <c r="K1503" s="46"/>
      <c r="L1503" s="44"/>
      <c r="M1503" s="46"/>
      <c r="N1503" s="31"/>
    </row>
    <row r="1504" spans="3:14" x14ac:dyDescent="0.25">
      <c r="C1504" s="33"/>
      <c r="D1504" s="34"/>
      <c r="E1504" s="34"/>
      <c r="G1504" s="49"/>
      <c r="H1504" s="50"/>
      <c r="I1504" s="45"/>
      <c r="J1504" s="45"/>
      <c r="K1504" s="46"/>
      <c r="L1504" s="44"/>
      <c r="M1504" s="46"/>
      <c r="N1504" s="31"/>
    </row>
    <row r="1505" spans="3:14" x14ac:dyDescent="0.25">
      <c r="C1505" s="33"/>
      <c r="D1505" s="34"/>
      <c r="E1505" s="34"/>
      <c r="G1505" s="49"/>
      <c r="H1505" s="50"/>
      <c r="I1505" s="45"/>
      <c r="J1505" s="45"/>
      <c r="K1505" s="46"/>
      <c r="L1505" s="44"/>
      <c r="M1505" s="46"/>
      <c r="N1505" s="31"/>
    </row>
    <row r="1506" spans="3:14" x14ac:dyDescent="0.25">
      <c r="C1506" s="33"/>
      <c r="D1506" s="34"/>
      <c r="F1506" s="34"/>
      <c r="G1506" s="49"/>
      <c r="H1506" s="50"/>
      <c r="I1506" s="45"/>
      <c r="J1506" s="45"/>
      <c r="K1506" s="46"/>
      <c r="L1506" s="44"/>
      <c r="M1506" s="46"/>
      <c r="N1506" s="31"/>
    </row>
    <row r="1507" spans="3:14" x14ac:dyDescent="0.25">
      <c r="C1507" s="33"/>
      <c r="D1507" s="34"/>
      <c r="E1507" s="34"/>
      <c r="G1507" s="49"/>
      <c r="H1507" s="50"/>
      <c r="I1507" s="45"/>
      <c r="J1507" s="45"/>
      <c r="K1507" s="46"/>
      <c r="L1507" s="44"/>
      <c r="M1507" s="46"/>
      <c r="N1507" s="31"/>
    </row>
    <row r="1508" spans="3:14" x14ac:dyDescent="0.25">
      <c r="C1508" s="33"/>
      <c r="D1508" s="34"/>
      <c r="F1508" s="34"/>
      <c r="G1508" s="49"/>
      <c r="H1508" s="50"/>
      <c r="I1508" s="45"/>
      <c r="J1508" s="45"/>
      <c r="K1508" s="46"/>
      <c r="L1508" s="44"/>
      <c r="M1508" s="46"/>
      <c r="N1508" s="31"/>
    </row>
    <row r="1509" spans="3:14" x14ac:dyDescent="0.25">
      <c r="C1509" s="33"/>
      <c r="D1509" s="34"/>
      <c r="E1509" s="34"/>
      <c r="G1509" s="49"/>
      <c r="H1509" s="50"/>
      <c r="I1509" s="45"/>
      <c r="J1509" s="45"/>
      <c r="K1509" s="46"/>
      <c r="L1509" s="44"/>
      <c r="M1509" s="46"/>
      <c r="N1509" s="31"/>
    </row>
    <row r="1510" spans="3:14" x14ac:dyDescent="0.25">
      <c r="C1510" s="33"/>
      <c r="D1510" s="34"/>
      <c r="E1510" s="34"/>
      <c r="G1510" s="49"/>
      <c r="H1510" s="50"/>
      <c r="I1510" s="45"/>
      <c r="J1510" s="45"/>
      <c r="K1510" s="46"/>
      <c r="L1510" s="44"/>
      <c r="M1510" s="46"/>
      <c r="N1510" s="31"/>
    </row>
    <row r="1511" spans="3:14" x14ac:dyDescent="0.25">
      <c r="C1511" s="33"/>
      <c r="D1511" s="34"/>
      <c r="F1511" s="34"/>
      <c r="G1511" s="49"/>
      <c r="H1511" s="50"/>
      <c r="I1511" s="45"/>
      <c r="J1511" s="45"/>
      <c r="K1511" s="46"/>
      <c r="L1511" s="44"/>
      <c r="M1511" s="46"/>
      <c r="N1511" s="31"/>
    </row>
    <row r="1512" spans="3:14" x14ac:dyDescent="0.25">
      <c r="C1512" s="33"/>
      <c r="D1512" s="34"/>
      <c r="E1512" s="34"/>
      <c r="G1512" s="49"/>
      <c r="H1512" s="50"/>
      <c r="I1512" s="45"/>
      <c r="J1512" s="45"/>
      <c r="K1512" s="46"/>
      <c r="L1512" s="44"/>
      <c r="M1512" s="46"/>
      <c r="N1512" s="31"/>
    </row>
    <row r="1513" spans="3:14" x14ac:dyDescent="0.25">
      <c r="C1513" s="33"/>
      <c r="D1513" s="34"/>
      <c r="F1513" s="34"/>
      <c r="G1513" s="49"/>
      <c r="H1513" s="50"/>
      <c r="I1513" s="45"/>
      <c r="J1513" s="45"/>
      <c r="K1513" s="46"/>
      <c r="L1513" s="44"/>
      <c r="M1513" s="46"/>
      <c r="N1513" s="31"/>
    </row>
    <row r="1514" spans="3:14" x14ac:dyDescent="0.25">
      <c r="C1514" s="33"/>
      <c r="D1514" s="34"/>
      <c r="E1514" s="34"/>
      <c r="G1514" s="49"/>
      <c r="H1514" s="50"/>
      <c r="I1514" s="45"/>
      <c r="J1514" s="45"/>
      <c r="K1514" s="46"/>
      <c r="L1514" s="44"/>
      <c r="M1514" s="46"/>
      <c r="N1514" s="31"/>
    </row>
    <row r="1515" spans="3:14" x14ac:dyDescent="0.25">
      <c r="C1515" s="33"/>
      <c r="D1515" s="34"/>
      <c r="E1515" s="34"/>
      <c r="G1515" s="49"/>
      <c r="H1515" s="50"/>
      <c r="I1515" s="45"/>
      <c r="J1515" s="45"/>
      <c r="K1515" s="46"/>
      <c r="L1515" s="44"/>
      <c r="M1515" s="46"/>
      <c r="N1515" s="31"/>
    </row>
    <row r="1516" spans="3:14" x14ac:dyDescent="0.25">
      <c r="C1516" s="33"/>
      <c r="D1516" s="34"/>
      <c r="F1516" s="34"/>
      <c r="G1516" s="49"/>
      <c r="H1516" s="50"/>
      <c r="I1516" s="45"/>
      <c r="J1516" s="45"/>
      <c r="K1516" s="46"/>
      <c r="L1516" s="44"/>
      <c r="M1516" s="46"/>
      <c r="N1516" s="31"/>
    </row>
    <row r="1517" spans="3:14" x14ac:dyDescent="0.25">
      <c r="C1517" s="33"/>
      <c r="D1517" s="34"/>
      <c r="E1517" s="34"/>
      <c r="G1517" s="49"/>
      <c r="H1517" s="50"/>
      <c r="I1517" s="45"/>
      <c r="J1517" s="45"/>
      <c r="K1517" s="46"/>
      <c r="L1517" s="44"/>
      <c r="M1517" s="46"/>
      <c r="N1517" s="31"/>
    </row>
    <row r="1518" spans="3:14" x14ac:dyDescent="0.25">
      <c r="C1518" s="33"/>
      <c r="D1518" s="34"/>
      <c r="F1518" s="34"/>
      <c r="G1518" s="49"/>
      <c r="H1518" s="50"/>
      <c r="I1518" s="45"/>
      <c r="J1518" s="45"/>
      <c r="K1518" s="46"/>
      <c r="L1518" s="44"/>
      <c r="M1518" s="46"/>
      <c r="N1518" s="31"/>
    </row>
    <row r="1519" spans="3:14" x14ac:dyDescent="0.25">
      <c r="C1519" s="33"/>
      <c r="D1519" s="34"/>
      <c r="E1519" s="34"/>
      <c r="G1519" s="49"/>
      <c r="H1519" s="50"/>
      <c r="I1519" s="45"/>
      <c r="J1519" s="45"/>
      <c r="K1519" s="46"/>
      <c r="L1519" s="44"/>
      <c r="M1519" s="46"/>
      <c r="N1519" s="31"/>
    </row>
    <row r="1520" spans="3:14" x14ac:dyDescent="0.25">
      <c r="C1520" s="33"/>
      <c r="D1520" s="34"/>
      <c r="E1520" s="34"/>
      <c r="G1520" s="49"/>
      <c r="H1520" s="50"/>
      <c r="I1520" s="45"/>
      <c r="J1520" s="45"/>
      <c r="K1520" s="46"/>
      <c r="L1520" s="44"/>
      <c r="M1520" s="46"/>
      <c r="N1520" s="31"/>
    </row>
    <row r="1521" spans="3:14" x14ac:dyDescent="0.25">
      <c r="C1521" s="33"/>
      <c r="D1521" s="34"/>
      <c r="F1521" s="34"/>
      <c r="G1521" s="49"/>
      <c r="H1521" s="50"/>
      <c r="I1521" s="45"/>
      <c r="J1521" s="45"/>
      <c r="K1521" s="46"/>
      <c r="L1521" s="44"/>
      <c r="M1521" s="46"/>
      <c r="N1521" s="31"/>
    </row>
    <row r="1522" spans="3:14" x14ac:dyDescent="0.25">
      <c r="C1522" s="33"/>
      <c r="D1522" s="34"/>
      <c r="E1522" s="34"/>
      <c r="G1522" s="49"/>
      <c r="H1522" s="50"/>
      <c r="I1522" s="45"/>
      <c r="J1522" s="45"/>
      <c r="K1522" s="46"/>
      <c r="L1522" s="44"/>
      <c r="M1522" s="46"/>
      <c r="N1522" s="31"/>
    </row>
    <row r="1523" spans="3:14" x14ac:dyDescent="0.25">
      <c r="C1523" s="33"/>
      <c r="D1523" s="34"/>
      <c r="F1523" s="34"/>
      <c r="G1523" s="49"/>
      <c r="H1523" s="50"/>
      <c r="I1523" s="45"/>
      <c r="J1523" s="45"/>
      <c r="K1523" s="46"/>
      <c r="L1523" s="44"/>
      <c r="M1523" s="46"/>
      <c r="N1523" s="31"/>
    </row>
    <row r="1524" spans="3:14" x14ac:dyDescent="0.25">
      <c r="C1524" s="33"/>
      <c r="D1524" s="34"/>
      <c r="E1524" s="34"/>
      <c r="G1524" s="49"/>
      <c r="H1524" s="50"/>
      <c r="I1524" s="45"/>
      <c r="J1524" s="45"/>
      <c r="K1524" s="46"/>
      <c r="L1524" s="44"/>
      <c r="M1524" s="46"/>
      <c r="N1524" s="31"/>
    </row>
    <row r="1525" spans="3:14" x14ac:dyDescent="0.25">
      <c r="C1525" s="33"/>
      <c r="D1525" s="34"/>
      <c r="E1525" s="34"/>
      <c r="G1525" s="49"/>
      <c r="H1525" s="50"/>
      <c r="I1525" s="45"/>
      <c r="J1525" s="45"/>
      <c r="K1525" s="46"/>
      <c r="L1525" s="44"/>
      <c r="M1525" s="46"/>
      <c r="N1525" s="31"/>
    </row>
    <row r="1526" spans="3:14" x14ac:dyDescent="0.25">
      <c r="C1526" s="33"/>
      <c r="D1526" s="34"/>
      <c r="F1526" s="34"/>
      <c r="G1526" s="49"/>
      <c r="H1526" s="50"/>
      <c r="I1526" s="45"/>
      <c r="J1526" s="45"/>
      <c r="K1526" s="46"/>
      <c r="L1526" s="44"/>
      <c r="M1526" s="46"/>
      <c r="N1526" s="31"/>
    </row>
    <row r="1527" spans="3:14" x14ac:dyDescent="0.25">
      <c r="C1527" s="33"/>
      <c r="D1527" s="34"/>
      <c r="E1527" s="34"/>
      <c r="G1527" s="49"/>
      <c r="H1527" s="50"/>
      <c r="I1527" s="45"/>
      <c r="J1527" s="45"/>
      <c r="K1527" s="46"/>
      <c r="L1527" s="44"/>
      <c r="M1527" s="46"/>
      <c r="N1527" s="31"/>
    </row>
    <row r="1528" spans="3:14" x14ac:dyDescent="0.25">
      <c r="C1528" s="33"/>
      <c r="D1528" s="34"/>
      <c r="F1528" s="34"/>
      <c r="G1528" s="49"/>
      <c r="H1528" s="50"/>
      <c r="I1528" s="45"/>
      <c r="J1528" s="45"/>
      <c r="K1528" s="46"/>
      <c r="L1528" s="44"/>
      <c r="M1528" s="46"/>
      <c r="N1528" s="31"/>
    </row>
    <row r="1529" spans="3:14" x14ac:dyDescent="0.25">
      <c r="C1529" s="33"/>
      <c r="D1529" s="34"/>
      <c r="E1529" s="34"/>
      <c r="G1529" s="49"/>
      <c r="H1529" s="50"/>
      <c r="I1529" s="45"/>
      <c r="J1529" s="45"/>
      <c r="K1529" s="46"/>
      <c r="L1529" s="44"/>
      <c r="M1529" s="46"/>
      <c r="N1529" s="31"/>
    </row>
    <row r="1530" spans="3:14" x14ac:dyDescent="0.25">
      <c r="C1530" s="33"/>
      <c r="D1530" s="34"/>
      <c r="E1530" s="34"/>
      <c r="G1530" s="49"/>
      <c r="H1530" s="50"/>
      <c r="I1530" s="45"/>
      <c r="J1530" s="45"/>
      <c r="K1530" s="46"/>
      <c r="L1530" s="44"/>
      <c r="M1530" s="46"/>
      <c r="N1530" s="31"/>
    </row>
    <row r="1531" spans="3:14" x14ac:dyDescent="0.25">
      <c r="C1531" s="33"/>
      <c r="D1531" s="34"/>
      <c r="F1531" s="34"/>
      <c r="G1531" s="49"/>
      <c r="H1531" s="50"/>
      <c r="I1531" s="45"/>
      <c r="J1531" s="45"/>
      <c r="K1531" s="46"/>
      <c r="L1531" s="44"/>
      <c r="M1531" s="46"/>
      <c r="N1531" s="31"/>
    </row>
    <row r="1532" spans="3:14" x14ac:dyDescent="0.25">
      <c r="C1532" s="33"/>
      <c r="D1532" s="34"/>
      <c r="E1532" s="34"/>
      <c r="G1532" s="49"/>
      <c r="H1532" s="50"/>
      <c r="I1532" s="45"/>
      <c r="J1532" s="45"/>
      <c r="K1532" s="46"/>
      <c r="L1532" s="44"/>
      <c r="M1532" s="46"/>
      <c r="N1532" s="31"/>
    </row>
    <row r="1533" spans="3:14" x14ac:dyDescent="0.25">
      <c r="C1533" s="33"/>
      <c r="D1533" s="34"/>
      <c r="F1533" s="34"/>
      <c r="G1533" s="49"/>
      <c r="H1533" s="50"/>
      <c r="I1533" s="45"/>
      <c r="J1533" s="45"/>
      <c r="K1533" s="46"/>
      <c r="L1533" s="44"/>
      <c r="M1533" s="46"/>
      <c r="N1533" s="31"/>
    </row>
    <row r="1534" spans="3:14" x14ac:dyDescent="0.25">
      <c r="C1534" s="33"/>
      <c r="D1534" s="34"/>
      <c r="E1534" s="34"/>
      <c r="G1534" s="49"/>
      <c r="H1534" s="50"/>
      <c r="I1534" s="45"/>
      <c r="J1534" s="45"/>
      <c r="K1534" s="46"/>
      <c r="L1534" s="44"/>
      <c r="M1534" s="46"/>
      <c r="N1534" s="31"/>
    </row>
    <row r="1535" spans="3:14" x14ac:dyDescent="0.25">
      <c r="C1535" s="33"/>
      <c r="D1535" s="34"/>
      <c r="E1535" s="34"/>
      <c r="G1535" s="49"/>
      <c r="H1535" s="50"/>
      <c r="I1535" s="45"/>
      <c r="J1535" s="45"/>
      <c r="K1535" s="46"/>
      <c r="L1535" s="44"/>
      <c r="M1535" s="46"/>
      <c r="N1535" s="31"/>
    </row>
    <row r="1536" spans="3:14" x14ac:dyDescent="0.25">
      <c r="C1536" s="33"/>
      <c r="D1536" s="34"/>
      <c r="F1536" s="34"/>
      <c r="G1536" s="49"/>
      <c r="H1536" s="50"/>
      <c r="I1536" s="45"/>
      <c r="J1536" s="45"/>
      <c r="K1536" s="46"/>
      <c r="L1536" s="44"/>
      <c r="M1536" s="46"/>
      <c r="N1536" s="31"/>
    </row>
    <row r="1537" spans="3:14" x14ac:dyDescent="0.25">
      <c r="C1537" s="33"/>
      <c r="D1537" s="34"/>
      <c r="E1537" s="34"/>
      <c r="G1537" s="49"/>
      <c r="H1537" s="50"/>
      <c r="I1537" s="45"/>
      <c r="J1537" s="45"/>
      <c r="K1537" s="46"/>
      <c r="L1537" s="44"/>
      <c r="M1537" s="46"/>
      <c r="N1537" s="31"/>
    </row>
    <row r="1538" spans="3:14" x14ac:dyDescent="0.25">
      <c r="C1538" s="33"/>
      <c r="D1538" s="34"/>
      <c r="F1538" s="34"/>
      <c r="G1538" s="49"/>
      <c r="H1538" s="50"/>
      <c r="I1538" s="45"/>
      <c r="J1538" s="45"/>
      <c r="K1538" s="46"/>
      <c r="L1538" s="44"/>
      <c r="M1538" s="46"/>
      <c r="N1538" s="31"/>
    </row>
    <row r="1539" spans="3:14" x14ac:dyDescent="0.25">
      <c r="C1539" s="33"/>
      <c r="D1539" s="34"/>
      <c r="E1539" s="34"/>
      <c r="G1539" s="49"/>
      <c r="H1539" s="50"/>
      <c r="I1539" s="45"/>
      <c r="J1539" s="45"/>
      <c r="K1539" s="46"/>
      <c r="L1539" s="44"/>
      <c r="M1539" s="46"/>
      <c r="N1539" s="31"/>
    </row>
    <row r="1540" spans="3:14" x14ac:dyDescent="0.25">
      <c r="C1540" s="33"/>
      <c r="D1540" s="34"/>
      <c r="E1540" s="34"/>
      <c r="G1540" s="49"/>
      <c r="H1540" s="50"/>
      <c r="I1540" s="45"/>
      <c r="J1540" s="45"/>
      <c r="K1540" s="46"/>
      <c r="L1540" s="44"/>
      <c r="M1540" s="46"/>
      <c r="N1540" s="31"/>
    </row>
    <row r="1541" spans="3:14" x14ac:dyDescent="0.25">
      <c r="C1541" s="33"/>
      <c r="D1541" s="34"/>
      <c r="F1541" s="34"/>
      <c r="G1541" s="49"/>
      <c r="H1541" s="50"/>
      <c r="I1541" s="45"/>
      <c r="J1541" s="45"/>
      <c r="K1541" s="46"/>
      <c r="L1541" s="44"/>
      <c r="M1541" s="46"/>
      <c r="N1541" s="31"/>
    </row>
    <row r="1542" spans="3:14" x14ac:dyDescent="0.25">
      <c r="C1542" s="33"/>
      <c r="D1542" s="34"/>
      <c r="E1542" s="34"/>
      <c r="G1542" s="49"/>
      <c r="H1542" s="50"/>
      <c r="I1542" s="45"/>
      <c r="J1542" s="45"/>
      <c r="K1542" s="46"/>
      <c r="L1542" s="44"/>
      <c r="M1542" s="46"/>
      <c r="N1542" s="31"/>
    </row>
    <row r="1543" spans="3:14" x14ac:dyDescent="0.25">
      <c r="C1543" s="33"/>
      <c r="D1543" s="34"/>
      <c r="F1543" s="34"/>
      <c r="G1543" s="49"/>
      <c r="H1543" s="50"/>
      <c r="I1543" s="45"/>
      <c r="J1543" s="45"/>
      <c r="K1543" s="46"/>
      <c r="L1543" s="44"/>
      <c r="M1543" s="46"/>
      <c r="N1543" s="31"/>
    </row>
    <row r="1544" spans="3:14" x14ac:dyDescent="0.25">
      <c r="C1544" s="33"/>
      <c r="D1544" s="34"/>
      <c r="E1544" s="34"/>
      <c r="G1544" s="49"/>
      <c r="H1544" s="50"/>
      <c r="I1544" s="45"/>
      <c r="J1544" s="45"/>
      <c r="K1544" s="46"/>
      <c r="L1544" s="44"/>
      <c r="M1544" s="46"/>
      <c r="N1544" s="31"/>
    </row>
    <row r="1545" spans="3:14" x14ac:dyDescent="0.25">
      <c r="C1545" s="33"/>
      <c r="D1545" s="34"/>
      <c r="E1545" s="34"/>
      <c r="G1545" s="49"/>
      <c r="H1545" s="50"/>
      <c r="I1545" s="45"/>
      <c r="J1545" s="45"/>
      <c r="K1545" s="46"/>
      <c r="L1545" s="44"/>
      <c r="M1545" s="46"/>
      <c r="N1545" s="31"/>
    </row>
    <row r="1546" spans="3:14" x14ac:dyDescent="0.25">
      <c r="C1546" s="33"/>
      <c r="D1546" s="34"/>
      <c r="F1546" s="34"/>
      <c r="G1546" s="49"/>
      <c r="H1546" s="50"/>
      <c r="I1546" s="45"/>
      <c r="J1546" s="45"/>
      <c r="K1546" s="46"/>
      <c r="L1546" s="44"/>
      <c r="M1546" s="46"/>
      <c r="N1546" s="31"/>
    </row>
    <row r="1547" spans="3:14" x14ac:dyDescent="0.25">
      <c r="C1547" s="33"/>
      <c r="D1547" s="34"/>
      <c r="E1547" s="34"/>
      <c r="G1547" s="49"/>
      <c r="H1547" s="50"/>
      <c r="I1547" s="45"/>
      <c r="J1547" s="45"/>
      <c r="K1547" s="46"/>
      <c r="L1547" s="44"/>
      <c r="M1547" s="46"/>
      <c r="N1547" s="31"/>
    </row>
    <row r="1548" spans="3:14" x14ac:dyDescent="0.25">
      <c r="C1548" s="33"/>
      <c r="D1548" s="34"/>
      <c r="F1548" s="34"/>
      <c r="G1548" s="49"/>
      <c r="H1548" s="50"/>
      <c r="I1548" s="45"/>
      <c r="J1548" s="45"/>
      <c r="K1548" s="46"/>
      <c r="L1548" s="44"/>
      <c r="M1548" s="46"/>
      <c r="N1548" s="31"/>
    </row>
    <row r="1549" spans="3:14" x14ac:dyDescent="0.25">
      <c r="C1549" s="33"/>
      <c r="D1549" s="34"/>
      <c r="E1549" s="34"/>
      <c r="G1549" s="49"/>
      <c r="H1549" s="50"/>
      <c r="I1549" s="45"/>
      <c r="J1549" s="45"/>
      <c r="K1549" s="46"/>
      <c r="L1549" s="44"/>
      <c r="M1549" s="46"/>
      <c r="N1549" s="31"/>
    </row>
    <row r="1550" spans="3:14" x14ac:dyDescent="0.25">
      <c r="C1550" s="33"/>
      <c r="D1550" s="34"/>
      <c r="E1550" s="34"/>
      <c r="G1550" s="49"/>
      <c r="H1550" s="50"/>
      <c r="I1550" s="45"/>
      <c r="J1550" s="45"/>
      <c r="K1550" s="46"/>
      <c r="L1550" s="44"/>
      <c r="M1550" s="46"/>
      <c r="N1550" s="31"/>
    </row>
    <row r="1551" spans="3:14" x14ac:dyDescent="0.25">
      <c r="C1551" s="33"/>
      <c r="D1551" s="34"/>
      <c r="F1551" s="34"/>
      <c r="G1551" s="49"/>
      <c r="H1551" s="50"/>
      <c r="I1551" s="45"/>
      <c r="J1551" s="45"/>
      <c r="K1551" s="46"/>
      <c r="L1551" s="44"/>
      <c r="M1551" s="46"/>
      <c r="N1551" s="31"/>
    </row>
    <row r="1552" spans="3:14" x14ac:dyDescent="0.25">
      <c r="C1552" s="33"/>
      <c r="D1552" s="34"/>
      <c r="E1552" s="34"/>
      <c r="G1552" s="49"/>
      <c r="H1552" s="50"/>
      <c r="I1552" s="45"/>
      <c r="J1552" s="45"/>
      <c r="K1552" s="46"/>
      <c r="L1552" s="44"/>
      <c r="M1552" s="46"/>
      <c r="N1552" s="31"/>
    </row>
    <row r="1553" spans="3:14" x14ac:dyDescent="0.25">
      <c r="C1553" s="33"/>
      <c r="D1553" s="34"/>
      <c r="F1553" s="34"/>
      <c r="G1553" s="49"/>
      <c r="H1553" s="50"/>
      <c r="I1553" s="45"/>
      <c r="J1553" s="45"/>
      <c r="K1553" s="46"/>
      <c r="L1553" s="44"/>
      <c r="M1553" s="46"/>
      <c r="N1553" s="31"/>
    </row>
    <row r="1554" spans="3:14" x14ac:dyDescent="0.25">
      <c r="C1554" s="33"/>
      <c r="D1554" s="34"/>
      <c r="E1554" s="34"/>
      <c r="G1554" s="49"/>
      <c r="H1554" s="50"/>
      <c r="I1554" s="45"/>
      <c r="J1554" s="45"/>
      <c r="K1554" s="46"/>
      <c r="L1554" s="44"/>
      <c r="M1554" s="46"/>
      <c r="N1554" s="31"/>
    </row>
    <row r="1555" spans="3:14" x14ac:dyDescent="0.25">
      <c r="C1555" s="33"/>
      <c r="D1555" s="34"/>
      <c r="E1555" s="34"/>
      <c r="G1555" s="49"/>
      <c r="H1555" s="50"/>
      <c r="I1555" s="45"/>
      <c r="J1555" s="45"/>
      <c r="K1555" s="46"/>
      <c r="L1555" s="44"/>
      <c r="M1555" s="46"/>
      <c r="N1555" s="31"/>
    </row>
    <row r="1556" spans="3:14" x14ac:dyDescent="0.25">
      <c r="C1556" s="33"/>
      <c r="D1556" s="34"/>
      <c r="F1556" s="34"/>
      <c r="G1556" s="49"/>
      <c r="H1556" s="50"/>
      <c r="I1556" s="45"/>
      <c r="J1556" s="45"/>
      <c r="K1556" s="46"/>
      <c r="L1556" s="44"/>
      <c r="M1556" s="46"/>
      <c r="N1556" s="31"/>
    </row>
    <row r="1557" spans="3:14" x14ac:dyDescent="0.25">
      <c r="C1557" s="33"/>
      <c r="D1557" s="34"/>
      <c r="E1557" s="34"/>
      <c r="G1557" s="49"/>
      <c r="H1557" s="50"/>
      <c r="I1557" s="45"/>
      <c r="J1557" s="45"/>
      <c r="K1557" s="46"/>
      <c r="L1557" s="44"/>
      <c r="M1557" s="46"/>
      <c r="N1557" s="31"/>
    </row>
    <row r="1558" spans="3:14" x14ac:dyDescent="0.25">
      <c r="C1558" s="33"/>
      <c r="D1558" s="34"/>
      <c r="F1558" s="34"/>
      <c r="G1558" s="49"/>
      <c r="H1558" s="50"/>
      <c r="I1558" s="45"/>
      <c r="J1558" s="45"/>
      <c r="K1558" s="46"/>
      <c r="L1558" s="44"/>
      <c r="M1558" s="46"/>
      <c r="N1558" s="31"/>
    </row>
    <row r="1559" spans="3:14" x14ac:dyDescent="0.25">
      <c r="C1559" s="33"/>
      <c r="D1559" s="34"/>
      <c r="E1559" s="34"/>
      <c r="G1559" s="49"/>
      <c r="H1559" s="50"/>
      <c r="I1559" s="45"/>
      <c r="J1559" s="45"/>
      <c r="K1559" s="46"/>
      <c r="L1559" s="44"/>
      <c r="M1559" s="46"/>
      <c r="N1559" s="31"/>
    </row>
    <row r="1560" spans="3:14" x14ac:dyDescent="0.25">
      <c r="C1560" s="33"/>
      <c r="D1560" s="34"/>
      <c r="E1560" s="34"/>
      <c r="G1560" s="49"/>
      <c r="H1560" s="50"/>
      <c r="I1560" s="45"/>
      <c r="J1560" s="45"/>
      <c r="K1560" s="46"/>
      <c r="L1560" s="44"/>
      <c r="M1560" s="46"/>
      <c r="N1560" s="31"/>
    </row>
    <row r="1561" spans="3:14" x14ac:dyDescent="0.25">
      <c r="C1561" s="33"/>
      <c r="D1561" s="34"/>
      <c r="F1561" s="34"/>
      <c r="G1561" s="49"/>
      <c r="H1561" s="50"/>
      <c r="I1561" s="45"/>
      <c r="J1561" s="45"/>
      <c r="K1561" s="46"/>
      <c r="L1561" s="44"/>
      <c r="M1561" s="46"/>
      <c r="N1561" s="31"/>
    </row>
    <row r="1562" spans="3:14" x14ac:dyDescent="0.25">
      <c r="C1562" s="33"/>
      <c r="D1562" s="34"/>
      <c r="E1562" s="34"/>
      <c r="G1562" s="49"/>
      <c r="H1562" s="50"/>
      <c r="I1562" s="45"/>
      <c r="J1562" s="45"/>
      <c r="K1562" s="46"/>
      <c r="L1562" s="44"/>
      <c r="M1562" s="46"/>
      <c r="N1562" s="31"/>
    </row>
    <row r="1563" spans="3:14" x14ac:dyDescent="0.25">
      <c r="C1563" s="33"/>
      <c r="D1563" s="34"/>
      <c r="F1563" s="34"/>
      <c r="G1563" s="49"/>
      <c r="H1563" s="50"/>
      <c r="I1563" s="45"/>
      <c r="J1563" s="45"/>
      <c r="K1563" s="46"/>
      <c r="L1563" s="44"/>
      <c r="M1563" s="46"/>
      <c r="N1563" s="31"/>
    </row>
    <row r="1564" spans="3:14" x14ac:dyDescent="0.25">
      <c r="C1564" s="33"/>
      <c r="D1564" s="34"/>
      <c r="E1564" s="34"/>
      <c r="G1564" s="49"/>
      <c r="H1564" s="50"/>
      <c r="I1564" s="45"/>
      <c r="J1564" s="45"/>
      <c r="K1564" s="46"/>
      <c r="L1564" s="44"/>
      <c r="M1564" s="46"/>
      <c r="N1564" s="31"/>
    </row>
    <row r="1565" spans="3:14" x14ac:dyDescent="0.25">
      <c r="C1565" s="33"/>
      <c r="D1565" s="34"/>
      <c r="E1565" s="34"/>
      <c r="G1565" s="49"/>
      <c r="H1565" s="50"/>
      <c r="I1565" s="45"/>
      <c r="J1565" s="45"/>
      <c r="K1565" s="46"/>
      <c r="L1565" s="44"/>
      <c r="M1565" s="46"/>
      <c r="N1565" s="31"/>
    </row>
    <row r="1566" spans="3:14" x14ac:dyDescent="0.25">
      <c r="C1566" s="33"/>
      <c r="D1566" s="34"/>
      <c r="F1566" s="34"/>
      <c r="G1566" s="49"/>
      <c r="H1566" s="50"/>
      <c r="I1566" s="45"/>
      <c r="J1566" s="45"/>
      <c r="K1566" s="46"/>
      <c r="L1566" s="44"/>
      <c r="M1566" s="46"/>
      <c r="N1566" s="31"/>
    </row>
    <row r="1567" spans="3:14" x14ac:dyDescent="0.25">
      <c r="C1567" s="33"/>
      <c r="D1567" s="34"/>
      <c r="E1567" s="34"/>
      <c r="G1567" s="49"/>
      <c r="H1567" s="50"/>
      <c r="I1567" s="45"/>
      <c r="J1567" s="45"/>
      <c r="K1567" s="46"/>
      <c r="L1567" s="44"/>
      <c r="M1567" s="46"/>
      <c r="N1567" s="31"/>
    </row>
    <row r="1568" spans="3:14" x14ac:dyDescent="0.25">
      <c r="C1568" s="33"/>
      <c r="D1568" s="34"/>
      <c r="F1568" s="34"/>
      <c r="G1568" s="49"/>
      <c r="H1568" s="50"/>
      <c r="I1568" s="45"/>
      <c r="J1568" s="45"/>
      <c r="K1568" s="46"/>
      <c r="L1568" s="44"/>
      <c r="M1568" s="46"/>
      <c r="N1568" s="31"/>
    </row>
    <row r="1569" spans="3:14" x14ac:dyDescent="0.25">
      <c r="C1569" s="33"/>
      <c r="D1569" s="34"/>
      <c r="E1569" s="34"/>
      <c r="G1569" s="49"/>
      <c r="H1569" s="50"/>
      <c r="I1569" s="45"/>
      <c r="J1569" s="45"/>
      <c r="K1569" s="46"/>
      <c r="L1569" s="44"/>
      <c r="M1569" s="46"/>
      <c r="N1569" s="31"/>
    </row>
    <row r="1570" spans="3:14" x14ac:dyDescent="0.25">
      <c r="C1570" s="33"/>
      <c r="D1570" s="34"/>
      <c r="E1570" s="34"/>
      <c r="G1570" s="49"/>
      <c r="H1570" s="50"/>
      <c r="I1570" s="45"/>
      <c r="J1570" s="45"/>
      <c r="K1570" s="46"/>
      <c r="L1570" s="44"/>
      <c r="M1570" s="46"/>
      <c r="N1570" s="31"/>
    </row>
    <row r="1571" spans="3:14" x14ac:dyDescent="0.25">
      <c r="C1571" s="33"/>
      <c r="D1571" s="34"/>
      <c r="F1571" s="34"/>
      <c r="G1571" s="49"/>
      <c r="H1571" s="50"/>
      <c r="I1571" s="45"/>
      <c r="J1571" s="45"/>
      <c r="K1571" s="46"/>
      <c r="L1571" s="44"/>
      <c r="M1571" s="46"/>
      <c r="N1571" s="31"/>
    </row>
    <row r="1572" spans="3:14" x14ac:dyDescent="0.25">
      <c r="C1572" s="33"/>
      <c r="D1572" s="34"/>
      <c r="E1572" s="34"/>
      <c r="G1572" s="49"/>
      <c r="H1572" s="50"/>
      <c r="I1572" s="45"/>
      <c r="J1572" s="45"/>
      <c r="K1572" s="46"/>
      <c r="L1572" s="44"/>
      <c r="M1572" s="46"/>
      <c r="N1572" s="31"/>
    </row>
    <row r="1573" spans="3:14" x14ac:dyDescent="0.25">
      <c r="C1573" s="33"/>
      <c r="D1573" s="34"/>
      <c r="F1573" s="34"/>
      <c r="G1573" s="49"/>
      <c r="H1573" s="50"/>
      <c r="I1573" s="45"/>
      <c r="J1573" s="45"/>
      <c r="K1573" s="46"/>
      <c r="L1573" s="44"/>
      <c r="M1573" s="46"/>
      <c r="N1573" s="31"/>
    </row>
    <row r="1574" spans="3:14" x14ac:dyDescent="0.25">
      <c r="C1574" s="33"/>
      <c r="D1574" s="34"/>
      <c r="E1574" s="34"/>
      <c r="G1574" s="49"/>
      <c r="H1574" s="50"/>
      <c r="I1574" s="45"/>
      <c r="J1574" s="45"/>
      <c r="K1574" s="46"/>
      <c r="L1574" s="44"/>
      <c r="M1574" s="46"/>
      <c r="N1574" s="31"/>
    </row>
    <row r="1575" spans="3:14" x14ac:dyDescent="0.25">
      <c r="C1575" s="33"/>
      <c r="D1575" s="34"/>
      <c r="E1575" s="34"/>
      <c r="G1575" s="49"/>
      <c r="H1575" s="50"/>
      <c r="I1575" s="45"/>
      <c r="J1575" s="45"/>
      <c r="K1575" s="46"/>
      <c r="L1575" s="44"/>
      <c r="M1575" s="46"/>
      <c r="N1575" s="31"/>
    </row>
    <row r="1576" spans="3:14" x14ac:dyDescent="0.25">
      <c r="C1576" s="33"/>
      <c r="D1576" s="34"/>
      <c r="F1576" s="34"/>
      <c r="G1576" s="49"/>
      <c r="H1576" s="50"/>
      <c r="I1576" s="45"/>
      <c r="J1576" s="45"/>
      <c r="K1576" s="46"/>
      <c r="L1576" s="44"/>
      <c r="M1576" s="46"/>
      <c r="N1576" s="31"/>
    </row>
    <row r="1577" spans="3:14" x14ac:dyDescent="0.25">
      <c r="C1577" s="33"/>
      <c r="D1577" s="34"/>
      <c r="E1577" s="34"/>
      <c r="G1577" s="49"/>
      <c r="H1577" s="50"/>
      <c r="I1577" s="45"/>
      <c r="J1577" s="45"/>
      <c r="K1577" s="46"/>
      <c r="L1577" s="44"/>
      <c r="M1577" s="46"/>
      <c r="N1577" s="31"/>
    </row>
    <row r="1578" spans="3:14" x14ac:dyDescent="0.25">
      <c r="C1578" s="33"/>
      <c r="D1578" s="34"/>
      <c r="F1578" s="34"/>
      <c r="G1578" s="49"/>
      <c r="H1578" s="50"/>
      <c r="I1578" s="45"/>
      <c r="J1578" s="45"/>
      <c r="K1578" s="46"/>
      <c r="L1578" s="44"/>
      <c r="M1578" s="46"/>
      <c r="N1578" s="31"/>
    </row>
    <row r="1579" spans="3:14" x14ac:dyDescent="0.25">
      <c r="C1579" s="33"/>
      <c r="D1579" s="34"/>
      <c r="E1579" s="34"/>
      <c r="G1579" s="49"/>
      <c r="H1579" s="50"/>
      <c r="I1579" s="45"/>
      <c r="J1579" s="45"/>
      <c r="K1579" s="46"/>
      <c r="L1579" s="44"/>
      <c r="M1579" s="46"/>
      <c r="N1579" s="31"/>
    </row>
    <row r="1580" spans="3:14" x14ac:dyDescent="0.25">
      <c r="C1580" s="33"/>
      <c r="D1580" s="34"/>
      <c r="E1580" s="34"/>
      <c r="G1580" s="49"/>
      <c r="H1580" s="50"/>
      <c r="I1580" s="45"/>
      <c r="J1580" s="45"/>
      <c r="K1580" s="46"/>
      <c r="L1580" s="44"/>
      <c r="M1580" s="46"/>
      <c r="N1580" s="31"/>
    </row>
    <row r="1581" spans="3:14" x14ac:dyDescent="0.25">
      <c r="C1581" s="33"/>
      <c r="D1581" s="34"/>
      <c r="F1581" s="34"/>
      <c r="G1581" s="49"/>
      <c r="H1581" s="50"/>
      <c r="I1581" s="45"/>
      <c r="J1581" s="45"/>
      <c r="K1581" s="46"/>
      <c r="L1581" s="44"/>
      <c r="M1581" s="46"/>
      <c r="N1581" s="31"/>
    </row>
    <row r="1582" spans="3:14" x14ac:dyDescent="0.25">
      <c r="C1582" s="33"/>
      <c r="D1582" s="34"/>
      <c r="E1582" s="34"/>
      <c r="G1582" s="49"/>
      <c r="H1582" s="50"/>
      <c r="I1582" s="45"/>
      <c r="J1582" s="45"/>
      <c r="K1582" s="46"/>
      <c r="L1582" s="44"/>
      <c r="M1582" s="46"/>
      <c r="N1582" s="31"/>
    </row>
    <row r="1583" spans="3:14" x14ac:dyDescent="0.25">
      <c r="C1583" s="33"/>
      <c r="D1583" s="34"/>
      <c r="F1583" s="34"/>
      <c r="G1583" s="49"/>
      <c r="H1583" s="50"/>
      <c r="I1583" s="45"/>
      <c r="J1583" s="45"/>
      <c r="K1583" s="46"/>
      <c r="L1583" s="44"/>
      <c r="M1583" s="46"/>
      <c r="N1583" s="31"/>
    </row>
    <row r="1584" spans="3:14" x14ac:dyDescent="0.25">
      <c r="C1584" s="33"/>
      <c r="D1584" s="34"/>
      <c r="E1584" s="34"/>
      <c r="G1584" s="49"/>
      <c r="H1584" s="50"/>
      <c r="I1584" s="45"/>
      <c r="J1584" s="45"/>
      <c r="K1584" s="46"/>
      <c r="L1584" s="44"/>
      <c r="M1584" s="46"/>
      <c r="N1584" s="31"/>
    </row>
    <row r="1585" spans="3:14" x14ac:dyDescent="0.25">
      <c r="C1585" s="33"/>
      <c r="D1585" s="34"/>
      <c r="E1585" s="34"/>
      <c r="G1585" s="49"/>
      <c r="H1585" s="50"/>
      <c r="I1585" s="45"/>
      <c r="J1585" s="45"/>
      <c r="K1585" s="46"/>
      <c r="L1585" s="44"/>
      <c r="M1585" s="46"/>
      <c r="N1585" s="31"/>
    </row>
    <row r="1586" spans="3:14" x14ac:dyDescent="0.25">
      <c r="C1586" s="33"/>
      <c r="D1586" s="34"/>
      <c r="F1586" s="34"/>
      <c r="G1586" s="49"/>
      <c r="H1586" s="50"/>
      <c r="I1586" s="45"/>
      <c r="J1586" s="45"/>
      <c r="K1586" s="46"/>
      <c r="L1586" s="44"/>
      <c r="M1586" s="46"/>
      <c r="N1586" s="31"/>
    </row>
    <row r="1587" spans="3:14" x14ac:dyDescent="0.25">
      <c r="C1587" s="33"/>
      <c r="D1587" s="34"/>
      <c r="E1587" s="34"/>
      <c r="G1587" s="49"/>
      <c r="H1587" s="50"/>
      <c r="I1587" s="45"/>
      <c r="J1587" s="45"/>
      <c r="K1587" s="46"/>
      <c r="L1587" s="44"/>
      <c r="M1587" s="46"/>
      <c r="N1587" s="31"/>
    </row>
    <row r="1588" spans="3:14" x14ac:dyDescent="0.25">
      <c r="C1588" s="33"/>
      <c r="D1588" s="34"/>
      <c r="F1588" s="34"/>
      <c r="G1588" s="49"/>
      <c r="H1588" s="50"/>
      <c r="I1588" s="45"/>
      <c r="J1588" s="45"/>
      <c r="K1588" s="46"/>
      <c r="L1588" s="44"/>
      <c r="M1588" s="46"/>
      <c r="N1588" s="31"/>
    </row>
    <row r="1589" spans="3:14" x14ac:dyDescent="0.25">
      <c r="C1589" s="33"/>
      <c r="D1589" s="34"/>
      <c r="E1589" s="34"/>
      <c r="G1589" s="49"/>
      <c r="H1589" s="50"/>
      <c r="I1589" s="45"/>
      <c r="J1589" s="45"/>
      <c r="K1589" s="46"/>
      <c r="L1589" s="44"/>
      <c r="M1589" s="46"/>
      <c r="N1589" s="31"/>
    </row>
    <row r="1590" spans="3:14" x14ac:dyDescent="0.25">
      <c r="C1590" s="33"/>
      <c r="D1590" s="34"/>
      <c r="E1590" s="34"/>
      <c r="G1590" s="49"/>
      <c r="H1590" s="50"/>
      <c r="I1590" s="45"/>
      <c r="J1590" s="45"/>
      <c r="K1590" s="46"/>
      <c r="L1590" s="44"/>
      <c r="M1590" s="46"/>
      <c r="N1590" s="31"/>
    </row>
    <row r="1591" spans="3:14" x14ac:dyDescent="0.25">
      <c r="C1591" s="33"/>
      <c r="D1591" s="34"/>
      <c r="F1591" s="34"/>
      <c r="G1591" s="49"/>
      <c r="H1591" s="50"/>
      <c r="I1591" s="45"/>
      <c r="J1591" s="45"/>
      <c r="K1591" s="46"/>
      <c r="L1591" s="44"/>
      <c r="M1591" s="46"/>
      <c r="N1591" s="31"/>
    </row>
    <row r="1592" spans="3:14" x14ac:dyDescent="0.25">
      <c r="C1592" s="33"/>
      <c r="D1592" s="34"/>
      <c r="E1592" s="34"/>
      <c r="G1592" s="49"/>
      <c r="H1592" s="50"/>
      <c r="I1592" s="45"/>
      <c r="J1592" s="45"/>
      <c r="K1592" s="46"/>
      <c r="L1592" s="44"/>
      <c r="M1592" s="46"/>
      <c r="N1592" s="31"/>
    </row>
    <row r="1593" spans="3:14" x14ac:dyDescent="0.25">
      <c r="C1593" s="33"/>
      <c r="D1593" s="34"/>
      <c r="F1593" s="34"/>
      <c r="G1593" s="49"/>
      <c r="H1593" s="50"/>
      <c r="I1593" s="45"/>
      <c r="J1593" s="45"/>
      <c r="K1593" s="46"/>
      <c r="L1593" s="44"/>
      <c r="M1593" s="46"/>
      <c r="N1593" s="31"/>
    </row>
    <row r="1594" spans="3:14" x14ac:dyDescent="0.25">
      <c r="C1594" s="33"/>
      <c r="D1594" s="34"/>
      <c r="E1594" s="34"/>
      <c r="G1594" s="49"/>
      <c r="H1594" s="50"/>
      <c r="I1594" s="45"/>
      <c r="J1594" s="45"/>
      <c r="K1594" s="46"/>
      <c r="L1594" s="44"/>
      <c r="M1594" s="46"/>
      <c r="N1594" s="31"/>
    </row>
    <row r="1595" spans="3:14" x14ac:dyDescent="0.25">
      <c r="C1595" s="33"/>
      <c r="D1595" s="34"/>
      <c r="E1595" s="34"/>
      <c r="G1595" s="49"/>
      <c r="H1595" s="50"/>
      <c r="I1595" s="45"/>
      <c r="J1595" s="45"/>
      <c r="K1595" s="46"/>
      <c r="L1595" s="44"/>
      <c r="M1595" s="46"/>
      <c r="N1595" s="31"/>
    </row>
    <row r="1596" spans="3:14" x14ac:dyDescent="0.25">
      <c r="C1596" s="33"/>
      <c r="D1596" s="34"/>
      <c r="F1596" s="34"/>
      <c r="G1596" s="49"/>
      <c r="H1596" s="50"/>
      <c r="I1596" s="45"/>
      <c r="J1596" s="45"/>
      <c r="K1596" s="46"/>
      <c r="L1596" s="44"/>
      <c r="M1596" s="46"/>
      <c r="N1596" s="31"/>
    </row>
    <row r="1597" spans="3:14" x14ac:dyDescent="0.25">
      <c r="C1597" s="33"/>
      <c r="D1597" s="34"/>
      <c r="E1597" s="34"/>
      <c r="G1597" s="49"/>
      <c r="H1597" s="50"/>
      <c r="I1597" s="45"/>
      <c r="J1597" s="45"/>
      <c r="K1597" s="46"/>
      <c r="L1597" s="44"/>
      <c r="M1597" s="46"/>
      <c r="N1597" s="31"/>
    </row>
    <row r="1598" spans="3:14" x14ac:dyDescent="0.25">
      <c r="C1598" s="33"/>
      <c r="D1598" s="34"/>
      <c r="F1598" s="34"/>
      <c r="G1598" s="49"/>
      <c r="H1598" s="50"/>
      <c r="I1598" s="45"/>
      <c r="J1598" s="45"/>
      <c r="K1598" s="46"/>
      <c r="L1598" s="44"/>
      <c r="M1598" s="46"/>
      <c r="N1598" s="31"/>
    </row>
    <row r="1599" spans="3:14" x14ac:dyDescent="0.25">
      <c r="C1599" s="33"/>
      <c r="D1599" s="34"/>
      <c r="E1599" s="34"/>
      <c r="G1599" s="49"/>
      <c r="H1599" s="50"/>
      <c r="I1599" s="45"/>
      <c r="J1599" s="45"/>
      <c r="K1599" s="46"/>
      <c r="L1599" s="44"/>
      <c r="M1599" s="46"/>
      <c r="N1599" s="31"/>
    </row>
    <row r="1600" spans="3:14" x14ac:dyDescent="0.25">
      <c r="C1600" s="33"/>
      <c r="D1600" s="34"/>
      <c r="E1600" s="34"/>
      <c r="G1600" s="49"/>
      <c r="H1600" s="50"/>
      <c r="I1600" s="45"/>
      <c r="J1600" s="45"/>
      <c r="K1600" s="46"/>
      <c r="L1600" s="44"/>
      <c r="M1600" s="46"/>
      <c r="N1600" s="31"/>
    </row>
    <row r="1601" spans="3:14" x14ac:dyDescent="0.25">
      <c r="C1601" s="33"/>
      <c r="D1601" s="34"/>
      <c r="F1601" s="34"/>
      <c r="G1601" s="49"/>
      <c r="H1601" s="50"/>
      <c r="I1601" s="45"/>
      <c r="J1601" s="45"/>
      <c r="K1601" s="46"/>
      <c r="L1601" s="44"/>
      <c r="M1601" s="46"/>
      <c r="N1601" s="31"/>
    </row>
    <row r="1602" spans="3:14" x14ac:dyDescent="0.25">
      <c r="C1602" s="33"/>
      <c r="D1602" s="34"/>
      <c r="E1602" s="34"/>
      <c r="G1602" s="49"/>
      <c r="H1602" s="50"/>
      <c r="I1602" s="45"/>
      <c r="J1602" s="45"/>
      <c r="K1602" s="46"/>
      <c r="L1602" s="44"/>
      <c r="M1602" s="46"/>
      <c r="N1602" s="31"/>
    </row>
    <row r="1603" spans="3:14" x14ac:dyDescent="0.25">
      <c r="C1603" s="33"/>
      <c r="D1603" s="34"/>
      <c r="F1603" s="34"/>
      <c r="G1603" s="49"/>
      <c r="H1603" s="50"/>
      <c r="I1603" s="45"/>
      <c r="J1603" s="45"/>
      <c r="K1603" s="46"/>
      <c r="L1603" s="44"/>
      <c r="M1603" s="46"/>
      <c r="N1603" s="31"/>
    </row>
    <row r="1604" spans="3:14" x14ac:dyDescent="0.25">
      <c r="C1604" s="33"/>
      <c r="D1604" s="34"/>
      <c r="E1604" s="34"/>
      <c r="G1604" s="49"/>
      <c r="H1604" s="50"/>
      <c r="I1604" s="45"/>
      <c r="J1604" s="45"/>
      <c r="K1604" s="46"/>
      <c r="L1604" s="44"/>
      <c r="M1604" s="46"/>
      <c r="N1604" s="31"/>
    </row>
    <row r="1605" spans="3:14" x14ac:dyDescent="0.25">
      <c r="C1605" s="33"/>
      <c r="D1605" s="34"/>
      <c r="E1605" s="34"/>
      <c r="G1605" s="49"/>
      <c r="H1605" s="50"/>
      <c r="I1605" s="45"/>
      <c r="J1605" s="45"/>
      <c r="K1605" s="46"/>
      <c r="L1605" s="44"/>
      <c r="M1605" s="46"/>
      <c r="N1605" s="31"/>
    </row>
    <row r="1606" spans="3:14" x14ac:dyDescent="0.25">
      <c r="C1606" s="33"/>
      <c r="D1606" s="34"/>
      <c r="F1606" s="34"/>
      <c r="G1606" s="49"/>
      <c r="H1606" s="50"/>
      <c r="I1606" s="45"/>
      <c r="J1606" s="45"/>
      <c r="K1606" s="46"/>
      <c r="L1606" s="44"/>
      <c r="M1606" s="46"/>
      <c r="N1606" s="31"/>
    </row>
    <row r="1607" spans="3:14" x14ac:dyDescent="0.25">
      <c r="C1607" s="33"/>
      <c r="D1607" s="34"/>
      <c r="E1607" s="34"/>
      <c r="G1607" s="49"/>
      <c r="H1607" s="50"/>
      <c r="I1607" s="45"/>
      <c r="J1607" s="45"/>
      <c r="K1607" s="46"/>
      <c r="L1607" s="44"/>
      <c r="M1607" s="46"/>
      <c r="N1607" s="31"/>
    </row>
    <row r="1608" spans="3:14" x14ac:dyDescent="0.25">
      <c r="C1608" s="33"/>
      <c r="D1608" s="34"/>
      <c r="F1608" s="34"/>
      <c r="G1608" s="49"/>
      <c r="H1608" s="50"/>
      <c r="I1608" s="45"/>
      <c r="J1608" s="45"/>
      <c r="K1608" s="46"/>
      <c r="L1608" s="44"/>
      <c r="M1608" s="46"/>
      <c r="N1608" s="31"/>
    </row>
    <row r="1609" spans="3:14" x14ac:dyDescent="0.25">
      <c r="C1609" s="33"/>
      <c r="D1609" s="34"/>
      <c r="E1609" s="34"/>
      <c r="G1609" s="49"/>
      <c r="H1609" s="50"/>
      <c r="I1609" s="45"/>
      <c r="J1609" s="45"/>
      <c r="K1609" s="46"/>
      <c r="L1609" s="44"/>
      <c r="M1609" s="46"/>
      <c r="N1609" s="31"/>
    </row>
    <row r="1610" spans="3:14" x14ac:dyDescent="0.25">
      <c r="C1610" s="33"/>
      <c r="D1610" s="34"/>
      <c r="E1610" s="34"/>
      <c r="G1610" s="49"/>
      <c r="H1610" s="50"/>
      <c r="I1610" s="45"/>
      <c r="J1610" s="45"/>
      <c r="K1610" s="46"/>
      <c r="L1610" s="44"/>
      <c r="M1610" s="46"/>
      <c r="N1610" s="31"/>
    </row>
    <row r="1611" spans="3:14" x14ac:dyDescent="0.25">
      <c r="C1611" s="33"/>
      <c r="D1611" s="34"/>
      <c r="F1611" s="34"/>
      <c r="G1611" s="49"/>
      <c r="H1611" s="50"/>
      <c r="I1611" s="45"/>
      <c r="J1611" s="45"/>
      <c r="K1611" s="46"/>
      <c r="L1611" s="44"/>
      <c r="M1611" s="46"/>
      <c r="N1611" s="31"/>
    </row>
    <row r="1612" spans="3:14" x14ac:dyDescent="0.25">
      <c r="C1612" s="33"/>
      <c r="D1612" s="34"/>
      <c r="E1612" s="34"/>
      <c r="G1612" s="49"/>
      <c r="H1612" s="50"/>
      <c r="I1612" s="45"/>
      <c r="J1612" s="45"/>
      <c r="K1612" s="46"/>
      <c r="L1612" s="44"/>
      <c r="M1612" s="46"/>
      <c r="N1612" s="31"/>
    </row>
    <row r="1613" spans="3:14" x14ac:dyDescent="0.25">
      <c r="C1613" s="33"/>
      <c r="D1613" s="34"/>
      <c r="F1613" s="34"/>
      <c r="G1613" s="49"/>
      <c r="H1613" s="50"/>
      <c r="I1613" s="45"/>
      <c r="J1613" s="45"/>
      <c r="K1613" s="46"/>
      <c r="L1613" s="44"/>
      <c r="M1613" s="46"/>
      <c r="N1613" s="31"/>
    </row>
    <row r="1614" spans="3:14" x14ac:dyDescent="0.25">
      <c r="C1614" s="33"/>
      <c r="D1614" s="34"/>
      <c r="E1614" s="34"/>
      <c r="G1614" s="49"/>
      <c r="H1614" s="50"/>
      <c r="I1614" s="45"/>
      <c r="J1614" s="45"/>
      <c r="K1614" s="46"/>
      <c r="L1614" s="44"/>
      <c r="M1614" s="46"/>
      <c r="N1614" s="31"/>
    </row>
    <row r="1615" spans="3:14" x14ac:dyDescent="0.25">
      <c r="C1615" s="33"/>
      <c r="D1615" s="34"/>
      <c r="E1615" s="34"/>
      <c r="G1615" s="49"/>
      <c r="H1615" s="50"/>
      <c r="I1615" s="45"/>
      <c r="J1615" s="45"/>
      <c r="K1615" s="46"/>
      <c r="L1615" s="44"/>
      <c r="M1615" s="46"/>
      <c r="N1615" s="31"/>
    </row>
    <row r="1616" spans="3:14" x14ac:dyDescent="0.25">
      <c r="C1616" s="33"/>
      <c r="D1616" s="34"/>
      <c r="F1616" s="34"/>
      <c r="G1616" s="49"/>
      <c r="H1616" s="50"/>
      <c r="I1616" s="45"/>
      <c r="J1616" s="45"/>
      <c r="K1616" s="46"/>
      <c r="L1616" s="44"/>
      <c r="M1616" s="46"/>
      <c r="N1616" s="31"/>
    </row>
    <row r="1617" spans="3:14" x14ac:dyDescent="0.25">
      <c r="C1617" s="33"/>
      <c r="D1617" s="34"/>
      <c r="E1617" s="34"/>
      <c r="G1617" s="49"/>
      <c r="H1617" s="50"/>
      <c r="I1617" s="45"/>
      <c r="J1617" s="45"/>
      <c r="K1617" s="46"/>
      <c r="L1617" s="44"/>
      <c r="M1617" s="46"/>
      <c r="N1617" s="31"/>
    </row>
    <row r="1618" spans="3:14" x14ac:dyDescent="0.25">
      <c r="C1618" s="33"/>
      <c r="D1618" s="34"/>
      <c r="F1618" s="34"/>
      <c r="G1618" s="49"/>
      <c r="H1618" s="50"/>
      <c r="I1618" s="45"/>
      <c r="J1618" s="45"/>
      <c r="K1618" s="46"/>
      <c r="L1618" s="44"/>
      <c r="M1618" s="46"/>
      <c r="N1618" s="31"/>
    </row>
    <row r="1619" spans="3:14" x14ac:dyDescent="0.25">
      <c r="C1619" s="33"/>
      <c r="D1619" s="34"/>
      <c r="E1619" s="34"/>
      <c r="G1619" s="49"/>
      <c r="H1619" s="50"/>
      <c r="I1619" s="45"/>
      <c r="J1619" s="45"/>
      <c r="K1619" s="46"/>
      <c r="L1619" s="44"/>
      <c r="M1619" s="46"/>
      <c r="N1619" s="31"/>
    </row>
    <row r="1620" spans="3:14" x14ac:dyDescent="0.25">
      <c r="C1620" s="33"/>
      <c r="D1620" s="34"/>
      <c r="E1620" s="34"/>
      <c r="G1620" s="49"/>
      <c r="H1620" s="50"/>
      <c r="I1620" s="45"/>
      <c r="J1620" s="45"/>
      <c r="K1620" s="46"/>
      <c r="L1620" s="44"/>
      <c r="M1620" s="46"/>
      <c r="N1620" s="31"/>
    </row>
    <row r="1621" spans="3:14" x14ac:dyDescent="0.25">
      <c r="C1621" s="33"/>
      <c r="D1621" s="34"/>
      <c r="F1621" s="34"/>
      <c r="G1621" s="49"/>
      <c r="H1621" s="50"/>
      <c r="I1621" s="45"/>
      <c r="J1621" s="45"/>
      <c r="K1621" s="46"/>
      <c r="L1621" s="44"/>
      <c r="M1621" s="46"/>
      <c r="N1621" s="31"/>
    </row>
    <row r="1622" spans="3:14" x14ac:dyDescent="0.25">
      <c r="C1622" s="33"/>
      <c r="D1622" s="34"/>
      <c r="E1622" s="34"/>
      <c r="G1622" s="49"/>
      <c r="H1622" s="50"/>
      <c r="I1622" s="45"/>
      <c r="J1622" s="45"/>
      <c r="K1622" s="46"/>
      <c r="L1622" s="44"/>
      <c r="M1622" s="46"/>
      <c r="N1622" s="31"/>
    </row>
    <row r="1623" spans="3:14" x14ac:dyDescent="0.25">
      <c r="C1623" s="33"/>
      <c r="D1623" s="34"/>
      <c r="F1623" s="34"/>
      <c r="G1623" s="49"/>
      <c r="H1623" s="50"/>
      <c r="I1623" s="45"/>
      <c r="J1623" s="45"/>
      <c r="K1623" s="46"/>
      <c r="L1623" s="44"/>
      <c r="M1623" s="46"/>
      <c r="N1623" s="31"/>
    </row>
    <row r="1624" spans="3:14" x14ac:dyDescent="0.25">
      <c r="C1624" s="33"/>
      <c r="D1624" s="34"/>
      <c r="E1624" s="34"/>
      <c r="G1624" s="49"/>
      <c r="H1624" s="50"/>
      <c r="I1624" s="45"/>
      <c r="J1624" s="45"/>
      <c r="K1624" s="46"/>
      <c r="L1624" s="44"/>
      <c r="M1624" s="46"/>
      <c r="N1624" s="31"/>
    </row>
    <row r="1625" spans="3:14" x14ac:dyDescent="0.25">
      <c r="C1625" s="33"/>
      <c r="D1625" s="34"/>
      <c r="E1625" s="34"/>
      <c r="G1625" s="49"/>
      <c r="H1625" s="50"/>
      <c r="I1625" s="45"/>
      <c r="J1625" s="45"/>
      <c r="K1625" s="46"/>
      <c r="L1625" s="44"/>
      <c r="M1625" s="46"/>
      <c r="N1625" s="31"/>
    </row>
    <row r="1626" spans="3:14" x14ac:dyDescent="0.25">
      <c r="C1626" s="33"/>
      <c r="D1626" s="34"/>
      <c r="F1626" s="34"/>
      <c r="G1626" s="49"/>
      <c r="H1626" s="50"/>
      <c r="I1626" s="45"/>
      <c r="J1626" s="45"/>
      <c r="K1626" s="46"/>
      <c r="L1626" s="44"/>
      <c r="M1626" s="46"/>
      <c r="N1626" s="31"/>
    </row>
    <row r="1627" spans="3:14" x14ac:dyDescent="0.25">
      <c r="C1627" s="33"/>
      <c r="D1627" s="34"/>
      <c r="E1627" s="34"/>
      <c r="G1627" s="49"/>
      <c r="H1627" s="50"/>
      <c r="I1627" s="45"/>
      <c r="J1627" s="45"/>
      <c r="K1627" s="46"/>
      <c r="L1627" s="44"/>
      <c r="M1627" s="46"/>
      <c r="N1627" s="31"/>
    </row>
    <row r="1628" spans="3:14" x14ac:dyDescent="0.25">
      <c r="C1628" s="33"/>
      <c r="D1628" s="34"/>
      <c r="F1628" s="34"/>
      <c r="G1628" s="49"/>
      <c r="H1628" s="50"/>
      <c r="I1628" s="45"/>
      <c r="J1628" s="45"/>
      <c r="K1628" s="46"/>
      <c r="L1628" s="44"/>
      <c r="M1628" s="46"/>
      <c r="N1628" s="31"/>
    </row>
    <row r="1629" spans="3:14" x14ac:dyDescent="0.25">
      <c r="C1629" s="33"/>
      <c r="D1629" s="34"/>
      <c r="E1629" s="34"/>
      <c r="G1629" s="49"/>
      <c r="H1629" s="50"/>
      <c r="I1629" s="45"/>
      <c r="J1629" s="45"/>
      <c r="K1629" s="46"/>
      <c r="L1629" s="44"/>
      <c r="M1629" s="46"/>
      <c r="N1629" s="31"/>
    </row>
    <row r="1630" spans="3:14" x14ac:dyDescent="0.25">
      <c r="C1630" s="33"/>
      <c r="D1630" s="34"/>
      <c r="E1630" s="34"/>
      <c r="G1630" s="49"/>
      <c r="H1630" s="50"/>
      <c r="I1630" s="45"/>
      <c r="J1630" s="45"/>
      <c r="K1630" s="46"/>
      <c r="L1630" s="44"/>
      <c r="M1630" s="46"/>
      <c r="N1630" s="31"/>
    </row>
    <row r="1631" spans="3:14" x14ac:dyDescent="0.25">
      <c r="C1631" s="33"/>
      <c r="D1631" s="34"/>
      <c r="F1631" s="34"/>
      <c r="G1631" s="49"/>
      <c r="H1631" s="50"/>
      <c r="I1631" s="45"/>
      <c r="J1631" s="45"/>
      <c r="K1631" s="46"/>
      <c r="L1631" s="44"/>
      <c r="M1631" s="46"/>
      <c r="N1631" s="31"/>
    </row>
    <row r="1632" spans="3:14" x14ac:dyDescent="0.25">
      <c r="C1632" s="33"/>
      <c r="D1632" s="34"/>
      <c r="E1632" s="34"/>
      <c r="G1632" s="49"/>
      <c r="H1632" s="50"/>
      <c r="I1632" s="45"/>
      <c r="J1632" s="45"/>
      <c r="K1632" s="46"/>
      <c r="L1632" s="44"/>
      <c r="M1632" s="46"/>
      <c r="N1632" s="31"/>
    </row>
    <row r="1633" spans="3:14" x14ac:dyDescent="0.25">
      <c r="C1633" s="33"/>
      <c r="D1633" s="34"/>
      <c r="F1633" s="34"/>
      <c r="G1633" s="49"/>
      <c r="H1633" s="50"/>
      <c r="I1633" s="45"/>
      <c r="J1633" s="45"/>
      <c r="K1633" s="46"/>
      <c r="L1633" s="44"/>
      <c r="M1633" s="46"/>
      <c r="N1633" s="31"/>
    </row>
    <row r="1634" spans="3:14" x14ac:dyDescent="0.25">
      <c r="C1634" s="33"/>
      <c r="D1634" s="34"/>
      <c r="E1634" s="34"/>
      <c r="G1634" s="49"/>
      <c r="H1634" s="50"/>
      <c r="I1634" s="45"/>
      <c r="J1634" s="45"/>
      <c r="K1634" s="46"/>
      <c r="L1634" s="44"/>
      <c r="M1634" s="46"/>
      <c r="N1634" s="31"/>
    </row>
    <row r="1635" spans="3:14" x14ac:dyDescent="0.25">
      <c r="C1635" s="33"/>
      <c r="D1635" s="34"/>
      <c r="E1635" s="34"/>
      <c r="G1635" s="49"/>
      <c r="H1635" s="50"/>
      <c r="I1635" s="45"/>
      <c r="J1635" s="45"/>
      <c r="K1635" s="46"/>
      <c r="L1635" s="44"/>
      <c r="M1635" s="46"/>
      <c r="N1635" s="31"/>
    </row>
    <row r="1636" spans="3:14" x14ac:dyDescent="0.25">
      <c r="C1636" s="33"/>
      <c r="D1636" s="34"/>
      <c r="F1636" s="34"/>
      <c r="G1636" s="49"/>
      <c r="H1636" s="50"/>
      <c r="I1636" s="45"/>
      <c r="J1636" s="45"/>
      <c r="K1636" s="46"/>
      <c r="L1636" s="44"/>
      <c r="M1636" s="46"/>
      <c r="N1636" s="31"/>
    </row>
    <row r="1637" spans="3:14" x14ac:dyDescent="0.25">
      <c r="C1637" s="33"/>
      <c r="D1637" s="34"/>
      <c r="E1637" s="34"/>
      <c r="G1637" s="49"/>
      <c r="H1637" s="50"/>
      <c r="I1637" s="45"/>
      <c r="J1637" s="45"/>
      <c r="K1637" s="46"/>
      <c r="L1637" s="44"/>
      <c r="M1637" s="46"/>
      <c r="N1637" s="31"/>
    </row>
    <row r="1638" spans="3:14" x14ac:dyDescent="0.25">
      <c r="C1638" s="33"/>
      <c r="D1638" s="34"/>
      <c r="F1638" s="34"/>
      <c r="G1638" s="49"/>
      <c r="H1638" s="50"/>
      <c r="I1638" s="45"/>
      <c r="J1638" s="45"/>
      <c r="K1638" s="46"/>
      <c r="L1638" s="44"/>
      <c r="M1638" s="46"/>
      <c r="N1638" s="31"/>
    </row>
    <row r="1639" spans="3:14" x14ac:dyDescent="0.25">
      <c r="C1639" s="33"/>
      <c r="D1639" s="34"/>
      <c r="E1639" s="34"/>
      <c r="G1639" s="49"/>
      <c r="H1639" s="50"/>
      <c r="I1639" s="45"/>
      <c r="J1639" s="45"/>
      <c r="K1639" s="46"/>
      <c r="L1639" s="44"/>
      <c r="M1639" s="46"/>
      <c r="N1639" s="31"/>
    </row>
    <row r="1640" spans="3:14" x14ac:dyDescent="0.25">
      <c r="C1640" s="33"/>
      <c r="D1640" s="34"/>
      <c r="E1640" s="34"/>
      <c r="G1640" s="49"/>
      <c r="H1640" s="50"/>
      <c r="I1640" s="45"/>
      <c r="J1640" s="45"/>
      <c r="K1640" s="46"/>
      <c r="L1640" s="44"/>
      <c r="M1640" s="46"/>
      <c r="N1640" s="31"/>
    </row>
    <row r="1641" spans="3:14" x14ac:dyDescent="0.25">
      <c r="C1641" s="33"/>
      <c r="D1641" s="34"/>
      <c r="F1641" s="34"/>
      <c r="G1641" s="49"/>
      <c r="H1641" s="50"/>
      <c r="I1641" s="45"/>
      <c r="J1641" s="45"/>
      <c r="K1641" s="46"/>
      <c r="L1641" s="44"/>
      <c r="M1641" s="46"/>
      <c r="N1641" s="31"/>
    </row>
    <row r="1642" spans="3:14" x14ac:dyDescent="0.25">
      <c r="C1642" s="33"/>
      <c r="D1642" s="34"/>
      <c r="E1642" s="34"/>
      <c r="G1642" s="49"/>
      <c r="H1642" s="50"/>
      <c r="I1642" s="45"/>
      <c r="J1642" s="45"/>
      <c r="K1642" s="46"/>
      <c r="L1642" s="44"/>
      <c r="M1642" s="46"/>
      <c r="N1642" s="31"/>
    </row>
    <row r="1643" spans="3:14" x14ac:dyDescent="0.25">
      <c r="C1643" s="33"/>
      <c r="D1643" s="34"/>
      <c r="F1643" s="34"/>
      <c r="G1643" s="49"/>
      <c r="H1643" s="50"/>
      <c r="I1643" s="45"/>
      <c r="J1643" s="45"/>
      <c r="K1643" s="46"/>
      <c r="L1643" s="44"/>
      <c r="M1643" s="46"/>
      <c r="N1643" s="31"/>
    </row>
    <row r="1644" spans="3:14" x14ac:dyDescent="0.25">
      <c r="C1644" s="33"/>
      <c r="D1644" s="34"/>
      <c r="E1644" s="34"/>
      <c r="G1644" s="49"/>
      <c r="H1644" s="50"/>
      <c r="I1644" s="45"/>
      <c r="J1644" s="45"/>
      <c r="K1644" s="46"/>
      <c r="L1644" s="44"/>
      <c r="M1644" s="46"/>
      <c r="N1644" s="31"/>
    </row>
    <row r="1645" spans="3:14" x14ac:dyDescent="0.25">
      <c r="C1645" s="33"/>
      <c r="D1645" s="34"/>
      <c r="E1645" s="34"/>
      <c r="G1645" s="49"/>
      <c r="H1645" s="50"/>
      <c r="I1645" s="45"/>
      <c r="J1645" s="45"/>
      <c r="K1645" s="46"/>
      <c r="L1645" s="44"/>
      <c r="M1645" s="46"/>
      <c r="N1645" s="31"/>
    </row>
    <row r="1646" spans="3:14" x14ac:dyDescent="0.25">
      <c r="C1646" s="33"/>
      <c r="D1646" s="34"/>
      <c r="F1646" s="34"/>
      <c r="G1646" s="49"/>
      <c r="H1646" s="50"/>
      <c r="I1646" s="45"/>
      <c r="J1646" s="45"/>
      <c r="K1646" s="46"/>
      <c r="L1646" s="44"/>
      <c r="M1646" s="46"/>
      <c r="N1646" s="31"/>
    </row>
    <row r="1647" spans="3:14" x14ac:dyDescent="0.25">
      <c r="C1647" s="33"/>
      <c r="D1647" s="34"/>
      <c r="E1647" s="34"/>
      <c r="G1647" s="49"/>
      <c r="H1647" s="50"/>
      <c r="I1647" s="45"/>
      <c r="J1647" s="45"/>
      <c r="K1647" s="46"/>
      <c r="L1647" s="44"/>
      <c r="M1647" s="46"/>
      <c r="N1647" s="31"/>
    </row>
    <row r="1648" spans="3:14" x14ac:dyDescent="0.25">
      <c r="C1648" s="33"/>
      <c r="D1648" s="34"/>
      <c r="F1648" s="34"/>
      <c r="G1648" s="49"/>
      <c r="H1648" s="50"/>
      <c r="I1648" s="45"/>
      <c r="J1648" s="45"/>
      <c r="K1648" s="46"/>
      <c r="L1648" s="44"/>
      <c r="M1648" s="46"/>
      <c r="N1648" s="31"/>
    </row>
    <row r="1649" spans="3:14" x14ac:dyDescent="0.25">
      <c r="C1649" s="33"/>
      <c r="D1649" s="34"/>
      <c r="E1649" s="34"/>
      <c r="G1649" s="49"/>
      <c r="H1649" s="50"/>
      <c r="I1649" s="45"/>
      <c r="J1649" s="45"/>
      <c r="K1649" s="46"/>
      <c r="L1649" s="44"/>
      <c r="M1649" s="46"/>
      <c r="N1649" s="31"/>
    </row>
    <row r="1650" spans="3:14" x14ac:dyDescent="0.25">
      <c r="C1650" s="33"/>
      <c r="D1650" s="34"/>
      <c r="E1650" s="34"/>
      <c r="G1650" s="49"/>
      <c r="H1650" s="50"/>
      <c r="I1650" s="45"/>
      <c r="J1650" s="45"/>
      <c r="K1650" s="46"/>
      <c r="L1650" s="44"/>
      <c r="M1650" s="46"/>
      <c r="N1650" s="31"/>
    </row>
    <row r="1651" spans="3:14" x14ac:dyDescent="0.25">
      <c r="C1651" s="33"/>
      <c r="D1651" s="34"/>
      <c r="F1651" s="34"/>
      <c r="G1651" s="49"/>
      <c r="H1651" s="50"/>
      <c r="I1651" s="45"/>
      <c r="J1651" s="45"/>
      <c r="K1651" s="46"/>
      <c r="L1651" s="44"/>
      <c r="M1651" s="46"/>
      <c r="N1651" s="31"/>
    </row>
    <row r="1652" spans="3:14" x14ac:dyDescent="0.25">
      <c r="C1652" s="33"/>
      <c r="D1652" s="34"/>
      <c r="E1652" s="34"/>
      <c r="G1652" s="49"/>
      <c r="H1652" s="50"/>
      <c r="I1652" s="45"/>
      <c r="J1652" s="45"/>
      <c r="K1652" s="46"/>
      <c r="L1652" s="44"/>
      <c r="M1652" s="46"/>
      <c r="N1652" s="31"/>
    </row>
    <row r="1653" spans="3:14" x14ac:dyDescent="0.25">
      <c r="C1653" s="33"/>
      <c r="D1653" s="34"/>
      <c r="F1653" s="34"/>
      <c r="G1653" s="49"/>
      <c r="H1653" s="50"/>
      <c r="I1653" s="45"/>
      <c r="J1653" s="45"/>
      <c r="K1653" s="46"/>
      <c r="L1653" s="44"/>
      <c r="M1653" s="46"/>
      <c r="N1653" s="31"/>
    </row>
    <row r="1654" spans="3:14" x14ac:dyDescent="0.25">
      <c r="C1654" s="33"/>
      <c r="D1654" s="34"/>
      <c r="E1654" s="34"/>
      <c r="G1654" s="49"/>
      <c r="H1654" s="50"/>
      <c r="I1654" s="45"/>
      <c r="J1654" s="45"/>
      <c r="K1654" s="46"/>
      <c r="L1654" s="44"/>
      <c r="M1654" s="46"/>
      <c r="N1654" s="31"/>
    </row>
    <row r="1655" spans="3:14" x14ac:dyDescent="0.25">
      <c r="C1655" s="33"/>
      <c r="D1655" s="34"/>
      <c r="E1655" s="34"/>
      <c r="G1655" s="49"/>
      <c r="H1655" s="50"/>
      <c r="I1655" s="45"/>
      <c r="J1655" s="45"/>
      <c r="K1655" s="46"/>
      <c r="L1655" s="44"/>
      <c r="M1655" s="46"/>
      <c r="N1655" s="31"/>
    </row>
    <row r="1656" spans="3:14" x14ac:dyDescent="0.25">
      <c r="C1656" s="33"/>
      <c r="D1656" s="34"/>
      <c r="F1656" s="34"/>
      <c r="G1656" s="49"/>
      <c r="H1656" s="50"/>
      <c r="I1656" s="45"/>
      <c r="J1656" s="45"/>
      <c r="K1656" s="46"/>
      <c r="L1656" s="44"/>
      <c r="M1656" s="46"/>
      <c r="N1656" s="31"/>
    </row>
    <row r="1657" spans="3:14" x14ac:dyDescent="0.25">
      <c r="C1657" s="33"/>
      <c r="D1657" s="34"/>
      <c r="E1657" s="34"/>
      <c r="G1657" s="49"/>
      <c r="H1657" s="50"/>
      <c r="I1657" s="45"/>
      <c r="J1657" s="45"/>
      <c r="K1657" s="46"/>
      <c r="L1657" s="44"/>
      <c r="M1657" s="46"/>
      <c r="N1657" s="31"/>
    </row>
    <row r="1658" spans="3:14" x14ac:dyDescent="0.25">
      <c r="C1658" s="33"/>
      <c r="D1658" s="34"/>
      <c r="F1658" s="34"/>
      <c r="G1658" s="49"/>
      <c r="H1658" s="50"/>
      <c r="I1658" s="45"/>
      <c r="J1658" s="45"/>
      <c r="K1658" s="46"/>
      <c r="L1658" s="44"/>
      <c r="M1658" s="46"/>
      <c r="N1658" s="31"/>
    </row>
    <row r="1659" spans="3:14" x14ac:dyDescent="0.25">
      <c r="C1659" s="33"/>
      <c r="D1659" s="34"/>
      <c r="E1659" s="34"/>
      <c r="G1659" s="49"/>
      <c r="H1659" s="50"/>
      <c r="I1659" s="45"/>
      <c r="J1659" s="45"/>
      <c r="K1659" s="46"/>
      <c r="L1659" s="44"/>
      <c r="M1659" s="46"/>
      <c r="N1659" s="31"/>
    </row>
    <row r="1660" spans="3:14" x14ac:dyDescent="0.25">
      <c r="C1660" s="33"/>
      <c r="D1660" s="34"/>
      <c r="E1660" s="34"/>
      <c r="G1660" s="49"/>
      <c r="H1660" s="50"/>
      <c r="I1660" s="45"/>
      <c r="J1660" s="45"/>
      <c r="K1660" s="46"/>
      <c r="L1660" s="44"/>
      <c r="M1660" s="46"/>
      <c r="N1660" s="31"/>
    </row>
    <row r="1661" spans="3:14" x14ac:dyDescent="0.25">
      <c r="C1661" s="33"/>
      <c r="D1661" s="34"/>
      <c r="F1661" s="34"/>
      <c r="G1661" s="49"/>
      <c r="H1661" s="50"/>
      <c r="I1661" s="45"/>
      <c r="J1661" s="45"/>
      <c r="K1661" s="46"/>
      <c r="L1661" s="44"/>
      <c r="M1661" s="46"/>
      <c r="N1661" s="31"/>
    </row>
    <row r="1662" spans="3:14" x14ac:dyDescent="0.25">
      <c r="C1662" s="33"/>
      <c r="D1662" s="34"/>
      <c r="E1662" s="34"/>
      <c r="G1662" s="49"/>
      <c r="H1662" s="50"/>
      <c r="I1662" s="45"/>
      <c r="J1662" s="45"/>
      <c r="K1662" s="46"/>
      <c r="L1662" s="44"/>
      <c r="M1662" s="46"/>
      <c r="N1662" s="31"/>
    </row>
    <row r="1663" spans="3:14" x14ac:dyDescent="0.25">
      <c r="C1663" s="33"/>
      <c r="D1663" s="34"/>
      <c r="F1663" s="34"/>
      <c r="G1663" s="49"/>
      <c r="H1663" s="50"/>
      <c r="I1663" s="45"/>
      <c r="J1663" s="45"/>
      <c r="K1663" s="46"/>
      <c r="L1663" s="44"/>
      <c r="M1663" s="46"/>
      <c r="N1663" s="31"/>
    </row>
    <row r="1664" spans="3:14" x14ac:dyDescent="0.25">
      <c r="C1664" s="33"/>
      <c r="D1664" s="34"/>
      <c r="E1664" s="34"/>
      <c r="G1664" s="49"/>
      <c r="H1664" s="50"/>
      <c r="I1664" s="45"/>
      <c r="J1664" s="45"/>
      <c r="K1664" s="46"/>
      <c r="L1664" s="44"/>
      <c r="M1664" s="46"/>
      <c r="N1664" s="31"/>
    </row>
    <row r="1665" spans="3:14" x14ac:dyDescent="0.25">
      <c r="C1665" s="33"/>
      <c r="D1665" s="34"/>
      <c r="E1665" s="34"/>
      <c r="G1665" s="49"/>
      <c r="H1665" s="50"/>
      <c r="I1665" s="45"/>
      <c r="J1665" s="45"/>
      <c r="K1665" s="46"/>
      <c r="L1665" s="44"/>
      <c r="M1665" s="46"/>
      <c r="N1665" s="31"/>
    </row>
    <row r="1666" spans="3:14" x14ac:dyDescent="0.25">
      <c r="C1666" s="33"/>
      <c r="D1666" s="34"/>
      <c r="F1666" s="34"/>
      <c r="G1666" s="49"/>
      <c r="H1666" s="50"/>
      <c r="I1666" s="45"/>
      <c r="J1666" s="45"/>
      <c r="K1666" s="46"/>
      <c r="L1666" s="44"/>
      <c r="M1666" s="46"/>
      <c r="N1666" s="31"/>
    </row>
    <row r="1667" spans="3:14" x14ac:dyDescent="0.25">
      <c r="C1667" s="33"/>
      <c r="D1667" s="34"/>
      <c r="E1667" s="34"/>
      <c r="G1667" s="49"/>
      <c r="H1667" s="50"/>
      <c r="I1667" s="45"/>
      <c r="J1667" s="45"/>
      <c r="K1667" s="46"/>
      <c r="L1667" s="44"/>
      <c r="M1667" s="46"/>
      <c r="N1667" s="31"/>
    </row>
    <row r="1668" spans="3:14" x14ac:dyDescent="0.25">
      <c r="C1668" s="33"/>
      <c r="D1668" s="34"/>
      <c r="F1668" s="34"/>
      <c r="G1668" s="49"/>
      <c r="H1668" s="50"/>
      <c r="I1668" s="45"/>
      <c r="J1668" s="45"/>
      <c r="K1668" s="46"/>
      <c r="L1668" s="44"/>
      <c r="M1668" s="46"/>
      <c r="N1668" s="31"/>
    </row>
    <row r="1669" spans="3:14" x14ac:dyDescent="0.25">
      <c r="C1669" s="33"/>
      <c r="D1669" s="34"/>
      <c r="E1669" s="34"/>
      <c r="G1669" s="49"/>
      <c r="H1669" s="50"/>
      <c r="I1669" s="45"/>
      <c r="J1669" s="45"/>
      <c r="K1669" s="46"/>
      <c r="L1669" s="44"/>
      <c r="M1669" s="46"/>
      <c r="N1669" s="31"/>
    </row>
    <row r="1670" spans="3:14" x14ac:dyDescent="0.25">
      <c r="C1670" s="33"/>
      <c r="D1670" s="34"/>
      <c r="E1670" s="34"/>
      <c r="G1670" s="49"/>
      <c r="H1670" s="50"/>
      <c r="I1670" s="45"/>
      <c r="J1670" s="45"/>
      <c r="K1670" s="46"/>
      <c r="L1670" s="44"/>
      <c r="M1670" s="46"/>
      <c r="N1670" s="31"/>
    </row>
    <row r="1671" spans="3:14" x14ac:dyDescent="0.25">
      <c r="C1671" s="33"/>
      <c r="D1671" s="34"/>
      <c r="F1671" s="34"/>
      <c r="G1671" s="49"/>
      <c r="H1671" s="50"/>
      <c r="I1671" s="45"/>
      <c r="J1671" s="45"/>
      <c r="K1671" s="46"/>
      <c r="L1671" s="44"/>
      <c r="M1671" s="46"/>
      <c r="N1671" s="31"/>
    </row>
    <row r="1672" spans="3:14" x14ac:dyDescent="0.25">
      <c r="C1672" s="33"/>
      <c r="D1672" s="34"/>
      <c r="E1672" s="34"/>
      <c r="G1672" s="49"/>
      <c r="H1672" s="50"/>
      <c r="I1672" s="45"/>
      <c r="J1672" s="45"/>
      <c r="K1672" s="46"/>
      <c r="L1672" s="44"/>
      <c r="M1672" s="46"/>
      <c r="N1672" s="31"/>
    </row>
    <row r="1673" spans="3:14" x14ac:dyDescent="0.25">
      <c r="C1673" s="33"/>
      <c r="D1673" s="34"/>
      <c r="F1673" s="34"/>
      <c r="G1673" s="49"/>
      <c r="H1673" s="50"/>
      <c r="I1673" s="45"/>
      <c r="J1673" s="45"/>
      <c r="K1673" s="46"/>
      <c r="L1673" s="44"/>
      <c r="M1673" s="46"/>
      <c r="N1673" s="31"/>
    </row>
    <row r="1674" spans="3:14" x14ac:dyDescent="0.25">
      <c r="C1674" s="33"/>
      <c r="D1674" s="34"/>
      <c r="E1674" s="34"/>
      <c r="G1674" s="49"/>
      <c r="H1674" s="50"/>
      <c r="I1674" s="45"/>
      <c r="J1674" s="45"/>
      <c r="K1674" s="46"/>
      <c r="L1674" s="44"/>
      <c r="M1674" s="46"/>
      <c r="N1674" s="31"/>
    </row>
    <row r="1675" spans="3:14" x14ac:dyDescent="0.25">
      <c r="C1675" s="33"/>
      <c r="D1675" s="34"/>
      <c r="E1675" s="34"/>
      <c r="G1675" s="49"/>
      <c r="H1675" s="50"/>
      <c r="I1675" s="45"/>
      <c r="J1675" s="45"/>
      <c r="K1675" s="46"/>
      <c r="L1675" s="44"/>
      <c r="M1675" s="46"/>
      <c r="N1675" s="31"/>
    </row>
    <row r="1676" spans="3:14" x14ac:dyDescent="0.25">
      <c r="C1676" s="33"/>
      <c r="D1676" s="34"/>
      <c r="F1676" s="34"/>
      <c r="G1676" s="49"/>
      <c r="H1676" s="50"/>
      <c r="I1676" s="45"/>
      <c r="J1676" s="45"/>
      <c r="K1676" s="46"/>
      <c r="L1676" s="44"/>
      <c r="M1676" s="46"/>
      <c r="N1676" s="31"/>
    </row>
    <row r="1677" spans="3:14" x14ac:dyDescent="0.25">
      <c r="C1677" s="33"/>
      <c r="D1677" s="34"/>
      <c r="E1677" s="34"/>
      <c r="G1677" s="49"/>
      <c r="H1677" s="50"/>
      <c r="I1677" s="45"/>
      <c r="J1677" s="45"/>
      <c r="K1677" s="46"/>
      <c r="L1677" s="44"/>
      <c r="M1677" s="46"/>
      <c r="N1677" s="31"/>
    </row>
    <row r="1678" spans="3:14" x14ac:dyDescent="0.25">
      <c r="C1678" s="33"/>
      <c r="D1678" s="34"/>
      <c r="F1678" s="34"/>
      <c r="G1678" s="49"/>
      <c r="H1678" s="50"/>
      <c r="I1678" s="45"/>
      <c r="J1678" s="45"/>
      <c r="K1678" s="46"/>
      <c r="L1678" s="44"/>
      <c r="M1678" s="46"/>
      <c r="N1678" s="31"/>
    </row>
    <row r="1679" spans="3:14" x14ac:dyDescent="0.25">
      <c r="C1679" s="33"/>
      <c r="D1679" s="34"/>
      <c r="E1679" s="34"/>
      <c r="G1679" s="49"/>
      <c r="H1679" s="50"/>
      <c r="I1679" s="45"/>
      <c r="J1679" s="45"/>
      <c r="K1679" s="46"/>
      <c r="L1679" s="44"/>
      <c r="M1679" s="46"/>
      <c r="N1679" s="31"/>
    </row>
    <row r="1680" spans="3:14" x14ac:dyDescent="0.25">
      <c r="C1680" s="33"/>
      <c r="D1680" s="34"/>
      <c r="E1680" s="34"/>
      <c r="G1680" s="49"/>
      <c r="H1680" s="50"/>
      <c r="I1680" s="45"/>
      <c r="J1680" s="45"/>
      <c r="K1680" s="46"/>
      <c r="L1680" s="44"/>
      <c r="M1680" s="46"/>
      <c r="N1680" s="31"/>
    </row>
    <row r="1681" spans="3:14" x14ac:dyDescent="0.25">
      <c r="C1681" s="33"/>
      <c r="D1681" s="34"/>
      <c r="F1681" s="34"/>
      <c r="G1681" s="49"/>
      <c r="H1681" s="50"/>
      <c r="I1681" s="45"/>
      <c r="J1681" s="45"/>
      <c r="K1681" s="46"/>
      <c r="L1681" s="44"/>
      <c r="M1681" s="46"/>
      <c r="N1681" s="31"/>
    </row>
    <row r="1682" spans="3:14" x14ac:dyDescent="0.25">
      <c r="C1682" s="33"/>
      <c r="D1682" s="34"/>
      <c r="E1682" s="34"/>
      <c r="G1682" s="49"/>
      <c r="H1682" s="50"/>
      <c r="I1682" s="45"/>
      <c r="J1682" s="45"/>
      <c r="K1682" s="46"/>
      <c r="L1682" s="44"/>
      <c r="M1682" s="46"/>
      <c r="N1682" s="31"/>
    </row>
    <row r="1683" spans="3:14" x14ac:dyDescent="0.25">
      <c r="C1683" s="33"/>
      <c r="D1683" s="34"/>
      <c r="F1683" s="34"/>
      <c r="G1683" s="49"/>
      <c r="H1683" s="50"/>
      <c r="I1683" s="45"/>
      <c r="J1683" s="45"/>
      <c r="K1683" s="46"/>
      <c r="L1683" s="44"/>
      <c r="M1683" s="46"/>
      <c r="N1683" s="31"/>
    </row>
    <row r="1684" spans="3:14" x14ac:dyDescent="0.25">
      <c r="C1684" s="33"/>
      <c r="D1684" s="34"/>
      <c r="E1684" s="34"/>
      <c r="G1684" s="49"/>
      <c r="H1684" s="50"/>
      <c r="I1684" s="45"/>
      <c r="J1684" s="45"/>
      <c r="K1684" s="46"/>
      <c r="L1684" s="44"/>
      <c r="M1684" s="46"/>
      <c r="N1684" s="31"/>
    </row>
    <row r="1685" spans="3:14" x14ac:dyDescent="0.25">
      <c r="C1685" s="33"/>
      <c r="D1685" s="34"/>
      <c r="E1685" s="34"/>
      <c r="G1685" s="49"/>
      <c r="H1685" s="50"/>
      <c r="I1685" s="45"/>
      <c r="J1685" s="45"/>
      <c r="K1685" s="46"/>
      <c r="L1685" s="44"/>
      <c r="M1685" s="46"/>
      <c r="N1685" s="31"/>
    </row>
    <row r="1686" spans="3:14" x14ac:dyDescent="0.25">
      <c r="C1686" s="33"/>
      <c r="D1686" s="34"/>
      <c r="F1686" s="34"/>
      <c r="G1686" s="49"/>
      <c r="H1686" s="50"/>
      <c r="I1686" s="45"/>
      <c r="J1686" s="45"/>
      <c r="K1686" s="46"/>
      <c r="L1686" s="44"/>
      <c r="M1686" s="46"/>
      <c r="N1686" s="31"/>
    </row>
    <row r="1687" spans="3:14" x14ac:dyDescent="0.25">
      <c r="C1687" s="33"/>
      <c r="D1687" s="34"/>
      <c r="E1687" s="34"/>
      <c r="G1687" s="49"/>
      <c r="H1687" s="50"/>
      <c r="I1687" s="45"/>
      <c r="J1687" s="45"/>
      <c r="K1687" s="46"/>
      <c r="L1687" s="44"/>
      <c r="M1687" s="46"/>
      <c r="N1687" s="31"/>
    </row>
    <row r="1688" spans="3:14" x14ac:dyDescent="0.25">
      <c r="C1688" s="33"/>
      <c r="D1688" s="34"/>
      <c r="F1688" s="34"/>
      <c r="G1688" s="49"/>
      <c r="H1688" s="50"/>
      <c r="I1688" s="45"/>
      <c r="J1688" s="45"/>
      <c r="K1688" s="46"/>
      <c r="L1688" s="44"/>
      <c r="M1688" s="46"/>
      <c r="N1688" s="31"/>
    </row>
    <row r="1689" spans="3:14" x14ac:dyDescent="0.25">
      <c r="C1689" s="33"/>
      <c r="D1689" s="34"/>
      <c r="E1689" s="34"/>
      <c r="G1689" s="49"/>
      <c r="H1689" s="50"/>
      <c r="I1689" s="45"/>
      <c r="J1689" s="45"/>
      <c r="K1689" s="46"/>
      <c r="L1689" s="44"/>
      <c r="M1689" s="46"/>
      <c r="N1689" s="31"/>
    </row>
    <row r="1690" spans="3:14" x14ac:dyDescent="0.25">
      <c r="C1690" s="33"/>
      <c r="D1690" s="34"/>
      <c r="E1690" s="34"/>
      <c r="G1690" s="49"/>
      <c r="H1690" s="50"/>
      <c r="I1690" s="45"/>
      <c r="J1690" s="45"/>
      <c r="K1690" s="46"/>
      <c r="L1690" s="44"/>
      <c r="M1690" s="46"/>
      <c r="N1690" s="31"/>
    </row>
    <row r="1691" spans="3:14" x14ac:dyDescent="0.25">
      <c r="C1691" s="33"/>
      <c r="D1691" s="34"/>
      <c r="F1691" s="34"/>
      <c r="G1691" s="49"/>
      <c r="H1691" s="50"/>
      <c r="I1691" s="45"/>
      <c r="J1691" s="45"/>
      <c r="K1691" s="46"/>
      <c r="L1691" s="44"/>
      <c r="M1691" s="46"/>
      <c r="N1691" s="31"/>
    </row>
    <row r="1692" spans="3:14" x14ac:dyDescent="0.25">
      <c r="C1692" s="33"/>
      <c r="D1692" s="34"/>
      <c r="E1692" s="34"/>
      <c r="G1692" s="49"/>
      <c r="H1692" s="50"/>
      <c r="I1692" s="45"/>
      <c r="J1692" s="45"/>
      <c r="K1692" s="46"/>
      <c r="L1692" s="44"/>
      <c r="M1692" s="46"/>
      <c r="N1692" s="31"/>
    </row>
    <row r="1693" spans="3:14" x14ac:dyDescent="0.25">
      <c r="C1693" s="33"/>
      <c r="D1693" s="34"/>
      <c r="F1693" s="34"/>
      <c r="G1693" s="49"/>
      <c r="H1693" s="50"/>
      <c r="I1693" s="45"/>
      <c r="J1693" s="45"/>
      <c r="K1693" s="46"/>
      <c r="L1693" s="44"/>
      <c r="M1693" s="46"/>
      <c r="N1693" s="31"/>
    </row>
    <row r="1694" spans="3:14" x14ac:dyDescent="0.25">
      <c r="C1694" s="33"/>
      <c r="D1694" s="34"/>
      <c r="E1694" s="34"/>
      <c r="G1694" s="49"/>
      <c r="H1694" s="50"/>
      <c r="I1694" s="45"/>
      <c r="J1694" s="45"/>
      <c r="K1694" s="46"/>
      <c r="L1694" s="44"/>
      <c r="M1694" s="46"/>
      <c r="N1694" s="31"/>
    </row>
    <row r="1695" spans="3:14" x14ac:dyDescent="0.25">
      <c r="C1695" s="33"/>
      <c r="D1695" s="34"/>
      <c r="E1695" s="34"/>
      <c r="G1695" s="49"/>
      <c r="H1695" s="50"/>
      <c r="I1695" s="45"/>
      <c r="J1695" s="45"/>
      <c r="K1695" s="46"/>
      <c r="L1695" s="44"/>
      <c r="M1695" s="46"/>
      <c r="N1695" s="31"/>
    </row>
    <row r="1696" spans="3:14" x14ac:dyDescent="0.25">
      <c r="C1696" s="33"/>
      <c r="D1696" s="34"/>
      <c r="F1696" s="34"/>
      <c r="G1696" s="49"/>
      <c r="H1696" s="50"/>
      <c r="I1696" s="45"/>
      <c r="J1696" s="45"/>
      <c r="K1696" s="46"/>
      <c r="L1696" s="44"/>
      <c r="M1696" s="46"/>
      <c r="N1696" s="31"/>
    </row>
    <row r="1697" spans="3:14" x14ac:dyDescent="0.25">
      <c r="C1697" s="33"/>
      <c r="D1697" s="34"/>
      <c r="E1697" s="34"/>
      <c r="G1697" s="49"/>
      <c r="H1697" s="50"/>
      <c r="I1697" s="45"/>
      <c r="J1697" s="45"/>
      <c r="K1697" s="46"/>
      <c r="L1697" s="44"/>
      <c r="M1697" s="46"/>
      <c r="N1697" s="31"/>
    </row>
    <row r="1698" spans="3:14" x14ac:dyDescent="0.25">
      <c r="C1698" s="33"/>
      <c r="D1698" s="34"/>
      <c r="F1698" s="34"/>
      <c r="G1698" s="49"/>
      <c r="H1698" s="50"/>
      <c r="I1698" s="45"/>
      <c r="J1698" s="45"/>
      <c r="K1698" s="46"/>
      <c r="L1698" s="44"/>
      <c r="M1698" s="46"/>
      <c r="N1698" s="31"/>
    </row>
    <row r="1699" spans="3:14" x14ac:dyDescent="0.25">
      <c r="C1699" s="33"/>
      <c r="D1699" s="34"/>
      <c r="E1699" s="34"/>
      <c r="G1699" s="49"/>
      <c r="H1699" s="50"/>
      <c r="I1699" s="45"/>
      <c r="J1699" s="45"/>
      <c r="K1699" s="46"/>
      <c r="L1699" s="44"/>
      <c r="M1699" s="46"/>
      <c r="N1699" s="31"/>
    </row>
    <row r="1700" spans="3:14" x14ac:dyDescent="0.25">
      <c r="C1700" s="33"/>
      <c r="D1700" s="34"/>
      <c r="E1700" s="34"/>
      <c r="G1700" s="49"/>
      <c r="H1700" s="50"/>
      <c r="I1700" s="45"/>
      <c r="J1700" s="45"/>
      <c r="K1700" s="46"/>
      <c r="L1700" s="44"/>
      <c r="M1700" s="46"/>
      <c r="N1700" s="31"/>
    </row>
    <row r="1701" spans="3:14" x14ac:dyDescent="0.25">
      <c r="C1701" s="33"/>
      <c r="D1701" s="34"/>
      <c r="F1701" s="34"/>
      <c r="G1701" s="49"/>
      <c r="H1701" s="50"/>
      <c r="I1701" s="45"/>
      <c r="J1701" s="45"/>
      <c r="K1701" s="46"/>
      <c r="L1701" s="44"/>
      <c r="M1701" s="46"/>
      <c r="N1701" s="31"/>
    </row>
    <row r="1702" spans="3:14" x14ac:dyDescent="0.25">
      <c r="C1702" s="33"/>
      <c r="D1702" s="34"/>
      <c r="E1702" s="34"/>
      <c r="G1702" s="49"/>
      <c r="H1702" s="50"/>
      <c r="I1702" s="45"/>
      <c r="J1702" s="45"/>
      <c r="K1702" s="46"/>
      <c r="L1702" s="44"/>
      <c r="M1702" s="46"/>
      <c r="N1702" s="31"/>
    </row>
    <row r="1703" spans="3:14" x14ac:dyDescent="0.25">
      <c r="C1703" s="33"/>
      <c r="D1703" s="34"/>
      <c r="F1703" s="34"/>
      <c r="G1703" s="49"/>
      <c r="H1703" s="50"/>
      <c r="I1703" s="45"/>
      <c r="J1703" s="45"/>
      <c r="K1703" s="46"/>
      <c r="L1703" s="44"/>
      <c r="M1703" s="46"/>
      <c r="N1703" s="31"/>
    </row>
    <row r="1704" spans="3:14" x14ac:dyDescent="0.25">
      <c r="C1704" s="33"/>
      <c r="D1704" s="34"/>
      <c r="E1704" s="34"/>
      <c r="G1704" s="49"/>
      <c r="H1704" s="50"/>
      <c r="I1704" s="45"/>
      <c r="J1704" s="45"/>
      <c r="K1704" s="46"/>
      <c r="L1704" s="44"/>
      <c r="M1704" s="46"/>
      <c r="N1704" s="31"/>
    </row>
    <row r="1705" spans="3:14" x14ac:dyDescent="0.25">
      <c r="C1705" s="33"/>
      <c r="D1705" s="34"/>
      <c r="E1705" s="34"/>
      <c r="G1705" s="49"/>
      <c r="H1705" s="50"/>
      <c r="I1705" s="45"/>
      <c r="J1705" s="45"/>
      <c r="K1705" s="46"/>
      <c r="L1705" s="44"/>
      <c r="M1705" s="46"/>
      <c r="N1705" s="31"/>
    </row>
    <row r="1706" spans="3:14" x14ac:dyDescent="0.25">
      <c r="C1706" s="33"/>
      <c r="D1706" s="34"/>
      <c r="F1706" s="34"/>
      <c r="G1706" s="49"/>
      <c r="H1706" s="50"/>
      <c r="I1706" s="45"/>
      <c r="J1706" s="45"/>
      <c r="K1706" s="46"/>
      <c r="L1706" s="44"/>
      <c r="M1706" s="46"/>
      <c r="N1706" s="31"/>
    </row>
    <row r="1707" spans="3:14" x14ac:dyDescent="0.25">
      <c r="C1707" s="33"/>
      <c r="D1707" s="34"/>
      <c r="E1707" s="34"/>
      <c r="G1707" s="49"/>
      <c r="H1707" s="50"/>
      <c r="I1707" s="45"/>
      <c r="J1707" s="45"/>
      <c r="K1707" s="46"/>
      <c r="L1707" s="44"/>
      <c r="M1707" s="46"/>
      <c r="N1707" s="31"/>
    </row>
    <row r="1708" spans="3:14" x14ac:dyDescent="0.25">
      <c r="C1708" s="33"/>
      <c r="D1708" s="34"/>
      <c r="F1708" s="34"/>
      <c r="G1708" s="49"/>
      <c r="H1708" s="50"/>
      <c r="I1708" s="45"/>
      <c r="J1708" s="45"/>
      <c r="K1708" s="46"/>
      <c r="L1708" s="44"/>
      <c r="M1708" s="46"/>
      <c r="N1708" s="31"/>
    </row>
    <row r="1709" spans="3:14" x14ac:dyDescent="0.25">
      <c r="C1709" s="33"/>
      <c r="D1709" s="34"/>
      <c r="E1709" s="34"/>
      <c r="G1709" s="49"/>
      <c r="H1709" s="50"/>
      <c r="I1709" s="45"/>
      <c r="J1709" s="45"/>
      <c r="K1709" s="46"/>
      <c r="L1709" s="44"/>
      <c r="M1709" s="46"/>
      <c r="N1709" s="31"/>
    </row>
    <row r="1710" spans="3:14" x14ac:dyDescent="0.25">
      <c r="C1710" s="33"/>
      <c r="D1710" s="34"/>
      <c r="E1710" s="34"/>
      <c r="G1710" s="49"/>
      <c r="H1710" s="50"/>
      <c r="I1710" s="45"/>
      <c r="J1710" s="45"/>
      <c r="K1710" s="46"/>
      <c r="L1710" s="44"/>
      <c r="M1710" s="46"/>
      <c r="N1710" s="31"/>
    </row>
    <row r="1711" spans="3:14" x14ac:dyDescent="0.25">
      <c r="C1711" s="33"/>
      <c r="D1711" s="34"/>
      <c r="F1711" s="34"/>
      <c r="G1711" s="49"/>
      <c r="H1711" s="50"/>
      <c r="I1711" s="45"/>
      <c r="J1711" s="45"/>
      <c r="K1711" s="46"/>
      <c r="L1711" s="44"/>
      <c r="M1711" s="46"/>
      <c r="N1711" s="31"/>
    </row>
    <row r="1712" spans="3:14" x14ac:dyDescent="0.25">
      <c r="C1712" s="33"/>
      <c r="D1712" s="34"/>
      <c r="E1712" s="34"/>
      <c r="G1712" s="49"/>
      <c r="H1712" s="50"/>
      <c r="I1712" s="45"/>
      <c r="J1712" s="45"/>
      <c r="K1712" s="46"/>
      <c r="L1712" s="44"/>
      <c r="M1712" s="46"/>
      <c r="N1712" s="31"/>
    </row>
    <row r="1713" spans="3:14" x14ac:dyDescent="0.25">
      <c r="C1713" s="33"/>
      <c r="D1713" s="34"/>
      <c r="F1713" s="34"/>
      <c r="G1713" s="49"/>
      <c r="H1713" s="50"/>
      <c r="I1713" s="45"/>
      <c r="J1713" s="45"/>
      <c r="K1713" s="46"/>
      <c r="L1713" s="44"/>
      <c r="M1713" s="46"/>
      <c r="N1713" s="31"/>
    </row>
    <row r="1714" spans="3:14" x14ac:dyDescent="0.25">
      <c r="C1714" s="33"/>
      <c r="D1714" s="34"/>
      <c r="E1714" s="34"/>
      <c r="G1714" s="49"/>
      <c r="H1714" s="50"/>
      <c r="I1714" s="45"/>
      <c r="J1714" s="45"/>
      <c r="K1714" s="46"/>
      <c r="L1714" s="44"/>
      <c r="M1714" s="46"/>
      <c r="N1714" s="31"/>
    </row>
    <row r="1715" spans="3:14" x14ac:dyDescent="0.25">
      <c r="C1715" s="33"/>
      <c r="D1715" s="34"/>
      <c r="E1715" s="34"/>
      <c r="G1715" s="49"/>
      <c r="H1715" s="50"/>
      <c r="I1715" s="45"/>
      <c r="J1715" s="45"/>
      <c r="K1715" s="46"/>
      <c r="L1715" s="44"/>
      <c r="M1715" s="46"/>
      <c r="N1715" s="31"/>
    </row>
    <row r="1716" spans="3:14" x14ac:dyDescent="0.25">
      <c r="C1716" s="33"/>
      <c r="D1716" s="34"/>
      <c r="F1716" s="34"/>
      <c r="G1716" s="49"/>
      <c r="H1716" s="50"/>
      <c r="I1716" s="45"/>
      <c r="J1716" s="45"/>
      <c r="K1716" s="46"/>
      <c r="L1716" s="44"/>
      <c r="M1716" s="46"/>
      <c r="N1716" s="31"/>
    </row>
    <row r="1717" spans="3:14" x14ac:dyDescent="0.25">
      <c r="C1717" s="33"/>
      <c r="D1717" s="34"/>
      <c r="E1717" s="34"/>
      <c r="G1717" s="49"/>
      <c r="H1717" s="50"/>
      <c r="I1717" s="45"/>
      <c r="J1717" s="45"/>
      <c r="K1717" s="46"/>
      <c r="L1717" s="44"/>
      <c r="M1717" s="46"/>
      <c r="N1717" s="31"/>
    </row>
    <row r="1718" spans="3:14" x14ac:dyDescent="0.25">
      <c r="C1718" s="33"/>
      <c r="D1718" s="34"/>
      <c r="F1718" s="34"/>
      <c r="G1718" s="49"/>
      <c r="H1718" s="50"/>
      <c r="I1718" s="45"/>
      <c r="J1718" s="45"/>
      <c r="K1718" s="46"/>
      <c r="L1718" s="44"/>
      <c r="M1718" s="46"/>
      <c r="N1718" s="31"/>
    </row>
    <row r="1719" spans="3:14" x14ac:dyDescent="0.25">
      <c r="C1719" s="33"/>
      <c r="D1719" s="34"/>
      <c r="E1719" s="34"/>
      <c r="G1719" s="49"/>
      <c r="H1719" s="50"/>
      <c r="I1719" s="45"/>
      <c r="J1719" s="45"/>
      <c r="K1719" s="46"/>
      <c r="L1719" s="44"/>
      <c r="M1719" s="46"/>
      <c r="N1719" s="31"/>
    </row>
    <row r="1720" spans="3:14" x14ac:dyDescent="0.25">
      <c r="C1720" s="33"/>
      <c r="D1720" s="34"/>
      <c r="E1720" s="34"/>
      <c r="G1720" s="49"/>
      <c r="H1720" s="50"/>
      <c r="I1720" s="45"/>
      <c r="J1720" s="45"/>
      <c r="K1720" s="46"/>
      <c r="L1720" s="44"/>
      <c r="M1720" s="46"/>
      <c r="N1720" s="31"/>
    </row>
    <row r="1721" spans="3:14" x14ac:dyDescent="0.25">
      <c r="C1721" s="33"/>
      <c r="D1721" s="34"/>
      <c r="F1721" s="34"/>
      <c r="G1721" s="49"/>
      <c r="H1721" s="50"/>
      <c r="I1721" s="45"/>
      <c r="J1721" s="45"/>
      <c r="K1721" s="46"/>
      <c r="L1721" s="44"/>
      <c r="M1721" s="46"/>
      <c r="N1721" s="31"/>
    </row>
    <row r="1722" spans="3:14" x14ac:dyDescent="0.25">
      <c r="C1722" s="33"/>
      <c r="D1722" s="34"/>
      <c r="E1722" s="34"/>
      <c r="G1722" s="49"/>
      <c r="H1722" s="50"/>
      <c r="I1722" s="45"/>
      <c r="J1722" s="45"/>
      <c r="K1722" s="46"/>
      <c r="L1722" s="44"/>
      <c r="M1722" s="46"/>
      <c r="N1722" s="31"/>
    </row>
    <row r="1723" spans="3:14" x14ac:dyDescent="0.25">
      <c r="C1723" s="33"/>
      <c r="D1723" s="34"/>
      <c r="F1723" s="34"/>
      <c r="G1723" s="49"/>
      <c r="H1723" s="50"/>
      <c r="I1723" s="45"/>
      <c r="J1723" s="45"/>
      <c r="K1723" s="46"/>
      <c r="L1723" s="44"/>
      <c r="M1723" s="46"/>
      <c r="N1723" s="31"/>
    </row>
    <row r="1724" spans="3:14" x14ac:dyDescent="0.25">
      <c r="C1724" s="33"/>
      <c r="D1724" s="34"/>
      <c r="E1724" s="34"/>
      <c r="G1724" s="49"/>
      <c r="H1724" s="50"/>
      <c r="I1724" s="45"/>
      <c r="J1724" s="45"/>
      <c r="K1724" s="46"/>
      <c r="L1724" s="44"/>
      <c r="M1724" s="46"/>
      <c r="N1724" s="31"/>
    </row>
    <row r="1725" spans="3:14" x14ac:dyDescent="0.25">
      <c r="C1725" s="33"/>
      <c r="D1725" s="34"/>
      <c r="E1725" s="34"/>
      <c r="G1725" s="49"/>
      <c r="H1725" s="50"/>
      <c r="I1725" s="45"/>
      <c r="J1725" s="45"/>
      <c r="K1725" s="46"/>
      <c r="L1725" s="44"/>
      <c r="M1725" s="46"/>
      <c r="N1725" s="31"/>
    </row>
    <row r="1726" spans="3:14" x14ac:dyDescent="0.25">
      <c r="C1726" s="33"/>
      <c r="D1726" s="34"/>
      <c r="F1726" s="34"/>
      <c r="G1726" s="49"/>
      <c r="H1726" s="50"/>
      <c r="I1726" s="45"/>
      <c r="J1726" s="45"/>
      <c r="K1726" s="46"/>
      <c r="L1726" s="44"/>
      <c r="M1726" s="46"/>
      <c r="N1726" s="31"/>
    </row>
    <row r="1727" spans="3:14" x14ac:dyDescent="0.25">
      <c r="C1727" s="33"/>
      <c r="D1727" s="34"/>
      <c r="E1727" s="34"/>
      <c r="G1727" s="49"/>
      <c r="H1727" s="50"/>
      <c r="I1727" s="45"/>
      <c r="J1727" s="45"/>
      <c r="K1727" s="46"/>
      <c r="L1727" s="44"/>
      <c r="M1727" s="46"/>
      <c r="N1727" s="31"/>
    </row>
    <row r="1728" spans="3:14" x14ac:dyDescent="0.25">
      <c r="C1728" s="33"/>
      <c r="D1728" s="34"/>
      <c r="F1728" s="34"/>
      <c r="G1728" s="49"/>
      <c r="H1728" s="50"/>
      <c r="I1728" s="45"/>
      <c r="J1728" s="45"/>
      <c r="K1728" s="46"/>
      <c r="L1728" s="44"/>
      <c r="M1728" s="46"/>
      <c r="N1728" s="31"/>
    </row>
    <row r="1729" spans="3:14" x14ac:dyDescent="0.25">
      <c r="C1729" s="33"/>
      <c r="D1729" s="34"/>
      <c r="E1729" s="34"/>
      <c r="G1729" s="49"/>
      <c r="H1729" s="50"/>
      <c r="I1729" s="45"/>
      <c r="J1729" s="45"/>
      <c r="K1729" s="46"/>
      <c r="L1729" s="44"/>
      <c r="M1729" s="46"/>
      <c r="N1729" s="31"/>
    </row>
    <row r="1730" spans="3:14" x14ac:dyDescent="0.25">
      <c r="C1730" s="33"/>
      <c r="D1730" s="34"/>
      <c r="E1730" s="34"/>
      <c r="G1730" s="49"/>
      <c r="H1730" s="50"/>
      <c r="I1730" s="45"/>
      <c r="J1730" s="45"/>
      <c r="K1730" s="46"/>
      <c r="L1730" s="44"/>
      <c r="M1730" s="46"/>
      <c r="N1730" s="31"/>
    </row>
    <row r="1731" spans="3:14" x14ac:dyDescent="0.25">
      <c r="C1731" s="33"/>
      <c r="D1731" s="34"/>
      <c r="F1731" s="34"/>
      <c r="G1731" s="49"/>
      <c r="H1731" s="50"/>
      <c r="I1731" s="45"/>
      <c r="J1731" s="45"/>
      <c r="K1731" s="46"/>
      <c r="L1731" s="44"/>
      <c r="M1731" s="46"/>
      <c r="N1731" s="31"/>
    </row>
    <row r="1732" spans="3:14" x14ac:dyDescent="0.25">
      <c r="C1732" s="33"/>
      <c r="D1732" s="34"/>
      <c r="E1732" s="34"/>
      <c r="G1732" s="49"/>
      <c r="H1732" s="50"/>
      <c r="I1732" s="45"/>
      <c r="J1732" s="45"/>
      <c r="K1732" s="46"/>
      <c r="L1732" s="44"/>
      <c r="M1732" s="46"/>
      <c r="N1732" s="31"/>
    </row>
    <row r="1733" spans="3:14" x14ac:dyDescent="0.25">
      <c r="C1733" s="33"/>
      <c r="D1733" s="34"/>
      <c r="F1733" s="34"/>
      <c r="G1733" s="49"/>
      <c r="H1733" s="50"/>
      <c r="I1733" s="45"/>
      <c r="J1733" s="45"/>
      <c r="K1733" s="46"/>
      <c r="L1733" s="44"/>
      <c r="M1733" s="46"/>
      <c r="N1733" s="31"/>
    </row>
    <row r="1734" spans="3:14" x14ac:dyDescent="0.25">
      <c r="C1734" s="33"/>
      <c r="D1734" s="34"/>
      <c r="E1734" s="34"/>
      <c r="G1734" s="49"/>
      <c r="H1734" s="50"/>
      <c r="I1734" s="45"/>
      <c r="J1734" s="45"/>
      <c r="K1734" s="46"/>
      <c r="L1734" s="44"/>
      <c r="M1734" s="46"/>
      <c r="N1734" s="31"/>
    </row>
    <row r="1735" spans="3:14" x14ac:dyDescent="0.25">
      <c r="C1735" s="33"/>
      <c r="D1735" s="34"/>
      <c r="E1735" s="34"/>
      <c r="G1735" s="49"/>
      <c r="H1735" s="50"/>
      <c r="I1735" s="45"/>
      <c r="J1735" s="45"/>
      <c r="K1735" s="46"/>
      <c r="L1735" s="44"/>
      <c r="M1735" s="46"/>
      <c r="N1735" s="31"/>
    </row>
    <row r="1736" spans="3:14" x14ac:dyDescent="0.25">
      <c r="C1736" s="33"/>
      <c r="D1736" s="34"/>
      <c r="F1736" s="34"/>
      <c r="G1736" s="49"/>
      <c r="H1736" s="50"/>
      <c r="I1736" s="45"/>
      <c r="J1736" s="45"/>
      <c r="K1736" s="46"/>
      <c r="L1736" s="44"/>
      <c r="M1736" s="46"/>
      <c r="N1736" s="31"/>
    </row>
    <row r="1737" spans="3:14" x14ac:dyDescent="0.25">
      <c r="C1737" s="33"/>
      <c r="D1737" s="34"/>
      <c r="E1737" s="34"/>
      <c r="G1737" s="49"/>
      <c r="H1737" s="50"/>
      <c r="I1737" s="45"/>
      <c r="J1737" s="45"/>
      <c r="K1737" s="46"/>
      <c r="L1737" s="44"/>
      <c r="M1737" s="46"/>
      <c r="N1737" s="31"/>
    </row>
    <row r="1738" spans="3:14" x14ac:dyDescent="0.25">
      <c r="C1738" s="33"/>
      <c r="D1738" s="34"/>
      <c r="F1738" s="34"/>
      <c r="G1738" s="49"/>
      <c r="H1738" s="50"/>
      <c r="I1738" s="45"/>
      <c r="J1738" s="45"/>
      <c r="K1738" s="46"/>
      <c r="L1738" s="44"/>
      <c r="M1738" s="46"/>
      <c r="N1738" s="31"/>
    </row>
    <row r="1739" spans="3:14" x14ac:dyDescent="0.25">
      <c r="C1739" s="33"/>
      <c r="D1739" s="34"/>
      <c r="E1739" s="34"/>
      <c r="G1739" s="49"/>
      <c r="H1739" s="50"/>
      <c r="I1739" s="45"/>
      <c r="J1739" s="45"/>
      <c r="K1739" s="46"/>
      <c r="L1739" s="44"/>
      <c r="M1739" s="46"/>
      <c r="N1739" s="31"/>
    </row>
    <row r="1740" spans="3:14" x14ac:dyDescent="0.25">
      <c r="C1740" s="33"/>
      <c r="D1740" s="34"/>
      <c r="E1740" s="34"/>
      <c r="G1740" s="49"/>
      <c r="H1740" s="50"/>
      <c r="I1740" s="45"/>
      <c r="J1740" s="45"/>
      <c r="K1740" s="46"/>
      <c r="L1740" s="44"/>
      <c r="M1740" s="46"/>
      <c r="N1740" s="31"/>
    </row>
    <row r="1741" spans="3:14" x14ac:dyDescent="0.25">
      <c r="C1741" s="33"/>
      <c r="D1741" s="34"/>
      <c r="F1741" s="34"/>
      <c r="G1741" s="49"/>
      <c r="H1741" s="50"/>
      <c r="I1741" s="45"/>
      <c r="J1741" s="45"/>
      <c r="K1741" s="46"/>
      <c r="L1741" s="44"/>
      <c r="M1741" s="46"/>
      <c r="N1741" s="31"/>
    </row>
    <row r="1742" spans="3:14" x14ac:dyDescent="0.25">
      <c r="C1742" s="33"/>
      <c r="D1742" s="34"/>
      <c r="E1742" s="34"/>
      <c r="G1742" s="49"/>
      <c r="H1742" s="50"/>
      <c r="I1742" s="45"/>
      <c r="J1742" s="45"/>
      <c r="K1742" s="46"/>
      <c r="L1742" s="44"/>
      <c r="M1742" s="46"/>
      <c r="N1742" s="31"/>
    </row>
    <row r="1743" spans="3:14" x14ac:dyDescent="0.25">
      <c r="C1743" s="33"/>
      <c r="D1743" s="34"/>
      <c r="F1743" s="34"/>
      <c r="G1743" s="49"/>
      <c r="H1743" s="50"/>
      <c r="I1743" s="45"/>
      <c r="J1743" s="45"/>
      <c r="K1743" s="46"/>
      <c r="L1743" s="44"/>
      <c r="M1743" s="46"/>
      <c r="N1743" s="31"/>
    </row>
    <row r="1744" spans="3:14" x14ac:dyDescent="0.25">
      <c r="C1744" s="33"/>
      <c r="D1744" s="34"/>
      <c r="E1744" s="34"/>
      <c r="G1744" s="49"/>
      <c r="H1744" s="50"/>
      <c r="I1744" s="45"/>
      <c r="J1744" s="45"/>
      <c r="K1744" s="46"/>
      <c r="L1744" s="44"/>
      <c r="M1744" s="46"/>
      <c r="N1744" s="31"/>
    </row>
    <row r="1745" spans="3:14" x14ac:dyDescent="0.25">
      <c r="C1745" s="33"/>
      <c r="D1745" s="34"/>
      <c r="E1745" s="34"/>
      <c r="G1745" s="49"/>
      <c r="H1745" s="50"/>
      <c r="I1745" s="45"/>
      <c r="J1745" s="45"/>
      <c r="K1745" s="46"/>
      <c r="L1745" s="44"/>
      <c r="M1745" s="46"/>
      <c r="N1745" s="31"/>
    </row>
    <row r="1746" spans="3:14" x14ac:dyDescent="0.25">
      <c r="C1746" s="33"/>
      <c r="D1746" s="34"/>
      <c r="F1746" s="34"/>
      <c r="G1746" s="49"/>
      <c r="H1746" s="50"/>
      <c r="I1746" s="45"/>
      <c r="J1746" s="45"/>
      <c r="K1746" s="46"/>
      <c r="L1746" s="44"/>
      <c r="M1746" s="46"/>
      <c r="N1746" s="31"/>
    </row>
    <row r="1747" spans="3:14" x14ac:dyDescent="0.25">
      <c r="C1747" s="33"/>
      <c r="D1747" s="34"/>
      <c r="E1747" s="34"/>
      <c r="G1747" s="49"/>
      <c r="H1747" s="50"/>
      <c r="I1747" s="45"/>
      <c r="J1747" s="45"/>
      <c r="K1747" s="46"/>
      <c r="L1747" s="44"/>
      <c r="M1747" s="46"/>
      <c r="N1747" s="31"/>
    </row>
    <row r="1748" spans="3:14" x14ac:dyDescent="0.25">
      <c r="C1748" s="33"/>
      <c r="D1748" s="34"/>
      <c r="F1748" s="34"/>
      <c r="G1748" s="49"/>
      <c r="H1748" s="50"/>
      <c r="I1748" s="45"/>
      <c r="J1748" s="45"/>
      <c r="K1748" s="46"/>
      <c r="L1748" s="44"/>
      <c r="M1748" s="46"/>
      <c r="N1748" s="31"/>
    </row>
    <row r="1749" spans="3:14" x14ac:dyDescent="0.25">
      <c r="C1749" s="33"/>
      <c r="D1749" s="34"/>
      <c r="E1749" s="34"/>
      <c r="G1749" s="49"/>
      <c r="H1749" s="50"/>
      <c r="I1749" s="45"/>
      <c r="J1749" s="45"/>
      <c r="K1749" s="46"/>
      <c r="L1749" s="44"/>
      <c r="M1749" s="46"/>
      <c r="N1749" s="31"/>
    </row>
    <row r="1750" spans="3:14" x14ac:dyDescent="0.25">
      <c r="C1750" s="33"/>
      <c r="D1750" s="34"/>
      <c r="E1750" s="34"/>
      <c r="G1750" s="49"/>
      <c r="H1750" s="50"/>
      <c r="I1750" s="45"/>
      <c r="J1750" s="45"/>
      <c r="K1750" s="46"/>
      <c r="L1750" s="44"/>
      <c r="M1750" s="46"/>
      <c r="N1750" s="31"/>
    </row>
    <row r="1751" spans="3:14" x14ac:dyDescent="0.25">
      <c r="C1751" s="33"/>
      <c r="D1751" s="34"/>
      <c r="F1751" s="34"/>
      <c r="G1751" s="49"/>
      <c r="H1751" s="50"/>
      <c r="I1751" s="45"/>
      <c r="J1751" s="45"/>
      <c r="K1751" s="46"/>
      <c r="L1751" s="44"/>
      <c r="M1751" s="46"/>
      <c r="N1751" s="31"/>
    </row>
    <row r="1752" spans="3:14" x14ac:dyDescent="0.25">
      <c r="C1752" s="33"/>
      <c r="D1752" s="34"/>
      <c r="E1752" s="34"/>
      <c r="G1752" s="49"/>
      <c r="H1752" s="50"/>
      <c r="I1752" s="45"/>
      <c r="J1752" s="45"/>
      <c r="K1752" s="46"/>
      <c r="L1752" s="44"/>
      <c r="M1752" s="46"/>
      <c r="N1752" s="31"/>
    </row>
    <row r="1753" spans="3:14" x14ac:dyDescent="0.25">
      <c r="C1753" s="33"/>
      <c r="D1753" s="34"/>
      <c r="F1753" s="34"/>
      <c r="G1753" s="49"/>
      <c r="H1753" s="50"/>
      <c r="I1753" s="45"/>
      <c r="J1753" s="45"/>
      <c r="K1753" s="46"/>
      <c r="L1753" s="44"/>
      <c r="M1753" s="46"/>
      <c r="N1753" s="31"/>
    </row>
    <row r="1754" spans="3:14" x14ac:dyDescent="0.25">
      <c r="C1754" s="33"/>
      <c r="D1754" s="34"/>
      <c r="E1754" s="34"/>
      <c r="G1754" s="49"/>
      <c r="H1754" s="50"/>
      <c r="I1754" s="45"/>
      <c r="J1754" s="45"/>
      <c r="K1754" s="46"/>
      <c r="L1754" s="44"/>
      <c r="M1754" s="46"/>
      <c r="N1754" s="31"/>
    </row>
    <row r="1755" spans="3:14" x14ac:dyDescent="0.25">
      <c r="C1755" s="33"/>
      <c r="D1755" s="34"/>
      <c r="E1755" s="34"/>
      <c r="G1755" s="49"/>
      <c r="H1755" s="50"/>
      <c r="I1755" s="45"/>
      <c r="J1755" s="45"/>
      <c r="K1755" s="46"/>
      <c r="L1755" s="44"/>
      <c r="M1755" s="46"/>
      <c r="N1755" s="31"/>
    </row>
    <row r="1756" spans="3:14" x14ac:dyDescent="0.25">
      <c r="C1756" s="33"/>
      <c r="D1756" s="34"/>
      <c r="F1756" s="34"/>
      <c r="G1756" s="49"/>
      <c r="H1756" s="50"/>
      <c r="I1756" s="45"/>
      <c r="J1756" s="45"/>
      <c r="K1756" s="46"/>
      <c r="L1756" s="44"/>
      <c r="M1756" s="46"/>
      <c r="N1756" s="31"/>
    </row>
    <row r="1757" spans="3:14" x14ac:dyDescent="0.25">
      <c r="C1757" s="33"/>
      <c r="D1757" s="34"/>
      <c r="E1757" s="34"/>
      <c r="G1757" s="49"/>
      <c r="H1757" s="50"/>
      <c r="I1757" s="45"/>
      <c r="J1757" s="45"/>
      <c r="K1757" s="46"/>
      <c r="L1757" s="44"/>
      <c r="M1757" s="46"/>
      <c r="N1757" s="31"/>
    </row>
    <row r="1758" spans="3:14" x14ac:dyDescent="0.25">
      <c r="C1758" s="33"/>
      <c r="D1758" s="34"/>
      <c r="F1758" s="34"/>
      <c r="G1758" s="49"/>
      <c r="H1758" s="50"/>
      <c r="I1758" s="45"/>
      <c r="J1758" s="45"/>
      <c r="K1758" s="46"/>
      <c r="L1758" s="44"/>
      <c r="M1758" s="46"/>
      <c r="N1758" s="31"/>
    </row>
    <row r="1759" spans="3:14" x14ac:dyDescent="0.25">
      <c r="C1759" s="33"/>
      <c r="D1759" s="34"/>
      <c r="E1759" s="34"/>
      <c r="G1759" s="49"/>
      <c r="H1759" s="50"/>
      <c r="I1759" s="45"/>
      <c r="J1759" s="45"/>
      <c r="K1759" s="46"/>
      <c r="L1759" s="44"/>
      <c r="M1759" s="46"/>
      <c r="N1759" s="31"/>
    </row>
    <row r="1760" spans="3:14" x14ac:dyDescent="0.25">
      <c r="C1760" s="33"/>
      <c r="D1760" s="34"/>
      <c r="E1760" s="34"/>
      <c r="G1760" s="49"/>
      <c r="H1760" s="50"/>
      <c r="I1760" s="45"/>
      <c r="J1760" s="45"/>
      <c r="K1760" s="46"/>
      <c r="L1760" s="44"/>
      <c r="M1760" s="46"/>
      <c r="N1760" s="31"/>
    </row>
    <row r="1761" spans="3:14" x14ac:dyDescent="0.25">
      <c r="C1761" s="33"/>
      <c r="D1761" s="34"/>
      <c r="F1761" s="34"/>
      <c r="G1761" s="49"/>
      <c r="H1761" s="50"/>
      <c r="I1761" s="45"/>
      <c r="J1761" s="45"/>
      <c r="K1761" s="46"/>
      <c r="L1761" s="44"/>
      <c r="M1761" s="46"/>
      <c r="N1761" s="31"/>
    </row>
    <row r="1762" spans="3:14" x14ac:dyDescent="0.25">
      <c r="C1762" s="33"/>
      <c r="D1762" s="34"/>
      <c r="E1762" s="34"/>
      <c r="G1762" s="49"/>
      <c r="H1762" s="50"/>
      <c r="I1762" s="45"/>
      <c r="J1762" s="45"/>
      <c r="K1762" s="46"/>
      <c r="L1762" s="44"/>
      <c r="M1762" s="46"/>
      <c r="N1762" s="31"/>
    </row>
    <row r="1763" spans="3:14" x14ac:dyDescent="0.25">
      <c r="C1763" s="33"/>
      <c r="D1763" s="34"/>
      <c r="F1763" s="34"/>
      <c r="G1763" s="49"/>
      <c r="H1763" s="50"/>
      <c r="I1763" s="45"/>
      <c r="J1763" s="45"/>
      <c r="K1763" s="46"/>
      <c r="L1763" s="44"/>
      <c r="M1763" s="46"/>
      <c r="N1763" s="31"/>
    </row>
    <row r="1764" spans="3:14" x14ac:dyDescent="0.25">
      <c r="C1764" s="33"/>
      <c r="D1764" s="34"/>
      <c r="E1764" s="34"/>
      <c r="G1764" s="49"/>
      <c r="H1764" s="50"/>
      <c r="I1764" s="45"/>
      <c r="J1764" s="45"/>
      <c r="K1764" s="46"/>
      <c r="L1764" s="44"/>
      <c r="M1764" s="46"/>
      <c r="N1764" s="31"/>
    </row>
    <row r="1765" spans="3:14" x14ac:dyDescent="0.25">
      <c r="C1765" s="33"/>
      <c r="D1765" s="34"/>
      <c r="E1765" s="34"/>
      <c r="G1765" s="49"/>
      <c r="H1765" s="50"/>
      <c r="I1765" s="45"/>
      <c r="J1765" s="45"/>
      <c r="K1765" s="46"/>
      <c r="L1765" s="44"/>
      <c r="M1765" s="46"/>
      <c r="N1765" s="31"/>
    </row>
    <row r="1766" spans="3:14" x14ac:dyDescent="0.25">
      <c r="C1766" s="33"/>
      <c r="D1766" s="34"/>
      <c r="F1766" s="34"/>
      <c r="G1766" s="49"/>
      <c r="H1766" s="50"/>
      <c r="I1766" s="45"/>
      <c r="J1766" s="45"/>
      <c r="K1766" s="46"/>
      <c r="L1766" s="44"/>
      <c r="M1766" s="46"/>
      <c r="N1766" s="31"/>
    </row>
    <row r="1767" spans="3:14" x14ac:dyDescent="0.25">
      <c r="C1767" s="33"/>
      <c r="D1767" s="34"/>
      <c r="E1767" s="34"/>
      <c r="G1767" s="49"/>
      <c r="H1767" s="50"/>
      <c r="I1767" s="45"/>
      <c r="J1767" s="45"/>
      <c r="K1767" s="46"/>
      <c r="L1767" s="44"/>
      <c r="M1767" s="46"/>
      <c r="N1767" s="31"/>
    </row>
    <row r="1768" spans="3:14" x14ac:dyDescent="0.25">
      <c r="C1768" s="33"/>
      <c r="D1768" s="34"/>
      <c r="F1768" s="34"/>
      <c r="G1768" s="49"/>
      <c r="H1768" s="50"/>
      <c r="I1768" s="45"/>
      <c r="J1768" s="45"/>
      <c r="K1768" s="46"/>
      <c r="L1768" s="44"/>
      <c r="M1768" s="46"/>
      <c r="N1768" s="31"/>
    </row>
    <row r="1769" spans="3:14" x14ac:dyDescent="0.25">
      <c r="C1769" s="33"/>
      <c r="D1769" s="34"/>
      <c r="E1769" s="34"/>
      <c r="G1769" s="49"/>
      <c r="H1769" s="50"/>
      <c r="I1769" s="45"/>
      <c r="J1769" s="45"/>
      <c r="K1769" s="46"/>
      <c r="L1769" s="44"/>
      <c r="M1769" s="46"/>
      <c r="N1769" s="31"/>
    </row>
    <row r="1770" spans="3:14" x14ac:dyDescent="0.25">
      <c r="C1770" s="33"/>
      <c r="D1770" s="34"/>
      <c r="E1770" s="34"/>
      <c r="G1770" s="49"/>
      <c r="H1770" s="50"/>
      <c r="I1770" s="45"/>
      <c r="J1770" s="45"/>
      <c r="K1770" s="46"/>
      <c r="L1770" s="44"/>
      <c r="M1770" s="46"/>
      <c r="N1770" s="31"/>
    </row>
    <row r="1771" spans="3:14" x14ac:dyDescent="0.25">
      <c r="C1771" s="33"/>
      <c r="D1771" s="34"/>
      <c r="F1771" s="34"/>
      <c r="G1771" s="49"/>
      <c r="H1771" s="50"/>
      <c r="I1771" s="45"/>
      <c r="J1771" s="45"/>
      <c r="K1771" s="46"/>
      <c r="L1771" s="44"/>
      <c r="M1771" s="46"/>
      <c r="N1771" s="31"/>
    </row>
    <row r="1772" spans="3:14" x14ac:dyDescent="0.25">
      <c r="C1772" s="33"/>
      <c r="D1772" s="34"/>
      <c r="E1772" s="34"/>
      <c r="G1772" s="49"/>
      <c r="H1772" s="50"/>
      <c r="I1772" s="45"/>
      <c r="J1772" s="45"/>
      <c r="K1772" s="46"/>
      <c r="L1772" s="44"/>
      <c r="M1772" s="46"/>
      <c r="N1772" s="31"/>
    </row>
    <row r="1773" spans="3:14" x14ac:dyDescent="0.25">
      <c r="C1773" s="33"/>
      <c r="D1773" s="34"/>
      <c r="F1773" s="34"/>
      <c r="G1773" s="49"/>
      <c r="H1773" s="50"/>
      <c r="I1773" s="45"/>
      <c r="J1773" s="45"/>
      <c r="K1773" s="46"/>
      <c r="L1773" s="44"/>
      <c r="M1773" s="46"/>
      <c r="N1773" s="31"/>
    </row>
    <row r="1774" spans="3:14" x14ac:dyDescent="0.25">
      <c r="C1774" s="33"/>
      <c r="D1774" s="34"/>
      <c r="E1774" s="34"/>
      <c r="G1774" s="49"/>
      <c r="H1774" s="50"/>
      <c r="I1774" s="45"/>
      <c r="J1774" s="45"/>
      <c r="K1774" s="46"/>
      <c r="L1774" s="44"/>
      <c r="M1774" s="46"/>
      <c r="N1774" s="31"/>
    </row>
    <row r="1775" spans="3:14" x14ac:dyDescent="0.25">
      <c r="C1775" s="33"/>
      <c r="D1775" s="34"/>
      <c r="E1775" s="34"/>
      <c r="G1775" s="49"/>
      <c r="H1775" s="50"/>
      <c r="I1775" s="45"/>
      <c r="J1775" s="45"/>
      <c r="K1775" s="46"/>
      <c r="L1775" s="44"/>
      <c r="M1775" s="46"/>
      <c r="N1775" s="31"/>
    </row>
    <row r="1776" spans="3:14" x14ac:dyDescent="0.25">
      <c r="C1776" s="33"/>
      <c r="D1776" s="34"/>
      <c r="F1776" s="34"/>
      <c r="G1776" s="49"/>
      <c r="H1776" s="50"/>
      <c r="I1776" s="45"/>
      <c r="J1776" s="45"/>
      <c r="K1776" s="46"/>
      <c r="L1776" s="44"/>
      <c r="M1776" s="46"/>
      <c r="N1776" s="31"/>
    </row>
    <row r="1777" spans="3:14" x14ac:dyDescent="0.25">
      <c r="C1777" s="33"/>
      <c r="D1777" s="34"/>
      <c r="E1777" s="34"/>
      <c r="G1777" s="49"/>
      <c r="H1777" s="50"/>
      <c r="I1777" s="45"/>
      <c r="J1777" s="45"/>
      <c r="K1777" s="46"/>
      <c r="L1777" s="44"/>
      <c r="M1777" s="46"/>
      <c r="N1777" s="31"/>
    </row>
    <row r="1778" spans="3:14" x14ac:dyDescent="0.25">
      <c r="C1778" s="33"/>
      <c r="D1778" s="34"/>
      <c r="F1778" s="34"/>
      <c r="G1778" s="49"/>
      <c r="H1778" s="50"/>
      <c r="I1778" s="45"/>
      <c r="J1778" s="45"/>
      <c r="K1778" s="46"/>
      <c r="L1778" s="44"/>
      <c r="M1778" s="46"/>
      <c r="N1778" s="31"/>
    </row>
    <row r="1779" spans="3:14" x14ac:dyDescent="0.25">
      <c r="C1779" s="33"/>
      <c r="D1779" s="34"/>
      <c r="E1779" s="34"/>
      <c r="G1779" s="49"/>
      <c r="H1779" s="50"/>
      <c r="I1779" s="45"/>
      <c r="J1779" s="45"/>
      <c r="K1779" s="46"/>
      <c r="L1779" s="44"/>
      <c r="M1779" s="46"/>
      <c r="N1779" s="31"/>
    </row>
    <row r="1780" spans="3:14" x14ac:dyDescent="0.25">
      <c r="C1780" s="33"/>
      <c r="D1780" s="34"/>
      <c r="E1780" s="34"/>
      <c r="G1780" s="49"/>
      <c r="H1780" s="50"/>
      <c r="I1780" s="45"/>
      <c r="J1780" s="45"/>
      <c r="K1780" s="46"/>
      <c r="L1780" s="44"/>
      <c r="M1780" s="46"/>
      <c r="N1780" s="31"/>
    </row>
    <row r="1781" spans="3:14" x14ac:dyDescent="0.25">
      <c r="C1781" s="33"/>
      <c r="D1781" s="34"/>
      <c r="F1781" s="34"/>
      <c r="G1781" s="49"/>
      <c r="H1781" s="50"/>
      <c r="I1781" s="45"/>
      <c r="J1781" s="45"/>
      <c r="K1781" s="46"/>
      <c r="L1781" s="44"/>
      <c r="M1781" s="46"/>
      <c r="N1781" s="31"/>
    </row>
    <row r="1782" spans="3:14" x14ac:dyDescent="0.25">
      <c r="C1782" s="33"/>
      <c r="D1782" s="34"/>
      <c r="E1782" s="34"/>
      <c r="G1782" s="49"/>
      <c r="H1782" s="50"/>
      <c r="I1782" s="45"/>
      <c r="J1782" s="45"/>
      <c r="K1782" s="46"/>
      <c r="L1782" s="44"/>
      <c r="M1782" s="46"/>
      <c r="N1782" s="31"/>
    </row>
    <row r="1783" spans="3:14" x14ac:dyDescent="0.25">
      <c r="C1783" s="33"/>
      <c r="D1783" s="34"/>
      <c r="F1783" s="34"/>
      <c r="G1783" s="49"/>
      <c r="H1783" s="50"/>
      <c r="I1783" s="45"/>
      <c r="J1783" s="45"/>
      <c r="K1783" s="46"/>
      <c r="L1783" s="44"/>
      <c r="M1783" s="46"/>
      <c r="N1783" s="31"/>
    </row>
    <row r="1784" spans="3:14" x14ac:dyDescent="0.25">
      <c r="C1784" s="33"/>
      <c r="D1784" s="34"/>
      <c r="E1784" s="34"/>
      <c r="G1784" s="49"/>
      <c r="H1784" s="50"/>
      <c r="I1784" s="45"/>
      <c r="J1784" s="45"/>
      <c r="K1784" s="46"/>
      <c r="L1784" s="44"/>
      <c r="M1784" s="46"/>
      <c r="N1784" s="31"/>
    </row>
    <row r="1785" spans="3:14" x14ac:dyDescent="0.25">
      <c r="C1785" s="33"/>
      <c r="D1785" s="34"/>
      <c r="E1785" s="34"/>
      <c r="G1785" s="49"/>
      <c r="H1785" s="50"/>
      <c r="I1785" s="45"/>
      <c r="J1785" s="45"/>
      <c r="K1785" s="46"/>
      <c r="L1785" s="44"/>
      <c r="M1785" s="46"/>
      <c r="N1785" s="31"/>
    </row>
    <row r="1786" spans="3:14" x14ac:dyDescent="0.25">
      <c r="C1786" s="33"/>
      <c r="D1786" s="34"/>
      <c r="F1786" s="34"/>
      <c r="G1786" s="49"/>
      <c r="H1786" s="50"/>
      <c r="I1786" s="45"/>
      <c r="J1786" s="45"/>
      <c r="K1786" s="46"/>
      <c r="L1786" s="44"/>
      <c r="M1786" s="46"/>
      <c r="N1786" s="31"/>
    </row>
    <row r="1787" spans="3:14" x14ac:dyDescent="0.25">
      <c r="C1787" s="33"/>
      <c r="D1787" s="34"/>
      <c r="E1787" s="34"/>
      <c r="G1787" s="49"/>
      <c r="H1787" s="50"/>
      <c r="I1787" s="45"/>
      <c r="J1787" s="45"/>
      <c r="K1787" s="46"/>
      <c r="L1787" s="44"/>
      <c r="M1787" s="46"/>
      <c r="N1787" s="31"/>
    </row>
    <row r="1788" spans="3:14" x14ac:dyDescent="0.25">
      <c r="C1788" s="33"/>
      <c r="D1788" s="34"/>
      <c r="F1788" s="34"/>
      <c r="G1788" s="49"/>
      <c r="H1788" s="50"/>
      <c r="I1788" s="45"/>
      <c r="J1788" s="45"/>
      <c r="K1788" s="46"/>
      <c r="L1788" s="44"/>
      <c r="M1788" s="46"/>
      <c r="N1788" s="31"/>
    </row>
    <row r="1789" spans="3:14" x14ac:dyDescent="0.25">
      <c r="C1789" s="33"/>
      <c r="D1789" s="34"/>
      <c r="E1789" s="34"/>
      <c r="G1789" s="49"/>
      <c r="H1789" s="50"/>
      <c r="I1789" s="45"/>
      <c r="J1789" s="45"/>
      <c r="K1789" s="46"/>
      <c r="L1789" s="44"/>
      <c r="M1789" s="46"/>
      <c r="N1789" s="31"/>
    </row>
    <row r="1790" spans="3:14" x14ac:dyDescent="0.25">
      <c r="C1790" s="33"/>
      <c r="D1790" s="34"/>
      <c r="E1790" s="34"/>
      <c r="G1790" s="49"/>
      <c r="H1790" s="50"/>
      <c r="I1790" s="45"/>
      <c r="J1790" s="45"/>
      <c r="K1790" s="46"/>
      <c r="L1790" s="44"/>
      <c r="M1790" s="46"/>
      <c r="N1790" s="31"/>
    </row>
    <row r="1791" spans="3:14" x14ac:dyDescent="0.25">
      <c r="C1791" s="33"/>
      <c r="D1791" s="34"/>
      <c r="F1791" s="34"/>
      <c r="G1791" s="49"/>
      <c r="H1791" s="50"/>
      <c r="I1791" s="45"/>
      <c r="J1791" s="45"/>
      <c r="K1791" s="46"/>
      <c r="L1791" s="44"/>
      <c r="M1791" s="46"/>
      <c r="N1791" s="31"/>
    </row>
    <row r="1792" spans="3:14" x14ac:dyDescent="0.25">
      <c r="C1792" s="33"/>
      <c r="D1792" s="34"/>
      <c r="E1792" s="34"/>
      <c r="G1792" s="49"/>
      <c r="H1792" s="50"/>
      <c r="I1792" s="45"/>
      <c r="J1792" s="45"/>
      <c r="K1792" s="46"/>
      <c r="L1792" s="44"/>
      <c r="M1792" s="46"/>
      <c r="N1792" s="31"/>
    </row>
    <row r="1793" spans="3:14" x14ac:dyDescent="0.25">
      <c r="C1793" s="33"/>
      <c r="D1793" s="34"/>
      <c r="F1793" s="34"/>
      <c r="G1793" s="49"/>
      <c r="H1793" s="50"/>
      <c r="I1793" s="45"/>
      <c r="J1793" s="45"/>
      <c r="K1793" s="46"/>
      <c r="L1793" s="44"/>
      <c r="M1793" s="46"/>
      <c r="N1793" s="31"/>
    </row>
    <row r="1794" spans="3:14" x14ac:dyDescent="0.25">
      <c r="C1794" s="33"/>
      <c r="D1794" s="34"/>
      <c r="E1794" s="34"/>
      <c r="G1794" s="49"/>
      <c r="H1794" s="50"/>
      <c r="I1794" s="45"/>
      <c r="J1794" s="45"/>
      <c r="K1794" s="46"/>
      <c r="L1794" s="44"/>
      <c r="M1794" s="46"/>
      <c r="N1794" s="31"/>
    </row>
    <row r="1795" spans="3:14" x14ac:dyDescent="0.25">
      <c r="C1795" s="33"/>
      <c r="D1795" s="34"/>
      <c r="E1795" s="34"/>
      <c r="G1795" s="49"/>
      <c r="H1795" s="50"/>
      <c r="I1795" s="45"/>
      <c r="J1795" s="45"/>
      <c r="K1795" s="46"/>
      <c r="L1795" s="44"/>
      <c r="M1795" s="46"/>
      <c r="N1795" s="31"/>
    </row>
    <row r="1796" spans="3:14" x14ac:dyDescent="0.25">
      <c r="C1796" s="33"/>
      <c r="D1796" s="34"/>
      <c r="F1796" s="34"/>
      <c r="G1796" s="49"/>
      <c r="H1796" s="50"/>
      <c r="I1796" s="45"/>
      <c r="J1796" s="45"/>
      <c r="K1796" s="46"/>
      <c r="L1796" s="44"/>
      <c r="M1796" s="46"/>
      <c r="N1796" s="31"/>
    </row>
    <row r="1797" spans="3:14" x14ac:dyDescent="0.25">
      <c r="C1797" s="33"/>
      <c r="D1797" s="34"/>
      <c r="E1797" s="34"/>
      <c r="G1797" s="49"/>
      <c r="H1797" s="50"/>
      <c r="I1797" s="45"/>
      <c r="J1797" s="45"/>
      <c r="K1797" s="46"/>
      <c r="L1797" s="44"/>
      <c r="M1797" s="46"/>
      <c r="N1797" s="31"/>
    </row>
    <row r="1798" spans="3:14" x14ac:dyDescent="0.25">
      <c r="C1798" s="33"/>
      <c r="D1798" s="34"/>
      <c r="F1798" s="34"/>
      <c r="G1798" s="49"/>
      <c r="H1798" s="50"/>
      <c r="I1798" s="45"/>
      <c r="J1798" s="45"/>
      <c r="K1798" s="46"/>
      <c r="L1798" s="44"/>
      <c r="M1798" s="46"/>
      <c r="N1798" s="31"/>
    </row>
    <row r="1799" spans="3:14" x14ac:dyDescent="0.25">
      <c r="C1799" s="33"/>
      <c r="D1799" s="34"/>
      <c r="E1799" s="34"/>
      <c r="G1799" s="49"/>
      <c r="H1799" s="50"/>
      <c r="I1799" s="45"/>
      <c r="J1799" s="45"/>
      <c r="K1799" s="46"/>
      <c r="L1799" s="44"/>
      <c r="M1799" s="46"/>
      <c r="N1799" s="31"/>
    </row>
    <row r="1800" spans="3:14" x14ac:dyDescent="0.25">
      <c r="C1800" s="33"/>
      <c r="D1800" s="34"/>
      <c r="E1800" s="34"/>
      <c r="G1800" s="49"/>
      <c r="H1800" s="50"/>
      <c r="I1800" s="45"/>
      <c r="J1800" s="45"/>
      <c r="K1800" s="46"/>
      <c r="L1800" s="44"/>
      <c r="M1800" s="46"/>
      <c r="N1800" s="31"/>
    </row>
    <row r="1801" spans="3:14" x14ac:dyDescent="0.25">
      <c r="C1801" s="33"/>
      <c r="D1801" s="34"/>
      <c r="F1801" s="34"/>
      <c r="G1801" s="49"/>
      <c r="H1801" s="50"/>
      <c r="I1801" s="45"/>
      <c r="J1801" s="45"/>
      <c r="K1801" s="46"/>
      <c r="L1801" s="44"/>
      <c r="M1801" s="46"/>
      <c r="N1801" s="31"/>
    </row>
    <row r="1802" spans="3:14" x14ac:dyDescent="0.25">
      <c r="C1802" s="33"/>
      <c r="D1802" s="34"/>
      <c r="E1802" s="34"/>
      <c r="G1802" s="49"/>
      <c r="H1802" s="50"/>
      <c r="I1802" s="45"/>
      <c r="J1802" s="45"/>
      <c r="K1802" s="46"/>
      <c r="L1802" s="44"/>
      <c r="M1802" s="46"/>
      <c r="N1802" s="31"/>
    </row>
    <row r="1803" spans="3:14" x14ac:dyDescent="0.25">
      <c r="C1803" s="33"/>
      <c r="D1803" s="34"/>
      <c r="F1803" s="34"/>
      <c r="G1803" s="49"/>
      <c r="H1803" s="50"/>
      <c r="I1803" s="45"/>
      <c r="J1803" s="45"/>
      <c r="K1803" s="46"/>
      <c r="L1803" s="44"/>
      <c r="M1803" s="46"/>
      <c r="N1803" s="31"/>
    </row>
    <row r="1804" spans="3:14" x14ac:dyDescent="0.25">
      <c r="C1804" s="33"/>
      <c r="D1804" s="34"/>
      <c r="E1804" s="34"/>
      <c r="G1804" s="49"/>
      <c r="H1804" s="50"/>
      <c r="I1804" s="45"/>
      <c r="J1804" s="45"/>
      <c r="K1804" s="46"/>
      <c r="L1804" s="44"/>
      <c r="M1804" s="46"/>
      <c r="N1804" s="31"/>
    </row>
    <row r="1805" spans="3:14" x14ac:dyDescent="0.25">
      <c r="C1805" s="33"/>
      <c r="D1805" s="34"/>
      <c r="E1805" s="34"/>
      <c r="G1805" s="49"/>
      <c r="H1805" s="50"/>
      <c r="I1805" s="45"/>
      <c r="J1805" s="45"/>
      <c r="K1805" s="46"/>
      <c r="L1805" s="44"/>
      <c r="M1805" s="46"/>
      <c r="N1805" s="31"/>
    </row>
    <row r="1806" spans="3:14" x14ac:dyDescent="0.25">
      <c r="C1806" s="33"/>
      <c r="D1806" s="34"/>
      <c r="F1806" s="34"/>
      <c r="G1806" s="49"/>
      <c r="H1806" s="50"/>
      <c r="I1806" s="45"/>
      <c r="J1806" s="45"/>
      <c r="K1806" s="46"/>
      <c r="L1806" s="44"/>
      <c r="M1806" s="46"/>
      <c r="N1806" s="31"/>
    </row>
    <row r="1807" spans="3:14" x14ac:dyDescent="0.25">
      <c r="C1807" s="33"/>
      <c r="D1807" s="34"/>
      <c r="E1807" s="34"/>
      <c r="G1807" s="49"/>
      <c r="H1807" s="50"/>
      <c r="I1807" s="45"/>
      <c r="J1807" s="45"/>
      <c r="K1807" s="46"/>
      <c r="L1807" s="44"/>
      <c r="M1807" s="46"/>
      <c r="N1807" s="31"/>
    </row>
    <row r="1808" spans="3:14" x14ac:dyDescent="0.25">
      <c r="C1808" s="33"/>
      <c r="D1808" s="34"/>
      <c r="F1808" s="34"/>
      <c r="G1808" s="49"/>
      <c r="H1808" s="50"/>
      <c r="I1808" s="45"/>
      <c r="J1808" s="45"/>
      <c r="K1808" s="46"/>
      <c r="L1808" s="44"/>
      <c r="M1808" s="46"/>
      <c r="N1808" s="31"/>
    </row>
    <row r="1809" spans="3:14" x14ac:dyDescent="0.25">
      <c r="C1809" s="33"/>
      <c r="D1809" s="34"/>
      <c r="E1809" s="34"/>
      <c r="G1809" s="49"/>
      <c r="H1809" s="50"/>
      <c r="I1809" s="45"/>
      <c r="J1809" s="45"/>
      <c r="K1809" s="46"/>
      <c r="L1809" s="44"/>
      <c r="M1809" s="46"/>
      <c r="N1809" s="31"/>
    </row>
    <row r="1810" spans="3:14" x14ac:dyDescent="0.25">
      <c r="C1810" s="33"/>
      <c r="D1810" s="34"/>
      <c r="E1810" s="34"/>
      <c r="G1810" s="49"/>
      <c r="H1810" s="50"/>
      <c r="I1810" s="45"/>
      <c r="J1810" s="45"/>
      <c r="K1810" s="46"/>
      <c r="L1810" s="44"/>
      <c r="M1810" s="46"/>
      <c r="N1810" s="31"/>
    </row>
    <row r="1811" spans="3:14" x14ac:dyDescent="0.25">
      <c r="C1811" s="33"/>
      <c r="D1811" s="34"/>
      <c r="F1811" s="34"/>
      <c r="G1811" s="49"/>
      <c r="H1811" s="50"/>
      <c r="I1811" s="45"/>
      <c r="J1811" s="45"/>
      <c r="K1811" s="46"/>
      <c r="L1811" s="44"/>
      <c r="M1811" s="46"/>
      <c r="N1811" s="31"/>
    </row>
    <row r="1812" spans="3:14" x14ac:dyDescent="0.25">
      <c r="C1812" s="33"/>
      <c r="D1812" s="34"/>
      <c r="E1812" s="34"/>
      <c r="G1812" s="49"/>
      <c r="H1812" s="50"/>
      <c r="I1812" s="45"/>
      <c r="J1812" s="45"/>
      <c r="K1812" s="46"/>
      <c r="L1812" s="44"/>
      <c r="M1812" s="46"/>
      <c r="N1812" s="31"/>
    </row>
    <row r="1813" spans="3:14" x14ac:dyDescent="0.25">
      <c r="C1813" s="33"/>
      <c r="D1813" s="34"/>
      <c r="F1813" s="34"/>
      <c r="G1813" s="49"/>
      <c r="H1813" s="50"/>
      <c r="I1813" s="45"/>
      <c r="J1813" s="45"/>
      <c r="K1813" s="46"/>
      <c r="L1813" s="44"/>
      <c r="M1813" s="46"/>
      <c r="N1813" s="31"/>
    </row>
    <row r="1814" spans="3:14" x14ac:dyDescent="0.25">
      <c r="C1814" s="33"/>
      <c r="D1814" s="34"/>
      <c r="E1814" s="34"/>
      <c r="G1814" s="49"/>
      <c r="H1814" s="50"/>
      <c r="I1814" s="45"/>
      <c r="J1814" s="45"/>
      <c r="K1814" s="46"/>
      <c r="L1814" s="44"/>
      <c r="M1814" s="46"/>
      <c r="N1814" s="31"/>
    </row>
    <row r="1815" spans="3:14" x14ac:dyDescent="0.25">
      <c r="C1815" s="33"/>
      <c r="D1815" s="34"/>
      <c r="E1815" s="34"/>
      <c r="G1815" s="49"/>
      <c r="H1815" s="50"/>
      <c r="I1815" s="45"/>
      <c r="J1815" s="45"/>
      <c r="K1815" s="46"/>
      <c r="L1815" s="44"/>
      <c r="M1815" s="46"/>
      <c r="N1815" s="31"/>
    </row>
    <row r="1816" spans="3:14" x14ac:dyDescent="0.25">
      <c r="C1816" s="33"/>
      <c r="D1816" s="34"/>
      <c r="F1816" s="34"/>
      <c r="G1816" s="49"/>
      <c r="H1816" s="50"/>
      <c r="I1816" s="45"/>
      <c r="J1816" s="45"/>
      <c r="K1816" s="46"/>
      <c r="L1816" s="44"/>
      <c r="M1816" s="46"/>
      <c r="N1816" s="31"/>
    </row>
    <row r="1817" spans="3:14" x14ac:dyDescent="0.25">
      <c r="C1817" s="33"/>
      <c r="D1817" s="34"/>
      <c r="E1817" s="34"/>
      <c r="G1817" s="49"/>
      <c r="H1817" s="50"/>
      <c r="I1817" s="45"/>
      <c r="J1817" s="45"/>
      <c r="K1817" s="46"/>
      <c r="L1817" s="44"/>
      <c r="M1817" s="46"/>
      <c r="N1817" s="31"/>
    </row>
    <row r="1818" spans="3:14" x14ac:dyDescent="0.25">
      <c r="C1818" s="33"/>
      <c r="D1818" s="34"/>
      <c r="F1818" s="34"/>
      <c r="G1818" s="49"/>
      <c r="H1818" s="50"/>
      <c r="I1818" s="45"/>
      <c r="J1818" s="45"/>
      <c r="K1818" s="46"/>
      <c r="L1818" s="44"/>
      <c r="M1818" s="46"/>
      <c r="N1818" s="31"/>
    </row>
    <row r="1819" spans="3:14" x14ac:dyDescent="0.25">
      <c r="C1819" s="33"/>
      <c r="D1819" s="34"/>
      <c r="E1819" s="34"/>
      <c r="G1819" s="49"/>
      <c r="H1819" s="50"/>
      <c r="I1819" s="45"/>
      <c r="J1819" s="45"/>
      <c r="K1819" s="46"/>
      <c r="L1819" s="44"/>
      <c r="M1819" s="46"/>
      <c r="N1819" s="31"/>
    </row>
    <row r="1820" spans="3:14" x14ac:dyDescent="0.25">
      <c r="C1820" s="33"/>
      <c r="D1820" s="34"/>
      <c r="E1820" s="34"/>
      <c r="G1820" s="49"/>
      <c r="H1820" s="50"/>
      <c r="I1820" s="45"/>
      <c r="J1820" s="45"/>
      <c r="K1820" s="46"/>
      <c r="L1820" s="44"/>
      <c r="M1820" s="46"/>
      <c r="N1820" s="31"/>
    </row>
    <row r="1821" spans="3:14" x14ac:dyDescent="0.25">
      <c r="C1821" s="33"/>
      <c r="D1821" s="34"/>
      <c r="F1821" s="34"/>
      <c r="G1821" s="49"/>
      <c r="H1821" s="50"/>
      <c r="I1821" s="45"/>
      <c r="J1821" s="45"/>
      <c r="K1821" s="46"/>
      <c r="L1821" s="44"/>
      <c r="M1821" s="46"/>
      <c r="N1821" s="31"/>
    </row>
    <row r="1822" spans="3:14" x14ac:dyDescent="0.25">
      <c r="C1822" s="33"/>
      <c r="D1822" s="34"/>
      <c r="E1822" s="34"/>
      <c r="G1822" s="49"/>
      <c r="H1822" s="50"/>
      <c r="I1822" s="45"/>
      <c r="J1822" s="45"/>
      <c r="K1822" s="46"/>
      <c r="L1822" s="44"/>
      <c r="M1822" s="46"/>
      <c r="N1822" s="31"/>
    </row>
    <row r="1823" spans="3:14" x14ac:dyDescent="0.25">
      <c r="C1823" s="33"/>
      <c r="D1823" s="34"/>
      <c r="F1823" s="34"/>
      <c r="G1823" s="49"/>
      <c r="H1823" s="50"/>
      <c r="I1823" s="45"/>
      <c r="J1823" s="45"/>
      <c r="K1823" s="46"/>
      <c r="L1823" s="44"/>
      <c r="M1823" s="46"/>
      <c r="N1823" s="31"/>
    </row>
    <row r="1824" spans="3:14" x14ac:dyDescent="0.25">
      <c r="C1824" s="33"/>
      <c r="D1824" s="34"/>
      <c r="E1824" s="34"/>
      <c r="G1824" s="49"/>
      <c r="H1824" s="50"/>
      <c r="I1824" s="45"/>
      <c r="J1824" s="45"/>
      <c r="K1824" s="46"/>
      <c r="L1824" s="44"/>
      <c r="M1824" s="46"/>
      <c r="N1824" s="31"/>
    </row>
    <row r="1825" spans="3:14" x14ac:dyDescent="0.25">
      <c r="C1825" s="33"/>
      <c r="D1825" s="34"/>
      <c r="E1825" s="34"/>
      <c r="G1825" s="49"/>
      <c r="H1825" s="50"/>
      <c r="I1825" s="45"/>
      <c r="J1825" s="45"/>
      <c r="K1825" s="46"/>
      <c r="L1825" s="44"/>
      <c r="M1825" s="46"/>
      <c r="N1825" s="31"/>
    </row>
    <row r="1826" spans="3:14" x14ac:dyDescent="0.25">
      <c r="C1826" s="33"/>
      <c r="D1826" s="34"/>
      <c r="F1826" s="34"/>
      <c r="G1826" s="49"/>
      <c r="H1826" s="50"/>
      <c r="I1826" s="45"/>
      <c r="J1826" s="45"/>
      <c r="K1826" s="46"/>
      <c r="L1826" s="44"/>
      <c r="M1826" s="46"/>
      <c r="N1826" s="31"/>
    </row>
    <row r="1827" spans="3:14" x14ac:dyDescent="0.25">
      <c r="C1827" s="33"/>
      <c r="D1827" s="34"/>
      <c r="E1827" s="34"/>
      <c r="G1827" s="49"/>
      <c r="H1827" s="50"/>
      <c r="I1827" s="45"/>
      <c r="J1827" s="45"/>
      <c r="K1827" s="46"/>
      <c r="L1827" s="44"/>
      <c r="M1827" s="46"/>
      <c r="N1827" s="31"/>
    </row>
    <row r="1828" spans="3:14" x14ac:dyDescent="0.25">
      <c r="C1828" s="33"/>
      <c r="D1828" s="34"/>
      <c r="F1828" s="34"/>
      <c r="G1828" s="49"/>
      <c r="H1828" s="50"/>
      <c r="I1828" s="45"/>
      <c r="J1828" s="45"/>
      <c r="K1828" s="46"/>
      <c r="L1828" s="44"/>
      <c r="M1828" s="46"/>
      <c r="N1828" s="31"/>
    </row>
    <row r="1829" spans="3:14" x14ac:dyDescent="0.25">
      <c r="C1829" s="33"/>
      <c r="D1829" s="34"/>
      <c r="E1829" s="34"/>
      <c r="G1829" s="49"/>
      <c r="H1829" s="50"/>
      <c r="I1829" s="45"/>
      <c r="J1829" s="45"/>
      <c r="K1829" s="46"/>
      <c r="L1829" s="44"/>
      <c r="M1829" s="46"/>
      <c r="N1829" s="31"/>
    </row>
    <row r="1830" spans="3:14" x14ac:dyDescent="0.25">
      <c r="C1830" s="33"/>
      <c r="D1830" s="34"/>
      <c r="E1830" s="34"/>
      <c r="G1830" s="49"/>
      <c r="H1830" s="50"/>
      <c r="I1830" s="45"/>
      <c r="J1830" s="45"/>
      <c r="K1830" s="46"/>
      <c r="L1830" s="44"/>
      <c r="M1830" s="46"/>
      <c r="N1830" s="31"/>
    </row>
    <row r="1831" spans="3:14" x14ac:dyDescent="0.25">
      <c r="C1831" s="33"/>
      <c r="D1831" s="34"/>
      <c r="F1831" s="34"/>
      <c r="G1831" s="49"/>
      <c r="H1831" s="50"/>
      <c r="I1831" s="45"/>
      <c r="J1831" s="45"/>
      <c r="K1831" s="46"/>
      <c r="L1831" s="44"/>
      <c r="M1831" s="46"/>
      <c r="N1831" s="31"/>
    </row>
    <row r="1832" spans="3:14" x14ac:dyDescent="0.25">
      <c r="C1832" s="33"/>
      <c r="D1832" s="34"/>
      <c r="E1832" s="34"/>
      <c r="G1832" s="49"/>
      <c r="H1832" s="50"/>
      <c r="I1832" s="45"/>
      <c r="J1832" s="45"/>
      <c r="K1832" s="46"/>
      <c r="L1832" s="44"/>
      <c r="M1832" s="46"/>
      <c r="N1832" s="31"/>
    </row>
    <row r="1833" spans="3:14" x14ac:dyDescent="0.25">
      <c r="C1833" s="33"/>
      <c r="D1833" s="34"/>
      <c r="F1833" s="34"/>
      <c r="G1833" s="49"/>
      <c r="H1833" s="50"/>
      <c r="I1833" s="45"/>
      <c r="J1833" s="45"/>
      <c r="K1833" s="46"/>
      <c r="L1833" s="44"/>
      <c r="M1833" s="46"/>
      <c r="N1833" s="31"/>
    </row>
    <row r="1834" spans="3:14" x14ac:dyDescent="0.25">
      <c r="C1834" s="33"/>
      <c r="D1834" s="34"/>
      <c r="E1834" s="34"/>
      <c r="G1834" s="49"/>
      <c r="H1834" s="50"/>
      <c r="I1834" s="45"/>
      <c r="J1834" s="45"/>
      <c r="K1834" s="46"/>
      <c r="L1834" s="44"/>
      <c r="M1834" s="46"/>
      <c r="N1834" s="31"/>
    </row>
    <row r="1835" spans="3:14" x14ac:dyDescent="0.25">
      <c r="C1835" s="33"/>
      <c r="D1835" s="34"/>
      <c r="E1835" s="34"/>
      <c r="G1835" s="49"/>
      <c r="H1835" s="50"/>
      <c r="I1835" s="45"/>
      <c r="J1835" s="45"/>
      <c r="K1835" s="46"/>
      <c r="L1835" s="44"/>
      <c r="M1835" s="46"/>
      <c r="N1835" s="31"/>
    </row>
    <row r="1836" spans="3:14" x14ac:dyDescent="0.25">
      <c r="C1836" s="33"/>
      <c r="D1836" s="34"/>
      <c r="F1836" s="34"/>
      <c r="G1836" s="49"/>
      <c r="H1836" s="50"/>
      <c r="I1836" s="45"/>
      <c r="J1836" s="45"/>
      <c r="K1836" s="46"/>
      <c r="L1836" s="44"/>
      <c r="M1836" s="46"/>
      <c r="N1836" s="31"/>
    </row>
    <row r="1837" spans="3:14" x14ac:dyDescent="0.25">
      <c r="C1837" s="33"/>
      <c r="D1837" s="34"/>
      <c r="E1837" s="34"/>
      <c r="G1837" s="49"/>
      <c r="H1837" s="50"/>
      <c r="I1837" s="45"/>
      <c r="J1837" s="45"/>
      <c r="K1837" s="46"/>
      <c r="L1837" s="44"/>
      <c r="M1837" s="46"/>
      <c r="N1837" s="31"/>
    </row>
    <row r="1838" spans="3:14" x14ac:dyDescent="0.25">
      <c r="C1838" s="33"/>
      <c r="D1838" s="34"/>
      <c r="F1838" s="34"/>
      <c r="G1838" s="49"/>
      <c r="H1838" s="50"/>
      <c r="I1838" s="45"/>
      <c r="J1838" s="45"/>
      <c r="K1838" s="46"/>
      <c r="L1838" s="44"/>
      <c r="M1838" s="46"/>
      <c r="N1838" s="31"/>
    </row>
    <row r="1839" spans="3:14" x14ac:dyDescent="0.25">
      <c r="C1839" s="33"/>
      <c r="D1839" s="34"/>
      <c r="E1839" s="34"/>
      <c r="G1839" s="49"/>
      <c r="H1839" s="50"/>
      <c r="I1839" s="45"/>
      <c r="J1839" s="45"/>
      <c r="K1839" s="46"/>
      <c r="L1839" s="44"/>
      <c r="M1839" s="46"/>
      <c r="N1839" s="31"/>
    </row>
    <row r="1840" spans="3:14" x14ac:dyDescent="0.25">
      <c r="C1840" s="33"/>
      <c r="D1840" s="34"/>
      <c r="E1840" s="34"/>
      <c r="G1840" s="49"/>
      <c r="H1840" s="50"/>
      <c r="I1840" s="45"/>
      <c r="J1840" s="45"/>
      <c r="K1840" s="46"/>
      <c r="L1840" s="44"/>
      <c r="M1840" s="46"/>
      <c r="N1840" s="31"/>
    </row>
    <row r="1841" spans="3:14" x14ac:dyDescent="0.25">
      <c r="C1841" s="33"/>
      <c r="D1841" s="34"/>
      <c r="F1841" s="34"/>
      <c r="G1841" s="49"/>
      <c r="H1841" s="50"/>
      <c r="I1841" s="45"/>
      <c r="J1841" s="45"/>
      <c r="K1841" s="46"/>
      <c r="L1841" s="44"/>
      <c r="M1841" s="46"/>
      <c r="N1841" s="31"/>
    </row>
    <row r="1842" spans="3:14" x14ac:dyDescent="0.25">
      <c r="C1842" s="33"/>
      <c r="D1842" s="34"/>
      <c r="E1842" s="34"/>
      <c r="G1842" s="49"/>
      <c r="H1842" s="50"/>
      <c r="I1842" s="45"/>
      <c r="J1842" s="45"/>
      <c r="K1842" s="46"/>
      <c r="L1842" s="44"/>
      <c r="M1842" s="46"/>
      <c r="N1842" s="31"/>
    </row>
    <row r="1843" spans="3:14" x14ac:dyDescent="0.25">
      <c r="C1843" s="33"/>
      <c r="D1843" s="34"/>
      <c r="F1843" s="34"/>
      <c r="G1843" s="49"/>
      <c r="H1843" s="50"/>
      <c r="I1843" s="45"/>
      <c r="J1843" s="45"/>
      <c r="K1843" s="46"/>
      <c r="L1843" s="44"/>
      <c r="M1843" s="46"/>
      <c r="N1843" s="31"/>
    </row>
    <row r="1844" spans="3:14" x14ac:dyDescent="0.25">
      <c r="C1844" s="33"/>
      <c r="D1844" s="34"/>
      <c r="E1844" s="34"/>
      <c r="G1844" s="49"/>
      <c r="H1844" s="50"/>
      <c r="I1844" s="45"/>
      <c r="J1844" s="45"/>
      <c r="K1844" s="46"/>
      <c r="L1844" s="44"/>
      <c r="M1844" s="46"/>
      <c r="N1844" s="31"/>
    </row>
    <row r="1845" spans="3:14" x14ac:dyDescent="0.25">
      <c r="C1845" s="33"/>
      <c r="D1845" s="34"/>
      <c r="E1845" s="34"/>
      <c r="G1845" s="49"/>
      <c r="H1845" s="50"/>
      <c r="I1845" s="45"/>
      <c r="J1845" s="45"/>
      <c r="K1845" s="46"/>
      <c r="L1845" s="44"/>
      <c r="M1845" s="46"/>
      <c r="N1845" s="31"/>
    </row>
    <row r="1846" spans="3:14" x14ac:dyDescent="0.25">
      <c r="C1846" s="33"/>
      <c r="D1846" s="34"/>
      <c r="F1846" s="34"/>
      <c r="G1846" s="49"/>
      <c r="H1846" s="50"/>
      <c r="I1846" s="45"/>
      <c r="J1846" s="45"/>
      <c r="K1846" s="46"/>
      <c r="L1846" s="44"/>
      <c r="M1846" s="46"/>
      <c r="N1846" s="31"/>
    </row>
    <row r="1847" spans="3:14" x14ac:dyDescent="0.25">
      <c r="C1847" s="33"/>
      <c r="D1847" s="34"/>
      <c r="E1847" s="34"/>
      <c r="G1847" s="49"/>
      <c r="H1847" s="50"/>
      <c r="I1847" s="45"/>
      <c r="J1847" s="45"/>
      <c r="K1847" s="46"/>
      <c r="L1847" s="44"/>
      <c r="M1847" s="46"/>
      <c r="N1847" s="31"/>
    </row>
    <row r="1848" spans="3:14" x14ac:dyDescent="0.25">
      <c r="C1848" s="33"/>
      <c r="D1848" s="34"/>
      <c r="F1848" s="34"/>
      <c r="G1848" s="49"/>
      <c r="H1848" s="50"/>
      <c r="I1848" s="45"/>
      <c r="J1848" s="45"/>
      <c r="K1848" s="46"/>
      <c r="L1848" s="44"/>
      <c r="M1848" s="46"/>
      <c r="N1848" s="31"/>
    </row>
    <row r="1849" spans="3:14" x14ac:dyDescent="0.25">
      <c r="C1849" s="33"/>
      <c r="D1849" s="34"/>
      <c r="E1849" s="34"/>
      <c r="G1849" s="49"/>
      <c r="H1849" s="50"/>
      <c r="I1849" s="45"/>
      <c r="J1849" s="45"/>
      <c r="K1849" s="46"/>
      <c r="L1849" s="44"/>
      <c r="M1849" s="46"/>
      <c r="N1849" s="31"/>
    </row>
    <row r="1850" spans="3:14" x14ac:dyDescent="0.25">
      <c r="C1850" s="33"/>
      <c r="D1850" s="34"/>
      <c r="E1850" s="34"/>
      <c r="G1850" s="49"/>
      <c r="H1850" s="50"/>
      <c r="I1850" s="45"/>
      <c r="J1850" s="45"/>
      <c r="K1850" s="46"/>
      <c r="L1850" s="44"/>
      <c r="M1850" s="46"/>
      <c r="N1850" s="31"/>
    </row>
    <row r="1851" spans="3:14" x14ac:dyDescent="0.25">
      <c r="C1851" s="33"/>
      <c r="D1851" s="34"/>
      <c r="F1851" s="34"/>
      <c r="G1851" s="49"/>
      <c r="H1851" s="50"/>
      <c r="I1851" s="45"/>
      <c r="J1851" s="45"/>
      <c r="K1851" s="46"/>
      <c r="L1851" s="44"/>
      <c r="M1851" s="46"/>
      <c r="N1851" s="31"/>
    </row>
    <row r="1852" spans="3:14" x14ac:dyDescent="0.25">
      <c r="C1852" s="33"/>
      <c r="D1852" s="34"/>
      <c r="E1852" s="34"/>
      <c r="G1852" s="49"/>
      <c r="H1852" s="50"/>
      <c r="I1852" s="45"/>
      <c r="J1852" s="45"/>
      <c r="K1852" s="46"/>
      <c r="L1852" s="44"/>
      <c r="M1852" s="46"/>
      <c r="N1852" s="31"/>
    </row>
    <row r="1853" spans="3:14" x14ac:dyDescent="0.25">
      <c r="C1853" s="33"/>
      <c r="D1853" s="34"/>
      <c r="F1853" s="34"/>
      <c r="G1853" s="49"/>
      <c r="H1853" s="50"/>
      <c r="I1853" s="45"/>
      <c r="J1853" s="45"/>
      <c r="K1853" s="46"/>
      <c r="L1853" s="44"/>
      <c r="M1853" s="46"/>
      <c r="N1853" s="31"/>
    </row>
    <row r="1854" spans="3:14" x14ac:dyDescent="0.25">
      <c r="C1854" s="33"/>
      <c r="D1854" s="34"/>
      <c r="E1854" s="34"/>
      <c r="G1854" s="49"/>
      <c r="H1854" s="50"/>
      <c r="I1854" s="45"/>
      <c r="J1854" s="45"/>
      <c r="K1854" s="46"/>
      <c r="L1854" s="44"/>
      <c r="M1854" s="46"/>
      <c r="N1854" s="31"/>
    </row>
    <row r="1855" spans="3:14" x14ac:dyDescent="0.25">
      <c r="C1855" s="33"/>
      <c r="D1855" s="34"/>
      <c r="E1855" s="34"/>
      <c r="G1855" s="49"/>
      <c r="H1855" s="50"/>
      <c r="I1855" s="45"/>
      <c r="J1855" s="45"/>
      <c r="K1855" s="46"/>
      <c r="L1855" s="44"/>
      <c r="M1855" s="46"/>
      <c r="N1855" s="31"/>
    </row>
    <row r="1856" spans="3:14" x14ac:dyDescent="0.25">
      <c r="C1856" s="33"/>
      <c r="D1856" s="34"/>
      <c r="F1856" s="34"/>
      <c r="G1856" s="49"/>
      <c r="H1856" s="50"/>
      <c r="I1856" s="45"/>
      <c r="J1856" s="45"/>
      <c r="K1856" s="46"/>
      <c r="L1856" s="44"/>
      <c r="M1856" s="46"/>
      <c r="N1856" s="31"/>
    </row>
    <row r="1857" spans="3:14" x14ac:dyDescent="0.25">
      <c r="C1857" s="33"/>
      <c r="D1857" s="34"/>
      <c r="E1857" s="34"/>
      <c r="G1857" s="49"/>
      <c r="H1857" s="50"/>
      <c r="I1857" s="45"/>
      <c r="J1857" s="45"/>
      <c r="K1857" s="46"/>
      <c r="L1857" s="44"/>
      <c r="M1857" s="46"/>
      <c r="N1857" s="31"/>
    </row>
    <row r="1858" spans="3:14" x14ac:dyDescent="0.25">
      <c r="C1858" s="33"/>
      <c r="D1858" s="34"/>
      <c r="F1858" s="34"/>
      <c r="G1858" s="49"/>
      <c r="H1858" s="50"/>
      <c r="I1858" s="45"/>
      <c r="J1858" s="45"/>
      <c r="K1858" s="46"/>
      <c r="L1858" s="44"/>
      <c r="M1858" s="46"/>
      <c r="N1858" s="31"/>
    </row>
    <row r="1859" spans="3:14" x14ac:dyDescent="0.25">
      <c r="C1859" s="33"/>
      <c r="D1859" s="34"/>
      <c r="E1859" s="34"/>
      <c r="G1859" s="49"/>
      <c r="H1859" s="50"/>
      <c r="I1859" s="45"/>
      <c r="J1859" s="45"/>
      <c r="K1859" s="46"/>
      <c r="L1859" s="44"/>
      <c r="M1859" s="46"/>
      <c r="N1859" s="31"/>
    </row>
    <row r="1860" spans="3:14" x14ac:dyDescent="0.25">
      <c r="C1860" s="33"/>
      <c r="D1860" s="34"/>
      <c r="E1860" s="34"/>
      <c r="G1860" s="49"/>
      <c r="H1860" s="50"/>
      <c r="I1860" s="45"/>
      <c r="J1860" s="45"/>
      <c r="K1860" s="46"/>
      <c r="L1860" s="44"/>
      <c r="M1860" s="46"/>
      <c r="N1860" s="31"/>
    </row>
    <row r="1861" spans="3:14" x14ac:dyDescent="0.25">
      <c r="C1861" s="33"/>
      <c r="D1861" s="34"/>
      <c r="F1861" s="34"/>
      <c r="G1861" s="49"/>
      <c r="H1861" s="50"/>
      <c r="I1861" s="45"/>
      <c r="J1861" s="45"/>
      <c r="K1861" s="46"/>
      <c r="L1861" s="44"/>
      <c r="M1861" s="46"/>
      <c r="N1861" s="31"/>
    </row>
    <row r="1862" spans="3:14" x14ac:dyDescent="0.25">
      <c r="C1862" s="33"/>
      <c r="D1862" s="34"/>
      <c r="E1862" s="34"/>
      <c r="G1862" s="49"/>
      <c r="H1862" s="50"/>
      <c r="I1862" s="45"/>
      <c r="J1862" s="45"/>
      <c r="K1862" s="46"/>
      <c r="L1862" s="44"/>
      <c r="M1862" s="46"/>
      <c r="N1862" s="31"/>
    </row>
    <row r="1863" spans="3:14" x14ac:dyDescent="0.25">
      <c r="C1863" s="33"/>
      <c r="D1863" s="34"/>
      <c r="F1863" s="34"/>
      <c r="G1863" s="49"/>
      <c r="H1863" s="50"/>
      <c r="I1863" s="45"/>
      <c r="J1863" s="45"/>
      <c r="K1863" s="46"/>
      <c r="L1863" s="44"/>
      <c r="M1863" s="46"/>
      <c r="N1863" s="31"/>
    </row>
    <row r="1864" spans="3:14" x14ac:dyDescent="0.25">
      <c r="C1864" s="33"/>
      <c r="D1864" s="34"/>
      <c r="E1864" s="34"/>
      <c r="G1864" s="49"/>
      <c r="H1864" s="50"/>
      <c r="I1864" s="45"/>
      <c r="J1864" s="45"/>
      <c r="K1864" s="46"/>
      <c r="L1864" s="44"/>
      <c r="M1864" s="46"/>
      <c r="N1864" s="31"/>
    </row>
    <row r="1865" spans="3:14" x14ac:dyDescent="0.25">
      <c r="C1865" s="33"/>
      <c r="D1865" s="34"/>
      <c r="E1865" s="34"/>
      <c r="G1865" s="49"/>
      <c r="H1865" s="50"/>
      <c r="I1865" s="45"/>
      <c r="J1865" s="45"/>
      <c r="K1865" s="46"/>
      <c r="L1865" s="44"/>
      <c r="M1865" s="46"/>
      <c r="N1865" s="31"/>
    </row>
    <row r="1866" spans="3:14" x14ac:dyDescent="0.25">
      <c r="C1866" s="33"/>
      <c r="D1866" s="34"/>
      <c r="F1866" s="34"/>
      <c r="G1866" s="49"/>
      <c r="H1866" s="50"/>
      <c r="I1866" s="45"/>
      <c r="J1866" s="45"/>
      <c r="K1866" s="46"/>
      <c r="L1866" s="44"/>
      <c r="M1866" s="46"/>
      <c r="N1866" s="31"/>
    </row>
    <row r="1867" spans="3:14" x14ac:dyDescent="0.25">
      <c r="C1867" s="33"/>
      <c r="D1867" s="34"/>
      <c r="E1867" s="34"/>
      <c r="G1867" s="49"/>
      <c r="H1867" s="50"/>
      <c r="I1867" s="45"/>
      <c r="J1867" s="45"/>
      <c r="K1867" s="46"/>
      <c r="L1867" s="44"/>
      <c r="M1867" s="46"/>
      <c r="N1867" s="31"/>
    </row>
    <row r="1868" spans="3:14" x14ac:dyDescent="0.25">
      <c r="C1868" s="33"/>
      <c r="D1868" s="34"/>
      <c r="F1868" s="34"/>
      <c r="G1868" s="49"/>
      <c r="H1868" s="50"/>
      <c r="I1868" s="45"/>
      <c r="J1868" s="45"/>
      <c r="K1868" s="46"/>
      <c r="L1868" s="44"/>
      <c r="M1868" s="46"/>
      <c r="N1868" s="31"/>
    </row>
    <row r="1869" spans="3:14" x14ac:dyDescent="0.25">
      <c r="C1869" s="33"/>
      <c r="D1869" s="34"/>
      <c r="E1869" s="34"/>
      <c r="G1869" s="49"/>
      <c r="H1869" s="50"/>
      <c r="I1869" s="45"/>
      <c r="J1869" s="45"/>
      <c r="K1869" s="46"/>
      <c r="L1869" s="44"/>
      <c r="M1869" s="46"/>
      <c r="N1869" s="31"/>
    </row>
    <row r="1870" spans="3:14" x14ac:dyDescent="0.25">
      <c r="C1870" s="33"/>
      <c r="D1870" s="34"/>
      <c r="E1870" s="34"/>
      <c r="G1870" s="49"/>
      <c r="H1870" s="50"/>
      <c r="I1870" s="45"/>
      <c r="J1870" s="45"/>
      <c r="K1870" s="46"/>
      <c r="L1870" s="44"/>
      <c r="M1870" s="46"/>
      <c r="N1870" s="31"/>
    </row>
    <row r="1871" spans="3:14" x14ac:dyDescent="0.25">
      <c r="C1871" s="33"/>
      <c r="D1871" s="34"/>
      <c r="F1871" s="34"/>
      <c r="G1871" s="49"/>
      <c r="H1871" s="50"/>
      <c r="I1871" s="45"/>
      <c r="J1871" s="45"/>
      <c r="K1871" s="46"/>
      <c r="L1871" s="44"/>
      <c r="M1871" s="46"/>
      <c r="N1871" s="31"/>
    </row>
    <row r="1872" spans="3:14" x14ac:dyDescent="0.25">
      <c r="C1872" s="33"/>
      <c r="D1872" s="34"/>
      <c r="E1872" s="34"/>
      <c r="G1872" s="49"/>
      <c r="H1872" s="50"/>
      <c r="I1872" s="45"/>
      <c r="J1872" s="45"/>
      <c r="K1872" s="46"/>
      <c r="L1872" s="44"/>
      <c r="M1872" s="46"/>
      <c r="N1872" s="31"/>
    </row>
    <row r="1873" spans="3:14" x14ac:dyDescent="0.25">
      <c r="C1873" s="33"/>
      <c r="D1873" s="34"/>
      <c r="F1873" s="34"/>
      <c r="G1873" s="49"/>
      <c r="H1873" s="50"/>
      <c r="I1873" s="45"/>
      <c r="J1873" s="45"/>
      <c r="K1873" s="46"/>
      <c r="L1873" s="44"/>
      <c r="M1873" s="46"/>
      <c r="N1873" s="31"/>
    </row>
    <row r="1874" spans="3:14" x14ac:dyDescent="0.25">
      <c r="C1874" s="33"/>
      <c r="D1874" s="34"/>
      <c r="E1874" s="34"/>
      <c r="G1874" s="49"/>
      <c r="H1874" s="50"/>
      <c r="I1874" s="45"/>
      <c r="J1874" s="45"/>
      <c r="K1874" s="46"/>
      <c r="L1874" s="44"/>
      <c r="M1874" s="46"/>
      <c r="N1874" s="31"/>
    </row>
    <row r="1875" spans="3:14" x14ac:dyDescent="0.25">
      <c r="C1875" s="33"/>
      <c r="D1875" s="34"/>
      <c r="E1875" s="34"/>
      <c r="G1875" s="49"/>
      <c r="H1875" s="50"/>
      <c r="I1875" s="45"/>
      <c r="J1875" s="45"/>
      <c r="K1875" s="46"/>
      <c r="L1875" s="44"/>
      <c r="M1875" s="46"/>
      <c r="N1875" s="31"/>
    </row>
    <row r="1876" spans="3:14" x14ac:dyDescent="0.25">
      <c r="C1876" s="33"/>
      <c r="D1876" s="34"/>
      <c r="F1876" s="34"/>
      <c r="G1876" s="49"/>
      <c r="H1876" s="50"/>
      <c r="I1876" s="45"/>
      <c r="J1876" s="45"/>
      <c r="K1876" s="46"/>
      <c r="L1876" s="44"/>
      <c r="M1876" s="46"/>
      <c r="N1876" s="31"/>
    </row>
    <row r="1877" spans="3:14" x14ac:dyDescent="0.25">
      <c r="C1877" s="33"/>
      <c r="D1877" s="34"/>
      <c r="E1877" s="34"/>
      <c r="G1877" s="49"/>
      <c r="H1877" s="50"/>
      <c r="I1877" s="45"/>
      <c r="J1877" s="45"/>
      <c r="K1877" s="46"/>
      <c r="L1877" s="44"/>
      <c r="M1877" s="46"/>
      <c r="N1877" s="31"/>
    </row>
    <row r="1878" spans="3:14" x14ac:dyDescent="0.25">
      <c r="C1878" s="33"/>
      <c r="D1878" s="34"/>
      <c r="F1878" s="34"/>
      <c r="G1878" s="49"/>
      <c r="H1878" s="50"/>
      <c r="I1878" s="45"/>
      <c r="J1878" s="45"/>
      <c r="K1878" s="46"/>
      <c r="L1878" s="44"/>
      <c r="M1878" s="46"/>
      <c r="N1878" s="31"/>
    </row>
    <row r="1879" spans="3:14" x14ac:dyDescent="0.25">
      <c r="C1879" s="33"/>
      <c r="D1879" s="34"/>
      <c r="E1879" s="34"/>
      <c r="G1879" s="49"/>
      <c r="H1879" s="50"/>
      <c r="I1879" s="45"/>
      <c r="J1879" s="45"/>
      <c r="K1879" s="46"/>
      <c r="L1879" s="44"/>
      <c r="M1879" s="46"/>
      <c r="N1879" s="31"/>
    </row>
    <row r="1880" spans="3:14" x14ac:dyDescent="0.25">
      <c r="C1880" s="33"/>
      <c r="D1880" s="34"/>
      <c r="E1880" s="34"/>
      <c r="G1880" s="49"/>
      <c r="H1880" s="50"/>
      <c r="I1880" s="45"/>
      <c r="J1880" s="45"/>
      <c r="K1880" s="46"/>
      <c r="L1880" s="44"/>
      <c r="M1880" s="46"/>
      <c r="N1880" s="31"/>
    </row>
    <row r="1881" spans="3:14" x14ac:dyDescent="0.25">
      <c r="C1881" s="33"/>
      <c r="D1881" s="34"/>
      <c r="F1881" s="34"/>
      <c r="G1881" s="49"/>
      <c r="H1881" s="50"/>
      <c r="I1881" s="45"/>
      <c r="J1881" s="45"/>
      <c r="K1881" s="46"/>
      <c r="L1881" s="44"/>
      <c r="M1881" s="46"/>
      <c r="N1881" s="31"/>
    </row>
    <row r="1882" spans="3:14" x14ac:dyDescent="0.25">
      <c r="C1882" s="33"/>
      <c r="D1882" s="34"/>
      <c r="E1882" s="34"/>
      <c r="G1882" s="49"/>
      <c r="H1882" s="50"/>
      <c r="I1882" s="45"/>
      <c r="J1882" s="45"/>
      <c r="K1882" s="46"/>
      <c r="L1882" s="44"/>
      <c r="M1882" s="46"/>
      <c r="N1882" s="31"/>
    </row>
    <row r="1883" spans="3:14" x14ac:dyDescent="0.25">
      <c r="C1883" s="33"/>
      <c r="D1883" s="34"/>
      <c r="F1883" s="34"/>
      <c r="G1883" s="49"/>
      <c r="H1883" s="50"/>
      <c r="I1883" s="45"/>
      <c r="J1883" s="45"/>
      <c r="K1883" s="46"/>
      <c r="L1883" s="44"/>
      <c r="M1883" s="46"/>
      <c r="N1883" s="31"/>
    </row>
    <row r="1884" spans="3:14" x14ac:dyDescent="0.25">
      <c r="C1884" s="33"/>
      <c r="D1884" s="34"/>
      <c r="E1884" s="34"/>
      <c r="G1884" s="49"/>
      <c r="H1884" s="50"/>
      <c r="I1884" s="45"/>
      <c r="J1884" s="45"/>
      <c r="K1884" s="46"/>
      <c r="L1884" s="44"/>
      <c r="M1884" s="46"/>
      <c r="N1884" s="31"/>
    </row>
    <row r="1885" spans="3:14" x14ac:dyDescent="0.25">
      <c r="C1885" s="33"/>
      <c r="D1885" s="34"/>
      <c r="E1885" s="34"/>
      <c r="G1885" s="49"/>
      <c r="H1885" s="50"/>
      <c r="I1885" s="45"/>
      <c r="J1885" s="45"/>
      <c r="K1885" s="46"/>
      <c r="L1885" s="44"/>
      <c r="M1885" s="46"/>
      <c r="N1885" s="31"/>
    </row>
    <row r="1886" spans="3:14" x14ac:dyDescent="0.25">
      <c r="C1886" s="33"/>
      <c r="D1886" s="34"/>
      <c r="F1886" s="34"/>
      <c r="G1886" s="49"/>
      <c r="H1886" s="50"/>
      <c r="I1886" s="45"/>
      <c r="J1886" s="45"/>
      <c r="K1886" s="46"/>
      <c r="L1886" s="44"/>
      <c r="M1886" s="46"/>
      <c r="N1886" s="31"/>
    </row>
    <row r="1887" spans="3:14" x14ac:dyDescent="0.25">
      <c r="C1887" s="33"/>
      <c r="D1887" s="34"/>
      <c r="E1887" s="34"/>
      <c r="G1887" s="49"/>
      <c r="H1887" s="50"/>
      <c r="I1887" s="45"/>
      <c r="J1887" s="45"/>
      <c r="K1887" s="46"/>
      <c r="L1887" s="44"/>
      <c r="M1887" s="46"/>
      <c r="N1887" s="31"/>
    </row>
    <row r="1888" spans="3:14" x14ac:dyDescent="0.25">
      <c r="C1888" s="33"/>
      <c r="D1888" s="34"/>
      <c r="F1888" s="34"/>
      <c r="G1888" s="49"/>
      <c r="H1888" s="50"/>
      <c r="I1888" s="45"/>
      <c r="J1888" s="45"/>
      <c r="K1888" s="46"/>
      <c r="L1888" s="44"/>
      <c r="M1888" s="46"/>
      <c r="N1888" s="31"/>
    </row>
    <row r="1889" spans="3:14" x14ac:dyDescent="0.25">
      <c r="C1889" s="33"/>
      <c r="D1889" s="34"/>
      <c r="E1889" s="34"/>
      <c r="G1889" s="49"/>
      <c r="H1889" s="50"/>
      <c r="I1889" s="45"/>
      <c r="J1889" s="45"/>
      <c r="K1889" s="46"/>
      <c r="L1889" s="44"/>
      <c r="M1889" s="46"/>
      <c r="N1889" s="31"/>
    </row>
    <row r="1890" spans="3:14" x14ac:dyDescent="0.25">
      <c r="C1890" s="33"/>
      <c r="D1890" s="34"/>
      <c r="E1890" s="34"/>
      <c r="G1890" s="49"/>
      <c r="H1890" s="50"/>
      <c r="I1890" s="45"/>
      <c r="J1890" s="45"/>
      <c r="K1890" s="46"/>
      <c r="L1890" s="44"/>
      <c r="M1890" s="46"/>
      <c r="N1890" s="31"/>
    </row>
    <row r="1891" spans="3:14" x14ac:dyDescent="0.25">
      <c r="C1891" s="33"/>
      <c r="D1891" s="34"/>
      <c r="F1891" s="34"/>
      <c r="G1891" s="49"/>
      <c r="H1891" s="50"/>
      <c r="I1891" s="45"/>
      <c r="J1891" s="45"/>
      <c r="K1891" s="46"/>
      <c r="L1891" s="44"/>
      <c r="M1891" s="46"/>
      <c r="N1891" s="31"/>
    </row>
    <row r="1892" spans="3:14" x14ac:dyDescent="0.25">
      <c r="C1892" s="33"/>
      <c r="D1892" s="34"/>
      <c r="E1892" s="34"/>
      <c r="G1892" s="49"/>
      <c r="H1892" s="50"/>
      <c r="I1892" s="45"/>
      <c r="J1892" s="45"/>
      <c r="K1892" s="46"/>
      <c r="L1892" s="44"/>
      <c r="M1892" s="46"/>
      <c r="N1892" s="31"/>
    </row>
    <row r="1893" spans="3:14" x14ac:dyDescent="0.25">
      <c r="C1893" s="33"/>
      <c r="D1893" s="34"/>
      <c r="F1893" s="34"/>
      <c r="G1893" s="49"/>
      <c r="H1893" s="50"/>
      <c r="I1893" s="45"/>
      <c r="J1893" s="45"/>
      <c r="K1893" s="46"/>
      <c r="L1893" s="44"/>
      <c r="M1893" s="46"/>
      <c r="N1893" s="31"/>
    </row>
    <row r="1894" spans="3:14" x14ac:dyDescent="0.25">
      <c r="C1894" s="33"/>
      <c r="D1894" s="34"/>
      <c r="E1894" s="34"/>
      <c r="G1894" s="49"/>
      <c r="H1894" s="50"/>
      <c r="I1894" s="45"/>
      <c r="J1894" s="45"/>
      <c r="K1894" s="46"/>
      <c r="L1894" s="44"/>
      <c r="M1894" s="46"/>
      <c r="N1894" s="31"/>
    </row>
    <row r="1895" spans="3:14" x14ac:dyDescent="0.25">
      <c r="C1895" s="33"/>
      <c r="D1895" s="34"/>
      <c r="E1895" s="34"/>
      <c r="G1895" s="49"/>
      <c r="H1895" s="50"/>
      <c r="I1895" s="45"/>
      <c r="J1895" s="45"/>
      <c r="K1895" s="46"/>
      <c r="L1895" s="44"/>
      <c r="M1895" s="46"/>
      <c r="N1895" s="31"/>
    </row>
    <row r="1896" spans="3:14" x14ac:dyDescent="0.25">
      <c r="C1896" s="33"/>
      <c r="D1896" s="34"/>
      <c r="F1896" s="34"/>
      <c r="G1896" s="49"/>
      <c r="H1896" s="50"/>
      <c r="I1896" s="45"/>
      <c r="J1896" s="45"/>
      <c r="K1896" s="46"/>
      <c r="L1896" s="44"/>
      <c r="M1896" s="46"/>
      <c r="N1896" s="31"/>
    </row>
    <row r="1897" spans="3:14" x14ac:dyDescent="0.25">
      <c r="C1897" s="33"/>
      <c r="D1897" s="34"/>
      <c r="E1897" s="34"/>
      <c r="G1897" s="49"/>
      <c r="H1897" s="50"/>
      <c r="I1897" s="45"/>
      <c r="J1897" s="45"/>
      <c r="K1897" s="46"/>
      <c r="L1897" s="44"/>
      <c r="M1897" s="46"/>
      <c r="N1897" s="31"/>
    </row>
    <row r="1898" spans="3:14" x14ac:dyDescent="0.25">
      <c r="C1898" s="33"/>
      <c r="D1898" s="34"/>
      <c r="F1898" s="34"/>
      <c r="G1898" s="49"/>
      <c r="H1898" s="50"/>
      <c r="I1898" s="45"/>
      <c r="J1898" s="45"/>
      <c r="K1898" s="46"/>
      <c r="L1898" s="44"/>
      <c r="M1898" s="46"/>
      <c r="N1898" s="31"/>
    </row>
    <row r="1899" spans="3:14" x14ac:dyDescent="0.25">
      <c r="C1899" s="33"/>
      <c r="D1899" s="34"/>
      <c r="E1899" s="34"/>
      <c r="G1899" s="49"/>
      <c r="H1899" s="50"/>
      <c r="I1899" s="45"/>
      <c r="J1899" s="45"/>
      <c r="K1899" s="46"/>
      <c r="L1899" s="44"/>
      <c r="M1899" s="46"/>
      <c r="N1899" s="31"/>
    </row>
    <row r="1900" spans="3:14" x14ac:dyDescent="0.25">
      <c r="C1900" s="33"/>
      <c r="D1900" s="34"/>
      <c r="E1900" s="34"/>
      <c r="G1900" s="49"/>
      <c r="H1900" s="50"/>
      <c r="I1900" s="45"/>
      <c r="J1900" s="45"/>
      <c r="K1900" s="46"/>
      <c r="L1900" s="44"/>
      <c r="M1900" s="46"/>
      <c r="N1900" s="31"/>
    </row>
    <row r="1901" spans="3:14" x14ac:dyDescent="0.25">
      <c r="C1901" s="33"/>
      <c r="D1901" s="34"/>
      <c r="F1901" s="34"/>
      <c r="G1901" s="49"/>
      <c r="H1901" s="50"/>
      <c r="I1901" s="45"/>
      <c r="J1901" s="45"/>
      <c r="K1901" s="46"/>
      <c r="L1901" s="44"/>
      <c r="M1901" s="46"/>
      <c r="N1901" s="31"/>
    </row>
    <row r="1902" spans="3:14" x14ac:dyDescent="0.25">
      <c r="C1902" s="33"/>
      <c r="D1902" s="34"/>
      <c r="E1902" s="34"/>
      <c r="G1902" s="49"/>
      <c r="H1902" s="50"/>
      <c r="I1902" s="45"/>
      <c r="J1902" s="45"/>
      <c r="K1902" s="46"/>
      <c r="L1902" s="44"/>
      <c r="M1902" s="46"/>
      <c r="N1902" s="31"/>
    </row>
    <row r="1903" spans="3:14" x14ac:dyDescent="0.25">
      <c r="C1903" s="33"/>
      <c r="D1903" s="34"/>
      <c r="F1903" s="34"/>
      <c r="G1903" s="49"/>
      <c r="H1903" s="50"/>
      <c r="I1903" s="45"/>
      <c r="J1903" s="45"/>
      <c r="K1903" s="46"/>
      <c r="L1903" s="44"/>
      <c r="M1903" s="46"/>
      <c r="N1903" s="31"/>
    </row>
    <row r="1904" spans="3:14" x14ac:dyDescent="0.25">
      <c r="C1904" s="33"/>
      <c r="D1904" s="34"/>
      <c r="E1904" s="34"/>
      <c r="G1904" s="49"/>
      <c r="H1904" s="50"/>
      <c r="I1904" s="45"/>
      <c r="J1904" s="45"/>
      <c r="K1904" s="46"/>
      <c r="L1904" s="44"/>
      <c r="M1904" s="46"/>
      <c r="N1904" s="31"/>
    </row>
    <row r="1905" spans="3:14" x14ac:dyDescent="0.25">
      <c r="C1905" s="33"/>
      <c r="D1905" s="34"/>
      <c r="E1905" s="34"/>
      <c r="G1905" s="49"/>
      <c r="H1905" s="50"/>
      <c r="I1905" s="45"/>
      <c r="J1905" s="45"/>
      <c r="K1905" s="46"/>
      <c r="L1905" s="44"/>
      <c r="M1905" s="46"/>
      <c r="N1905" s="31"/>
    </row>
    <row r="1906" spans="3:14" x14ac:dyDescent="0.25">
      <c r="C1906" s="33"/>
      <c r="D1906" s="34"/>
      <c r="F1906" s="34"/>
      <c r="G1906" s="49"/>
      <c r="H1906" s="50"/>
      <c r="I1906" s="45"/>
      <c r="J1906" s="45"/>
      <c r="K1906" s="46"/>
      <c r="L1906" s="44"/>
      <c r="M1906" s="46"/>
      <c r="N1906" s="31"/>
    </row>
    <row r="1907" spans="3:14" x14ac:dyDescent="0.25">
      <c r="C1907" s="33"/>
      <c r="D1907" s="34"/>
      <c r="E1907" s="34"/>
      <c r="G1907" s="49"/>
      <c r="H1907" s="50"/>
      <c r="I1907" s="45"/>
      <c r="J1907" s="45"/>
      <c r="K1907" s="46"/>
      <c r="L1907" s="44"/>
      <c r="M1907" s="46"/>
      <c r="N1907" s="31"/>
    </row>
    <row r="1908" spans="3:14" x14ac:dyDescent="0.25">
      <c r="C1908" s="33"/>
      <c r="D1908" s="34"/>
      <c r="F1908" s="34"/>
      <c r="G1908" s="49"/>
      <c r="H1908" s="50"/>
      <c r="I1908" s="45"/>
      <c r="J1908" s="45"/>
      <c r="K1908" s="46"/>
      <c r="L1908" s="44"/>
      <c r="M1908" s="46"/>
      <c r="N1908" s="31"/>
    </row>
    <row r="1909" spans="3:14" x14ac:dyDescent="0.25">
      <c r="C1909" s="33"/>
      <c r="D1909" s="34"/>
      <c r="E1909" s="34"/>
      <c r="G1909" s="49"/>
      <c r="H1909" s="50"/>
      <c r="I1909" s="45"/>
      <c r="J1909" s="45"/>
      <c r="K1909" s="46"/>
      <c r="L1909" s="44"/>
      <c r="M1909" s="46"/>
      <c r="N1909" s="31"/>
    </row>
    <row r="1910" spans="3:14" x14ac:dyDescent="0.25">
      <c r="C1910" s="33"/>
      <c r="D1910" s="34"/>
      <c r="E1910" s="34"/>
      <c r="G1910" s="49"/>
      <c r="H1910" s="50"/>
      <c r="I1910" s="45"/>
      <c r="J1910" s="45"/>
      <c r="K1910" s="46"/>
      <c r="L1910" s="44"/>
      <c r="M1910" s="46"/>
      <c r="N1910" s="31"/>
    </row>
    <row r="1911" spans="3:14" x14ac:dyDescent="0.25">
      <c r="C1911" s="33"/>
      <c r="D1911" s="34"/>
      <c r="F1911" s="34"/>
      <c r="G1911" s="49"/>
      <c r="H1911" s="50"/>
      <c r="I1911" s="45"/>
      <c r="J1911" s="45"/>
      <c r="K1911" s="46"/>
      <c r="L1911" s="44"/>
      <c r="M1911" s="46"/>
      <c r="N1911" s="31"/>
    </row>
    <row r="1912" spans="3:14" x14ac:dyDescent="0.25">
      <c r="C1912" s="33"/>
      <c r="D1912" s="34"/>
      <c r="E1912" s="34"/>
      <c r="G1912" s="49"/>
      <c r="H1912" s="50"/>
      <c r="I1912" s="45"/>
      <c r="J1912" s="45"/>
      <c r="K1912" s="46"/>
      <c r="L1912" s="44"/>
      <c r="M1912" s="46"/>
      <c r="N1912" s="31"/>
    </row>
    <row r="1913" spans="3:14" x14ac:dyDescent="0.25">
      <c r="C1913" s="33"/>
      <c r="D1913" s="34"/>
      <c r="F1913" s="34"/>
      <c r="G1913" s="49"/>
      <c r="H1913" s="50"/>
      <c r="I1913" s="45"/>
      <c r="J1913" s="45"/>
      <c r="K1913" s="46"/>
      <c r="L1913" s="44"/>
      <c r="M1913" s="46"/>
      <c r="N1913" s="31"/>
    </row>
    <row r="1914" spans="3:14" x14ac:dyDescent="0.25">
      <c r="C1914" s="33"/>
      <c r="D1914" s="34"/>
      <c r="E1914" s="34"/>
      <c r="G1914" s="49"/>
      <c r="H1914" s="50"/>
      <c r="I1914" s="45"/>
      <c r="J1914" s="45"/>
      <c r="K1914" s="46"/>
      <c r="L1914" s="44"/>
      <c r="M1914" s="46"/>
      <c r="N1914" s="31"/>
    </row>
    <row r="1915" spans="3:14" x14ac:dyDescent="0.25">
      <c r="C1915" s="33"/>
      <c r="D1915" s="34"/>
      <c r="E1915" s="34"/>
      <c r="G1915" s="49"/>
      <c r="H1915" s="50"/>
      <c r="I1915" s="45"/>
      <c r="J1915" s="45"/>
      <c r="K1915" s="46"/>
      <c r="L1915" s="44"/>
      <c r="M1915" s="46"/>
      <c r="N1915" s="31"/>
    </row>
    <row r="1916" spans="3:14" x14ac:dyDescent="0.25">
      <c r="C1916" s="33"/>
      <c r="D1916" s="34"/>
      <c r="F1916" s="34"/>
      <c r="G1916" s="49"/>
      <c r="H1916" s="50"/>
      <c r="I1916" s="45"/>
      <c r="J1916" s="45"/>
      <c r="K1916" s="46"/>
      <c r="L1916" s="44"/>
      <c r="M1916" s="46"/>
      <c r="N1916" s="31"/>
    </row>
    <row r="1917" spans="3:14" x14ac:dyDescent="0.25">
      <c r="C1917" s="33"/>
      <c r="D1917" s="34"/>
      <c r="E1917" s="34"/>
      <c r="G1917" s="49"/>
      <c r="H1917" s="50"/>
      <c r="I1917" s="45"/>
      <c r="J1917" s="45"/>
      <c r="K1917" s="46"/>
      <c r="L1917" s="44"/>
      <c r="M1917" s="46"/>
      <c r="N1917" s="31"/>
    </row>
    <row r="1918" spans="3:14" x14ac:dyDescent="0.25">
      <c r="C1918" s="33"/>
      <c r="D1918" s="34"/>
      <c r="F1918" s="34"/>
      <c r="G1918" s="49"/>
      <c r="H1918" s="50"/>
      <c r="I1918" s="45"/>
      <c r="J1918" s="45"/>
      <c r="K1918" s="46"/>
      <c r="L1918" s="44"/>
      <c r="M1918" s="46"/>
      <c r="N1918" s="31"/>
    </row>
    <row r="1919" spans="3:14" x14ac:dyDescent="0.25">
      <c r="C1919" s="33"/>
      <c r="D1919" s="34"/>
      <c r="E1919" s="34"/>
      <c r="G1919" s="49"/>
      <c r="H1919" s="50"/>
      <c r="I1919" s="45"/>
      <c r="J1919" s="45"/>
      <c r="K1919" s="46"/>
      <c r="L1919" s="44"/>
      <c r="M1919" s="46"/>
      <c r="N1919" s="31"/>
    </row>
    <row r="1920" spans="3:14" x14ac:dyDescent="0.25">
      <c r="C1920" s="33"/>
      <c r="D1920" s="34"/>
      <c r="E1920" s="34"/>
      <c r="G1920" s="49"/>
      <c r="H1920" s="50"/>
      <c r="I1920" s="45"/>
      <c r="J1920" s="45"/>
      <c r="K1920" s="46"/>
      <c r="L1920" s="44"/>
      <c r="M1920" s="46"/>
      <c r="N1920" s="31"/>
    </row>
    <row r="1921" spans="3:14" x14ac:dyDescent="0.25">
      <c r="C1921" s="33"/>
      <c r="D1921" s="34"/>
      <c r="F1921" s="34"/>
      <c r="G1921" s="49"/>
      <c r="H1921" s="50"/>
      <c r="I1921" s="45"/>
      <c r="J1921" s="45"/>
      <c r="K1921" s="46"/>
      <c r="L1921" s="44"/>
      <c r="M1921" s="46"/>
      <c r="N1921" s="31"/>
    </row>
    <row r="1922" spans="3:14" x14ac:dyDescent="0.25">
      <c r="C1922" s="33"/>
      <c r="D1922" s="34"/>
      <c r="E1922" s="34"/>
      <c r="G1922" s="49"/>
      <c r="H1922" s="50"/>
      <c r="I1922" s="45"/>
      <c r="J1922" s="45"/>
      <c r="K1922" s="46"/>
      <c r="L1922" s="44"/>
      <c r="M1922" s="46"/>
      <c r="N1922" s="31"/>
    </row>
    <row r="1923" spans="3:14" x14ac:dyDescent="0.25">
      <c r="C1923" s="33"/>
      <c r="D1923" s="34"/>
      <c r="F1923" s="34"/>
      <c r="G1923" s="49"/>
      <c r="H1923" s="50"/>
      <c r="I1923" s="45"/>
      <c r="J1923" s="45"/>
      <c r="K1923" s="46"/>
      <c r="L1923" s="44"/>
      <c r="M1923" s="46"/>
      <c r="N1923" s="31"/>
    </row>
    <row r="1924" spans="3:14" x14ac:dyDescent="0.25">
      <c r="C1924" s="33"/>
      <c r="D1924" s="34"/>
      <c r="E1924" s="34"/>
      <c r="G1924" s="49"/>
      <c r="H1924" s="50"/>
      <c r="I1924" s="45"/>
      <c r="J1924" s="45"/>
      <c r="K1924" s="46"/>
      <c r="L1924" s="44"/>
      <c r="M1924" s="46"/>
      <c r="N1924" s="31"/>
    </row>
    <row r="1925" spans="3:14" x14ac:dyDescent="0.25">
      <c r="C1925" s="33"/>
      <c r="D1925" s="34"/>
      <c r="E1925" s="34"/>
      <c r="G1925" s="49"/>
      <c r="H1925" s="50"/>
      <c r="I1925" s="45"/>
      <c r="J1925" s="45"/>
      <c r="K1925" s="46"/>
      <c r="L1925" s="44"/>
      <c r="M1925" s="46"/>
      <c r="N1925" s="31"/>
    </row>
    <row r="1926" spans="3:14" x14ac:dyDescent="0.25">
      <c r="C1926" s="33"/>
      <c r="D1926" s="34"/>
      <c r="F1926" s="34"/>
      <c r="G1926" s="49"/>
      <c r="H1926" s="50"/>
      <c r="I1926" s="45"/>
      <c r="J1926" s="45"/>
      <c r="K1926" s="46"/>
      <c r="L1926" s="44"/>
      <c r="M1926" s="46"/>
      <c r="N1926" s="31"/>
    </row>
    <row r="1927" spans="3:14" x14ac:dyDescent="0.25">
      <c r="C1927" s="33"/>
      <c r="D1927" s="34"/>
      <c r="E1927" s="34"/>
      <c r="G1927" s="49"/>
      <c r="H1927" s="50"/>
      <c r="I1927" s="45"/>
      <c r="J1927" s="45"/>
      <c r="K1927" s="46"/>
      <c r="L1927" s="44"/>
      <c r="M1927" s="46"/>
      <c r="N1927" s="31"/>
    </row>
    <row r="1928" spans="3:14" x14ac:dyDescent="0.25">
      <c r="C1928" s="33"/>
      <c r="D1928" s="34"/>
      <c r="F1928" s="34"/>
      <c r="G1928" s="49"/>
      <c r="H1928" s="50"/>
      <c r="I1928" s="45"/>
      <c r="J1928" s="45"/>
      <c r="K1928" s="46"/>
      <c r="L1928" s="44"/>
      <c r="M1928" s="46"/>
      <c r="N1928" s="31"/>
    </row>
    <row r="1929" spans="3:14" x14ac:dyDescent="0.25">
      <c r="C1929" s="33"/>
      <c r="D1929" s="34"/>
      <c r="E1929" s="34"/>
      <c r="G1929" s="49"/>
      <c r="H1929" s="50"/>
      <c r="I1929" s="45"/>
      <c r="J1929" s="45"/>
      <c r="K1929" s="46"/>
      <c r="L1929" s="44"/>
      <c r="M1929" s="46"/>
      <c r="N1929" s="31"/>
    </row>
    <row r="1930" spans="3:14" x14ac:dyDescent="0.25">
      <c r="C1930" s="33"/>
      <c r="D1930" s="34"/>
      <c r="E1930" s="34"/>
      <c r="G1930" s="49"/>
      <c r="H1930" s="50"/>
      <c r="I1930" s="45"/>
      <c r="J1930" s="45"/>
      <c r="K1930" s="46"/>
      <c r="L1930" s="44"/>
      <c r="M1930" s="46"/>
      <c r="N1930" s="31"/>
    </row>
    <row r="1931" spans="3:14" x14ac:dyDescent="0.25">
      <c r="C1931" s="33"/>
      <c r="D1931" s="34"/>
      <c r="F1931" s="34"/>
      <c r="G1931" s="49"/>
      <c r="H1931" s="50"/>
      <c r="I1931" s="45"/>
      <c r="J1931" s="45"/>
      <c r="K1931" s="46"/>
      <c r="L1931" s="44"/>
      <c r="M1931" s="46"/>
      <c r="N1931" s="31"/>
    </row>
    <row r="1932" spans="3:14" x14ac:dyDescent="0.25">
      <c r="C1932" s="33"/>
      <c r="D1932" s="34"/>
      <c r="E1932" s="34"/>
      <c r="G1932" s="49"/>
      <c r="H1932" s="50"/>
      <c r="I1932" s="45"/>
      <c r="J1932" s="45"/>
      <c r="K1932" s="46"/>
      <c r="L1932" s="44"/>
      <c r="M1932" s="46"/>
      <c r="N1932" s="31"/>
    </row>
    <row r="1933" spans="3:14" x14ac:dyDescent="0.25">
      <c r="C1933" s="33"/>
      <c r="D1933" s="34"/>
      <c r="F1933" s="34"/>
      <c r="G1933" s="49"/>
      <c r="H1933" s="50"/>
      <c r="I1933" s="45"/>
      <c r="J1933" s="45"/>
      <c r="K1933" s="46"/>
      <c r="L1933" s="44"/>
      <c r="M1933" s="46"/>
      <c r="N1933" s="31"/>
    </row>
    <row r="1934" spans="3:14" x14ac:dyDescent="0.25">
      <c r="C1934" s="33"/>
      <c r="D1934" s="34"/>
      <c r="E1934" s="34"/>
      <c r="G1934" s="49"/>
      <c r="H1934" s="50"/>
      <c r="I1934" s="45"/>
      <c r="J1934" s="45"/>
      <c r="K1934" s="46"/>
      <c r="L1934" s="44"/>
      <c r="M1934" s="46"/>
      <c r="N1934" s="31"/>
    </row>
    <row r="1935" spans="3:14" x14ac:dyDescent="0.25">
      <c r="C1935" s="33"/>
      <c r="D1935" s="34"/>
      <c r="E1935" s="34"/>
      <c r="G1935" s="49"/>
      <c r="H1935" s="50"/>
      <c r="I1935" s="45"/>
      <c r="J1935" s="45"/>
      <c r="K1935" s="46"/>
      <c r="L1935" s="44"/>
      <c r="M1935" s="46"/>
      <c r="N1935" s="31"/>
    </row>
    <row r="1936" spans="3:14" x14ac:dyDescent="0.25">
      <c r="C1936" s="33"/>
      <c r="D1936" s="34"/>
      <c r="F1936" s="34"/>
      <c r="G1936" s="49"/>
      <c r="H1936" s="50"/>
      <c r="I1936" s="45"/>
      <c r="J1936" s="45"/>
      <c r="K1936" s="46"/>
      <c r="L1936" s="44"/>
      <c r="M1936" s="46"/>
      <c r="N1936" s="31"/>
    </row>
    <row r="1937" spans="3:14" x14ac:dyDescent="0.25">
      <c r="C1937" s="33"/>
      <c r="D1937" s="34"/>
      <c r="E1937" s="34"/>
      <c r="G1937" s="49"/>
      <c r="H1937" s="50"/>
      <c r="I1937" s="45"/>
      <c r="J1937" s="45"/>
      <c r="K1937" s="46"/>
      <c r="L1937" s="44"/>
      <c r="M1937" s="46"/>
      <c r="N1937" s="31"/>
    </row>
    <row r="1938" spans="3:14" x14ac:dyDescent="0.25">
      <c r="C1938" s="33"/>
      <c r="D1938" s="34"/>
      <c r="F1938" s="34"/>
      <c r="G1938" s="49"/>
      <c r="H1938" s="50"/>
      <c r="I1938" s="45"/>
      <c r="J1938" s="45"/>
      <c r="K1938" s="46"/>
      <c r="L1938" s="44"/>
      <c r="M1938" s="46"/>
      <c r="N1938" s="31"/>
    </row>
    <row r="1939" spans="3:14" x14ac:dyDescent="0.25">
      <c r="C1939" s="33"/>
      <c r="D1939" s="34"/>
      <c r="E1939" s="34"/>
      <c r="G1939" s="49"/>
      <c r="H1939" s="50"/>
      <c r="I1939" s="45"/>
      <c r="J1939" s="45"/>
      <c r="K1939" s="46"/>
      <c r="L1939" s="44"/>
      <c r="M1939" s="46"/>
      <c r="N1939" s="31"/>
    </row>
    <row r="1940" spans="3:14" x14ac:dyDescent="0.25">
      <c r="C1940" s="33"/>
      <c r="D1940" s="34"/>
      <c r="E1940" s="34"/>
      <c r="G1940" s="49"/>
      <c r="H1940" s="50"/>
      <c r="I1940" s="45"/>
      <c r="J1940" s="45"/>
      <c r="K1940" s="46"/>
      <c r="L1940" s="44"/>
      <c r="M1940" s="46"/>
      <c r="N1940" s="31"/>
    </row>
    <row r="1941" spans="3:14" x14ac:dyDescent="0.25">
      <c r="C1941" s="33"/>
      <c r="D1941" s="34"/>
      <c r="F1941" s="34"/>
      <c r="G1941" s="49"/>
      <c r="H1941" s="50"/>
      <c r="I1941" s="45"/>
      <c r="J1941" s="45"/>
      <c r="K1941" s="46"/>
      <c r="L1941" s="44"/>
      <c r="M1941" s="46"/>
      <c r="N1941" s="31"/>
    </row>
    <row r="1942" spans="3:14" x14ac:dyDescent="0.25">
      <c r="C1942" s="33"/>
      <c r="D1942" s="34"/>
      <c r="E1942" s="34"/>
      <c r="G1942" s="49"/>
      <c r="H1942" s="50"/>
      <c r="I1942" s="45"/>
      <c r="J1942" s="45"/>
      <c r="K1942" s="46"/>
      <c r="L1942" s="44"/>
      <c r="M1942" s="46"/>
      <c r="N1942" s="31"/>
    </row>
    <row r="1943" spans="3:14" x14ac:dyDescent="0.25">
      <c r="C1943" s="33"/>
      <c r="D1943" s="34"/>
      <c r="F1943" s="34"/>
      <c r="G1943" s="49"/>
      <c r="H1943" s="50"/>
      <c r="I1943" s="45"/>
      <c r="J1943" s="45"/>
      <c r="K1943" s="46"/>
      <c r="L1943" s="44"/>
      <c r="M1943" s="46"/>
      <c r="N1943" s="31"/>
    </row>
    <row r="1944" spans="3:14" x14ac:dyDescent="0.25">
      <c r="C1944" s="33"/>
      <c r="D1944" s="34"/>
      <c r="E1944" s="34"/>
      <c r="G1944" s="49"/>
      <c r="H1944" s="50"/>
      <c r="I1944" s="45"/>
      <c r="J1944" s="45"/>
      <c r="K1944" s="46"/>
      <c r="L1944" s="44"/>
      <c r="M1944" s="46"/>
      <c r="N1944" s="31"/>
    </row>
    <row r="1945" spans="3:14" x14ac:dyDescent="0.25">
      <c r="C1945" s="33"/>
      <c r="D1945" s="34"/>
      <c r="E1945" s="34"/>
      <c r="G1945" s="49"/>
      <c r="H1945" s="50"/>
      <c r="I1945" s="45"/>
      <c r="J1945" s="45"/>
      <c r="K1945" s="46"/>
      <c r="L1945" s="44"/>
      <c r="M1945" s="46"/>
      <c r="N1945" s="31"/>
    </row>
    <row r="1946" spans="3:14" x14ac:dyDescent="0.25">
      <c r="C1946" s="33"/>
      <c r="D1946" s="34"/>
      <c r="F1946" s="34"/>
      <c r="G1946" s="49"/>
      <c r="H1946" s="50"/>
      <c r="I1946" s="45"/>
      <c r="J1946" s="45"/>
      <c r="K1946" s="46"/>
      <c r="L1946" s="44"/>
      <c r="M1946" s="46"/>
      <c r="N1946" s="31"/>
    </row>
    <row r="1947" spans="3:14" x14ac:dyDescent="0.25">
      <c r="C1947" s="33"/>
      <c r="D1947" s="34"/>
      <c r="E1947" s="34"/>
      <c r="G1947" s="49"/>
      <c r="H1947" s="50"/>
      <c r="I1947" s="45"/>
      <c r="J1947" s="45"/>
      <c r="K1947" s="46"/>
      <c r="L1947" s="44"/>
      <c r="M1947" s="46"/>
      <c r="N1947" s="31"/>
    </row>
    <row r="1948" spans="3:14" x14ac:dyDescent="0.25">
      <c r="C1948" s="33"/>
      <c r="D1948" s="34"/>
      <c r="F1948" s="34"/>
      <c r="G1948" s="49"/>
      <c r="H1948" s="50"/>
      <c r="I1948" s="45"/>
      <c r="J1948" s="45"/>
      <c r="K1948" s="46"/>
      <c r="L1948" s="44"/>
      <c r="M1948" s="46"/>
      <c r="N1948" s="31"/>
    </row>
    <row r="1949" spans="3:14" x14ac:dyDescent="0.25">
      <c r="C1949" s="33"/>
      <c r="D1949" s="34"/>
      <c r="E1949" s="34"/>
      <c r="G1949" s="49"/>
      <c r="H1949" s="50"/>
      <c r="I1949" s="45"/>
      <c r="J1949" s="45"/>
      <c r="K1949" s="46"/>
      <c r="L1949" s="44"/>
      <c r="M1949" s="46"/>
      <c r="N1949" s="31"/>
    </row>
    <row r="1950" spans="3:14" x14ac:dyDescent="0.25">
      <c r="C1950" s="33"/>
      <c r="D1950" s="34"/>
      <c r="E1950" s="34"/>
      <c r="G1950" s="49"/>
      <c r="H1950" s="50"/>
      <c r="I1950" s="45"/>
      <c r="J1950" s="45"/>
      <c r="K1950" s="46"/>
      <c r="L1950" s="44"/>
      <c r="M1950" s="46"/>
      <c r="N1950" s="31"/>
    </row>
    <row r="1951" spans="3:14" x14ac:dyDescent="0.25">
      <c r="C1951" s="33"/>
      <c r="D1951" s="34"/>
      <c r="F1951" s="34"/>
      <c r="G1951" s="49"/>
      <c r="H1951" s="50"/>
      <c r="I1951" s="45"/>
      <c r="J1951" s="45"/>
      <c r="K1951" s="46"/>
      <c r="L1951" s="44"/>
      <c r="M1951" s="46"/>
      <c r="N1951" s="31"/>
    </row>
    <row r="1952" spans="3:14" x14ac:dyDescent="0.25">
      <c r="C1952" s="33"/>
      <c r="D1952" s="34"/>
      <c r="E1952" s="34"/>
      <c r="G1952" s="49"/>
      <c r="H1952" s="50"/>
      <c r="I1952" s="45"/>
      <c r="J1952" s="45"/>
      <c r="K1952" s="46"/>
      <c r="L1952" s="44"/>
      <c r="M1952" s="46"/>
      <c r="N1952" s="31"/>
    </row>
    <row r="1953" spans="3:14" x14ac:dyDescent="0.25">
      <c r="C1953" s="33"/>
      <c r="D1953" s="34"/>
      <c r="F1953" s="34"/>
      <c r="G1953" s="49"/>
      <c r="H1953" s="50"/>
      <c r="I1953" s="45"/>
      <c r="J1953" s="45"/>
      <c r="K1953" s="46"/>
      <c r="L1953" s="44"/>
      <c r="M1953" s="46"/>
      <c r="N1953" s="31"/>
    </row>
    <row r="1954" spans="3:14" x14ac:dyDescent="0.25">
      <c r="C1954" s="33"/>
      <c r="D1954" s="34"/>
      <c r="E1954" s="34"/>
      <c r="G1954" s="49"/>
      <c r="H1954" s="50"/>
      <c r="I1954" s="45"/>
      <c r="J1954" s="45"/>
      <c r="K1954" s="46"/>
      <c r="L1954" s="44"/>
      <c r="M1954" s="46"/>
      <c r="N1954" s="31"/>
    </row>
    <row r="1955" spans="3:14" x14ac:dyDescent="0.25">
      <c r="C1955" s="33"/>
      <c r="D1955" s="34"/>
      <c r="E1955" s="34"/>
      <c r="G1955" s="49"/>
      <c r="H1955" s="50"/>
      <c r="I1955" s="45"/>
      <c r="J1955" s="45"/>
      <c r="K1955" s="46"/>
      <c r="L1955" s="44"/>
      <c r="M1955" s="46"/>
      <c r="N1955" s="31"/>
    </row>
    <row r="1956" spans="3:14" x14ac:dyDescent="0.25">
      <c r="C1956" s="33"/>
      <c r="D1956" s="34"/>
      <c r="F1956" s="34"/>
      <c r="G1956" s="49"/>
      <c r="H1956" s="50"/>
      <c r="I1956" s="45"/>
      <c r="J1956" s="45"/>
      <c r="K1956" s="46"/>
      <c r="L1956" s="44"/>
      <c r="M1956" s="46"/>
      <c r="N1956" s="31"/>
    </row>
    <row r="1957" spans="3:14" x14ac:dyDescent="0.25">
      <c r="C1957" s="33"/>
      <c r="D1957" s="34"/>
      <c r="E1957" s="34"/>
      <c r="G1957" s="49"/>
      <c r="H1957" s="50"/>
      <c r="I1957" s="45"/>
      <c r="J1957" s="45"/>
      <c r="K1957" s="46"/>
      <c r="L1957" s="44"/>
      <c r="M1957" s="46"/>
      <c r="N1957" s="31"/>
    </row>
    <row r="1958" spans="3:14" x14ac:dyDescent="0.25">
      <c r="C1958" s="33"/>
      <c r="D1958" s="34"/>
      <c r="F1958" s="34"/>
      <c r="G1958" s="49"/>
      <c r="H1958" s="50"/>
      <c r="I1958" s="45"/>
      <c r="J1958" s="45"/>
      <c r="K1958" s="46"/>
      <c r="L1958" s="44"/>
      <c r="M1958" s="46"/>
      <c r="N1958" s="31"/>
    </row>
    <row r="1959" spans="3:14" x14ac:dyDescent="0.25">
      <c r="C1959" s="33"/>
      <c r="D1959" s="34"/>
      <c r="E1959" s="34"/>
      <c r="G1959" s="49"/>
      <c r="H1959" s="50"/>
      <c r="I1959" s="45"/>
      <c r="J1959" s="45"/>
      <c r="K1959" s="46"/>
      <c r="L1959" s="44"/>
      <c r="M1959" s="46"/>
      <c r="N1959" s="31"/>
    </row>
    <row r="1960" spans="3:14" x14ac:dyDescent="0.25">
      <c r="C1960" s="33"/>
      <c r="D1960" s="34"/>
      <c r="E1960" s="34"/>
      <c r="G1960" s="49"/>
      <c r="H1960" s="50"/>
      <c r="I1960" s="45"/>
      <c r="J1960" s="45"/>
      <c r="K1960" s="46"/>
      <c r="L1960" s="44"/>
      <c r="M1960" s="46"/>
      <c r="N1960" s="31"/>
    </row>
    <row r="1961" spans="3:14" x14ac:dyDescent="0.25">
      <c r="C1961" s="33"/>
      <c r="D1961" s="34"/>
      <c r="F1961" s="34"/>
      <c r="G1961" s="49"/>
      <c r="H1961" s="50"/>
      <c r="I1961" s="45"/>
      <c r="J1961" s="45"/>
      <c r="K1961" s="46"/>
      <c r="L1961" s="44"/>
      <c r="M1961" s="46"/>
      <c r="N1961" s="31"/>
    </row>
    <row r="1962" spans="3:14" x14ac:dyDescent="0.25">
      <c r="C1962" s="33"/>
      <c r="D1962" s="34"/>
      <c r="E1962" s="34"/>
      <c r="G1962" s="49"/>
      <c r="H1962" s="50"/>
      <c r="I1962" s="45"/>
      <c r="J1962" s="45"/>
      <c r="K1962" s="46"/>
      <c r="L1962" s="44"/>
      <c r="M1962" s="46"/>
      <c r="N1962" s="31"/>
    </row>
    <row r="1963" spans="3:14" x14ac:dyDescent="0.25">
      <c r="C1963" s="33"/>
      <c r="D1963" s="34"/>
      <c r="F1963" s="34"/>
      <c r="G1963" s="49"/>
      <c r="H1963" s="50"/>
      <c r="I1963" s="45"/>
      <c r="J1963" s="45"/>
      <c r="K1963" s="46"/>
      <c r="L1963" s="44"/>
      <c r="M1963" s="46"/>
      <c r="N1963" s="31"/>
    </row>
    <row r="1964" spans="3:14" x14ac:dyDescent="0.25">
      <c r="C1964" s="33"/>
      <c r="D1964" s="34"/>
      <c r="E1964" s="34"/>
      <c r="G1964" s="49"/>
      <c r="H1964" s="50"/>
      <c r="I1964" s="45"/>
      <c r="J1964" s="45"/>
      <c r="K1964" s="46"/>
      <c r="L1964" s="44"/>
      <c r="M1964" s="46"/>
      <c r="N1964" s="31"/>
    </row>
    <row r="1965" spans="3:14" x14ac:dyDescent="0.25">
      <c r="C1965" s="33"/>
      <c r="D1965" s="34"/>
      <c r="E1965" s="34"/>
      <c r="G1965" s="49"/>
      <c r="H1965" s="50"/>
      <c r="I1965" s="45"/>
      <c r="J1965" s="45"/>
      <c r="K1965" s="46"/>
      <c r="L1965" s="44"/>
      <c r="M1965" s="46"/>
      <c r="N1965" s="31"/>
    </row>
    <row r="1966" spans="3:14" x14ac:dyDescent="0.25">
      <c r="C1966" s="33"/>
      <c r="D1966" s="34"/>
      <c r="F1966" s="34"/>
      <c r="G1966" s="49"/>
      <c r="H1966" s="50"/>
      <c r="I1966" s="45"/>
      <c r="J1966" s="45"/>
      <c r="K1966" s="46"/>
      <c r="L1966" s="44"/>
      <c r="M1966" s="46"/>
      <c r="N1966" s="31"/>
    </row>
    <row r="1967" spans="3:14" x14ac:dyDescent="0.25">
      <c r="C1967" s="33"/>
      <c r="D1967" s="34"/>
      <c r="E1967" s="34"/>
      <c r="G1967" s="49"/>
      <c r="H1967" s="50"/>
      <c r="I1967" s="45"/>
      <c r="J1967" s="45"/>
      <c r="K1967" s="46"/>
      <c r="L1967" s="44"/>
      <c r="M1967" s="46"/>
      <c r="N1967" s="31"/>
    </row>
    <row r="1968" spans="3:14" x14ac:dyDescent="0.25">
      <c r="C1968" s="33"/>
      <c r="D1968" s="34"/>
      <c r="F1968" s="34"/>
      <c r="G1968" s="49"/>
      <c r="H1968" s="50"/>
      <c r="I1968" s="45"/>
      <c r="J1968" s="45"/>
      <c r="K1968" s="46"/>
      <c r="L1968" s="44"/>
      <c r="M1968" s="46"/>
      <c r="N1968" s="31"/>
    </row>
    <row r="1969" spans="3:14" x14ac:dyDescent="0.25">
      <c r="C1969" s="33"/>
      <c r="D1969" s="34"/>
      <c r="E1969" s="34"/>
      <c r="G1969" s="49"/>
      <c r="H1969" s="50"/>
      <c r="I1969" s="45"/>
      <c r="J1969" s="45"/>
      <c r="K1969" s="46"/>
      <c r="L1969" s="44"/>
      <c r="M1969" s="46"/>
      <c r="N1969" s="31"/>
    </row>
    <row r="1970" spans="3:14" x14ac:dyDescent="0.25">
      <c r="C1970" s="33"/>
      <c r="D1970" s="34"/>
      <c r="E1970" s="34"/>
      <c r="G1970" s="49"/>
      <c r="H1970" s="50"/>
      <c r="I1970" s="45"/>
      <c r="J1970" s="45"/>
      <c r="K1970" s="46"/>
      <c r="L1970" s="44"/>
      <c r="M1970" s="46"/>
      <c r="N1970" s="31"/>
    </row>
    <row r="1971" spans="3:14" x14ac:dyDescent="0.25">
      <c r="C1971" s="33"/>
      <c r="D1971" s="34"/>
      <c r="F1971" s="34"/>
      <c r="G1971" s="49"/>
      <c r="H1971" s="50"/>
      <c r="I1971" s="45"/>
      <c r="J1971" s="45"/>
      <c r="K1971" s="46"/>
      <c r="L1971" s="44"/>
      <c r="M1971" s="46"/>
      <c r="N1971" s="31"/>
    </row>
    <row r="1972" spans="3:14" x14ac:dyDescent="0.25">
      <c r="C1972" s="33"/>
      <c r="D1972" s="34"/>
      <c r="E1972" s="34"/>
      <c r="G1972" s="49"/>
      <c r="H1972" s="50"/>
      <c r="I1972" s="45"/>
      <c r="J1972" s="45"/>
      <c r="K1972" s="46"/>
      <c r="L1972" s="44"/>
      <c r="M1972" s="46"/>
      <c r="N1972" s="31"/>
    </row>
    <row r="1973" spans="3:14" x14ac:dyDescent="0.25">
      <c r="C1973" s="33"/>
      <c r="D1973" s="34"/>
      <c r="F1973" s="34"/>
      <c r="G1973" s="49"/>
      <c r="H1973" s="50"/>
      <c r="I1973" s="45"/>
      <c r="J1973" s="45"/>
      <c r="K1973" s="46"/>
      <c r="L1973" s="44"/>
      <c r="M1973" s="46"/>
      <c r="N1973" s="31"/>
    </row>
    <row r="1974" spans="3:14" x14ac:dyDescent="0.25">
      <c r="C1974" s="33"/>
      <c r="D1974" s="34"/>
      <c r="E1974" s="34"/>
      <c r="G1974" s="49"/>
      <c r="H1974" s="50"/>
      <c r="I1974" s="45"/>
      <c r="J1974" s="45"/>
      <c r="K1974" s="46"/>
      <c r="L1974" s="44"/>
      <c r="M1974" s="46"/>
      <c r="N1974" s="31"/>
    </row>
    <row r="1975" spans="3:14" x14ac:dyDescent="0.25">
      <c r="C1975" s="33"/>
      <c r="D1975" s="34"/>
      <c r="E1975" s="34"/>
      <c r="G1975" s="49"/>
      <c r="H1975" s="50"/>
      <c r="I1975" s="45"/>
      <c r="J1975" s="45"/>
      <c r="K1975" s="46"/>
      <c r="L1975" s="44"/>
      <c r="M1975" s="46"/>
      <c r="N1975" s="31"/>
    </row>
    <row r="1976" spans="3:14" x14ac:dyDescent="0.25">
      <c r="C1976" s="33"/>
      <c r="D1976" s="34"/>
      <c r="F1976" s="34"/>
      <c r="G1976" s="49"/>
      <c r="H1976" s="50"/>
      <c r="I1976" s="45"/>
      <c r="J1976" s="45"/>
      <c r="K1976" s="46"/>
      <c r="L1976" s="44"/>
      <c r="M1976" s="46"/>
      <c r="N1976" s="31"/>
    </row>
    <row r="1977" spans="3:14" x14ac:dyDescent="0.25">
      <c r="C1977" s="33"/>
      <c r="D1977" s="34"/>
      <c r="E1977" s="34"/>
      <c r="G1977" s="49"/>
      <c r="H1977" s="50"/>
      <c r="I1977" s="45"/>
      <c r="J1977" s="45"/>
      <c r="K1977" s="46"/>
      <c r="L1977" s="44"/>
      <c r="M1977" s="46"/>
      <c r="N1977" s="31"/>
    </row>
    <row r="1978" spans="3:14" x14ac:dyDescent="0.25">
      <c r="C1978" s="33"/>
      <c r="D1978" s="34"/>
      <c r="F1978" s="34"/>
      <c r="G1978" s="49"/>
      <c r="H1978" s="50"/>
      <c r="I1978" s="45"/>
      <c r="J1978" s="45"/>
      <c r="K1978" s="46"/>
      <c r="L1978" s="44"/>
      <c r="M1978" s="46"/>
      <c r="N1978" s="31"/>
    </row>
    <row r="1979" spans="3:14" x14ac:dyDescent="0.25">
      <c r="C1979" s="33"/>
      <c r="D1979" s="34"/>
      <c r="E1979" s="34"/>
      <c r="G1979" s="49"/>
      <c r="H1979" s="50"/>
      <c r="I1979" s="45"/>
      <c r="J1979" s="45"/>
      <c r="K1979" s="46"/>
      <c r="L1979" s="44"/>
      <c r="M1979" s="46"/>
      <c r="N1979" s="31"/>
    </row>
    <row r="1980" spans="3:14" x14ac:dyDescent="0.25">
      <c r="C1980" s="33"/>
      <c r="D1980" s="34"/>
      <c r="E1980" s="34"/>
      <c r="G1980" s="49"/>
      <c r="H1980" s="50"/>
      <c r="I1980" s="45"/>
      <c r="J1980" s="45"/>
      <c r="K1980" s="46"/>
      <c r="L1980" s="44"/>
      <c r="M1980" s="46"/>
      <c r="N1980" s="31"/>
    </row>
    <row r="1981" spans="3:14" x14ac:dyDescent="0.25">
      <c r="C1981" s="33"/>
      <c r="D1981" s="34"/>
      <c r="F1981" s="34"/>
      <c r="G1981" s="49"/>
      <c r="H1981" s="50"/>
      <c r="I1981" s="45"/>
      <c r="J1981" s="45"/>
      <c r="K1981" s="46"/>
      <c r="L1981" s="44"/>
      <c r="M1981" s="46"/>
      <c r="N1981" s="31"/>
    </row>
    <row r="1982" spans="3:14" x14ac:dyDescent="0.25">
      <c r="C1982" s="33"/>
      <c r="D1982" s="34"/>
      <c r="E1982" s="34"/>
      <c r="G1982" s="49"/>
      <c r="H1982" s="50"/>
      <c r="I1982" s="45"/>
      <c r="J1982" s="45"/>
      <c r="K1982" s="46"/>
      <c r="L1982" s="44"/>
      <c r="M1982" s="46"/>
      <c r="N1982" s="31"/>
    </row>
    <row r="1983" spans="3:14" x14ac:dyDescent="0.25">
      <c r="C1983" s="33"/>
      <c r="D1983" s="34"/>
      <c r="F1983" s="34"/>
      <c r="G1983" s="49"/>
      <c r="H1983" s="50"/>
      <c r="I1983" s="45"/>
      <c r="J1983" s="45"/>
      <c r="K1983" s="46"/>
      <c r="L1983" s="44"/>
      <c r="M1983" s="46"/>
      <c r="N1983" s="31"/>
    </row>
    <row r="1984" spans="3:14" x14ac:dyDescent="0.25">
      <c r="C1984" s="33"/>
      <c r="D1984" s="34"/>
      <c r="E1984" s="34"/>
      <c r="G1984" s="49"/>
      <c r="H1984" s="50"/>
      <c r="I1984" s="45"/>
      <c r="J1984" s="45"/>
      <c r="K1984" s="46"/>
      <c r="L1984" s="44"/>
      <c r="M1984" s="46"/>
      <c r="N1984" s="31"/>
    </row>
    <row r="1985" spans="3:14" x14ac:dyDescent="0.25">
      <c r="C1985" s="33"/>
      <c r="D1985" s="34"/>
      <c r="E1985" s="34"/>
      <c r="G1985" s="49"/>
      <c r="H1985" s="50"/>
      <c r="I1985" s="45"/>
      <c r="J1985" s="45"/>
      <c r="K1985" s="46"/>
      <c r="L1985" s="44"/>
      <c r="M1985" s="46"/>
      <c r="N1985" s="31"/>
    </row>
    <row r="1986" spans="3:14" x14ac:dyDescent="0.25">
      <c r="C1986" s="33"/>
      <c r="D1986" s="34"/>
      <c r="F1986" s="34"/>
      <c r="G1986" s="49"/>
      <c r="H1986" s="50"/>
      <c r="I1986" s="45"/>
      <c r="J1986" s="45"/>
      <c r="K1986" s="46"/>
      <c r="L1986" s="44"/>
      <c r="M1986" s="46"/>
      <c r="N1986" s="31"/>
    </row>
    <row r="1987" spans="3:14" x14ac:dyDescent="0.25">
      <c r="C1987" s="33"/>
      <c r="D1987" s="34"/>
      <c r="E1987" s="34"/>
      <c r="G1987" s="49"/>
      <c r="H1987" s="50"/>
      <c r="I1987" s="45"/>
      <c r="J1987" s="45"/>
      <c r="K1987" s="46"/>
      <c r="L1987" s="44"/>
      <c r="M1987" s="46"/>
      <c r="N1987" s="31"/>
    </row>
    <row r="1988" spans="3:14" x14ac:dyDescent="0.25">
      <c r="C1988" s="33"/>
      <c r="D1988" s="34"/>
      <c r="F1988" s="34"/>
      <c r="G1988" s="49"/>
      <c r="H1988" s="50"/>
      <c r="I1988" s="45"/>
      <c r="J1988" s="45"/>
      <c r="K1988" s="46"/>
      <c r="L1988" s="44"/>
      <c r="M1988" s="46"/>
      <c r="N1988" s="31"/>
    </row>
    <row r="1989" spans="3:14" x14ac:dyDescent="0.25">
      <c r="C1989" s="33"/>
      <c r="D1989" s="34"/>
      <c r="E1989" s="34"/>
      <c r="G1989" s="49"/>
      <c r="H1989" s="50"/>
      <c r="I1989" s="45"/>
      <c r="J1989" s="45"/>
      <c r="K1989" s="46"/>
      <c r="L1989" s="44"/>
      <c r="M1989" s="46"/>
      <c r="N1989" s="31"/>
    </row>
    <row r="1990" spans="3:14" x14ac:dyDescent="0.25">
      <c r="C1990" s="33"/>
      <c r="D1990" s="34"/>
      <c r="E1990" s="34"/>
      <c r="G1990" s="49"/>
      <c r="H1990" s="50"/>
      <c r="I1990" s="45"/>
      <c r="J1990" s="45"/>
      <c r="K1990" s="46"/>
      <c r="L1990" s="44"/>
      <c r="M1990" s="46"/>
      <c r="N1990" s="31"/>
    </row>
    <row r="1991" spans="3:14" x14ac:dyDescent="0.25">
      <c r="C1991" s="33"/>
      <c r="D1991" s="34"/>
      <c r="F1991" s="34"/>
      <c r="G1991" s="49"/>
      <c r="H1991" s="50"/>
      <c r="I1991" s="45"/>
      <c r="J1991" s="45"/>
      <c r="K1991" s="46"/>
      <c r="L1991" s="44"/>
      <c r="M1991" s="46"/>
      <c r="N1991" s="31"/>
    </row>
    <row r="1992" spans="3:14" x14ac:dyDescent="0.25">
      <c r="C1992" s="33"/>
      <c r="D1992" s="34"/>
      <c r="E1992" s="34"/>
      <c r="G1992" s="49"/>
      <c r="H1992" s="50"/>
      <c r="I1992" s="45"/>
      <c r="J1992" s="45"/>
      <c r="K1992" s="46"/>
      <c r="L1992" s="44"/>
      <c r="M1992" s="46"/>
      <c r="N1992" s="31"/>
    </row>
    <row r="1993" spans="3:14" x14ac:dyDescent="0.25">
      <c r="C1993" s="33"/>
      <c r="D1993" s="34"/>
      <c r="F1993" s="34"/>
      <c r="G1993" s="49"/>
      <c r="H1993" s="50"/>
      <c r="I1993" s="45"/>
      <c r="J1993" s="45"/>
      <c r="K1993" s="46"/>
      <c r="L1993" s="44"/>
      <c r="M1993" s="46"/>
      <c r="N1993" s="31"/>
    </row>
    <row r="1994" spans="3:14" x14ac:dyDescent="0.25">
      <c r="C1994" s="33"/>
      <c r="D1994" s="34"/>
      <c r="E1994" s="34"/>
      <c r="G1994" s="49"/>
      <c r="H1994" s="50"/>
      <c r="I1994" s="45"/>
      <c r="J1994" s="45"/>
      <c r="K1994" s="46"/>
      <c r="L1994" s="44"/>
      <c r="M1994" s="46"/>
      <c r="N1994" s="31"/>
    </row>
    <row r="1995" spans="3:14" x14ac:dyDescent="0.25">
      <c r="C1995" s="33"/>
      <c r="D1995" s="34"/>
      <c r="E1995" s="34"/>
      <c r="G1995" s="49"/>
      <c r="H1995" s="50"/>
      <c r="I1995" s="45"/>
      <c r="J1995" s="45"/>
      <c r="K1995" s="46"/>
      <c r="L1995" s="44"/>
      <c r="M1995" s="46"/>
      <c r="N1995" s="31"/>
    </row>
    <row r="1996" spans="3:14" x14ac:dyDescent="0.25">
      <c r="C1996" s="33"/>
      <c r="D1996" s="34"/>
      <c r="F1996" s="34"/>
      <c r="G1996" s="49"/>
      <c r="H1996" s="50"/>
      <c r="I1996" s="45"/>
      <c r="J1996" s="45"/>
      <c r="K1996" s="46"/>
      <c r="L1996" s="44"/>
      <c r="M1996" s="46"/>
      <c r="N1996" s="31"/>
    </row>
    <row r="1997" spans="3:14" x14ac:dyDescent="0.25">
      <c r="C1997" s="33"/>
      <c r="D1997" s="34"/>
      <c r="E1997" s="34"/>
      <c r="G1997" s="49"/>
      <c r="H1997" s="50"/>
      <c r="I1997" s="45"/>
      <c r="J1997" s="45"/>
      <c r="K1997" s="46"/>
      <c r="L1997" s="44"/>
      <c r="M1997" s="46"/>
      <c r="N1997" s="31"/>
    </row>
    <row r="1998" spans="3:14" x14ac:dyDescent="0.25">
      <c r="C1998" s="33"/>
      <c r="D1998" s="34"/>
      <c r="F1998" s="34"/>
      <c r="G1998" s="49"/>
      <c r="H1998" s="50"/>
      <c r="I1998" s="45"/>
      <c r="J1998" s="45"/>
      <c r="K1998" s="46"/>
      <c r="L1998" s="44"/>
      <c r="M1998" s="46"/>
      <c r="N1998" s="31"/>
    </row>
    <row r="1999" spans="3:14" x14ac:dyDescent="0.25">
      <c r="C1999" s="33"/>
      <c r="D1999" s="34"/>
      <c r="E1999" s="34"/>
      <c r="G1999" s="49"/>
      <c r="H1999" s="50"/>
      <c r="I1999" s="45"/>
      <c r="J1999" s="45"/>
      <c r="K1999" s="46"/>
      <c r="L1999" s="44"/>
      <c r="M1999" s="46"/>
      <c r="N1999" s="31"/>
    </row>
    <row r="2000" spans="3:14" x14ac:dyDescent="0.25">
      <c r="C2000" s="33"/>
      <c r="D2000" s="34"/>
      <c r="E2000" s="34"/>
      <c r="G2000" s="49"/>
      <c r="H2000" s="50"/>
      <c r="I2000" s="45"/>
      <c r="J2000" s="45"/>
      <c r="K2000" s="46"/>
      <c r="L2000" s="44"/>
      <c r="M2000" s="46"/>
      <c r="N2000" s="31"/>
    </row>
    <row r="2001" spans="3:14" x14ac:dyDescent="0.25">
      <c r="C2001" s="33"/>
      <c r="D2001" s="34"/>
      <c r="F2001" s="34"/>
      <c r="G2001" s="49"/>
      <c r="H2001" s="50"/>
      <c r="I2001" s="45"/>
      <c r="J2001" s="45"/>
      <c r="K2001" s="46"/>
      <c r="L2001" s="44"/>
      <c r="M2001" s="46"/>
      <c r="N2001" s="31"/>
    </row>
    <row r="2002" spans="3:14" x14ac:dyDescent="0.25">
      <c r="C2002" s="33"/>
      <c r="D2002" s="34"/>
      <c r="E2002" s="34"/>
      <c r="G2002" s="49"/>
      <c r="H2002" s="50"/>
      <c r="I2002" s="45"/>
      <c r="J2002" s="45"/>
      <c r="K2002" s="46"/>
      <c r="L2002" s="44"/>
      <c r="M2002" s="46"/>
      <c r="N2002" s="31"/>
    </row>
    <row r="2003" spans="3:14" x14ac:dyDescent="0.25">
      <c r="C2003" s="33"/>
      <c r="D2003" s="34"/>
      <c r="F2003" s="34"/>
      <c r="G2003" s="49"/>
      <c r="H2003" s="50"/>
      <c r="I2003" s="45"/>
      <c r="J2003" s="45"/>
      <c r="K2003" s="46"/>
      <c r="L2003" s="44"/>
      <c r="M2003" s="46"/>
      <c r="N2003" s="31"/>
    </row>
    <row r="2004" spans="3:14" x14ac:dyDescent="0.25">
      <c r="C2004" s="33"/>
      <c r="D2004" s="34"/>
      <c r="E2004" s="34"/>
      <c r="G2004" s="49"/>
      <c r="H2004" s="50"/>
      <c r="I2004" s="45"/>
      <c r="J2004" s="45"/>
      <c r="K2004" s="46"/>
      <c r="L2004" s="44"/>
      <c r="M2004" s="46"/>
      <c r="N2004" s="31"/>
    </row>
    <row r="2005" spans="3:14" x14ac:dyDescent="0.25">
      <c r="C2005" s="33"/>
      <c r="D2005" s="34"/>
      <c r="E2005" s="34"/>
      <c r="G2005" s="49"/>
      <c r="H2005" s="50"/>
      <c r="I2005" s="45"/>
      <c r="J2005" s="45"/>
      <c r="K2005" s="46"/>
      <c r="L2005" s="44"/>
      <c r="M2005" s="46"/>
      <c r="N2005" s="31"/>
    </row>
    <row r="2006" spans="3:14" x14ac:dyDescent="0.25">
      <c r="C2006" s="33"/>
      <c r="D2006" s="34"/>
      <c r="F2006" s="34"/>
      <c r="G2006" s="49"/>
      <c r="H2006" s="50"/>
      <c r="I2006" s="45"/>
      <c r="J2006" s="45"/>
      <c r="K2006" s="46"/>
      <c r="L2006" s="44"/>
      <c r="M2006" s="46"/>
      <c r="N2006" s="31"/>
    </row>
    <row r="2007" spans="3:14" x14ac:dyDescent="0.25">
      <c r="C2007" s="33"/>
      <c r="D2007" s="34"/>
      <c r="E2007" s="34"/>
      <c r="G2007" s="49"/>
      <c r="H2007" s="50"/>
      <c r="I2007" s="45"/>
      <c r="J2007" s="45"/>
      <c r="K2007" s="46"/>
      <c r="L2007" s="44"/>
      <c r="M2007" s="46"/>
      <c r="N2007" s="31"/>
    </row>
    <row r="2008" spans="3:14" x14ac:dyDescent="0.25">
      <c r="C2008" s="33"/>
      <c r="D2008" s="34"/>
      <c r="F2008" s="34"/>
      <c r="G2008" s="49"/>
      <c r="H2008" s="50"/>
      <c r="I2008" s="45"/>
      <c r="J2008" s="45"/>
      <c r="K2008" s="46"/>
      <c r="L2008" s="44"/>
      <c r="M2008" s="46"/>
      <c r="N2008" s="31"/>
    </row>
    <row r="2009" spans="3:14" x14ac:dyDescent="0.25">
      <c r="C2009" s="33"/>
      <c r="D2009" s="34"/>
      <c r="E2009" s="34"/>
      <c r="G2009" s="49"/>
      <c r="H2009" s="50"/>
      <c r="I2009" s="45"/>
      <c r="J2009" s="45"/>
      <c r="K2009" s="46"/>
      <c r="L2009" s="44"/>
      <c r="M2009" s="46"/>
      <c r="N2009" s="31"/>
    </row>
    <row r="2010" spans="3:14" x14ac:dyDescent="0.25">
      <c r="C2010" s="33"/>
      <c r="D2010" s="34"/>
      <c r="E2010" s="34"/>
      <c r="G2010" s="49"/>
      <c r="H2010" s="50"/>
      <c r="I2010" s="45"/>
      <c r="J2010" s="45"/>
      <c r="K2010" s="46"/>
      <c r="L2010" s="44"/>
      <c r="M2010" s="46"/>
      <c r="N2010" s="31"/>
    </row>
    <row r="2011" spans="3:14" x14ac:dyDescent="0.25">
      <c r="C2011" s="33"/>
      <c r="D2011" s="34"/>
      <c r="F2011" s="34"/>
      <c r="G2011" s="49"/>
      <c r="H2011" s="50"/>
      <c r="I2011" s="45"/>
      <c r="J2011" s="45"/>
      <c r="K2011" s="46"/>
      <c r="L2011" s="44"/>
      <c r="M2011" s="46"/>
      <c r="N2011" s="31"/>
    </row>
    <row r="2012" spans="3:14" x14ac:dyDescent="0.25">
      <c r="C2012" s="33"/>
      <c r="D2012" s="34"/>
      <c r="E2012" s="34"/>
      <c r="G2012" s="49"/>
      <c r="H2012" s="50"/>
      <c r="I2012" s="45"/>
      <c r="J2012" s="45"/>
      <c r="K2012" s="46"/>
      <c r="L2012" s="44"/>
      <c r="M2012" s="46"/>
      <c r="N2012" s="31"/>
    </row>
    <row r="2013" spans="3:14" x14ac:dyDescent="0.25">
      <c r="C2013" s="33"/>
      <c r="D2013" s="34"/>
      <c r="F2013" s="34"/>
      <c r="G2013" s="49"/>
      <c r="H2013" s="50"/>
      <c r="I2013" s="45"/>
      <c r="J2013" s="45"/>
      <c r="K2013" s="46"/>
      <c r="L2013" s="44"/>
      <c r="M2013" s="46"/>
      <c r="N2013" s="31"/>
    </row>
    <row r="2014" spans="3:14" x14ac:dyDescent="0.25">
      <c r="C2014" s="33"/>
      <c r="D2014" s="34"/>
      <c r="E2014" s="34"/>
      <c r="G2014" s="49"/>
      <c r="H2014" s="50"/>
      <c r="I2014" s="45"/>
      <c r="J2014" s="45"/>
      <c r="K2014" s="46"/>
      <c r="L2014" s="44"/>
      <c r="M2014" s="46"/>
      <c r="N2014" s="31"/>
    </row>
    <row r="2015" spans="3:14" x14ac:dyDescent="0.25">
      <c r="C2015" s="33"/>
      <c r="D2015" s="34"/>
      <c r="E2015" s="34"/>
      <c r="G2015" s="49"/>
      <c r="H2015" s="50"/>
      <c r="I2015" s="45"/>
      <c r="J2015" s="45"/>
      <c r="K2015" s="46"/>
      <c r="L2015" s="44"/>
      <c r="M2015" s="46"/>
      <c r="N2015" s="31"/>
    </row>
    <row r="2016" spans="3:14" x14ac:dyDescent="0.25">
      <c r="C2016" s="33"/>
      <c r="D2016" s="34"/>
      <c r="F2016" s="34"/>
      <c r="G2016" s="49"/>
      <c r="H2016" s="50"/>
      <c r="I2016" s="45"/>
      <c r="J2016" s="45"/>
      <c r="K2016" s="46"/>
      <c r="L2016" s="44"/>
      <c r="M2016" s="46"/>
      <c r="N2016" s="31"/>
    </row>
    <row r="2017" spans="3:14" x14ac:dyDescent="0.25">
      <c r="C2017" s="33"/>
      <c r="D2017" s="34"/>
      <c r="E2017" s="34"/>
      <c r="G2017" s="49"/>
      <c r="H2017" s="50"/>
      <c r="I2017" s="45"/>
      <c r="J2017" s="45"/>
      <c r="K2017" s="46"/>
      <c r="L2017" s="44"/>
      <c r="M2017" s="46"/>
      <c r="N2017" s="31"/>
    </row>
    <row r="2018" spans="3:14" x14ac:dyDescent="0.25">
      <c r="C2018" s="33"/>
      <c r="D2018" s="34"/>
      <c r="F2018" s="34"/>
      <c r="G2018" s="49"/>
      <c r="H2018" s="50"/>
      <c r="I2018" s="45"/>
      <c r="J2018" s="45"/>
      <c r="K2018" s="46"/>
      <c r="L2018" s="44"/>
      <c r="M2018" s="46"/>
      <c r="N2018" s="31"/>
    </row>
    <row r="2019" spans="3:14" x14ac:dyDescent="0.25">
      <c r="C2019" s="33"/>
      <c r="D2019" s="34"/>
      <c r="E2019" s="34"/>
      <c r="G2019" s="49"/>
      <c r="H2019" s="50"/>
      <c r="I2019" s="45"/>
      <c r="J2019" s="45"/>
      <c r="K2019" s="46"/>
      <c r="L2019" s="44"/>
      <c r="M2019" s="46"/>
      <c r="N2019" s="31"/>
    </row>
    <row r="2020" spans="3:14" x14ac:dyDescent="0.25">
      <c r="C2020" s="33"/>
      <c r="D2020" s="34"/>
      <c r="E2020" s="34"/>
      <c r="G2020" s="49"/>
      <c r="H2020" s="50"/>
      <c r="I2020" s="45"/>
      <c r="J2020" s="45"/>
      <c r="K2020" s="46"/>
      <c r="L2020" s="44"/>
      <c r="M2020" s="46"/>
      <c r="N2020" s="31"/>
    </row>
    <row r="2021" spans="3:14" x14ac:dyDescent="0.25">
      <c r="C2021" s="33"/>
      <c r="D2021" s="34"/>
      <c r="F2021" s="34"/>
      <c r="G2021" s="49"/>
      <c r="H2021" s="50"/>
      <c r="I2021" s="45"/>
      <c r="J2021" s="45"/>
      <c r="K2021" s="46"/>
      <c r="L2021" s="44"/>
      <c r="M2021" s="46"/>
      <c r="N2021" s="31"/>
    </row>
    <row r="2022" spans="3:14" x14ac:dyDescent="0.25">
      <c r="C2022" s="33"/>
      <c r="D2022" s="34"/>
      <c r="E2022" s="34"/>
      <c r="G2022" s="49"/>
      <c r="H2022" s="50"/>
      <c r="I2022" s="45"/>
      <c r="J2022" s="45"/>
      <c r="K2022" s="46"/>
      <c r="L2022" s="44"/>
      <c r="M2022" s="46"/>
      <c r="N2022" s="31"/>
    </row>
    <row r="2023" spans="3:14" x14ac:dyDescent="0.25">
      <c r="C2023" s="33"/>
      <c r="D2023" s="34"/>
      <c r="F2023" s="34"/>
      <c r="G2023" s="49"/>
      <c r="H2023" s="50"/>
      <c r="I2023" s="45"/>
      <c r="J2023" s="45"/>
      <c r="K2023" s="46"/>
      <c r="L2023" s="44"/>
      <c r="M2023" s="46"/>
      <c r="N2023" s="31"/>
    </row>
    <row r="2024" spans="3:14" x14ac:dyDescent="0.25">
      <c r="C2024" s="33"/>
      <c r="D2024" s="34"/>
      <c r="E2024" s="34"/>
      <c r="G2024" s="49"/>
      <c r="H2024" s="50"/>
      <c r="I2024" s="45"/>
      <c r="J2024" s="45"/>
      <c r="K2024" s="46"/>
      <c r="L2024" s="44"/>
      <c r="M2024" s="46"/>
      <c r="N2024" s="31"/>
    </row>
    <row r="2025" spans="3:14" x14ac:dyDescent="0.25">
      <c r="C2025" s="33"/>
      <c r="D2025" s="34"/>
      <c r="E2025" s="34"/>
      <c r="G2025" s="49"/>
      <c r="H2025" s="50"/>
      <c r="I2025" s="45"/>
      <c r="J2025" s="45"/>
      <c r="K2025" s="46"/>
      <c r="L2025" s="44"/>
      <c r="M2025" s="46"/>
      <c r="N2025" s="31"/>
    </row>
    <row r="2026" spans="3:14" x14ac:dyDescent="0.25">
      <c r="C2026" s="33"/>
      <c r="D2026" s="34"/>
      <c r="F2026" s="34"/>
      <c r="G2026" s="49"/>
      <c r="H2026" s="50"/>
      <c r="I2026" s="45"/>
      <c r="J2026" s="45"/>
      <c r="K2026" s="46"/>
      <c r="L2026" s="44"/>
      <c r="M2026" s="46"/>
      <c r="N2026" s="31"/>
    </row>
    <row r="2027" spans="3:14" x14ac:dyDescent="0.25">
      <c r="C2027" s="33"/>
      <c r="D2027" s="34"/>
      <c r="E2027" s="34"/>
      <c r="G2027" s="49"/>
      <c r="H2027" s="50"/>
      <c r="I2027" s="45"/>
      <c r="J2027" s="45"/>
      <c r="K2027" s="46"/>
      <c r="L2027" s="44"/>
      <c r="M2027" s="46"/>
      <c r="N2027" s="31"/>
    </row>
    <row r="2028" spans="3:14" x14ac:dyDescent="0.25">
      <c r="C2028" s="33"/>
      <c r="D2028" s="34"/>
      <c r="F2028" s="34"/>
      <c r="G2028" s="49"/>
      <c r="H2028" s="50"/>
      <c r="I2028" s="45"/>
      <c r="J2028" s="45"/>
      <c r="K2028" s="46"/>
      <c r="L2028" s="44"/>
      <c r="M2028" s="46"/>
      <c r="N2028" s="31"/>
    </row>
    <row r="2029" spans="3:14" x14ac:dyDescent="0.25">
      <c r="C2029" s="33"/>
      <c r="D2029" s="34"/>
      <c r="E2029" s="34"/>
      <c r="G2029" s="49"/>
      <c r="H2029" s="50"/>
      <c r="I2029" s="45"/>
      <c r="J2029" s="45"/>
      <c r="K2029" s="46"/>
      <c r="L2029" s="44"/>
      <c r="M2029" s="46"/>
      <c r="N2029" s="31"/>
    </row>
    <row r="2030" spans="3:14" x14ac:dyDescent="0.25">
      <c r="C2030" s="33"/>
      <c r="D2030" s="34"/>
      <c r="E2030" s="34"/>
      <c r="G2030" s="49"/>
      <c r="H2030" s="50"/>
      <c r="I2030" s="45"/>
      <c r="J2030" s="45"/>
      <c r="K2030" s="46"/>
      <c r="L2030" s="44"/>
      <c r="M2030" s="46"/>
      <c r="N2030" s="31"/>
    </row>
    <row r="2031" spans="3:14" x14ac:dyDescent="0.25">
      <c r="C2031" s="33"/>
      <c r="D2031" s="34"/>
      <c r="F2031" s="34"/>
      <c r="G2031" s="49"/>
      <c r="H2031" s="50"/>
      <c r="I2031" s="45"/>
      <c r="J2031" s="45"/>
      <c r="K2031" s="46"/>
      <c r="L2031" s="44"/>
      <c r="M2031" s="46"/>
      <c r="N2031" s="31"/>
    </row>
    <row r="2032" spans="3:14" x14ac:dyDescent="0.25">
      <c r="C2032" s="33"/>
      <c r="D2032" s="34"/>
      <c r="E2032" s="34"/>
      <c r="G2032" s="49"/>
      <c r="H2032" s="50"/>
      <c r="I2032" s="45"/>
      <c r="J2032" s="45"/>
      <c r="K2032" s="46"/>
      <c r="L2032" s="44"/>
      <c r="M2032" s="46"/>
      <c r="N2032" s="31"/>
    </row>
    <row r="2033" spans="3:14" x14ac:dyDescent="0.25">
      <c r="C2033" s="33"/>
      <c r="D2033" s="34"/>
      <c r="F2033" s="34"/>
      <c r="G2033" s="49"/>
      <c r="H2033" s="50"/>
      <c r="I2033" s="45"/>
      <c r="J2033" s="45"/>
      <c r="K2033" s="46"/>
      <c r="L2033" s="44"/>
      <c r="M2033" s="46"/>
      <c r="N2033" s="31"/>
    </row>
    <row r="2034" spans="3:14" x14ac:dyDescent="0.25">
      <c r="C2034" s="33"/>
      <c r="D2034" s="34"/>
      <c r="E2034" s="34"/>
      <c r="G2034" s="49"/>
      <c r="H2034" s="50"/>
      <c r="I2034" s="45"/>
      <c r="J2034" s="45"/>
      <c r="K2034" s="46"/>
      <c r="L2034" s="44"/>
      <c r="M2034" s="46"/>
      <c r="N2034" s="31"/>
    </row>
    <row r="2035" spans="3:14" x14ac:dyDescent="0.25">
      <c r="C2035" s="33"/>
      <c r="D2035" s="34"/>
      <c r="E2035" s="34"/>
      <c r="G2035" s="49"/>
      <c r="H2035" s="50"/>
      <c r="I2035" s="45"/>
      <c r="J2035" s="45"/>
      <c r="K2035" s="46"/>
      <c r="L2035" s="44"/>
      <c r="M2035" s="46"/>
      <c r="N2035" s="31"/>
    </row>
    <row r="2036" spans="3:14" x14ac:dyDescent="0.25">
      <c r="C2036" s="33"/>
      <c r="D2036" s="34"/>
      <c r="F2036" s="34"/>
      <c r="G2036" s="49"/>
      <c r="H2036" s="50"/>
      <c r="I2036" s="45"/>
      <c r="J2036" s="45"/>
      <c r="K2036" s="46"/>
      <c r="L2036" s="44"/>
      <c r="M2036" s="46"/>
      <c r="N2036" s="31"/>
    </row>
    <row r="2037" spans="3:14" x14ac:dyDescent="0.25">
      <c r="C2037" s="33"/>
      <c r="D2037" s="34"/>
      <c r="E2037" s="34"/>
      <c r="G2037" s="49"/>
      <c r="H2037" s="50"/>
      <c r="I2037" s="45"/>
      <c r="J2037" s="45"/>
      <c r="K2037" s="46"/>
      <c r="L2037" s="44"/>
      <c r="M2037" s="46"/>
      <c r="N2037" s="31"/>
    </row>
    <row r="2038" spans="3:14" x14ac:dyDescent="0.25">
      <c r="C2038" s="33"/>
      <c r="D2038" s="34"/>
      <c r="F2038" s="34"/>
      <c r="G2038" s="49"/>
      <c r="H2038" s="50"/>
      <c r="I2038" s="45"/>
      <c r="J2038" s="45"/>
      <c r="K2038" s="46"/>
      <c r="L2038" s="44"/>
      <c r="M2038" s="46"/>
      <c r="N2038" s="31"/>
    </row>
    <row r="2039" spans="3:14" x14ac:dyDescent="0.25">
      <c r="C2039" s="33"/>
      <c r="D2039" s="34"/>
      <c r="E2039" s="34"/>
      <c r="G2039" s="49"/>
      <c r="H2039" s="50"/>
      <c r="I2039" s="45"/>
      <c r="J2039" s="45"/>
      <c r="K2039" s="46"/>
      <c r="L2039" s="44"/>
      <c r="M2039" s="46"/>
      <c r="N2039" s="31"/>
    </row>
    <row r="2040" spans="3:14" x14ac:dyDescent="0.25">
      <c r="C2040" s="33"/>
      <c r="D2040" s="34"/>
      <c r="E2040" s="34"/>
      <c r="G2040" s="49"/>
      <c r="H2040" s="50"/>
      <c r="I2040" s="45"/>
      <c r="J2040" s="45"/>
      <c r="K2040" s="46"/>
      <c r="L2040" s="44"/>
      <c r="M2040" s="46"/>
      <c r="N2040" s="31"/>
    </row>
    <row r="2041" spans="3:14" x14ac:dyDescent="0.25">
      <c r="C2041" s="33"/>
      <c r="D2041" s="34"/>
      <c r="F2041" s="34"/>
      <c r="G2041" s="49"/>
      <c r="H2041" s="50"/>
      <c r="I2041" s="45"/>
      <c r="J2041" s="45"/>
      <c r="K2041" s="46"/>
      <c r="L2041" s="44"/>
      <c r="M2041" s="46"/>
      <c r="N2041" s="31"/>
    </row>
    <row r="2042" spans="3:14" x14ac:dyDescent="0.25">
      <c r="C2042" s="33"/>
      <c r="D2042" s="34"/>
      <c r="E2042" s="34"/>
      <c r="G2042" s="49"/>
      <c r="H2042" s="50"/>
      <c r="I2042" s="45"/>
      <c r="J2042" s="45"/>
      <c r="K2042" s="46"/>
      <c r="L2042" s="44"/>
      <c r="M2042" s="46"/>
      <c r="N2042" s="31"/>
    </row>
    <row r="2043" spans="3:14" x14ac:dyDescent="0.25">
      <c r="C2043" s="33"/>
      <c r="D2043" s="34"/>
      <c r="F2043" s="34"/>
      <c r="G2043" s="49"/>
      <c r="H2043" s="50"/>
      <c r="I2043" s="45"/>
      <c r="J2043" s="45"/>
      <c r="K2043" s="46"/>
      <c r="L2043" s="44"/>
      <c r="M2043" s="46"/>
      <c r="N2043" s="31"/>
    </row>
    <row r="2044" spans="3:14" x14ac:dyDescent="0.25">
      <c r="C2044" s="33"/>
      <c r="D2044" s="34"/>
      <c r="E2044" s="34"/>
      <c r="G2044" s="49"/>
      <c r="H2044" s="50"/>
      <c r="I2044" s="45"/>
      <c r="J2044" s="45"/>
      <c r="K2044" s="46"/>
      <c r="L2044" s="44"/>
      <c r="M2044" s="46"/>
      <c r="N2044" s="31"/>
    </row>
    <row r="2045" spans="3:14" x14ac:dyDescent="0.25">
      <c r="C2045" s="33"/>
      <c r="D2045" s="34"/>
      <c r="E2045" s="34"/>
      <c r="G2045" s="49"/>
      <c r="H2045" s="50"/>
      <c r="I2045" s="45"/>
      <c r="J2045" s="45"/>
      <c r="K2045" s="46"/>
      <c r="L2045" s="44"/>
      <c r="M2045" s="46"/>
      <c r="N2045" s="31"/>
    </row>
    <row r="2046" spans="3:14" x14ac:dyDescent="0.25">
      <c r="C2046" s="33"/>
      <c r="D2046" s="34"/>
      <c r="F2046" s="34"/>
      <c r="G2046" s="49"/>
      <c r="H2046" s="50"/>
      <c r="I2046" s="45"/>
      <c r="J2046" s="45"/>
      <c r="K2046" s="46"/>
      <c r="L2046" s="44"/>
      <c r="M2046" s="46"/>
      <c r="N2046" s="31"/>
    </row>
    <row r="2047" spans="3:14" x14ac:dyDescent="0.25">
      <c r="C2047" s="33"/>
      <c r="D2047" s="34"/>
      <c r="E2047" s="34"/>
      <c r="G2047" s="49"/>
      <c r="H2047" s="50"/>
      <c r="I2047" s="45"/>
      <c r="J2047" s="45"/>
      <c r="K2047" s="46"/>
      <c r="L2047" s="44"/>
      <c r="M2047" s="46"/>
      <c r="N2047" s="31"/>
    </row>
    <row r="2048" spans="3:14" x14ac:dyDescent="0.25">
      <c r="C2048" s="33"/>
      <c r="D2048" s="34"/>
      <c r="F2048" s="34"/>
      <c r="G2048" s="49"/>
      <c r="H2048" s="50"/>
      <c r="I2048" s="45"/>
      <c r="J2048" s="45"/>
      <c r="K2048" s="46"/>
      <c r="L2048" s="44"/>
      <c r="M2048" s="46"/>
      <c r="N2048" s="31"/>
    </row>
    <row r="2049" spans="3:14" x14ac:dyDescent="0.25">
      <c r="C2049" s="33"/>
      <c r="D2049" s="34"/>
      <c r="E2049" s="34"/>
      <c r="G2049" s="49"/>
      <c r="H2049" s="50"/>
      <c r="I2049" s="45"/>
      <c r="J2049" s="45"/>
      <c r="K2049" s="46"/>
      <c r="L2049" s="44"/>
      <c r="M2049" s="46"/>
      <c r="N2049" s="31"/>
    </row>
    <row r="2050" spans="3:14" x14ac:dyDescent="0.25">
      <c r="C2050" s="33"/>
      <c r="D2050" s="34"/>
      <c r="E2050" s="34"/>
      <c r="G2050" s="49"/>
      <c r="H2050" s="50"/>
      <c r="I2050" s="45"/>
      <c r="J2050" s="45"/>
      <c r="K2050" s="46"/>
      <c r="L2050" s="44"/>
      <c r="M2050" s="46"/>
      <c r="N2050" s="31"/>
    </row>
    <row r="2051" spans="3:14" x14ac:dyDescent="0.25">
      <c r="C2051" s="33"/>
      <c r="D2051" s="34"/>
      <c r="F2051" s="34"/>
      <c r="G2051" s="49"/>
      <c r="H2051" s="50"/>
      <c r="I2051" s="45"/>
      <c r="J2051" s="45"/>
      <c r="K2051" s="46"/>
      <c r="L2051" s="44"/>
      <c r="M2051" s="46"/>
      <c r="N2051" s="31"/>
    </row>
    <row r="2052" spans="3:14" x14ac:dyDescent="0.25">
      <c r="C2052" s="33"/>
      <c r="D2052" s="34"/>
      <c r="E2052" s="34"/>
      <c r="G2052" s="49"/>
      <c r="H2052" s="50"/>
      <c r="I2052" s="45"/>
      <c r="J2052" s="45"/>
      <c r="K2052" s="46"/>
      <c r="L2052" s="44"/>
      <c r="M2052" s="46"/>
      <c r="N2052" s="31"/>
    </row>
    <row r="2053" spans="3:14" x14ac:dyDescent="0.25">
      <c r="C2053" s="33"/>
      <c r="D2053" s="34"/>
      <c r="F2053" s="34"/>
      <c r="G2053" s="49"/>
      <c r="H2053" s="50"/>
      <c r="I2053" s="45"/>
      <c r="J2053" s="45"/>
      <c r="K2053" s="46"/>
      <c r="L2053" s="44"/>
      <c r="M2053" s="46"/>
      <c r="N2053" s="31"/>
    </row>
    <row r="2054" spans="3:14" x14ac:dyDescent="0.25">
      <c r="C2054" s="33"/>
      <c r="D2054" s="34"/>
      <c r="E2054" s="34"/>
      <c r="G2054" s="49"/>
      <c r="H2054" s="50"/>
      <c r="I2054" s="45"/>
      <c r="J2054" s="45"/>
      <c r="K2054" s="46"/>
      <c r="L2054" s="44"/>
      <c r="M2054" s="46"/>
      <c r="N2054" s="31"/>
    </row>
    <row r="2055" spans="3:14" x14ac:dyDescent="0.25">
      <c r="C2055" s="33"/>
      <c r="D2055" s="34"/>
      <c r="E2055" s="34"/>
      <c r="G2055" s="49"/>
      <c r="H2055" s="50"/>
      <c r="I2055" s="45"/>
      <c r="J2055" s="45"/>
      <c r="K2055" s="46"/>
      <c r="L2055" s="44"/>
      <c r="M2055" s="46"/>
      <c r="N2055" s="31"/>
    </row>
    <row r="2056" spans="3:14" x14ac:dyDescent="0.25">
      <c r="C2056" s="33"/>
      <c r="D2056" s="34"/>
      <c r="F2056" s="34"/>
      <c r="G2056" s="49"/>
      <c r="H2056" s="50"/>
      <c r="I2056" s="45"/>
      <c r="J2056" s="45"/>
      <c r="K2056" s="46"/>
      <c r="L2056" s="44"/>
      <c r="M2056" s="46"/>
      <c r="N2056" s="31"/>
    </row>
    <row r="2057" spans="3:14" x14ac:dyDescent="0.25">
      <c r="C2057" s="33"/>
      <c r="D2057" s="34"/>
      <c r="E2057" s="34"/>
      <c r="G2057" s="49"/>
      <c r="H2057" s="50"/>
      <c r="I2057" s="45"/>
      <c r="J2057" s="45"/>
      <c r="K2057" s="46"/>
      <c r="L2057" s="44"/>
      <c r="M2057" s="46"/>
      <c r="N2057" s="31"/>
    </row>
    <row r="2058" spans="3:14" x14ac:dyDescent="0.25">
      <c r="C2058" s="33"/>
      <c r="D2058" s="34"/>
      <c r="F2058" s="34"/>
      <c r="G2058" s="49"/>
      <c r="H2058" s="50"/>
      <c r="I2058" s="45"/>
      <c r="J2058" s="45"/>
      <c r="K2058" s="46"/>
      <c r="L2058" s="44"/>
      <c r="M2058" s="46"/>
      <c r="N2058" s="31"/>
    </row>
    <row r="2059" spans="3:14" x14ac:dyDescent="0.25">
      <c r="C2059" s="33"/>
      <c r="D2059" s="34"/>
      <c r="E2059" s="34"/>
      <c r="G2059" s="49"/>
      <c r="H2059" s="50"/>
      <c r="I2059" s="45"/>
      <c r="J2059" s="45"/>
      <c r="K2059" s="46"/>
      <c r="L2059" s="44"/>
      <c r="M2059" s="46"/>
      <c r="N2059" s="31"/>
    </row>
    <row r="2060" spans="3:14" x14ac:dyDescent="0.25">
      <c r="C2060" s="33"/>
      <c r="D2060" s="34"/>
      <c r="E2060" s="34"/>
      <c r="G2060" s="49"/>
      <c r="H2060" s="50"/>
      <c r="I2060" s="45"/>
      <c r="J2060" s="45"/>
      <c r="K2060" s="46"/>
      <c r="L2060" s="44"/>
      <c r="M2060" s="46"/>
      <c r="N2060" s="31"/>
    </row>
    <row r="2061" spans="3:14" x14ac:dyDescent="0.25">
      <c r="C2061" s="33"/>
      <c r="D2061" s="34"/>
      <c r="F2061" s="34"/>
      <c r="G2061" s="49"/>
      <c r="H2061" s="50"/>
      <c r="I2061" s="45"/>
      <c r="J2061" s="45"/>
      <c r="K2061" s="46"/>
      <c r="L2061" s="44"/>
      <c r="M2061" s="46"/>
      <c r="N2061" s="31"/>
    </row>
    <row r="2062" spans="3:14" x14ac:dyDescent="0.25">
      <c r="C2062" s="33"/>
      <c r="D2062" s="34"/>
      <c r="E2062" s="34"/>
      <c r="G2062" s="49"/>
      <c r="H2062" s="50"/>
      <c r="I2062" s="45"/>
      <c r="J2062" s="45"/>
      <c r="K2062" s="46"/>
      <c r="L2062" s="44"/>
      <c r="M2062" s="46"/>
      <c r="N2062" s="31"/>
    </row>
    <row r="2063" spans="3:14" x14ac:dyDescent="0.25">
      <c r="C2063" s="33"/>
      <c r="D2063" s="34"/>
      <c r="F2063" s="34"/>
      <c r="G2063" s="49"/>
      <c r="H2063" s="50"/>
      <c r="I2063" s="45"/>
      <c r="J2063" s="45"/>
      <c r="K2063" s="46"/>
      <c r="L2063" s="44"/>
      <c r="M2063" s="46"/>
      <c r="N2063" s="31"/>
    </row>
    <row r="2064" spans="3:14" x14ac:dyDescent="0.25">
      <c r="C2064" s="33"/>
      <c r="D2064" s="34"/>
      <c r="E2064" s="34"/>
      <c r="G2064" s="49"/>
      <c r="H2064" s="50"/>
      <c r="I2064" s="45"/>
      <c r="J2064" s="45"/>
      <c r="K2064" s="46"/>
      <c r="L2064" s="44"/>
      <c r="M2064" s="46"/>
      <c r="N2064" s="31"/>
    </row>
    <row r="2065" spans="3:14" x14ac:dyDescent="0.25">
      <c r="C2065" s="33"/>
      <c r="D2065" s="34"/>
      <c r="E2065" s="34"/>
      <c r="G2065" s="49"/>
      <c r="H2065" s="50"/>
      <c r="I2065" s="45"/>
      <c r="J2065" s="45"/>
      <c r="K2065" s="46"/>
      <c r="L2065" s="44"/>
      <c r="M2065" s="46"/>
      <c r="N2065" s="31"/>
    </row>
    <row r="2066" spans="3:14" x14ac:dyDescent="0.25">
      <c r="C2066" s="33"/>
      <c r="D2066" s="34"/>
      <c r="F2066" s="34"/>
      <c r="G2066" s="49"/>
      <c r="H2066" s="50"/>
      <c r="I2066" s="45"/>
      <c r="J2066" s="45"/>
      <c r="K2066" s="46"/>
      <c r="L2066" s="44"/>
      <c r="M2066" s="46"/>
      <c r="N2066" s="31"/>
    </row>
    <row r="2067" spans="3:14" x14ac:dyDescent="0.25">
      <c r="C2067" s="33"/>
      <c r="D2067" s="34"/>
      <c r="E2067" s="34"/>
      <c r="G2067" s="49"/>
      <c r="H2067" s="50"/>
      <c r="I2067" s="45"/>
      <c r="J2067" s="45"/>
      <c r="K2067" s="46"/>
      <c r="L2067" s="44"/>
      <c r="M2067" s="46"/>
      <c r="N2067" s="31"/>
    </row>
    <row r="2068" spans="3:14" x14ac:dyDescent="0.25">
      <c r="C2068" s="33"/>
      <c r="D2068" s="34"/>
      <c r="F2068" s="34"/>
      <c r="G2068" s="49"/>
      <c r="H2068" s="50"/>
      <c r="I2068" s="45"/>
      <c r="J2068" s="45"/>
      <c r="K2068" s="46"/>
      <c r="L2068" s="44"/>
      <c r="M2068" s="46"/>
      <c r="N2068" s="31"/>
    </row>
    <row r="2069" spans="3:14" x14ac:dyDescent="0.25">
      <c r="C2069" s="33"/>
      <c r="D2069" s="34"/>
      <c r="E2069" s="34"/>
      <c r="G2069" s="49"/>
      <c r="H2069" s="50"/>
      <c r="I2069" s="45"/>
      <c r="J2069" s="45"/>
      <c r="K2069" s="46"/>
      <c r="L2069" s="44"/>
      <c r="M2069" s="46"/>
      <c r="N2069" s="31"/>
    </row>
    <row r="2070" spans="3:14" x14ac:dyDescent="0.25">
      <c r="C2070" s="33"/>
      <c r="D2070" s="34"/>
      <c r="E2070" s="34"/>
      <c r="G2070" s="49"/>
      <c r="H2070" s="50"/>
      <c r="I2070" s="45"/>
      <c r="J2070" s="45"/>
      <c r="K2070" s="46"/>
      <c r="L2070" s="44"/>
      <c r="M2070" s="46"/>
      <c r="N2070" s="31"/>
    </row>
    <row r="2071" spans="3:14" x14ac:dyDescent="0.25">
      <c r="C2071" s="33"/>
      <c r="D2071" s="34"/>
      <c r="F2071" s="34"/>
      <c r="G2071" s="49"/>
      <c r="H2071" s="50"/>
      <c r="I2071" s="45"/>
      <c r="J2071" s="45"/>
      <c r="K2071" s="46"/>
      <c r="L2071" s="44"/>
      <c r="M2071" s="46"/>
      <c r="N2071" s="31"/>
    </row>
    <row r="2072" spans="3:14" x14ac:dyDescent="0.25">
      <c r="C2072" s="33"/>
      <c r="D2072" s="34"/>
      <c r="E2072" s="34"/>
      <c r="G2072" s="49"/>
      <c r="H2072" s="50"/>
      <c r="I2072" s="45"/>
      <c r="J2072" s="45"/>
      <c r="K2072" s="46"/>
      <c r="L2072" s="44"/>
      <c r="M2072" s="46"/>
      <c r="N2072" s="31"/>
    </row>
    <row r="2073" spans="3:14" x14ac:dyDescent="0.25">
      <c r="C2073" s="33"/>
      <c r="D2073" s="34"/>
      <c r="F2073" s="34"/>
      <c r="G2073" s="49"/>
      <c r="H2073" s="50"/>
      <c r="I2073" s="45"/>
      <c r="J2073" s="45"/>
      <c r="K2073" s="46"/>
      <c r="L2073" s="44"/>
      <c r="M2073" s="46"/>
      <c r="N2073" s="31"/>
    </row>
    <row r="2074" spans="3:14" x14ac:dyDescent="0.25">
      <c r="C2074" s="33"/>
      <c r="D2074" s="34"/>
      <c r="E2074" s="34"/>
      <c r="G2074" s="49"/>
      <c r="H2074" s="50"/>
      <c r="I2074" s="45"/>
      <c r="J2074" s="45"/>
      <c r="K2074" s="46"/>
      <c r="L2074" s="44"/>
      <c r="M2074" s="46"/>
      <c r="N2074" s="31"/>
    </row>
    <row r="2075" spans="3:14" x14ac:dyDescent="0.25">
      <c r="C2075" s="33"/>
      <c r="D2075" s="34"/>
      <c r="E2075" s="34"/>
      <c r="G2075" s="49"/>
      <c r="H2075" s="50"/>
      <c r="I2075" s="45"/>
      <c r="J2075" s="45"/>
      <c r="K2075" s="46"/>
      <c r="L2075" s="44"/>
      <c r="M2075" s="46"/>
      <c r="N2075" s="31"/>
    </row>
    <row r="2076" spans="3:14" x14ac:dyDescent="0.25">
      <c r="C2076" s="33"/>
      <c r="D2076" s="34"/>
      <c r="F2076" s="34"/>
      <c r="G2076" s="49"/>
      <c r="H2076" s="50"/>
      <c r="I2076" s="45"/>
      <c r="J2076" s="45"/>
      <c r="K2076" s="46"/>
      <c r="L2076" s="44"/>
      <c r="M2076" s="46"/>
      <c r="N2076" s="31"/>
    </row>
    <row r="2077" spans="3:14" x14ac:dyDescent="0.25">
      <c r="C2077" s="33"/>
      <c r="D2077" s="34"/>
      <c r="E2077" s="34"/>
      <c r="G2077" s="49"/>
      <c r="H2077" s="50"/>
      <c r="I2077" s="45"/>
      <c r="J2077" s="45"/>
      <c r="K2077" s="46"/>
      <c r="L2077" s="44"/>
      <c r="M2077" s="46"/>
      <c r="N2077" s="31"/>
    </row>
    <row r="2078" spans="3:14" x14ac:dyDescent="0.25">
      <c r="C2078" s="33"/>
      <c r="D2078" s="34"/>
      <c r="F2078" s="34"/>
      <c r="G2078" s="49"/>
      <c r="H2078" s="50"/>
      <c r="I2078" s="45"/>
      <c r="J2078" s="45"/>
      <c r="K2078" s="46"/>
      <c r="L2078" s="44"/>
      <c r="M2078" s="46"/>
      <c r="N2078" s="31"/>
    </row>
    <row r="2079" spans="3:14" x14ac:dyDescent="0.25">
      <c r="C2079" s="33"/>
      <c r="D2079" s="34"/>
      <c r="E2079" s="34"/>
      <c r="G2079" s="49"/>
      <c r="H2079" s="50"/>
      <c r="I2079" s="45"/>
      <c r="J2079" s="45"/>
      <c r="K2079" s="46"/>
      <c r="L2079" s="44"/>
      <c r="M2079" s="46"/>
      <c r="N2079" s="31"/>
    </row>
    <row r="2080" spans="3:14" x14ac:dyDescent="0.25">
      <c r="C2080" s="33"/>
      <c r="D2080" s="34"/>
      <c r="E2080" s="34"/>
      <c r="G2080" s="49"/>
      <c r="H2080" s="50"/>
      <c r="I2080" s="45"/>
      <c r="J2080" s="45"/>
      <c r="K2080" s="46"/>
      <c r="L2080" s="44"/>
      <c r="M2080" s="46"/>
      <c r="N2080" s="31"/>
    </row>
    <row r="2081" spans="3:14" x14ac:dyDescent="0.25">
      <c r="C2081" s="33"/>
      <c r="D2081" s="34"/>
      <c r="F2081" s="34"/>
      <c r="G2081" s="49"/>
      <c r="H2081" s="50"/>
      <c r="I2081" s="45"/>
      <c r="J2081" s="45"/>
      <c r="K2081" s="46"/>
      <c r="L2081" s="44"/>
      <c r="M2081" s="46"/>
      <c r="N2081" s="31"/>
    </row>
    <row r="2082" spans="3:14" x14ac:dyDescent="0.25">
      <c r="C2082" s="33"/>
      <c r="D2082" s="34"/>
      <c r="E2082" s="34"/>
      <c r="G2082" s="49"/>
      <c r="H2082" s="50"/>
      <c r="I2082" s="45"/>
      <c r="J2082" s="45"/>
      <c r="K2082" s="46"/>
      <c r="L2082" s="44"/>
      <c r="M2082" s="46"/>
      <c r="N2082" s="31"/>
    </row>
    <row r="2083" spans="3:14" x14ac:dyDescent="0.25">
      <c r="C2083" s="33"/>
      <c r="D2083" s="34"/>
      <c r="F2083" s="34"/>
      <c r="G2083" s="49"/>
      <c r="H2083" s="50"/>
      <c r="I2083" s="45"/>
      <c r="J2083" s="45"/>
      <c r="K2083" s="46"/>
      <c r="L2083" s="44"/>
      <c r="M2083" s="46"/>
      <c r="N2083" s="31"/>
    </row>
    <row r="2084" spans="3:14" x14ac:dyDescent="0.25">
      <c r="C2084" s="33"/>
      <c r="D2084" s="34"/>
      <c r="E2084" s="34"/>
      <c r="G2084" s="49"/>
      <c r="H2084" s="50"/>
      <c r="I2084" s="45"/>
      <c r="J2084" s="45"/>
      <c r="K2084" s="46"/>
      <c r="L2084" s="44"/>
      <c r="M2084" s="46"/>
      <c r="N2084" s="31"/>
    </row>
    <row r="2085" spans="3:14" x14ac:dyDescent="0.25">
      <c r="C2085" s="33"/>
      <c r="D2085" s="34"/>
      <c r="E2085" s="34"/>
      <c r="G2085" s="49"/>
      <c r="H2085" s="50"/>
      <c r="I2085" s="45"/>
      <c r="J2085" s="45"/>
      <c r="K2085" s="46"/>
      <c r="L2085" s="44"/>
      <c r="M2085" s="46"/>
      <c r="N2085" s="31"/>
    </row>
    <row r="2086" spans="3:14" x14ac:dyDescent="0.25">
      <c r="C2086" s="33"/>
      <c r="D2086" s="34"/>
      <c r="F2086" s="34"/>
      <c r="G2086" s="49"/>
      <c r="H2086" s="50"/>
      <c r="I2086" s="45"/>
      <c r="J2086" s="45"/>
      <c r="K2086" s="46"/>
      <c r="L2086" s="44"/>
      <c r="M2086" s="46"/>
      <c r="N2086" s="31"/>
    </row>
    <row r="2087" spans="3:14" x14ac:dyDescent="0.25">
      <c r="C2087" s="33"/>
      <c r="D2087" s="34"/>
      <c r="E2087" s="34"/>
      <c r="G2087" s="49"/>
      <c r="H2087" s="50"/>
      <c r="I2087" s="45"/>
      <c r="J2087" s="45"/>
      <c r="K2087" s="46"/>
      <c r="L2087" s="44"/>
      <c r="M2087" s="46"/>
      <c r="N2087" s="31"/>
    </row>
    <row r="2088" spans="3:14" x14ac:dyDescent="0.25">
      <c r="C2088" s="33"/>
      <c r="D2088" s="34"/>
      <c r="F2088" s="34"/>
      <c r="G2088" s="49"/>
      <c r="H2088" s="50"/>
      <c r="I2088" s="45"/>
      <c r="J2088" s="45"/>
      <c r="K2088" s="46"/>
      <c r="L2088" s="44"/>
      <c r="M2088" s="46"/>
      <c r="N2088" s="31"/>
    </row>
    <row r="2089" spans="3:14" x14ac:dyDescent="0.25">
      <c r="C2089" s="33"/>
      <c r="D2089" s="34"/>
      <c r="E2089" s="34"/>
      <c r="G2089" s="49"/>
      <c r="H2089" s="50"/>
      <c r="I2089" s="45"/>
      <c r="J2089" s="45"/>
      <c r="K2089" s="46"/>
      <c r="L2089" s="44"/>
      <c r="M2089" s="46"/>
      <c r="N2089" s="31"/>
    </row>
    <row r="2090" spans="3:14" x14ac:dyDescent="0.25">
      <c r="C2090" s="33"/>
      <c r="D2090" s="34"/>
      <c r="E2090" s="34"/>
      <c r="G2090" s="49"/>
      <c r="H2090" s="50"/>
      <c r="I2090" s="45"/>
      <c r="J2090" s="45"/>
      <c r="K2090" s="46"/>
      <c r="L2090" s="44"/>
      <c r="M2090" s="46"/>
      <c r="N2090" s="31"/>
    </row>
    <row r="2091" spans="3:14" x14ac:dyDescent="0.25">
      <c r="C2091" s="33"/>
      <c r="D2091" s="34"/>
      <c r="F2091" s="34"/>
      <c r="G2091" s="49"/>
      <c r="H2091" s="50"/>
      <c r="I2091" s="45"/>
      <c r="J2091" s="45"/>
      <c r="K2091" s="46"/>
      <c r="L2091" s="44"/>
      <c r="M2091" s="46"/>
      <c r="N2091" s="31"/>
    </row>
    <row r="2092" spans="3:14" x14ac:dyDescent="0.25">
      <c r="C2092" s="33"/>
      <c r="D2092" s="34"/>
      <c r="E2092" s="34"/>
      <c r="G2092" s="49"/>
      <c r="H2092" s="50"/>
      <c r="I2092" s="45"/>
      <c r="J2092" s="45"/>
      <c r="K2092" s="46"/>
      <c r="L2092" s="44"/>
      <c r="M2092" s="46"/>
      <c r="N2092" s="31"/>
    </row>
    <row r="2093" spans="3:14" x14ac:dyDescent="0.25">
      <c r="C2093" s="33"/>
      <c r="D2093" s="34"/>
      <c r="F2093" s="34"/>
      <c r="G2093" s="49"/>
      <c r="H2093" s="50"/>
      <c r="I2093" s="45"/>
      <c r="J2093" s="45"/>
      <c r="K2093" s="46"/>
      <c r="L2093" s="44"/>
      <c r="M2093" s="46"/>
      <c r="N2093" s="31"/>
    </row>
    <row r="2094" spans="3:14" x14ac:dyDescent="0.25">
      <c r="C2094" s="33"/>
      <c r="D2094" s="34"/>
      <c r="E2094" s="34"/>
      <c r="G2094" s="49"/>
      <c r="H2094" s="50"/>
      <c r="I2094" s="45"/>
      <c r="J2094" s="45"/>
      <c r="K2094" s="46"/>
      <c r="L2094" s="44"/>
      <c r="M2094" s="46"/>
      <c r="N2094" s="31"/>
    </row>
    <row r="2095" spans="3:14" x14ac:dyDescent="0.25">
      <c r="C2095" s="33"/>
      <c r="D2095" s="34"/>
      <c r="E2095" s="34"/>
      <c r="G2095" s="49"/>
      <c r="H2095" s="50"/>
      <c r="I2095" s="45"/>
      <c r="J2095" s="45"/>
      <c r="K2095" s="46"/>
      <c r="L2095" s="44"/>
      <c r="M2095" s="46"/>
      <c r="N2095" s="31"/>
    </row>
    <row r="2096" spans="3:14" x14ac:dyDescent="0.25">
      <c r="C2096" s="33"/>
      <c r="D2096" s="34"/>
      <c r="F2096" s="34"/>
      <c r="G2096" s="49"/>
      <c r="H2096" s="50"/>
      <c r="I2096" s="45"/>
      <c r="J2096" s="45"/>
      <c r="K2096" s="46"/>
      <c r="L2096" s="44"/>
      <c r="M2096" s="46"/>
      <c r="N2096" s="31"/>
    </row>
    <row r="2097" spans="3:14" x14ac:dyDescent="0.25">
      <c r="C2097" s="33"/>
      <c r="D2097" s="34"/>
      <c r="E2097" s="34"/>
      <c r="G2097" s="49"/>
      <c r="H2097" s="50"/>
      <c r="I2097" s="45"/>
      <c r="J2097" s="45"/>
      <c r="K2097" s="46"/>
      <c r="L2097" s="44"/>
      <c r="M2097" s="46"/>
      <c r="N2097" s="31"/>
    </row>
    <row r="2098" spans="3:14" x14ac:dyDescent="0.25">
      <c r="C2098" s="33"/>
      <c r="D2098" s="34"/>
      <c r="F2098" s="34"/>
      <c r="G2098" s="49"/>
      <c r="H2098" s="50"/>
      <c r="I2098" s="45"/>
      <c r="J2098" s="45"/>
      <c r="K2098" s="46"/>
      <c r="L2098" s="44"/>
      <c r="M2098" s="46"/>
      <c r="N2098" s="31"/>
    </row>
    <row r="2099" spans="3:14" x14ac:dyDescent="0.25">
      <c r="C2099" s="33"/>
      <c r="D2099" s="34"/>
      <c r="E2099" s="34"/>
      <c r="G2099" s="49"/>
      <c r="H2099" s="50"/>
      <c r="I2099" s="45"/>
      <c r="J2099" s="45"/>
      <c r="K2099" s="46"/>
      <c r="L2099" s="44"/>
      <c r="M2099" s="46"/>
      <c r="N2099" s="31"/>
    </row>
    <row r="2100" spans="3:14" x14ac:dyDescent="0.25">
      <c r="C2100" s="33"/>
      <c r="D2100" s="34"/>
      <c r="E2100" s="34"/>
      <c r="G2100" s="49"/>
      <c r="H2100" s="50"/>
      <c r="I2100" s="45"/>
      <c r="J2100" s="45"/>
      <c r="K2100" s="46"/>
      <c r="L2100" s="44"/>
      <c r="M2100" s="46"/>
      <c r="N2100" s="31"/>
    </row>
    <row r="2101" spans="3:14" x14ac:dyDescent="0.25">
      <c r="C2101" s="33"/>
      <c r="D2101" s="34"/>
      <c r="F2101" s="34"/>
      <c r="G2101" s="49"/>
      <c r="H2101" s="50"/>
      <c r="I2101" s="45"/>
      <c r="J2101" s="45"/>
      <c r="K2101" s="46"/>
      <c r="L2101" s="44"/>
      <c r="M2101" s="46"/>
      <c r="N2101" s="31"/>
    </row>
    <row r="2102" spans="3:14" x14ac:dyDescent="0.25">
      <c r="C2102" s="33"/>
      <c r="D2102" s="34"/>
      <c r="E2102" s="34"/>
      <c r="G2102" s="49"/>
      <c r="H2102" s="50"/>
      <c r="I2102" s="45"/>
      <c r="J2102" s="45"/>
      <c r="K2102" s="46"/>
      <c r="L2102" s="44"/>
      <c r="M2102" s="46"/>
      <c r="N2102" s="31"/>
    </row>
    <row r="2103" spans="3:14" x14ac:dyDescent="0.25">
      <c r="C2103" s="33"/>
      <c r="D2103" s="34"/>
      <c r="F2103" s="34"/>
      <c r="G2103" s="49"/>
      <c r="H2103" s="50"/>
      <c r="I2103" s="45"/>
      <c r="J2103" s="45"/>
      <c r="K2103" s="46"/>
      <c r="L2103" s="44"/>
      <c r="M2103" s="46"/>
      <c r="N2103" s="31"/>
    </row>
    <row r="2104" spans="3:14" x14ac:dyDescent="0.25">
      <c r="C2104" s="33"/>
      <c r="D2104" s="34"/>
      <c r="E2104" s="34"/>
      <c r="G2104" s="49"/>
      <c r="H2104" s="50"/>
      <c r="I2104" s="45"/>
      <c r="J2104" s="45"/>
      <c r="K2104" s="46"/>
      <c r="L2104" s="44"/>
      <c r="M2104" s="46"/>
      <c r="N2104" s="31"/>
    </row>
    <row r="2105" spans="3:14" x14ac:dyDescent="0.25">
      <c r="C2105" s="33"/>
      <c r="D2105" s="34"/>
      <c r="E2105" s="34"/>
      <c r="G2105" s="49"/>
      <c r="H2105" s="50"/>
      <c r="I2105" s="45"/>
      <c r="J2105" s="45"/>
      <c r="K2105" s="46"/>
      <c r="L2105" s="44"/>
      <c r="M2105" s="46"/>
      <c r="N2105" s="31"/>
    </row>
    <row r="2106" spans="3:14" x14ac:dyDescent="0.25">
      <c r="C2106" s="33"/>
      <c r="D2106" s="34"/>
      <c r="F2106" s="34"/>
      <c r="G2106" s="49"/>
      <c r="H2106" s="50"/>
      <c r="I2106" s="45"/>
      <c r="J2106" s="45"/>
      <c r="K2106" s="46"/>
      <c r="L2106" s="44"/>
      <c r="M2106" s="46"/>
      <c r="N2106" s="31"/>
    </row>
    <row r="2107" spans="3:14" x14ac:dyDescent="0.25">
      <c r="C2107" s="33"/>
      <c r="D2107" s="34"/>
      <c r="E2107" s="34"/>
      <c r="G2107" s="49"/>
      <c r="H2107" s="50"/>
      <c r="I2107" s="45"/>
      <c r="J2107" s="45"/>
      <c r="K2107" s="46"/>
      <c r="L2107" s="44"/>
      <c r="M2107" s="46"/>
      <c r="N2107" s="31"/>
    </row>
    <row r="2108" spans="3:14" x14ac:dyDescent="0.25">
      <c r="C2108" s="33"/>
      <c r="D2108" s="34"/>
      <c r="F2108" s="34"/>
      <c r="G2108" s="49"/>
      <c r="H2108" s="50"/>
      <c r="I2108" s="45"/>
      <c r="J2108" s="45"/>
      <c r="K2108" s="46"/>
      <c r="L2108" s="44"/>
      <c r="M2108" s="46"/>
      <c r="N2108" s="31"/>
    </row>
    <row r="2109" spans="3:14" x14ac:dyDescent="0.25">
      <c r="C2109" s="33"/>
      <c r="D2109" s="34"/>
      <c r="E2109" s="34"/>
      <c r="G2109" s="49"/>
      <c r="H2109" s="50"/>
      <c r="I2109" s="45"/>
      <c r="J2109" s="45"/>
      <c r="K2109" s="46"/>
      <c r="L2109" s="44"/>
      <c r="M2109" s="46"/>
      <c r="N2109" s="31"/>
    </row>
    <row r="2110" spans="3:14" x14ac:dyDescent="0.25">
      <c r="C2110" s="33"/>
      <c r="D2110" s="34"/>
      <c r="E2110" s="34"/>
      <c r="G2110" s="49"/>
      <c r="H2110" s="50"/>
      <c r="I2110" s="45"/>
      <c r="J2110" s="45"/>
      <c r="K2110" s="46"/>
      <c r="L2110" s="44"/>
      <c r="M2110" s="46"/>
      <c r="N2110" s="31"/>
    </row>
    <row r="2111" spans="3:14" x14ac:dyDescent="0.25">
      <c r="C2111" s="33"/>
      <c r="D2111" s="34"/>
      <c r="F2111" s="34"/>
      <c r="G2111" s="49"/>
      <c r="H2111" s="50"/>
      <c r="I2111" s="45"/>
      <c r="J2111" s="45"/>
      <c r="K2111" s="46"/>
      <c r="L2111" s="44"/>
      <c r="M2111" s="46"/>
      <c r="N2111" s="31"/>
    </row>
    <row r="2112" spans="3:14" x14ac:dyDescent="0.25">
      <c r="C2112" s="33"/>
      <c r="D2112" s="34"/>
      <c r="E2112" s="34"/>
      <c r="G2112" s="49"/>
      <c r="H2112" s="50"/>
      <c r="I2112" s="45"/>
      <c r="J2112" s="45"/>
      <c r="K2112" s="46"/>
      <c r="L2112" s="44"/>
      <c r="M2112" s="46"/>
      <c r="N2112" s="31"/>
    </row>
    <row r="2113" spans="3:14" x14ac:dyDescent="0.25">
      <c r="C2113" s="33"/>
      <c r="D2113" s="34"/>
      <c r="F2113" s="34"/>
      <c r="G2113" s="49"/>
      <c r="H2113" s="50"/>
      <c r="I2113" s="45"/>
      <c r="J2113" s="45"/>
      <c r="K2113" s="46"/>
      <c r="L2113" s="44"/>
      <c r="M2113" s="46"/>
      <c r="N2113" s="31"/>
    </row>
    <row r="2114" spans="3:14" x14ac:dyDescent="0.25">
      <c r="C2114" s="33"/>
      <c r="D2114" s="34"/>
      <c r="E2114" s="34"/>
      <c r="G2114" s="49"/>
      <c r="H2114" s="50"/>
      <c r="I2114" s="45"/>
      <c r="J2114" s="45"/>
      <c r="K2114" s="46"/>
      <c r="L2114" s="44"/>
      <c r="M2114" s="46"/>
      <c r="N2114" s="31"/>
    </row>
    <row r="2115" spans="3:14" x14ac:dyDescent="0.25">
      <c r="C2115" s="33"/>
      <c r="D2115" s="34"/>
      <c r="E2115" s="34"/>
      <c r="G2115" s="49"/>
      <c r="H2115" s="50"/>
      <c r="I2115" s="45"/>
      <c r="J2115" s="45"/>
      <c r="K2115" s="46"/>
      <c r="L2115" s="44"/>
      <c r="M2115" s="46"/>
      <c r="N2115" s="31"/>
    </row>
    <row r="2116" spans="3:14" x14ac:dyDescent="0.25">
      <c r="C2116" s="33"/>
      <c r="D2116" s="34"/>
      <c r="F2116" s="34"/>
      <c r="G2116" s="49"/>
      <c r="H2116" s="50"/>
      <c r="I2116" s="45"/>
      <c r="J2116" s="45"/>
      <c r="K2116" s="46"/>
      <c r="L2116" s="44"/>
      <c r="M2116" s="46"/>
      <c r="N2116" s="31"/>
    </row>
    <row r="2117" spans="3:14" x14ac:dyDescent="0.25">
      <c r="C2117" s="33"/>
      <c r="D2117" s="34"/>
      <c r="E2117" s="34"/>
      <c r="G2117" s="49"/>
      <c r="H2117" s="50"/>
      <c r="I2117" s="45"/>
      <c r="J2117" s="45"/>
      <c r="K2117" s="46"/>
      <c r="L2117" s="44"/>
      <c r="M2117" s="46"/>
      <c r="N2117" s="31"/>
    </row>
    <row r="2118" spans="3:14" x14ac:dyDescent="0.25">
      <c r="C2118" s="33"/>
      <c r="D2118" s="34"/>
      <c r="F2118" s="34"/>
      <c r="G2118" s="49"/>
      <c r="H2118" s="50"/>
      <c r="I2118" s="45"/>
      <c r="J2118" s="45"/>
      <c r="K2118" s="46"/>
      <c r="L2118" s="44"/>
      <c r="M2118" s="46"/>
      <c r="N2118" s="31"/>
    </row>
    <row r="2119" spans="3:14" x14ac:dyDescent="0.25">
      <c r="C2119" s="33"/>
      <c r="D2119" s="34"/>
      <c r="E2119" s="34"/>
      <c r="G2119" s="49"/>
      <c r="H2119" s="50"/>
      <c r="I2119" s="45"/>
      <c r="J2119" s="45"/>
      <c r="K2119" s="46"/>
      <c r="L2119" s="44"/>
      <c r="M2119" s="46"/>
      <c r="N2119" s="31"/>
    </row>
    <row r="2120" spans="3:14" x14ac:dyDescent="0.25">
      <c r="C2120" s="33"/>
      <c r="D2120" s="34"/>
      <c r="E2120" s="34"/>
      <c r="G2120" s="49"/>
      <c r="H2120" s="50"/>
      <c r="I2120" s="45"/>
      <c r="J2120" s="45"/>
      <c r="K2120" s="46"/>
      <c r="L2120" s="44"/>
      <c r="M2120" s="46"/>
      <c r="N2120" s="31"/>
    </row>
    <row r="2121" spans="3:14" x14ac:dyDescent="0.25">
      <c r="C2121" s="33"/>
      <c r="D2121" s="34"/>
      <c r="F2121" s="34"/>
      <c r="G2121" s="49"/>
      <c r="H2121" s="50"/>
      <c r="I2121" s="45"/>
      <c r="J2121" s="45"/>
      <c r="K2121" s="46"/>
      <c r="L2121" s="44"/>
      <c r="M2121" s="46"/>
      <c r="N2121" s="31"/>
    </row>
    <row r="2122" spans="3:14" x14ac:dyDescent="0.25">
      <c r="C2122" s="33"/>
      <c r="D2122" s="34"/>
      <c r="E2122" s="34"/>
      <c r="G2122" s="49"/>
      <c r="H2122" s="50"/>
      <c r="I2122" s="45"/>
      <c r="J2122" s="45"/>
      <c r="K2122" s="46"/>
      <c r="L2122" s="44"/>
      <c r="M2122" s="46"/>
      <c r="N2122" s="31"/>
    </row>
    <row r="2123" spans="3:14" x14ac:dyDescent="0.25">
      <c r="C2123" s="33"/>
      <c r="D2123" s="34"/>
      <c r="F2123" s="34"/>
      <c r="G2123" s="49"/>
      <c r="H2123" s="50"/>
      <c r="I2123" s="45"/>
      <c r="J2123" s="45"/>
      <c r="K2123" s="46"/>
      <c r="L2123" s="44"/>
      <c r="M2123" s="46"/>
      <c r="N2123" s="31"/>
    </row>
    <row r="2124" spans="3:14" x14ac:dyDescent="0.25">
      <c r="C2124" s="33"/>
      <c r="D2124" s="34"/>
      <c r="E2124" s="34"/>
      <c r="G2124" s="49"/>
      <c r="H2124" s="50"/>
      <c r="I2124" s="45"/>
      <c r="J2124" s="45"/>
      <c r="K2124" s="46"/>
      <c r="L2124" s="44"/>
      <c r="M2124" s="46"/>
      <c r="N2124" s="31"/>
    </row>
    <row r="2125" spans="3:14" x14ac:dyDescent="0.25">
      <c r="C2125" s="33"/>
      <c r="D2125" s="34"/>
      <c r="E2125" s="34"/>
      <c r="G2125" s="49"/>
      <c r="H2125" s="50"/>
      <c r="I2125" s="45"/>
      <c r="J2125" s="45"/>
      <c r="K2125" s="46"/>
      <c r="L2125" s="44"/>
      <c r="M2125" s="46"/>
      <c r="N2125" s="31"/>
    </row>
    <row r="2126" spans="3:14" x14ac:dyDescent="0.25">
      <c r="C2126" s="33"/>
      <c r="D2126" s="34"/>
      <c r="F2126" s="34"/>
      <c r="G2126" s="49"/>
      <c r="H2126" s="50"/>
      <c r="I2126" s="45"/>
      <c r="J2126" s="45"/>
      <c r="K2126" s="46"/>
      <c r="L2126" s="44"/>
      <c r="M2126" s="46"/>
      <c r="N2126" s="31"/>
    </row>
    <row r="2127" spans="3:14" x14ac:dyDescent="0.25">
      <c r="C2127" s="33"/>
      <c r="D2127" s="34"/>
      <c r="E2127" s="34"/>
      <c r="G2127" s="49"/>
      <c r="H2127" s="50"/>
      <c r="I2127" s="45"/>
      <c r="J2127" s="45"/>
      <c r="K2127" s="46"/>
      <c r="L2127" s="44"/>
      <c r="M2127" s="46"/>
      <c r="N2127" s="31"/>
    </row>
    <row r="2128" spans="3:14" x14ac:dyDescent="0.25">
      <c r="C2128" s="33"/>
      <c r="D2128" s="34"/>
      <c r="F2128" s="34"/>
      <c r="G2128" s="49"/>
      <c r="H2128" s="50"/>
      <c r="I2128" s="45"/>
      <c r="J2128" s="45"/>
      <c r="K2128" s="46"/>
      <c r="L2128" s="44"/>
      <c r="M2128" s="46"/>
      <c r="N2128" s="31"/>
    </row>
    <row r="2129" spans="3:14" x14ac:dyDescent="0.25">
      <c r="C2129" s="33"/>
      <c r="D2129" s="34"/>
      <c r="E2129" s="34"/>
      <c r="G2129" s="49"/>
      <c r="H2129" s="50"/>
      <c r="I2129" s="45"/>
      <c r="J2129" s="45"/>
      <c r="K2129" s="46"/>
      <c r="L2129" s="44"/>
      <c r="M2129" s="46"/>
      <c r="N2129" s="31"/>
    </row>
    <row r="2130" spans="3:14" x14ac:dyDescent="0.25">
      <c r="C2130" s="33"/>
      <c r="D2130" s="34"/>
      <c r="E2130" s="34"/>
      <c r="G2130" s="49"/>
      <c r="H2130" s="50"/>
      <c r="I2130" s="45"/>
      <c r="J2130" s="45"/>
      <c r="K2130" s="46"/>
      <c r="L2130" s="44"/>
      <c r="M2130" s="46"/>
      <c r="N2130" s="31"/>
    </row>
    <row r="2131" spans="3:14" x14ac:dyDescent="0.25">
      <c r="C2131" s="33"/>
      <c r="D2131" s="34"/>
      <c r="F2131" s="34"/>
      <c r="G2131" s="49"/>
      <c r="H2131" s="50"/>
      <c r="I2131" s="45"/>
      <c r="J2131" s="45"/>
      <c r="K2131" s="46"/>
      <c r="L2131" s="44"/>
      <c r="M2131" s="46"/>
      <c r="N2131" s="31"/>
    </row>
    <row r="2132" spans="3:14" x14ac:dyDescent="0.25">
      <c r="C2132" s="33"/>
      <c r="D2132" s="34"/>
      <c r="E2132" s="34"/>
      <c r="G2132" s="49"/>
      <c r="H2132" s="50"/>
      <c r="I2132" s="45"/>
      <c r="J2132" s="45"/>
      <c r="K2132" s="46"/>
      <c r="L2132" s="44"/>
      <c r="M2132" s="46"/>
      <c r="N2132" s="31"/>
    </row>
    <row r="2133" spans="3:14" x14ac:dyDescent="0.25">
      <c r="C2133" s="33"/>
      <c r="D2133" s="34"/>
      <c r="F2133" s="34"/>
      <c r="G2133" s="49"/>
      <c r="H2133" s="50"/>
      <c r="I2133" s="45"/>
      <c r="J2133" s="45"/>
      <c r="K2133" s="46"/>
      <c r="L2133" s="44"/>
      <c r="M2133" s="46"/>
      <c r="N2133" s="31"/>
    </row>
    <row r="2134" spans="3:14" x14ac:dyDescent="0.25">
      <c r="C2134" s="33"/>
      <c r="D2134" s="34"/>
      <c r="E2134" s="34"/>
      <c r="G2134" s="49"/>
      <c r="H2134" s="50"/>
      <c r="I2134" s="45"/>
      <c r="J2134" s="45"/>
      <c r="K2134" s="46"/>
      <c r="L2134" s="44"/>
      <c r="M2134" s="46"/>
      <c r="N2134" s="31"/>
    </row>
    <row r="2135" spans="3:14" x14ac:dyDescent="0.25">
      <c r="C2135" s="33"/>
      <c r="D2135" s="34"/>
      <c r="E2135" s="34"/>
      <c r="G2135" s="49"/>
      <c r="H2135" s="50"/>
      <c r="I2135" s="45"/>
      <c r="J2135" s="45"/>
      <c r="K2135" s="46"/>
      <c r="L2135" s="44"/>
      <c r="M2135" s="46"/>
      <c r="N2135" s="31"/>
    </row>
    <row r="2136" spans="3:14" x14ac:dyDescent="0.25">
      <c r="C2136" s="33"/>
      <c r="D2136" s="34"/>
      <c r="F2136" s="34"/>
      <c r="G2136" s="49"/>
      <c r="H2136" s="50"/>
      <c r="I2136" s="45"/>
      <c r="J2136" s="45"/>
      <c r="K2136" s="46"/>
      <c r="L2136" s="44"/>
      <c r="M2136" s="46"/>
      <c r="N2136" s="31"/>
    </row>
    <row r="2137" spans="3:14" x14ac:dyDescent="0.25">
      <c r="C2137" s="33"/>
      <c r="D2137" s="34"/>
      <c r="E2137" s="34"/>
      <c r="G2137" s="49"/>
      <c r="H2137" s="50"/>
      <c r="I2137" s="45"/>
      <c r="J2137" s="45"/>
      <c r="K2137" s="46"/>
      <c r="L2137" s="44"/>
      <c r="M2137" s="46"/>
      <c r="N2137" s="31"/>
    </row>
    <row r="2138" spans="3:14" x14ac:dyDescent="0.25">
      <c r="C2138" s="33"/>
      <c r="D2138" s="34"/>
      <c r="F2138" s="34"/>
      <c r="G2138" s="49"/>
      <c r="H2138" s="50"/>
      <c r="I2138" s="45"/>
      <c r="J2138" s="45"/>
      <c r="K2138" s="46"/>
      <c r="L2138" s="44"/>
      <c r="M2138" s="46"/>
      <c r="N2138" s="31"/>
    </row>
    <row r="2139" spans="3:14" x14ac:dyDescent="0.25">
      <c r="C2139" s="33"/>
      <c r="D2139" s="34"/>
      <c r="E2139" s="34"/>
      <c r="G2139" s="49"/>
      <c r="H2139" s="50"/>
      <c r="I2139" s="45"/>
      <c r="J2139" s="45"/>
      <c r="K2139" s="46"/>
      <c r="L2139" s="44"/>
      <c r="M2139" s="46"/>
      <c r="N2139" s="31"/>
    </row>
    <row r="2140" spans="3:14" x14ac:dyDescent="0.25">
      <c r="C2140" s="33"/>
      <c r="D2140" s="34"/>
      <c r="E2140" s="34"/>
      <c r="G2140" s="49"/>
      <c r="H2140" s="50"/>
      <c r="I2140" s="45"/>
      <c r="J2140" s="45"/>
      <c r="K2140" s="46"/>
      <c r="L2140" s="44"/>
      <c r="M2140" s="46"/>
      <c r="N2140" s="31"/>
    </row>
    <row r="2141" spans="3:14" x14ac:dyDescent="0.25">
      <c r="C2141" s="33"/>
      <c r="D2141" s="34"/>
      <c r="F2141" s="34"/>
      <c r="G2141" s="49"/>
      <c r="H2141" s="50"/>
      <c r="I2141" s="45"/>
      <c r="J2141" s="45"/>
      <c r="K2141" s="46"/>
      <c r="L2141" s="44"/>
      <c r="M2141" s="46"/>
      <c r="N2141" s="31"/>
    </row>
    <row r="2142" spans="3:14" x14ac:dyDescent="0.25">
      <c r="C2142" s="33"/>
      <c r="D2142" s="34"/>
      <c r="E2142" s="34"/>
      <c r="G2142" s="49"/>
      <c r="H2142" s="50"/>
      <c r="I2142" s="45"/>
      <c r="J2142" s="45"/>
      <c r="K2142" s="46"/>
      <c r="L2142" s="44"/>
      <c r="M2142" s="46"/>
      <c r="N2142" s="31"/>
    </row>
    <row r="2143" spans="3:14" x14ac:dyDescent="0.25">
      <c r="C2143" s="33"/>
      <c r="D2143" s="34"/>
      <c r="F2143" s="34"/>
      <c r="G2143" s="49"/>
      <c r="H2143" s="50"/>
      <c r="I2143" s="45"/>
      <c r="J2143" s="45"/>
      <c r="K2143" s="46"/>
      <c r="L2143" s="44"/>
      <c r="M2143" s="46"/>
      <c r="N2143" s="31"/>
    </row>
    <row r="2144" spans="3:14" x14ac:dyDescent="0.25">
      <c r="C2144" s="33"/>
      <c r="D2144" s="34"/>
      <c r="E2144" s="34"/>
      <c r="G2144" s="49"/>
      <c r="H2144" s="50"/>
      <c r="I2144" s="45"/>
      <c r="J2144" s="45"/>
      <c r="K2144" s="46"/>
      <c r="L2144" s="44"/>
      <c r="M2144" s="46"/>
      <c r="N2144" s="31"/>
    </row>
    <row r="2145" spans="3:14" x14ac:dyDescent="0.25">
      <c r="C2145" s="33"/>
      <c r="D2145" s="34"/>
      <c r="E2145" s="34"/>
      <c r="G2145" s="49"/>
      <c r="H2145" s="50"/>
      <c r="I2145" s="45"/>
      <c r="J2145" s="45"/>
      <c r="K2145" s="46"/>
      <c r="L2145" s="44"/>
      <c r="M2145" s="46"/>
      <c r="N2145" s="31"/>
    </row>
    <row r="2146" spans="3:14" x14ac:dyDescent="0.25">
      <c r="C2146" s="33"/>
      <c r="D2146" s="34"/>
      <c r="F2146" s="34"/>
      <c r="G2146" s="49"/>
      <c r="H2146" s="50"/>
      <c r="I2146" s="45"/>
      <c r="J2146" s="45"/>
      <c r="K2146" s="46"/>
      <c r="L2146" s="44"/>
      <c r="M2146" s="46"/>
      <c r="N2146" s="31"/>
    </row>
    <row r="2147" spans="3:14" x14ac:dyDescent="0.25">
      <c r="C2147" s="33"/>
      <c r="D2147" s="34"/>
      <c r="E2147" s="34"/>
      <c r="G2147" s="49"/>
      <c r="H2147" s="50"/>
      <c r="I2147" s="45"/>
      <c r="J2147" s="45"/>
      <c r="K2147" s="46"/>
      <c r="L2147" s="44"/>
      <c r="M2147" s="46"/>
      <c r="N2147" s="31"/>
    </row>
    <row r="2148" spans="3:14" x14ac:dyDescent="0.25">
      <c r="C2148" s="33"/>
      <c r="D2148" s="34"/>
      <c r="F2148" s="34"/>
      <c r="G2148" s="49"/>
      <c r="H2148" s="50"/>
      <c r="I2148" s="45"/>
      <c r="J2148" s="45"/>
      <c r="K2148" s="46"/>
      <c r="L2148" s="44"/>
      <c r="M2148" s="46"/>
      <c r="N2148" s="31"/>
    </row>
    <row r="2149" spans="3:14" x14ac:dyDescent="0.25">
      <c r="C2149" s="33"/>
      <c r="D2149" s="34"/>
      <c r="E2149" s="34"/>
      <c r="G2149" s="49"/>
      <c r="H2149" s="50"/>
      <c r="I2149" s="45"/>
      <c r="J2149" s="45"/>
      <c r="K2149" s="46"/>
      <c r="L2149" s="44"/>
      <c r="M2149" s="46"/>
      <c r="N2149" s="31"/>
    </row>
    <row r="2150" spans="3:14" x14ac:dyDescent="0.25">
      <c r="C2150" s="33"/>
      <c r="D2150" s="34"/>
      <c r="E2150" s="34"/>
      <c r="G2150" s="49"/>
      <c r="H2150" s="50"/>
      <c r="I2150" s="45"/>
      <c r="J2150" s="45"/>
      <c r="K2150" s="46"/>
      <c r="L2150" s="44"/>
      <c r="M2150" s="46"/>
      <c r="N2150" s="31"/>
    </row>
    <row r="2151" spans="3:14" x14ac:dyDescent="0.25">
      <c r="C2151" s="33"/>
      <c r="D2151" s="34"/>
      <c r="F2151" s="34"/>
      <c r="G2151" s="49"/>
      <c r="H2151" s="50"/>
      <c r="I2151" s="45"/>
      <c r="J2151" s="45"/>
      <c r="K2151" s="46"/>
      <c r="L2151" s="44"/>
      <c r="M2151" s="46"/>
      <c r="N2151" s="31"/>
    </row>
    <row r="2152" spans="3:14" x14ac:dyDescent="0.25">
      <c r="C2152" s="33"/>
      <c r="D2152" s="34"/>
      <c r="E2152" s="34"/>
      <c r="G2152" s="49"/>
      <c r="H2152" s="50"/>
      <c r="I2152" s="45"/>
      <c r="J2152" s="45"/>
      <c r="K2152" s="46"/>
      <c r="L2152" s="44"/>
      <c r="M2152" s="46"/>
      <c r="N2152" s="31"/>
    </row>
    <row r="2153" spans="3:14" x14ac:dyDescent="0.25">
      <c r="C2153" s="33"/>
      <c r="D2153" s="34"/>
      <c r="F2153" s="34"/>
      <c r="G2153" s="49"/>
      <c r="H2153" s="50"/>
      <c r="I2153" s="45"/>
      <c r="J2153" s="45"/>
      <c r="K2153" s="46"/>
      <c r="L2153" s="44"/>
      <c r="M2153" s="46"/>
      <c r="N2153" s="31"/>
    </row>
    <row r="2154" spans="3:14" x14ac:dyDescent="0.25">
      <c r="C2154" s="33"/>
      <c r="D2154" s="34"/>
      <c r="E2154" s="34"/>
      <c r="G2154" s="49"/>
      <c r="H2154" s="50"/>
      <c r="I2154" s="45"/>
      <c r="J2154" s="45"/>
      <c r="K2154" s="46"/>
      <c r="L2154" s="44"/>
      <c r="M2154" s="46"/>
      <c r="N2154" s="31"/>
    </row>
    <row r="2155" spans="3:14" x14ac:dyDescent="0.25">
      <c r="C2155" s="33"/>
      <c r="D2155" s="34"/>
      <c r="E2155" s="34"/>
      <c r="G2155" s="49"/>
      <c r="H2155" s="50"/>
      <c r="I2155" s="45"/>
      <c r="J2155" s="45"/>
      <c r="K2155" s="46"/>
      <c r="L2155" s="44"/>
      <c r="M2155" s="46"/>
      <c r="N2155" s="31"/>
    </row>
    <row r="2156" spans="3:14" x14ac:dyDescent="0.25">
      <c r="C2156" s="33"/>
      <c r="D2156" s="34"/>
      <c r="F2156" s="34"/>
      <c r="G2156" s="49"/>
      <c r="H2156" s="50"/>
      <c r="I2156" s="45"/>
      <c r="J2156" s="45"/>
      <c r="K2156" s="46"/>
      <c r="L2156" s="44"/>
      <c r="M2156" s="46"/>
      <c r="N2156" s="31"/>
    </row>
    <row r="2157" spans="3:14" x14ac:dyDescent="0.25">
      <c r="C2157" s="33"/>
      <c r="D2157" s="34"/>
      <c r="E2157" s="34"/>
      <c r="G2157" s="49"/>
      <c r="H2157" s="50"/>
      <c r="I2157" s="45"/>
      <c r="J2157" s="45"/>
      <c r="K2157" s="46"/>
      <c r="L2157" s="44"/>
      <c r="M2157" s="46"/>
      <c r="N2157" s="31"/>
    </row>
    <row r="2158" spans="3:14" x14ac:dyDescent="0.25">
      <c r="C2158" s="33"/>
      <c r="D2158" s="34"/>
      <c r="F2158" s="34"/>
      <c r="G2158" s="49"/>
      <c r="H2158" s="50"/>
      <c r="I2158" s="45"/>
      <c r="J2158" s="45"/>
      <c r="K2158" s="46"/>
      <c r="L2158" s="44"/>
      <c r="M2158" s="46"/>
      <c r="N2158" s="31"/>
    </row>
    <row r="2159" spans="3:14" x14ac:dyDescent="0.25">
      <c r="C2159" s="33"/>
      <c r="D2159" s="34"/>
      <c r="E2159" s="34"/>
      <c r="G2159" s="49"/>
      <c r="H2159" s="50"/>
      <c r="I2159" s="45"/>
      <c r="J2159" s="45"/>
      <c r="K2159" s="46"/>
      <c r="L2159" s="44"/>
      <c r="M2159" s="46"/>
      <c r="N2159" s="31"/>
    </row>
    <row r="2160" spans="3:14" x14ac:dyDescent="0.25">
      <c r="C2160" s="33"/>
      <c r="D2160" s="34"/>
      <c r="E2160" s="34"/>
      <c r="G2160" s="49"/>
      <c r="H2160" s="50"/>
      <c r="I2160" s="45"/>
      <c r="J2160" s="45"/>
      <c r="K2160" s="46"/>
      <c r="L2160" s="44"/>
      <c r="M2160" s="46"/>
      <c r="N2160" s="31"/>
    </row>
    <row r="2161" spans="3:14" x14ac:dyDescent="0.25">
      <c r="C2161" s="33"/>
      <c r="D2161" s="34"/>
      <c r="F2161" s="34"/>
      <c r="G2161" s="49"/>
      <c r="H2161" s="50"/>
      <c r="I2161" s="45"/>
      <c r="J2161" s="45"/>
      <c r="K2161" s="46"/>
      <c r="L2161" s="44"/>
      <c r="M2161" s="46"/>
      <c r="N2161" s="31"/>
    </row>
    <row r="2162" spans="3:14" x14ac:dyDescent="0.25">
      <c r="C2162" s="33"/>
      <c r="D2162" s="34"/>
      <c r="E2162" s="34"/>
      <c r="G2162" s="49"/>
      <c r="H2162" s="50"/>
      <c r="I2162" s="45"/>
      <c r="J2162" s="45"/>
      <c r="K2162" s="46"/>
      <c r="L2162" s="44"/>
      <c r="M2162" s="46"/>
      <c r="N2162" s="31"/>
    </row>
    <row r="2163" spans="3:14" x14ac:dyDescent="0.25">
      <c r="C2163" s="33"/>
      <c r="D2163" s="34"/>
      <c r="F2163" s="34"/>
      <c r="G2163" s="49"/>
      <c r="H2163" s="50"/>
      <c r="I2163" s="45"/>
      <c r="J2163" s="45"/>
      <c r="K2163" s="46"/>
      <c r="L2163" s="44"/>
      <c r="M2163" s="46"/>
      <c r="N2163" s="31"/>
    </row>
    <row r="2164" spans="3:14" x14ac:dyDescent="0.25">
      <c r="C2164" s="33"/>
      <c r="D2164" s="34"/>
      <c r="E2164" s="34"/>
      <c r="G2164" s="49"/>
      <c r="H2164" s="50"/>
      <c r="I2164" s="45"/>
      <c r="J2164" s="45"/>
      <c r="K2164" s="46"/>
      <c r="L2164" s="44"/>
      <c r="M2164" s="46"/>
      <c r="N2164" s="31"/>
    </row>
    <row r="2165" spans="3:14" x14ac:dyDescent="0.25">
      <c r="C2165" s="33"/>
      <c r="D2165" s="34"/>
      <c r="E2165" s="34"/>
      <c r="G2165" s="49"/>
      <c r="H2165" s="50"/>
      <c r="I2165" s="45"/>
      <c r="J2165" s="45"/>
      <c r="K2165" s="46"/>
      <c r="L2165" s="44"/>
      <c r="M2165" s="46"/>
      <c r="N2165" s="31"/>
    </row>
    <row r="2166" spans="3:14" x14ac:dyDescent="0.25">
      <c r="C2166" s="33"/>
      <c r="D2166" s="34"/>
      <c r="F2166" s="34"/>
      <c r="G2166" s="49"/>
      <c r="H2166" s="50"/>
      <c r="I2166" s="45"/>
      <c r="J2166" s="45"/>
      <c r="K2166" s="46"/>
      <c r="L2166" s="44"/>
      <c r="M2166" s="46"/>
      <c r="N2166" s="31"/>
    </row>
    <row r="2167" spans="3:14" x14ac:dyDescent="0.25">
      <c r="C2167" s="33"/>
      <c r="D2167" s="34"/>
      <c r="E2167" s="34"/>
      <c r="G2167" s="49"/>
      <c r="H2167" s="50"/>
      <c r="I2167" s="45"/>
      <c r="J2167" s="45"/>
      <c r="K2167" s="46"/>
      <c r="L2167" s="44"/>
      <c r="M2167" s="46"/>
      <c r="N2167" s="31"/>
    </row>
    <row r="2168" spans="3:14" x14ac:dyDescent="0.25">
      <c r="C2168" s="33"/>
      <c r="D2168" s="34"/>
      <c r="F2168" s="34"/>
      <c r="G2168" s="49"/>
      <c r="H2168" s="50"/>
      <c r="I2168" s="45"/>
      <c r="J2168" s="45"/>
      <c r="K2168" s="46"/>
      <c r="L2168" s="44"/>
      <c r="M2168" s="46"/>
      <c r="N2168" s="31"/>
    </row>
    <row r="2169" spans="3:14" x14ac:dyDescent="0.25">
      <c r="C2169" s="33"/>
      <c r="D2169" s="34"/>
      <c r="E2169" s="34"/>
      <c r="G2169" s="49"/>
      <c r="H2169" s="50"/>
      <c r="I2169" s="45"/>
      <c r="J2169" s="45"/>
      <c r="K2169" s="46"/>
      <c r="L2169" s="44"/>
      <c r="M2169" s="46"/>
      <c r="N2169" s="31"/>
    </row>
    <row r="2170" spans="3:14" x14ac:dyDescent="0.25">
      <c r="C2170" s="33"/>
      <c r="D2170" s="34"/>
      <c r="E2170" s="34"/>
      <c r="G2170" s="49"/>
      <c r="H2170" s="50"/>
      <c r="I2170" s="45"/>
      <c r="J2170" s="45"/>
      <c r="K2170" s="46"/>
      <c r="L2170" s="44"/>
      <c r="M2170" s="46"/>
      <c r="N2170" s="31"/>
    </row>
    <row r="2171" spans="3:14" x14ac:dyDescent="0.25">
      <c r="C2171" s="33"/>
      <c r="D2171" s="34"/>
      <c r="F2171" s="34"/>
      <c r="G2171" s="49"/>
      <c r="H2171" s="50"/>
      <c r="I2171" s="45"/>
      <c r="J2171" s="45"/>
      <c r="K2171" s="46"/>
      <c r="L2171" s="44"/>
      <c r="M2171" s="46"/>
      <c r="N2171" s="31"/>
    </row>
    <row r="2172" spans="3:14" x14ac:dyDescent="0.25">
      <c r="C2172" s="33"/>
      <c r="D2172" s="34"/>
      <c r="E2172" s="34"/>
      <c r="G2172" s="49"/>
      <c r="H2172" s="50"/>
      <c r="I2172" s="45"/>
      <c r="J2172" s="45"/>
      <c r="K2172" s="46"/>
      <c r="L2172" s="44"/>
      <c r="M2172" s="46"/>
      <c r="N2172" s="31"/>
    </row>
    <row r="2173" spans="3:14" x14ac:dyDescent="0.25">
      <c r="C2173" s="33"/>
      <c r="D2173" s="34"/>
      <c r="F2173" s="34"/>
      <c r="G2173" s="49"/>
      <c r="H2173" s="50"/>
      <c r="I2173" s="45"/>
      <c r="J2173" s="45"/>
      <c r="K2173" s="46"/>
      <c r="L2173" s="44"/>
      <c r="M2173" s="46"/>
      <c r="N2173" s="31"/>
    </row>
    <row r="2174" spans="3:14" x14ac:dyDescent="0.25">
      <c r="C2174" s="33"/>
      <c r="D2174" s="34"/>
      <c r="E2174" s="34"/>
      <c r="G2174" s="49"/>
      <c r="H2174" s="50"/>
      <c r="I2174" s="45"/>
      <c r="J2174" s="45"/>
      <c r="K2174" s="46"/>
      <c r="L2174" s="44"/>
      <c r="M2174" s="46"/>
      <c r="N2174" s="31"/>
    </row>
    <row r="2175" spans="3:14" x14ac:dyDescent="0.25">
      <c r="C2175" s="33"/>
      <c r="D2175" s="34"/>
      <c r="E2175" s="34"/>
      <c r="G2175" s="49"/>
      <c r="H2175" s="50"/>
      <c r="I2175" s="45"/>
      <c r="J2175" s="45"/>
      <c r="K2175" s="46"/>
      <c r="L2175" s="44"/>
      <c r="M2175" s="46"/>
      <c r="N2175" s="31"/>
    </row>
    <row r="2176" spans="3:14" x14ac:dyDescent="0.25">
      <c r="C2176" s="33"/>
      <c r="D2176" s="34"/>
      <c r="F2176" s="34"/>
      <c r="G2176" s="49"/>
      <c r="H2176" s="50"/>
      <c r="I2176" s="45"/>
      <c r="J2176" s="45"/>
      <c r="K2176" s="46"/>
      <c r="L2176" s="44"/>
      <c r="M2176" s="46"/>
      <c r="N2176" s="31"/>
    </row>
    <row r="2177" spans="3:14" x14ac:dyDescent="0.25">
      <c r="C2177" s="33"/>
      <c r="D2177" s="34"/>
      <c r="E2177" s="34"/>
      <c r="G2177" s="49"/>
      <c r="H2177" s="50"/>
      <c r="I2177" s="45"/>
      <c r="J2177" s="45"/>
      <c r="K2177" s="46"/>
      <c r="L2177" s="44"/>
      <c r="M2177" s="46"/>
      <c r="N2177" s="31"/>
    </row>
    <row r="2178" spans="3:14" x14ac:dyDescent="0.25">
      <c r="C2178" s="33"/>
      <c r="D2178" s="34"/>
      <c r="F2178" s="34"/>
      <c r="G2178" s="49"/>
      <c r="H2178" s="50"/>
      <c r="I2178" s="45"/>
      <c r="J2178" s="45"/>
      <c r="K2178" s="46"/>
      <c r="L2178" s="44"/>
      <c r="M2178" s="46"/>
      <c r="N2178" s="31"/>
    </row>
    <row r="2179" spans="3:14" x14ac:dyDescent="0.25">
      <c r="C2179" s="33"/>
      <c r="D2179" s="34"/>
      <c r="E2179" s="34"/>
      <c r="G2179" s="49"/>
      <c r="H2179" s="50"/>
      <c r="I2179" s="45"/>
      <c r="J2179" s="45"/>
      <c r="K2179" s="46"/>
      <c r="L2179" s="44"/>
      <c r="M2179" s="46"/>
      <c r="N2179" s="31"/>
    </row>
    <row r="2180" spans="3:14" x14ac:dyDescent="0.25">
      <c r="C2180" s="33"/>
      <c r="D2180" s="34"/>
      <c r="E2180" s="34"/>
      <c r="G2180" s="49"/>
      <c r="H2180" s="50"/>
      <c r="I2180" s="45"/>
      <c r="J2180" s="45"/>
      <c r="K2180" s="46"/>
      <c r="L2180" s="44"/>
      <c r="M2180" s="46"/>
      <c r="N2180" s="31"/>
    </row>
    <row r="2181" spans="3:14" x14ac:dyDescent="0.25">
      <c r="C2181" s="33"/>
      <c r="D2181" s="34"/>
      <c r="F2181" s="34"/>
      <c r="G2181" s="49"/>
      <c r="H2181" s="50"/>
      <c r="I2181" s="45"/>
      <c r="J2181" s="45"/>
      <c r="K2181" s="46"/>
      <c r="L2181" s="44"/>
      <c r="M2181" s="46"/>
      <c r="N2181" s="31"/>
    </row>
    <row r="2182" spans="3:14" x14ac:dyDescent="0.25">
      <c r="C2182" s="33"/>
      <c r="D2182" s="34"/>
      <c r="E2182" s="34"/>
      <c r="G2182" s="49"/>
      <c r="H2182" s="50"/>
      <c r="I2182" s="45"/>
      <c r="J2182" s="45"/>
      <c r="K2182" s="46"/>
      <c r="L2182" s="44"/>
      <c r="M2182" s="46"/>
      <c r="N2182" s="31"/>
    </row>
    <row r="2183" spans="3:14" x14ac:dyDescent="0.25">
      <c r="C2183" s="33"/>
      <c r="D2183" s="34"/>
      <c r="F2183" s="34"/>
      <c r="G2183" s="49"/>
      <c r="H2183" s="50"/>
      <c r="I2183" s="45"/>
      <c r="J2183" s="45"/>
      <c r="K2183" s="46"/>
      <c r="L2183" s="44"/>
      <c r="M2183" s="46"/>
      <c r="N2183" s="31"/>
    </row>
    <row r="2184" spans="3:14" x14ac:dyDescent="0.25">
      <c r="C2184" s="33"/>
      <c r="D2184" s="34"/>
      <c r="E2184" s="34"/>
      <c r="G2184" s="49"/>
      <c r="H2184" s="50"/>
      <c r="I2184" s="45"/>
      <c r="J2184" s="45"/>
      <c r="K2184" s="46"/>
      <c r="L2184" s="44"/>
      <c r="M2184" s="46"/>
      <c r="N2184" s="31"/>
    </row>
    <row r="2185" spans="3:14" x14ac:dyDescent="0.25">
      <c r="C2185" s="33"/>
      <c r="D2185" s="34"/>
      <c r="E2185" s="34"/>
      <c r="G2185" s="49"/>
      <c r="H2185" s="50"/>
      <c r="I2185" s="45"/>
      <c r="J2185" s="45"/>
      <c r="K2185" s="46"/>
      <c r="L2185" s="44"/>
      <c r="M2185" s="46"/>
      <c r="N2185" s="31"/>
    </row>
    <row r="2186" spans="3:14" x14ac:dyDescent="0.25">
      <c r="C2186" s="33"/>
      <c r="D2186" s="34"/>
      <c r="F2186" s="34"/>
      <c r="G2186" s="49"/>
      <c r="H2186" s="50"/>
      <c r="I2186" s="45"/>
      <c r="J2186" s="45"/>
      <c r="K2186" s="46"/>
      <c r="L2186" s="44"/>
      <c r="M2186" s="46"/>
      <c r="N2186" s="31"/>
    </row>
    <row r="2187" spans="3:14" x14ac:dyDescent="0.25">
      <c r="C2187" s="33"/>
      <c r="D2187" s="34"/>
      <c r="E2187" s="34"/>
      <c r="G2187" s="49"/>
      <c r="H2187" s="50"/>
      <c r="I2187" s="45"/>
      <c r="J2187" s="45"/>
      <c r="K2187" s="46"/>
      <c r="L2187" s="44"/>
      <c r="M2187" s="46"/>
      <c r="N2187" s="31"/>
    </row>
    <row r="2188" spans="3:14" x14ac:dyDescent="0.25">
      <c r="C2188" s="33"/>
      <c r="D2188" s="34"/>
      <c r="F2188" s="34"/>
      <c r="G2188" s="49"/>
      <c r="H2188" s="50"/>
      <c r="I2188" s="45"/>
      <c r="J2188" s="45"/>
      <c r="K2188" s="46"/>
      <c r="L2188" s="44"/>
      <c r="M2188" s="46"/>
      <c r="N2188" s="31"/>
    </row>
    <row r="2189" spans="3:14" x14ac:dyDescent="0.25">
      <c r="C2189" s="33"/>
      <c r="D2189" s="34"/>
      <c r="E2189" s="34"/>
      <c r="G2189" s="49"/>
      <c r="H2189" s="50"/>
      <c r="I2189" s="45"/>
      <c r="J2189" s="45"/>
      <c r="K2189" s="46"/>
      <c r="L2189" s="44"/>
      <c r="M2189" s="46"/>
      <c r="N2189" s="31"/>
    </row>
    <row r="2190" spans="3:14" x14ac:dyDescent="0.25">
      <c r="C2190" s="33"/>
      <c r="D2190" s="34"/>
      <c r="E2190" s="34"/>
      <c r="G2190" s="49"/>
      <c r="H2190" s="50"/>
      <c r="I2190" s="45"/>
      <c r="J2190" s="45"/>
      <c r="K2190" s="46"/>
      <c r="L2190" s="44"/>
      <c r="M2190" s="46"/>
      <c r="N2190" s="31"/>
    </row>
    <row r="2191" spans="3:14" x14ac:dyDescent="0.25">
      <c r="C2191" s="33"/>
      <c r="D2191" s="34"/>
      <c r="F2191" s="34"/>
      <c r="G2191" s="49"/>
      <c r="H2191" s="50"/>
      <c r="I2191" s="45"/>
      <c r="J2191" s="45"/>
      <c r="K2191" s="46"/>
      <c r="L2191" s="44"/>
      <c r="M2191" s="46"/>
      <c r="N2191" s="31"/>
    </row>
    <row r="2192" spans="3:14" x14ac:dyDescent="0.25">
      <c r="C2192" s="33"/>
      <c r="D2192" s="34"/>
      <c r="E2192" s="34"/>
      <c r="G2192" s="49"/>
      <c r="H2192" s="50"/>
      <c r="I2192" s="45"/>
      <c r="J2192" s="45"/>
      <c r="K2192" s="46"/>
      <c r="L2192" s="44"/>
      <c r="M2192" s="46"/>
      <c r="N2192" s="31"/>
    </row>
    <row r="2193" spans="3:14" x14ac:dyDescent="0.25">
      <c r="C2193" s="33"/>
      <c r="D2193" s="34"/>
      <c r="F2193" s="34"/>
      <c r="G2193" s="49"/>
      <c r="H2193" s="50"/>
      <c r="I2193" s="45"/>
      <c r="J2193" s="45"/>
      <c r="K2193" s="46"/>
      <c r="L2193" s="44"/>
      <c r="M2193" s="46"/>
      <c r="N2193" s="31"/>
    </row>
    <row r="2194" spans="3:14" x14ac:dyDescent="0.25">
      <c r="C2194" s="33"/>
      <c r="D2194" s="34"/>
      <c r="E2194" s="34"/>
      <c r="G2194" s="49"/>
      <c r="H2194" s="50"/>
      <c r="I2194" s="45"/>
      <c r="J2194" s="45"/>
      <c r="K2194" s="46"/>
      <c r="L2194" s="44"/>
      <c r="M2194" s="46"/>
      <c r="N2194" s="31"/>
    </row>
    <row r="2195" spans="3:14" x14ac:dyDescent="0.25">
      <c r="C2195" s="33"/>
      <c r="D2195" s="34"/>
      <c r="E2195" s="34"/>
      <c r="G2195" s="49"/>
      <c r="H2195" s="50"/>
      <c r="I2195" s="45"/>
      <c r="J2195" s="45"/>
      <c r="K2195" s="46"/>
      <c r="L2195" s="44"/>
      <c r="M2195" s="46"/>
      <c r="N2195" s="31"/>
    </row>
    <row r="2196" spans="3:14" x14ac:dyDescent="0.25">
      <c r="C2196" s="33"/>
      <c r="D2196" s="34"/>
      <c r="F2196" s="34"/>
      <c r="G2196" s="49"/>
      <c r="H2196" s="50"/>
      <c r="I2196" s="45"/>
      <c r="J2196" s="45"/>
      <c r="K2196" s="46"/>
      <c r="L2196" s="44"/>
      <c r="M2196" s="46"/>
      <c r="N2196" s="31"/>
    </row>
    <row r="2197" spans="3:14" x14ac:dyDescent="0.25">
      <c r="C2197" s="33"/>
      <c r="D2197" s="34"/>
      <c r="E2197" s="34"/>
      <c r="G2197" s="49"/>
      <c r="H2197" s="50"/>
      <c r="I2197" s="45"/>
      <c r="J2197" s="45"/>
      <c r="K2197" s="46"/>
      <c r="L2197" s="44"/>
      <c r="M2197" s="46"/>
      <c r="N2197" s="31"/>
    </row>
    <row r="2198" spans="3:14" x14ac:dyDescent="0.25">
      <c r="C2198" s="33"/>
      <c r="D2198" s="34"/>
      <c r="F2198" s="34"/>
      <c r="G2198" s="49"/>
      <c r="H2198" s="50"/>
      <c r="I2198" s="45"/>
      <c r="J2198" s="45"/>
      <c r="K2198" s="46"/>
      <c r="L2198" s="44"/>
      <c r="M2198" s="46"/>
      <c r="N2198" s="31"/>
    </row>
    <row r="2199" spans="3:14" x14ac:dyDescent="0.25">
      <c r="C2199" s="33"/>
      <c r="D2199" s="34"/>
      <c r="E2199" s="34"/>
      <c r="G2199" s="49"/>
      <c r="H2199" s="50"/>
      <c r="I2199" s="45"/>
      <c r="J2199" s="45"/>
      <c r="K2199" s="46"/>
      <c r="L2199" s="44"/>
      <c r="M2199" s="46"/>
      <c r="N2199" s="31"/>
    </row>
    <row r="2200" spans="3:14" x14ac:dyDescent="0.25">
      <c r="C2200" s="33"/>
      <c r="D2200" s="34"/>
      <c r="E2200" s="34"/>
      <c r="G2200" s="49"/>
      <c r="H2200" s="50"/>
      <c r="I2200" s="45"/>
      <c r="J2200" s="45"/>
      <c r="K2200" s="46"/>
      <c r="L2200" s="44"/>
      <c r="M2200" s="46"/>
      <c r="N2200" s="31"/>
    </row>
    <row r="2201" spans="3:14" x14ac:dyDescent="0.25">
      <c r="C2201" s="33"/>
      <c r="D2201" s="34"/>
      <c r="F2201" s="34"/>
      <c r="G2201" s="49"/>
      <c r="H2201" s="50"/>
      <c r="I2201" s="45"/>
      <c r="J2201" s="45"/>
      <c r="K2201" s="46"/>
      <c r="L2201" s="44"/>
      <c r="M2201" s="46"/>
      <c r="N2201" s="31"/>
    </row>
    <row r="2202" spans="3:14" x14ac:dyDescent="0.25">
      <c r="C2202" s="33"/>
      <c r="D2202" s="34"/>
      <c r="E2202" s="34"/>
      <c r="G2202" s="49"/>
      <c r="H2202" s="50"/>
      <c r="I2202" s="45"/>
      <c r="J2202" s="45"/>
      <c r="K2202" s="46"/>
      <c r="L2202" s="44"/>
      <c r="M2202" s="46"/>
      <c r="N2202" s="31"/>
    </row>
    <row r="2203" spans="3:14" x14ac:dyDescent="0.25">
      <c r="C2203" s="33"/>
      <c r="D2203" s="34"/>
      <c r="F2203" s="34"/>
      <c r="G2203" s="49"/>
      <c r="H2203" s="50"/>
      <c r="I2203" s="45"/>
      <c r="J2203" s="45"/>
      <c r="K2203" s="46"/>
      <c r="L2203" s="44"/>
      <c r="M2203" s="46"/>
      <c r="N2203" s="31"/>
    </row>
    <row r="2204" spans="3:14" x14ac:dyDescent="0.25">
      <c r="C2204" s="33"/>
      <c r="D2204" s="34"/>
      <c r="E2204" s="34"/>
      <c r="G2204" s="49"/>
      <c r="H2204" s="50"/>
      <c r="I2204" s="45"/>
      <c r="J2204" s="45"/>
      <c r="K2204" s="46"/>
      <c r="L2204" s="44"/>
      <c r="M2204" s="46"/>
      <c r="N2204" s="31"/>
    </row>
    <row r="2205" spans="3:14" x14ac:dyDescent="0.25">
      <c r="C2205" s="33"/>
      <c r="D2205" s="34"/>
      <c r="E2205" s="34"/>
      <c r="G2205" s="49"/>
      <c r="H2205" s="50"/>
      <c r="I2205" s="45"/>
      <c r="J2205" s="45"/>
      <c r="K2205" s="46"/>
      <c r="L2205" s="44"/>
      <c r="M2205" s="46"/>
      <c r="N2205" s="31"/>
    </row>
    <row r="2206" spans="3:14" x14ac:dyDescent="0.25">
      <c r="C2206" s="33"/>
      <c r="D2206" s="34"/>
      <c r="F2206" s="34"/>
      <c r="G2206" s="49"/>
      <c r="H2206" s="50"/>
      <c r="I2206" s="45"/>
      <c r="J2206" s="45"/>
      <c r="K2206" s="46"/>
      <c r="L2206" s="44"/>
      <c r="M2206" s="46"/>
      <c r="N2206" s="31"/>
    </row>
    <row r="2207" spans="3:14" x14ac:dyDescent="0.25">
      <c r="C2207" s="33"/>
      <c r="D2207" s="34"/>
      <c r="E2207" s="34"/>
      <c r="G2207" s="49"/>
      <c r="H2207" s="50"/>
      <c r="I2207" s="45"/>
      <c r="J2207" s="45"/>
      <c r="K2207" s="46"/>
      <c r="L2207" s="44"/>
      <c r="M2207" s="46"/>
      <c r="N2207" s="31"/>
    </row>
    <row r="2208" spans="3:14" x14ac:dyDescent="0.25">
      <c r="C2208" s="33"/>
      <c r="D2208" s="34"/>
      <c r="F2208" s="34"/>
      <c r="G2208" s="49"/>
      <c r="H2208" s="50"/>
      <c r="I2208" s="45"/>
      <c r="J2208" s="45"/>
      <c r="K2208" s="46"/>
      <c r="L2208" s="44"/>
      <c r="M2208" s="46"/>
      <c r="N2208" s="31"/>
    </row>
    <row r="2209" spans="3:14" x14ac:dyDescent="0.25">
      <c r="C2209" s="33"/>
      <c r="D2209" s="34"/>
      <c r="E2209" s="34"/>
      <c r="G2209" s="49"/>
      <c r="H2209" s="50"/>
      <c r="I2209" s="45"/>
      <c r="J2209" s="45"/>
      <c r="K2209" s="46"/>
      <c r="L2209" s="44"/>
      <c r="M2209" s="46"/>
      <c r="N2209" s="31"/>
    </row>
    <row r="2210" spans="3:14" x14ac:dyDescent="0.25">
      <c r="C2210" s="33"/>
      <c r="D2210" s="34"/>
      <c r="E2210" s="34"/>
      <c r="G2210" s="49"/>
      <c r="H2210" s="50"/>
      <c r="I2210" s="45"/>
      <c r="J2210" s="45"/>
      <c r="K2210" s="46"/>
      <c r="L2210" s="44"/>
      <c r="M2210" s="46"/>
      <c r="N2210" s="31"/>
    </row>
    <row r="2211" spans="3:14" x14ac:dyDescent="0.25">
      <c r="C2211" s="33"/>
      <c r="D2211" s="34"/>
      <c r="F2211" s="34"/>
      <c r="G2211" s="49"/>
      <c r="H2211" s="50"/>
      <c r="I2211" s="45"/>
      <c r="J2211" s="45"/>
      <c r="K2211" s="46"/>
      <c r="L2211" s="44"/>
      <c r="M2211" s="46"/>
      <c r="N2211" s="31"/>
    </row>
    <row r="2212" spans="3:14" x14ac:dyDescent="0.25">
      <c r="C2212" s="33"/>
      <c r="D2212" s="34"/>
      <c r="E2212" s="34"/>
      <c r="G2212" s="49"/>
      <c r="H2212" s="50"/>
      <c r="I2212" s="45"/>
      <c r="J2212" s="45"/>
      <c r="K2212" s="46"/>
      <c r="L2212" s="44"/>
      <c r="M2212" s="46"/>
      <c r="N2212" s="31"/>
    </row>
    <row r="2213" spans="3:14" x14ac:dyDescent="0.25">
      <c r="C2213" s="33"/>
      <c r="D2213" s="34"/>
      <c r="F2213" s="34"/>
      <c r="G2213" s="49"/>
      <c r="H2213" s="50"/>
      <c r="I2213" s="45"/>
      <c r="J2213" s="45"/>
      <c r="K2213" s="46"/>
      <c r="L2213" s="44"/>
      <c r="M2213" s="46"/>
      <c r="N2213" s="31"/>
    </row>
    <row r="2214" spans="3:14" x14ac:dyDescent="0.25">
      <c r="C2214" s="33"/>
      <c r="D2214" s="34"/>
      <c r="E2214" s="34"/>
      <c r="G2214" s="49"/>
      <c r="H2214" s="50"/>
      <c r="I2214" s="45"/>
      <c r="J2214" s="45"/>
      <c r="K2214" s="46"/>
      <c r="L2214" s="44"/>
      <c r="M2214" s="46"/>
      <c r="N2214" s="31"/>
    </row>
    <row r="2215" spans="3:14" x14ac:dyDescent="0.25">
      <c r="C2215" s="33"/>
      <c r="D2215" s="34"/>
      <c r="E2215" s="34"/>
      <c r="G2215" s="49"/>
      <c r="H2215" s="50"/>
      <c r="I2215" s="45"/>
      <c r="J2215" s="45"/>
      <c r="K2215" s="46"/>
      <c r="L2215" s="44"/>
      <c r="M2215" s="46"/>
      <c r="N2215" s="31"/>
    </row>
    <row r="2216" spans="3:14" x14ac:dyDescent="0.25">
      <c r="C2216" s="33"/>
      <c r="D2216" s="34"/>
      <c r="F2216" s="34"/>
      <c r="G2216" s="49"/>
      <c r="H2216" s="50"/>
      <c r="I2216" s="45"/>
      <c r="J2216" s="45"/>
      <c r="K2216" s="46"/>
      <c r="L2216" s="44"/>
      <c r="M2216" s="46"/>
      <c r="N2216" s="31"/>
    </row>
    <row r="2217" spans="3:14" x14ac:dyDescent="0.25">
      <c r="C2217" s="33"/>
      <c r="D2217" s="34"/>
      <c r="E2217" s="34"/>
      <c r="G2217" s="49"/>
      <c r="H2217" s="50"/>
      <c r="I2217" s="45"/>
      <c r="J2217" s="45"/>
      <c r="K2217" s="46"/>
      <c r="L2217" s="44"/>
      <c r="M2217" s="46"/>
      <c r="N2217" s="31"/>
    </row>
    <row r="2218" spans="3:14" x14ac:dyDescent="0.25">
      <c r="C2218" s="33"/>
      <c r="D2218" s="34"/>
      <c r="F2218" s="34"/>
      <c r="G2218" s="49"/>
      <c r="H2218" s="50"/>
      <c r="I2218" s="45"/>
      <c r="J2218" s="45"/>
      <c r="K2218" s="46"/>
      <c r="L2218" s="44"/>
      <c r="M2218" s="46"/>
      <c r="N2218" s="31"/>
    </row>
    <row r="2219" spans="3:14" x14ac:dyDescent="0.25">
      <c r="C2219" s="33"/>
      <c r="D2219" s="34"/>
      <c r="E2219" s="34"/>
      <c r="G2219" s="49"/>
      <c r="H2219" s="50"/>
      <c r="I2219" s="45"/>
      <c r="J2219" s="45"/>
      <c r="K2219" s="46"/>
      <c r="L2219" s="44"/>
      <c r="M2219" s="46"/>
      <c r="N2219" s="31"/>
    </row>
    <row r="2220" spans="3:14" x14ac:dyDescent="0.25">
      <c r="C2220" s="33"/>
      <c r="D2220" s="34"/>
      <c r="E2220" s="34"/>
      <c r="G2220" s="49"/>
      <c r="H2220" s="50"/>
      <c r="I2220" s="45"/>
      <c r="J2220" s="45"/>
      <c r="K2220" s="46"/>
      <c r="L2220" s="44"/>
      <c r="M2220" s="46"/>
      <c r="N2220" s="31"/>
    </row>
    <row r="2221" spans="3:14" x14ac:dyDescent="0.25">
      <c r="C2221" s="33"/>
      <c r="D2221" s="34"/>
      <c r="F2221" s="34"/>
      <c r="G2221" s="49"/>
      <c r="H2221" s="50"/>
      <c r="I2221" s="45"/>
      <c r="J2221" s="45"/>
      <c r="K2221" s="46"/>
      <c r="L2221" s="44"/>
      <c r="M2221" s="46"/>
      <c r="N2221" s="31"/>
    </row>
    <row r="2222" spans="3:14" x14ac:dyDescent="0.25">
      <c r="C2222" s="33"/>
      <c r="D2222" s="34"/>
      <c r="E2222" s="34"/>
      <c r="G2222" s="49"/>
      <c r="H2222" s="50"/>
      <c r="I2222" s="45"/>
      <c r="J2222" s="45"/>
      <c r="K2222" s="46"/>
      <c r="L2222" s="44"/>
      <c r="M2222" s="46"/>
      <c r="N2222" s="31"/>
    </row>
    <row r="2223" spans="3:14" x14ac:dyDescent="0.25">
      <c r="C2223" s="33"/>
      <c r="D2223" s="34"/>
      <c r="F2223" s="34"/>
      <c r="G2223" s="49"/>
      <c r="H2223" s="50"/>
      <c r="I2223" s="45"/>
      <c r="J2223" s="45"/>
      <c r="K2223" s="46"/>
      <c r="L2223" s="44"/>
      <c r="M2223" s="46"/>
      <c r="N2223" s="31"/>
    </row>
    <row r="2224" spans="3:14" x14ac:dyDescent="0.25">
      <c r="C2224" s="33"/>
      <c r="D2224" s="34"/>
      <c r="E2224" s="34"/>
      <c r="G2224" s="49"/>
      <c r="H2224" s="50"/>
      <c r="I2224" s="45"/>
      <c r="J2224" s="45"/>
      <c r="K2224" s="46"/>
      <c r="L2224" s="44"/>
      <c r="M2224" s="46"/>
      <c r="N2224" s="31"/>
    </row>
    <row r="2225" spans="3:14" x14ac:dyDescent="0.25">
      <c r="C2225" s="33"/>
      <c r="D2225" s="34"/>
      <c r="E2225" s="34"/>
      <c r="G2225" s="49"/>
      <c r="H2225" s="50"/>
      <c r="I2225" s="45"/>
      <c r="J2225" s="45"/>
      <c r="K2225" s="46"/>
      <c r="L2225" s="44"/>
      <c r="M2225" s="46"/>
      <c r="N2225" s="31"/>
    </row>
    <row r="2226" spans="3:14" x14ac:dyDescent="0.25">
      <c r="C2226" s="33"/>
      <c r="D2226" s="34"/>
      <c r="F2226" s="34"/>
      <c r="G2226" s="49"/>
      <c r="H2226" s="50"/>
      <c r="I2226" s="45"/>
      <c r="J2226" s="45"/>
      <c r="K2226" s="46"/>
      <c r="L2226" s="44"/>
      <c r="M2226" s="46"/>
      <c r="N2226" s="31"/>
    </row>
    <row r="2227" spans="3:14" x14ac:dyDescent="0.25">
      <c r="C2227" s="33"/>
      <c r="D2227" s="34"/>
      <c r="E2227" s="34"/>
      <c r="G2227" s="49"/>
      <c r="H2227" s="50"/>
      <c r="I2227" s="45"/>
      <c r="J2227" s="45"/>
      <c r="K2227" s="46"/>
      <c r="L2227" s="44"/>
      <c r="M2227" s="46"/>
      <c r="N2227" s="31"/>
    </row>
    <row r="2228" spans="3:14" x14ac:dyDescent="0.25">
      <c r="C2228" s="33"/>
      <c r="D2228" s="34"/>
      <c r="F2228" s="34"/>
      <c r="G2228" s="49"/>
      <c r="H2228" s="50"/>
      <c r="I2228" s="45"/>
      <c r="J2228" s="45"/>
      <c r="K2228" s="46"/>
      <c r="L2228" s="44"/>
      <c r="M2228" s="46"/>
      <c r="N2228" s="31"/>
    </row>
    <row r="2229" spans="3:14" x14ac:dyDescent="0.25">
      <c r="C2229" s="33"/>
      <c r="D2229" s="34"/>
      <c r="E2229" s="34"/>
      <c r="G2229" s="49"/>
      <c r="H2229" s="50"/>
      <c r="I2229" s="45"/>
      <c r="J2229" s="45"/>
      <c r="K2229" s="46"/>
      <c r="L2229" s="44"/>
      <c r="M2229" s="46"/>
      <c r="N2229" s="31"/>
    </row>
    <row r="2230" spans="3:14" x14ac:dyDescent="0.25">
      <c r="C2230" s="33"/>
      <c r="D2230" s="34"/>
      <c r="E2230" s="34"/>
      <c r="G2230" s="49"/>
      <c r="H2230" s="50"/>
      <c r="I2230" s="45"/>
      <c r="J2230" s="45"/>
      <c r="K2230" s="46"/>
      <c r="L2230" s="44"/>
      <c r="M2230" s="46"/>
      <c r="N2230" s="31"/>
    </row>
    <row r="2231" spans="3:14" x14ac:dyDescent="0.25">
      <c r="C2231" s="33"/>
      <c r="D2231" s="34"/>
      <c r="F2231" s="34"/>
      <c r="G2231" s="49"/>
      <c r="H2231" s="50"/>
      <c r="I2231" s="45"/>
      <c r="J2231" s="45"/>
      <c r="K2231" s="46"/>
      <c r="L2231" s="44"/>
      <c r="M2231" s="46"/>
      <c r="N2231" s="31"/>
    </row>
    <row r="2232" spans="3:14" x14ac:dyDescent="0.25">
      <c r="C2232" s="33"/>
      <c r="D2232" s="34"/>
      <c r="E2232" s="34"/>
      <c r="G2232" s="49"/>
      <c r="H2232" s="50"/>
      <c r="I2232" s="45"/>
      <c r="J2232" s="45"/>
      <c r="K2232" s="46"/>
      <c r="L2232" s="44"/>
      <c r="M2232" s="46"/>
      <c r="N2232" s="31"/>
    </row>
    <row r="2233" spans="3:14" x14ac:dyDescent="0.25">
      <c r="C2233" s="33"/>
      <c r="D2233" s="34"/>
      <c r="F2233" s="34"/>
      <c r="G2233" s="49"/>
      <c r="H2233" s="50"/>
      <c r="I2233" s="45"/>
      <c r="J2233" s="45"/>
      <c r="K2233" s="46"/>
      <c r="L2233" s="44"/>
      <c r="M2233" s="46"/>
      <c r="N2233" s="31"/>
    </row>
    <row r="2234" spans="3:14" x14ac:dyDescent="0.25">
      <c r="C2234" s="33"/>
      <c r="D2234" s="34"/>
      <c r="E2234" s="34"/>
      <c r="G2234" s="49"/>
      <c r="H2234" s="50"/>
      <c r="I2234" s="45"/>
      <c r="J2234" s="45"/>
      <c r="K2234" s="46"/>
      <c r="L2234" s="44"/>
      <c r="M2234" s="46"/>
      <c r="N2234" s="31"/>
    </row>
    <row r="2235" spans="3:14" x14ac:dyDescent="0.25">
      <c r="C2235" s="33"/>
      <c r="D2235" s="34"/>
      <c r="E2235" s="34"/>
      <c r="G2235" s="49"/>
      <c r="H2235" s="50"/>
      <c r="I2235" s="45"/>
      <c r="J2235" s="45"/>
      <c r="K2235" s="46"/>
      <c r="L2235" s="44"/>
      <c r="M2235" s="46"/>
      <c r="N2235" s="31"/>
    </row>
    <row r="2236" spans="3:14" x14ac:dyDescent="0.25">
      <c r="C2236" s="33"/>
      <c r="D2236" s="34"/>
      <c r="F2236" s="34"/>
      <c r="G2236" s="49"/>
      <c r="H2236" s="50"/>
      <c r="I2236" s="45"/>
      <c r="J2236" s="45"/>
      <c r="K2236" s="46"/>
      <c r="L2236" s="44"/>
      <c r="M2236" s="46"/>
      <c r="N2236" s="31"/>
    </row>
    <row r="2237" spans="3:14" x14ac:dyDescent="0.25">
      <c r="C2237" s="33"/>
      <c r="D2237" s="34"/>
      <c r="E2237" s="34"/>
      <c r="G2237" s="49"/>
      <c r="H2237" s="50"/>
      <c r="I2237" s="45"/>
      <c r="J2237" s="45"/>
      <c r="K2237" s="46"/>
      <c r="L2237" s="44"/>
      <c r="M2237" s="46"/>
      <c r="N2237" s="31"/>
    </row>
    <row r="2238" spans="3:14" x14ac:dyDescent="0.25">
      <c r="C2238" s="33"/>
      <c r="D2238" s="34"/>
      <c r="F2238" s="34"/>
      <c r="G2238" s="49"/>
      <c r="H2238" s="50"/>
      <c r="I2238" s="45"/>
      <c r="J2238" s="45"/>
      <c r="K2238" s="46"/>
      <c r="L2238" s="44"/>
      <c r="M2238" s="46"/>
      <c r="N2238" s="31"/>
    </row>
    <row r="2239" spans="3:14" x14ac:dyDescent="0.25">
      <c r="C2239" s="33"/>
      <c r="D2239" s="34"/>
      <c r="E2239" s="34"/>
      <c r="G2239" s="49"/>
      <c r="H2239" s="50"/>
      <c r="I2239" s="45"/>
      <c r="J2239" s="45"/>
      <c r="K2239" s="46"/>
      <c r="L2239" s="44"/>
      <c r="M2239" s="46"/>
      <c r="N2239" s="31"/>
    </row>
    <row r="2240" spans="3:14" x14ac:dyDescent="0.25">
      <c r="C2240" s="33"/>
      <c r="D2240" s="34"/>
      <c r="E2240" s="34"/>
      <c r="G2240" s="49"/>
      <c r="H2240" s="50"/>
      <c r="I2240" s="45"/>
      <c r="J2240" s="45"/>
      <c r="K2240" s="46"/>
      <c r="L2240" s="44"/>
      <c r="M2240" s="46"/>
      <c r="N2240" s="31"/>
    </row>
    <row r="2241" spans="3:14" x14ac:dyDescent="0.25">
      <c r="C2241" s="33"/>
      <c r="D2241" s="34"/>
      <c r="F2241" s="34"/>
      <c r="G2241" s="49"/>
      <c r="H2241" s="50"/>
      <c r="I2241" s="45"/>
      <c r="J2241" s="45"/>
      <c r="K2241" s="46"/>
      <c r="L2241" s="44"/>
      <c r="M2241" s="46"/>
      <c r="N2241" s="31"/>
    </row>
    <row r="2242" spans="3:14" x14ac:dyDescent="0.25">
      <c r="C2242" s="33"/>
      <c r="D2242" s="34"/>
      <c r="E2242" s="34"/>
      <c r="G2242" s="49"/>
      <c r="H2242" s="50"/>
      <c r="I2242" s="45"/>
      <c r="J2242" s="45"/>
      <c r="K2242" s="46"/>
      <c r="L2242" s="44"/>
      <c r="M2242" s="46"/>
      <c r="N2242" s="31"/>
    </row>
    <row r="2243" spans="3:14" x14ac:dyDescent="0.25">
      <c r="C2243" s="33"/>
      <c r="D2243" s="34"/>
      <c r="F2243" s="34"/>
      <c r="G2243" s="49"/>
      <c r="H2243" s="50"/>
      <c r="I2243" s="45"/>
      <c r="J2243" s="45"/>
      <c r="K2243" s="46"/>
      <c r="L2243" s="44"/>
      <c r="M2243" s="46"/>
      <c r="N2243" s="31"/>
    </row>
    <row r="2244" spans="3:14" x14ac:dyDescent="0.25">
      <c r="C2244" s="33"/>
      <c r="D2244" s="34"/>
      <c r="E2244" s="34"/>
      <c r="G2244" s="49"/>
      <c r="H2244" s="50"/>
      <c r="I2244" s="45"/>
      <c r="J2244" s="45"/>
      <c r="K2244" s="46"/>
      <c r="L2244" s="44"/>
      <c r="M2244" s="46"/>
      <c r="N2244" s="31"/>
    </row>
    <row r="2245" spans="3:14" x14ac:dyDescent="0.25">
      <c r="C2245" s="33"/>
      <c r="D2245" s="34"/>
      <c r="E2245" s="34"/>
      <c r="G2245" s="49"/>
      <c r="H2245" s="50"/>
      <c r="I2245" s="45"/>
      <c r="J2245" s="45"/>
      <c r="K2245" s="46"/>
      <c r="L2245" s="44"/>
      <c r="M2245" s="46"/>
      <c r="N2245" s="31"/>
    </row>
    <row r="2246" spans="3:14" x14ac:dyDescent="0.25">
      <c r="C2246" s="33"/>
      <c r="D2246" s="34"/>
      <c r="F2246" s="34"/>
      <c r="G2246" s="49"/>
      <c r="H2246" s="50"/>
      <c r="I2246" s="45"/>
      <c r="J2246" s="45"/>
      <c r="K2246" s="46"/>
      <c r="L2246" s="44"/>
      <c r="M2246" s="46"/>
      <c r="N2246" s="31"/>
    </row>
    <row r="2247" spans="3:14" x14ac:dyDescent="0.25">
      <c r="C2247" s="33"/>
      <c r="D2247" s="34"/>
      <c r="E2247" s="34"/>
      <c r="G2247" s="49"/>
      <c r="H2247" s="50"/>
      <c r="I2247" s="45"/>
      <c r="J2247" s="45"/>
      <c r="K2247" s="46"/>
      <c r="L2247" s="44"/>
      <c r="M2247" s="46"/>
      <c r="N2247" s="31"/>
    </row>
    <row r="2248" spans="3:14" x14ac:dyDescent="0.25">
      <c r="C2248" s="33"/>
      <c r="D2248" s="34"/>
      <c r="F2248" s="34"/>
      <c r="G2248" s="49"/>
      <c r="H2248" s="50"/>
      <c r="I2248" s="45"/>
      <c r="J2248" s="45"/>
      <c r="K2248" s="46"/>
      <c r="L2248" s="44"/>
      <c r="M2248" s="46"/>
      <c r="N2248" s="31"/>
    </row>
    <row r="2249" spans="3:14" x14ac:dyDescent="0.25">
      <c r="C2249" s="33"/>
      <c r="D2249" s="34"/>
      <c r="E2249" s="34"/>
      <c r="G2249" s="49"/>
      <c r="H2249" s="50"/>
      <c r="I2249" s="45"/>
      <c r="J2249" s="45"/>
      <c r="K2249" s="46"/>
      <c r="L2249" s="44"/>
      <c r="M2249" s="46"/>
      <c r="N2249" s="31"/>
    </row>
    <row r="2250" spans="3:14" x14ac:dyDescent="0.25">
      <c r="C2250" s="33"/>
      <c r="D2250" s="34"/>
      <c r="E2250" s="34"/>
      <c r="G2250" s="49"/>
      <c r="H2250" s="50"/>
      <c r="I2250" s="45"/>
      <c r="J2250" s="45"/>
      <c r="K2250" s="46"/>
      <c r="L2250" s="44"/>
      <c r="M2250" s="46"/>
      <c r="N2250" s="31"/>
    </row>
    <row r="2251" spans="3:14" x14ac:dyDescent="0.25">
      <c r="C2251" s="33"/>
      <c r="D2251" s="34"/>
      <c r="F2251" s="34"/>
      <c r="G2251" s="49"/>
      <c r="H2251" s="50"/>
      <c r="I2251" s="45"/>
      <c r="J2251" s="45"/>
      <c r="K2251" s="46"/>
      <c r="L2251" s="44"/>
      <c r="M2251" s="46"/>
      <c r="N2251" s="31"/>
    </row>
    <row r="2252" spans="3:14" x14ac:dyDescent="0.25">
      <c r="C2252" s="33"/>
      <c r="D2252" s="34"/>
      <c r="E2252" s="34"/>
      <c r="G2252" s="49"/>
      <c r="H2252" s="50"/>
      <c r="I2252" s="45"/>
      <c r="J2252" s="45"/>
      <c r="K2252" s="46"/>
      <c r="L2252" s="44"/>
      <c r="M2252" s="46"/>
      <c r="N2252" s="31"/>
    </row>
    <row r="2253" spans="3:14" x14ac:dyDescent="0.25">
      <c r="C2253" s="33"/>
      <c r="D2253" s="34"/>
      <c r="F2253" s="34"/>
      <c r="G2253" s="49"/>
      <c r="H2253" s="50"/>
      <c r="I2253" s="45"/>
      <c r="J2253" s="45"/>
      <c r="K2253" s="46"/>
      <c r="L2253" s="44"/>
      <c r="M2253" s="46"/>
      <c r="N2253" s="31"/>
    </row>
    <row r="2254" spans="3:14" x14ac:dyDescent="0.25">
      <c r="C2254" s="33"/>
      <c r="D2254" s="34"/>
      <c r="E2254" s="34"/>
      <c r="G2254" s="49"/>
      <c r="H2254" s="50"/>
      <c r="I2254" s="45"/>
      <c r="J2254" s="45"/>
      <c r="K2254" s="46"/>
      <c r="L2254" s="44"/>
      <c r="M2254" s="46"/>
      <c r="N2254" s="31"/>
    </row>
    <row r="2255" spans="3:14" x14ac:dyDescent="0.25">
      <c r="C2255" s="33"/>
      <c r="D2255" s="34"/>
      <c r="E2255" s="34"/>
      <c r="G2255" s="49"/>
      <c r="H2255" s="50"/>
      <c r="I2255" s="45"/>
      <c r="J2255" s="45"/>
      <c r="K2255" s="46"/>
      <c r="L2255" s="44"/>
      <c r="M2255" s="46"/>
      <c r="N2255" s="31"/>
    </row>
    <row r="2256" spans="3:14" x14ac:dyDescent="0.25">
      <c r="C2256" s="33"/>
      <c r="D2256" s="34"/>
      <c r="F2256" s="34"/>
      <c r="G2256" s="49"/>
      <c r="H2256" s="50"/>
      <c r="I2256" s="45"/>
      <c r="J2256" s="45"/>
      <c r="K2256" s="46"/>
      <c r="L2256" s="44"/>
      <c r="M2256" s="46"/>
      <c r="N2256" s="31"/>
    </row>
    <row r="2257" spans="3:14" x14ac:dyDescent="0.25">
      <c r="C2257" s="33"/>
      <c r="D2257" s="34"/>
      <c r="E2257" s="34"/>
      <c r="G2257" s="49"/>
      <c r="H2257" s="50"/>
      <c r="I2257" s="45"/>
      <c r="J2257" s="45"/>
      <c r="K2257" s="46"/>
      <c r="L2257" s="44"/>
      <c r="M2257" s="46"/>
      <c r="N2257" s="31"/>
    </row>
    <row r="2258" spans="3:14" x14ac:dyDescent="0.25">
      <c r="C2258" s="33"/>
      <c r="D2258" s="34"/>
      <c r="F2258" s="34"/>
      <c r="G2258" s="49"/>
      <c r="H2258" s="50"/>
      <c r="I2258" s="45"/>
      <c r="J2258" s="45"/>
      <c r="K2258" s="46"/>
      <c r="L2258" s="44"/>
      <c r="M2258" s="46"/>
      <c r="N2258" s="31"/>
    </row>
    <row r="2259" spans="3:14" x14ac:dyDescent="0.25">
      <c r="C2259" s="33"/>
      <c r="D2259" s="34"/>
      <c r="E2259" s="34"/>
      <c r="G2259" s="49"/>
      <c r="H2259" s="50"/>
      <c r="I2259" s="45"/>
      <c r="J2259" s="45"/>
      <c r="K2259" s="46"/>
      <c r="L2259" s="44"/>
      <c r="M2259" s="46"/>
      <c r="N2259" s="31"/>
    </row>
    <row r="2260" spans="3:14" x14ac:dyDescent="0.25">
      <c r="C2260" s="33"/>
      <c r="D2260" s="34"/>
      <c r="E2260" s="34"/>
      <c r="G2260" s="49"/>
      <c r="H2260" s="50"/>
      <c r="I2260" s="45"/>
      <c r="J2260" s="45"/>
      <c r="K2260" s="46"/>
      <c r="L2260" s="44"/>
      <c r="M2260" s="46"/>
      <c r="N2260" s="31"/>
    </row>
    <row r="2261" spans="3:14" x14ac:dyDescent="0.25">
      <c r="C2261" s="33"/>
      <c r="D2261" s="34"/>
      <c r="F2261" s="34"/>
      <c r="G2261" s="49"/>
      <c r="H2261" s="50"/>
      <c r="I2261" s="45"/>
      <c r="J2261" s="45"/>
      <c r="K2261" s="46"/>
      <c r="L2261" s="44"/>
      <c r="M2261" s="46"/>
      <c r="N2261" s="31"/>
    </row>
    <row r="2262" spans="3:14" x14ac:dyDescent="0.25">
      <c r="C2262" s="33"/>
      <c r="D2262" s="34"/>
      <c r="E2262" s="34"/>
      <c r="G2262" s="49"/>
      <c r="H2262" s="50"/>
      <c r="I2262" s="45"/>
      <c r="J2262" s="45"/>
      <c r="K2262" s="46"/>
      <c r="L2262" s="44"/>
      <c r="M2262" s="46"/>
      <c r="N2262" s="31"/>
    </row>
    <row r="2263" spans="3:14" x14ac:dyDescent="0.25">
      <c r="C2263" s="33"/>
      <c r="D2263" s="34"/>
      <c r="F2263" s="34"/>
      <c r="G2263" s="49"/>
      <c r="H2263" s="50"/>
      <c r="I2263" s="45"/>
      <c r="J2263" s="45"/>
      <c r="K2263" s="46"/>
      <c r="L2263" s="44"/>
      <c r="M2263" s="46"/>
      <c r="N2263" s="31"/>
    </row>
    <row r="2264" spans="3:14" x14ac:dyDescent="0.25">
      <c r="C2264" s="33"/>
      <c r="D2264" s="34"/>
      <c r="E2264" s="34"/>
      <c r="G2264" s="49"/>
      <c r="H2264" s="50"/>
      <c r="I2264" s="45"/>
      <c r="J2264" s="45"/>
      <c r="K2264" s="46"/>
      <c r="L2264" s="44"/>
      <c r="M2264" s="46"/>
      <c r="N2264" s="31"/>
    </row>
    <row r="2265" spans="3:14" x14ac:dyDescent="0.25">
      <c r="C2265" s="33"/>
      <c r="D2265" s="34"/>
      <c r="E2265" s="34"/>
      <c r="G2265" s="49"/>
      <c r="H2265" s="50"/>
      <c r="I2265" s="45"/>
      <c r="J2265" s="45"/>
      <c r="K2265" s="46"/>
      <c r="L2265" s="44"/>
      <c r="M2265" s="46"/>
      <c r="N2265" s="31"/>
    </row>
    <row r="2266" spans="3:14" x14ac:dyDescent="0.25">
      <c r="C2266" s="33"/>
      <c r="D2266" s="34"/>
      <c r="F2266" s="34"/>
      <c r="G2266" s="49"/>
      <c r="H2266" s="50"/>
      <c r="I2266" s="45"/>
      <c r="J2266" s="45"/>
      <c r="K2266" s="46"/>
      <c r="L2266" s="44"/>
      <c r="M2266" s="46"/>
      <c r="N2266" s="31"/>
    </row>
    <row r="2267" spans="3:14" x14ac:dyDescent="0.25">
      <c r="C2267" s="33"/>
      <c r="D2267" s="34"/>
      <c r="E2267" s="34"/>
      <c r="G2267" s="49"/>
      <c r="H2267" s="50"/>
      <c r="I2267" s="45"/>
      <c r="J2267" s="45"/>
      <c r="K2267" s="46"/>
      <c r="L2267" s="44"/>
      <c r="M2267" s="46"/>
      <c r="N2267" s="31"/>
    </row>
    <row r="2268" spans="3:14" x14ac:dyDescent="0.25">
      <c r="C2268" s="33"/>
      <c r="D2268" s="34"/>
      <c r="F2268" s="34"/>
      <c r="G2268" s="49"/>
      <c r="H2268" s="50"/>
      <c r="I2268" s="45"/>
      <c r="J2268" s="45"/>
      <c r="K2268" s="46"/>
      <c r="L2268" s="44"/>
      <c r="M2268" s="46"/>
      <c r="N2268" s="31"/>
    </row>
    <row r="2269" spans="3:14" x14ac:dyDescent="0.25">
      <c r="C2269" s="33"/>
      <c r="D2269" s="34"/>
      <c r="E2269" s="34"/>
      <c r="G2269" s="49"/>
      <c r="H2269" s="50"/>
      <c r="I2269" s="45"/>
      <c r="J2269" s="45"/>
      <c r="K2269" s="46"/>
      <c r="L2269" s="44"/>
      <c r="M2269" s="46"/>
      <c r="N2269" s="31"/>
    </row>
    <row r="2270" spans="3:14" x14ac:dyDescent="0.25">
      <c r="C2270" s="33"/>
      <c r="D2270" s="34"/>
      <c r="E2270" s="34"/>
      <c r="G2270" s="49"/>
      <c r="H2270" s="50"/>
      <c r="I2270" s="45"/>
      <c r="J2270" s="45"/>
      <c r="K2270" s="46"/>
      <c r="L2270" s="44"/>
      <c r="M2270" s="46"/>
      <c r="N2270" s="31"/>
    </row>
    <row r="2271" spans="3:14" x14ac:dyDescent="0.25">
      <c r="C2271" s="33"/>
      <c r="D2271" s="34"/>
      <c r="F2271" s="34"/>
      <c r="G2271" s="49"/>
      <c r="H2271" s="50"/>
      <c r="I2271" s="45"/>
      <c r="J2271" s="45"/>
      <c r="K2271" s="46"/>
      <c r="L2271" s="44"/>
      <c r="M2271" s="46"/>
      <c r="N2271" s="31"/>
    </row>
    <row r="2272" spans="3:14" x14ac:dyDescent="0.25">
      <c r="C2272" s="33"/>
      <c r="D2272" s="34"/>
      <c r="E2272" s="34"/>
      <c r="G2272" s="49"/>
      <c r="H2272" s="50"/>
      <c r="I2272" s="45"/>
      <c r="J2272" s="45"/>
      <c r="K2272" s="46"/>
      <c r="L2272" s="44"/>
      <c r="M2272" s="46"/>
      <c r="N2272" s="31"/>
    </row>
    <row r="2273" spans="3:14" x14ac:dyDescent="0.25">
      <c r="C2273" s="33"/>
      <c r="D2273" s="34"/>
      <c r="F2273" s="34"/>
      <c r="G2273" s="49"/>
      <c r="H2273" s="50"/>
      <c r="I2273" s="45"/>
      <c r="J2273" s="45"/>
      <c r="K2273" s="46"/>
      <c r="L2273" s="44"/>
      <c r="M2273" s="46"/>
      <c r="N2273" s="31"/>
    </row>
    <row r="2274" spans="3:14" x14ac:dyDescent="0.25">
      <c r="C2274" s="33"/>
      <c r="D2274" s="34"/>
      <c r="E2274" s="34"/>
      <c r="G2274" s="49"/>
      <c r="H2274" s="50"/>
      <c r="I2274" s="45"/>
      <c r="J2274" s="45"/>
      <c r="K2274" s="46"/>
      <c r="L2274" s="44"/>
      <c r="M2274" s="46"/>
      <c r="N2274" s="31"/>
    </row>
    <row r="2275" spans="3:14" x14ac:dyDescent="0.25">
      <c r="C2275" s="33"/>
      <c r="D2275" s="34"/>
      <c r="E2275" s="34"/>
      <c r="G2275" s="49"/>
      <c r="H2275" s="50"/>
      <c r="I2275" s="45"/>
      <c r="J2275" s="45"/>
      <c r="K2275" s="46"/>
      <c r="L2275" s="44"/>
      <c r="M2275" s="46"/>
      <c r="N2275" s="31"/>
    </row>
    <row r="2276" spans="3:14" x14ac:dyDescent="0.25">
      <c r="C2276" s="33"/>
      <c r="D2276" s="34"/>
      <c r="F2276" s="34"/>
      <c r="G2276" s="49"/>
      <c r="H2276" s="50"/>
      <c r="I2276" s="45"/>
      <c r="J2276" s="45"/>
      <c r="K2276" s="46"/>
      <c r="L2276" s="44"/>
      <c r="M2276" s="46"/>
      <c r="N2276" s="31"/>
    </row>
    <row r="2277" spans="3:14" x14ac:dyDescent="0.25">
      <c r="C2277" s="33"/>
      <c r="D2277" s="34"/>
      <c r="E2277" s="34"/>
      <c r="G2277" s="49"/>
      <c r="H2277" s="50"/>
      <c r="I2277" s="45"/>
      <c r="J2277" s="45"/>
      <c r="K2277" s="46"/>
      <c r="L2277" s="44"/>
      <c r="M2277" s="46"/>
      <c r="N2277" s="31"/>
    </row>
    <row r="2278" spans="3:14" x14ac:dyDescent="0.25">
      <c r="C2278" s="33"/>
      <c r="D2278" s="34"/>
      <c r="F2278" s="34"/>
      <c r="G2278" s="49"/>
      <c r="H2278" s="50"/>
      <c r="I2278" s="45"/>
      <c r="J2278" s="45"/>
      <c r="K2278" s="46"/>
      <c r="L2278" s="44"/>
      <c r="M2278" s="46"/>
      <c r="N2278" s="31"/>
    </row>
    <row r="2279" spans="3:14" x14ac:dyDescent="0.25">
      <c r="C2279" s="33"/>
      <c r="D2279" s="34"/>
      <c r="E2279" s="34"/>
      <c r="G2279" s="49"/>
      <c r="H2279" s="50"/>
      <c r="I2279" s="45"/>
      <c r="J2279" s="45"/>
      <c r="K2279" s="46"/>
      <c r="L2279" s="44"/>
      <c r="M2279" s="46"/>
      <c r="N2279" s="31"/>
    </row>
    <row r="2280" spans="3:14" x14ac:dyDescent="0.25">
      <c r="C2280" s="33"/>
      <c r="D2280" s="34"/>
      <c r="E2280" s="34"/>
      <c r="G2280" s="49"/>
      <c r="H2280" s="50"/>
      <c r="I2280" s="45"/>
      <c r="J2280" s="45"/>
      <c r="K2280" s="46"/>
      <c r="L2280" s="44"/>
      <c r="M2280" s="46"/>
      <c r="N2280" s="31"/>
    </row>
    <row r="2281" spans="3:14" x14ac:dyDescent="0.25">
      <c r="C2281" s="33"/>
      <c r="D2281" s="34"/>
      <c r="F2281" s="34"/>
      <c r="G2281" s="49"/>
      <c r="H2281" s="50"/>
      <c r="I2281" s="45"/>
      <c r="J2281" s="45"/>
      <c r="K2281" s="46"/>
      <c r="L2281" s="44"/>
      <c r="M2281" s="46"/>
      <c r="N2281" s="31"/>
    </row>
    <row r="2282" spans="3:14" x14ac:dyDescent="0.25">
      <c r="C2282" s="33"/>
      <c r="D2282" s="34"/>
      <c r="E2282" s="34"/>
      <c r="G2282" s="49"/>
      <c r="H2282" s="50"/>
      <c r="I2282" s="45"/>
      <c r="J2282" s="45"/>
      <c r="K2282" s="46"/>
      <c r="L2282" s="44"/>
      <c r="M2282" s="46"/>
      <c r="N2282" s="31"/>
    </row>
    <row r="2283" spans="3:14" x14ac:dyDescent="0.25">
      <c r="C2283" s="33"/>
      <c r="D2283" s="34"/>
      <c r="F2283" s="34"/>
      <c r="G2283" s="49"/>
      <c r="H2283" s="50"/>
      <c r="I2283" s="45"/>
      <c r="J2283" s="45"/>
      <c r="K2283" s="46"/>
      <c r="L2283" s="44"/>
      <c r="M2283" s="46"/>
      <c r="N2283" s="31"/>
    </row>
    <row r="2284" spans="3:14" x14ac:dyDescent="0.25">
      <c r="C2284" s="33"/>
      <c r="D2284" s="34"/>
      <c r="E2284" s="34"/>
      <c r="G2284" s="49"/>
      <c r="H2284" s="50"/>
      <c r="I2284" s="45"/>
      <c r="J2284" s="45"/>
      <c r="K2284" s="46"/>
      <c r="L2284" s="44"/>
      <c r="M2284" s="46"/>
      <c r="N2284" s="31"/>
    </row>
    <row r="2285" spans="3:14" x14ac:dyDescent="0.25">
      <c r="C2285" s="33"/>
      <c r="D2285" s="34"/>
      <c r="E2285" s="34"/>
      <c r="G2285" s="49"/>
      <c r="H2285" s="50"/>
      <c r="I2285" s="45"/>
      <c r="J2285" s="45"/>
      <c r="K2285" s="46"/>
      <c r="L2285" s="44"/>
      <c r="M2285" s="46"/>
      <c r="N2285" s="31"/>
    </row>
    <row r="2286" spans="3:14" x14ac:dyDescent="0.25">
      <c r="C2286" s="33"/>
      <c r="D2286" s="34"/>
      <c r="F2286" s="34"/>
      <c r="G2286" s="49"/>
      <c r="H2286" s="50"/>
      <c r="I2286" s="45"/>
      <c r="J2286" s="45"/>
      <c r="K2286" s="46"/>
      <c r="L2286" s="44"/>
      <c r="M2286" s="46"/>
      <c r="N2286" s="31"/>
    </row>
    <row r="2287" spans="3:14" x14ac:dyDescent="0.25">
      <c r="C2287" s="33"/>
      <c r="D2287" s="34"/>
      <c r="E2287" s="34"/>
      <c r="G2287" s="49"/>
      <c r="H2287" s="50"/>
      <c r="I2287" s="45"/>
      <c r="J2287" s="45"/>
      <c r="K2287" s="46"/>
      <c r="L2287" s="44"/>
      <c r="M2287" s="46"/>
      <c r="N2287" s="31"/>
    </row>
    <row r="2288" spans="3:14" x14ac:dyDescent="0.25">
      <c r="C2288" s="33"/>
      <c r="D2288" s="34"/>
      <c r="F2288" s="34"/>
      <c r="G2288" s="49"/>
      <c r="H2288" s="50"/>
      <c r="I2288" s="45"/>
      <c r="J2288" s="45"/>
      <c r="K2288" s="46"/>
      <c r="L2288" s="44"/>
      <c r="M2288" s="46"/>
      <c r="N2288" s="31"/>
    </row>
    <row r="2289" spans="3:14" x14ac:dyDescent="0.25">
      <c r="C2289" s="33"/>
      <c r="D2289" s="34"/>
      <c r="E2289" s="34"/>
      <c r="G2289" s="49"/>
      <c r="H2289" s="50"/>
      <c r="I2289" s="45"/>
      <c r="J2289" s="45"/>
      <c r="K2289" s="46"/>
      <c r="L2289" s="44"/>
      <c r="M2289" s="46"/>
      <c r="N2289" s="31"/>
    </row>
    <row r="2290" spans="3:14" x14ac:dyDescent="0.25">
      <c r="C2290" s="33"/>
      <c r="D2290" s="34"/>
      <c r="E2290" s="34"/>
      <c r="G2290" s="49"/>
      <c r="H2290" s="50"/>
      <c r="I2290" s="45"/>
      <c r="J2290" s="45"/>
      <c r="K2290" s="46"/>
      <c r="L2290" s="44"/>
      <c r="M2290" s="46"/>
      <c r="N2290" s="31"/>
    </row>
    <row r="2291" spans="3:14" x14ac:dyDescent="0.25">
      <c r="C2291" s="33"/>
      <c r="D2291" s="34"/>
      <c r="F2291" s="34"/>
      <c r="G2291" s="49"/>
      <c r="H2291" s="50"/>
      <c r="I2291" s="45"/>
      <c r="J2291" s="45"/>
      <c r="K2291" s="46"/>
      <c r="L2291" s="44"/>
      <c r="M2291" s="46"/>
      <c r="N2291" s="31"/>
    </row>
    <row r="2292" spans="3:14" x14ac:dyDescent="0.25">
      <c r="C2292" s="33"/>
      <c r="D2292" s="34"/>
      <c r="E2292" s="34"/>
      <c r="G2292" s="49"/>
      <c r="H2292" s="50"/>
      <c r="I2292" s="45"/>
      <c r="J2292" s="45"/>
      <c r="K2292" s="46"/>
      <c r="L2292" s="44"/>
      <c r="M2292" s="46"/>
      <c r="N2292" s="31"/>
    </row>
    <row r="2293" spans="3:14" x14ac:dyDescent="0.25">
      <c r="C2293" s="33"/>
      <c r="D2293" s="34"/>
      <c r="F2293" s="34"/>
      <c r="G2293" s="49"/>
      <c r="H2293" s="50"/>
      <c r="I2293" s="45"/>
      <c r="J2293" s="45"/>
      <c r="K2293" s="46"/>
      <c r="L2293" s="44"/>
      <c r="M2293" s="46"/>
      <c r="N2293" s="31"/>
    </row>
    <row r="2294" spans="3:14" x14ac:dyDescent="0.25">
      <c r="C2294" s="33"/>
      <c r="D2294" s="34"/>
      <c r="E2294" s="34"/>
      <c r="G2294" s="49"/>
      <c r="H2294" s="50"/>
      <c r="I2294" s="45"/>
      <c r="J2294" s="45"/>
      <c r="K2294" s="46"/>
      <c r="L2294" s="44"/>
      <c r="M2294" s="46"/>
      <c r="N2294" s="31"/>
    </row>
    <row r="2295" spans="3:14" x14ac:dyDescent="0.25">
      <c r="C2295" s="33"/>
      <c r="D2295" s="34"/>
      <c r="E2295" s="34"/>
      <c r="G2295" s="49"/>
      <c r="H2295" s="50"/>
      <c r="I2295" s="45"/>
      <c r="J2295" s="45"/>
      <c r="K2295" s="46"/>
      <c r="L2295" s="44"/>
      <c r="M2295" s="46"/>
      <c r="N2295" s="31"/>
    </row>
    <row r="2296" spans="3:14" x14ac:dyDescent="0.25">
      <c r="C2296" s="33"/>
      <c r="D2296" s="34"/>
      <c r="F2296" s="34"/>
      <c r="G2296" s="49"/>
      <c r="H2296" s="50"/>
      <c r="I2296" s="45"/>
      <c r="J2296" s="45"/>
      <c r="K2296" s="46"/>
      <c r="L2296" s="44"/>
      <c r="M2296" s="46"/>
      <c r="N2296" s="31"/>
    </row>
    <row r="2297" spans="3:14" x14ac:dyDescent="0.25">
      <c r="C2297" s="33"/>
      <c r="D2297" s="34"/>
      <c r="E2297" s="34"/>
      <c r="G2297" s="49"/>
      <c r="H2297" s="50"/>
      <c r="I2297" s="45"/>
      <c r="J2297" s="45"/>
      <c r="K2297" s="46"/>
      <c r="L2297" s="44"/>
      <c r="M2297" s="46"/>
      <c r="N2297" s="31"/>
    </row>
    <row r="2298" spans="3:14" x14ac:dyDescent="0.25">
      <c r="C2298" s="33"/>
      <c r="D2298" s="34"/>
      <c r="F2298" s="34"/>
      <c r="G2298" s="49"/>
      <c r="H2298" s="50"/>
      <c r="I2298" s="45"/>
      <c r="J2298" s="45"/>
      <c r="K2298" s="46"/>
      <c r="L2298" s="44"/>
      <c r="M2298" s="46"/>
      <c r="N2298" s="31"/>
    </row>
    <row r="2299" spans="3:14" x14ac:dyDescent="0.25">
      <c r="C2299" s="33"/>
      <c r="D2299" s="34"/>
      <c r="E2299" s="34"/>
      <c r="G2299" s="49"/>
      <c r="H2299" s="50"/>
      <c r="I2299" s="45"/>
      <c r="J2299" s="45"/>
      <c r="K2299" s="46"/>
      <c r="L2299" s="44"/>
      <c r="M2299" s="46"/>
      <c r="N2299" s="31"/>
    </row>
    <row r="2300" spans="3:14" x14ac:dyDescent="0.25">
      <c r="C2300" s="33"/>
      <c r="D2300" s="34"/>
      <c r="E2300" s="34"/>
      <c r="G2300" s="49"/>
      <c r="H2300" s="50"/>
      <c r="I2300" s="45"/>
      <c r="J2300" s="45"/>
      <c r="K2300" s="46"/>
      <c r="L2300" s="44"/>
      <c r="M2300" s="46"/>
      <c r="N2300" s="31"/>
    </row>
    <row r="2301" spans="3:14" x14ac:dyDescent="0.25">
      <c r="C2301" s="33"/>
      <c r="D2301" s="34"/>
      <c r="F2301" s="34"/>
      <c r="G2301" s="49"/>
      <c r="H2301" s="50"/>
      <c r="I2301" s="45"/>
      <c r="J2301" s="45"/>
      <c r="K2301" s="46"/>
      <c r="L2301" s="44"/>
      <c r="M2301" s="46"/>
      <c r="N2301" s="31"/>
    </row>
    <row r="2302" spans="3:14" x14ac:dyDescent="0.25">
      <c r="C2302" s="33"/>
      <c r="D2302" s="34"/>
      <c r="E2302" s="34"/>
      <c r="G2302" s="49"/>
      <c r="H2302" s="50"/>
      <c r="I2302" s="45"/>
      <c r="J2302" s="45"/>
      <c r="K2302" s="46"/>
      <c r="L2302" s="44"/>
      <c r="M2302" s="46"/>
      <c r="N2302" s="31"/>
    </row>
    <row r="2303" spans="3:14" x14ac:dyDescent="0.25">
      <c r="C2303" s="33"/>
      <c r="D2303" s="34"/>
      <c r="F2303" s="34"/>
      <c r="G2303" s="49"/>
      <c r="H2303" s="50"/>
      <c r="I2303" s="45"/>
      <c r="J2303" s="45"/>
      <c r="K2303" s="46"/>
      <c r="L2303" s="44"/>
      <c r="M2303" s="46"/>
      <c r="N2303" s="31"/>
    </row>
    <row r="2304" spans="3:14" x14ac:dyDescent="0.25">
      <c r="C2304" s="33"/>
      <c r="D2304" s="34"/>
      <c r="E2304" s="34"/>
      <c r="G2304" s="49"/>
      <c r="H2304" s="50"/>
      <c r="I2304" s="45"/>
      <c r="J2304" s="45"/>
      <c r="K2304" s="46"/>
      <c r="L2304" s="44"/>
      <c r="M2304" s="46"/>
      <c r="N2304" s="31"/>
    </row>
    <row r="2305" spans="3:14" x14ac:dyDescent="0.25">
      <c r="C2305" s="33"/>
      <c r="D2305" s="34"/>
      <c r="E2305" s="34"/>
      <c r="G2305" s="49"/>
      <c r="H2305" s="50"/>
      <c r="I2305" s="45"/>
      <c r="J2305" s="45"/>
      <c r="K2305" s="46"/>
      <c r="L2305" s="44"/>
      <c r="M2305" s="46"/>
      <c r="N2305" s="31"/>
    </row>
    <row r="2306" spans="3:14" x14ac:dyDescent="0.25">
      <c r="C2306" s="33"/>
      <c r="D2306" s="34"/>
      <c r="F2306" s="34"/>
      <c r="G2306" s="49"/>
      <c r="H2306" s="50"/>
      <c r="I2306" s="45"/>
      <c r="J2306" s="45"/>
      <c r="K2306" s="46"/>
      <c r="L2306" s="44"/>
      <c r="M2306" s="46"/>
      <c r="N2306" s="31"/>
    </row>
    <row r="2307" spans="3:14" x14ac:dyDescent="0.25">
      <c r="C2307" s="33"/>
      <c r="D2307" s="34"/>
      <c r="E2307" s="34"/>
      <c r="G2307" s="49"/>
      <c r="H2307" s="50"/>
      <c r="I2307" s="45"/>
      <c r="J2307" s="45"/>
      <c r="K2307" s="46"/>
      <c r="L2307" s="44"/>
      <c r="M2307" s="46"/>
      <c r="N2307" s="31"/>
    </row>
    <row r="2308" spans="3:14" x14ac:dyDescent="0.25">
      <c r="C2308" s="33"/>
      <c r="D2308" s="34"/>
      <c r="F2308" s="34"/>
      <c r="G2308" s="49"/>
      <c r="H2308" s="50"/>
      <c r="I2308" s="45"/>
      <c r="J2308" s="45"/>
      <c r="K2308" s="46"/>
      <c r="L2308" s="44"/>
      <c r="M2308" s="46"/>
      <c r="N2308" s="31"/>
    </row>
    <row r="2309" spans="3:14" x14ac:dyDescent="0.25">
      <c r="C2309" s="33"/>
      <c r="D2309" s="34"/>
      <c r="E2309" s="34"/>
      <c r="G2309" s="49"/>
      <c r="H2309" s="50"/>
      <c r="I2309" s="45"/>
      <c r="J2309" s="45"/>
      <c r="K2309" s="46"/>
      <c r="L2309" s="44"/>
      <c r="M2309" s="46"/>
      <c r="N2309" s="31"/>
    </row>
    <row r="2310" spans="3:14" x14ac:dyDescent="0.25">
      <c r="C2310" s="33"/>
      <c r="D2310" s="34"/>
      <c r="E2310" s="34"/>
      <c r="G2310" s="49"/>
      <c r="H2310" s="50"/>
      <c r="I2310" s="45"/>
      <c r="J2310" s="45"/>
      <c r="K2310" s="46"/>
      <c r="L2310" s="44"/>
      <c r="M2310" s="46"/>
      <c r="N2310" s="31"/>
    </row>
    <row r="2311" spans="3:14" x14ac:dyDescent="0.25">
      <c r="C2311" s="33"/>
      <c r="D2311" s="34"/>
      <c r="F2311" s="34"/>
      <c r="G2311" s="49"/>
      <c r="H2311" s="50"/>
      <c r="I2311" s="45"/>
      <c r="J2311" s="45"/>
      <c r="K2311" s="46"/>
      <c r="L2311" s="44"/>
      <c r="M2311" s="46"/>
      <c r="N2311" s="31"/>
    </row>
    <row r="2312" spans="3:14" x14ac:dyDescent="0.25">
      <c r="C2312" s="33"/>
      <c r="D2312" s="34"/>
      <c r="E2312" s="34"/>
      <c r="G2312" s="49"/>
      <c r="H2312" s="50"/>
      <c r="I2312" s="45"/>
      <c r="J2312" s="45"/>
      <c r="K2312" s="46"/>
      <c r="L2312" s="44"/>
      <c r="M2312" s="46"/>
      <c r="N2312" s="31"/>
    </row>
    <row r="2313" spans="3:14" x14ac:dyDescent="0.25">
      <c r="C2313" s="33"/>
      <c r="D2313" s="34"/>
      <c r="F2313" s="34"/>
      <c r="G2313" s="49"/>
      <c r="H2313" s="50"/>
      <c r="I2313" s="45"/>
      <c r="J2313" s="45"/>
      <c r="K2313" s="46"/>
      <c r="L2313" s="44"/>
      <c r="M2313" s="46"/>
      <c r="N2313" s="31"/>
    </row>
    <row r="2314" spans="3:14" x14ac:dyDescent="0.25">
      <c r="C2314" s="33"/>
      <c r="D2314" s="34"/>
      <c r="E2314" s="34"/>
      <c r="G2314" s="49"/>
      <c r="H2314" s="50"/>
      <c r="I2314" s="45"/>
      <c r="J2314" s="45"/>
      <c r="K2314" s="46"/>
      <c r="L2314" s="44"/>
      <c r="M2314" s="46"/>
      <c r="N2314" s="31"/>
    </row>
    <row r="2315" spans="3:14" x14ac:dyDescent="0.25">
      <c r="C2315" s="33"/>
      <c r="D2315" s="34"/>
      <c r="E2315" s="34"/>
      <c r="G2315" s="49"/>
      <c r="H2315" s="50"/>
      <c r="I2315" s="45"/>
      <c r="J2315" s="45"/>
      <c r="K2315" s="46"/>
      <c r="L2315" s="44"/>
      <c r="M2315" s="46"/>
      <c r="N2315" s="31"/>
    </row>
    <row r="2316" spans="3:14" x14ac:dyDescent="0.25">
      <c r="C2316" s="33"/>
      <c r="D2316" s="34"/>
      <c r="F2316" s="34"/>
      <c r="G2316" s="49"/>
      <c r="H2316" s="50"/>
      <c r="I2316" s="45"/>
      <c r="J2316" s="45"/>
      <c r="K2316" s="46"/>
      <c r="L2316" s="44"/>
      <c r="M2316" s="46"/>
      <c r="N2316" s="31"/>
    </row>
    <row r="2317" spans="3:14" x14ac:dyDescent="0.25">
      <c r="C2317" s="33"/>
      <c r="D2317" s="34"/>
      <c r="E2317" s="34"/>
      <c r="G2317" s="49"/>
      <c r="H2317" s="50"/>
      <c r="I2317" s="45"/>
      <c r="J2317" s="45"/>
      <c r="K2317" s="46"/>
      <c r="L2317" s="44"/>
      <c r="M2317" s="46"/>
      <c r="N2317" s="31"/>
    </row>
    <row r="2318" spans="3:14" x14ac:dyDescent="0.25">
      <c r="C2318" s="33"/>
      <c r="D2318" s="34"/>
      <c r="F2318" s="34"/>
      <c r="G2318" s="49"/>
      <c r="H2318" s="50"/>
      <c r="I2318" s="45"/>
      <c r="J2318" s="45"/>
      <c r="K2318" s="46"/>
      <c r="L2318" s="44"/>
      <c r="M2318" s="46"/>
      <c r="N2318" s="31"/>
    </row>
    <row r="2319" spans="3:14" x14ac:dyDescent="0.25">
      <c r="C2319" s="33"/>
      <c r="D2319" s="34"/>
      <c r="E2319" s="34"/>
      <c r="G2319" s="49"/>
      <c r="H2319" s="50"/>
      <c r="I2319" s="45"/>
      <c r="J2319" s="45"/>
      <c r="K2319" s="46"/>
      <c r="L2319" s="44"/>
      <c r="M2319" s="46"/>
      <c r="N2319" s="31"/>
    </row>
    <row r="2320" spans="3:14" x14ac:dyDescent="0.25">
      <c r="C2320" s="33"/>
      <c r="D2320" s="34"/>
      <c r="E2320" s="34"/>
      <c r="G2320" s="49"/>
      <c r="H2320" s="50"/>
      <c r="I2320" s="45"/>
      <c r="J2320" s="45"/>
      <c r="K2320" s="46"/>
      <c r="L2320" s="44"/>
      <c r="M2320" s="46"/>
      <c r="N2320" s="31"/>
    </row>
    <row r="2321" spans="3:14" x14ac:dyDescent="0.25">
      <c r="C2321" s="33"/>
      <c r="D2321" s="34"/>
      <c r="F2321" s="34"/>
      <c r="G2321" s="49"/>
      <c r="H2321" s="50"/>
      <c r="I2321" s="45"/>
      <c r="J2321" s="45"/>
      <c r="K2321" s="46"/>
      <c r="L2321" s="44"/>
      <c r="M2321" s="46"/>
      <c r="N2321" s="31"/>
    </row>
    <row r="2322" spans="3:14" x14ac:dyDescent="0.25">
      <c r="C2322" s="33"/>
      <c r="D2322" s="34"/>
      <c r="E2322" s="34"/>
      <c r="G2322" s="49"/>
      <c r="H2322" s="50"/>
      <c r="I2322" s="45"/>
      <c r="J2322" s="45"/>
      <c r="K2322" s="46"/>
      <c r="L2322" s="44"/>
      <c r="M2322" s="46"/>
      <c r="N2322" s="31"/>
    </row>
    <row r="2323" spans="3:14" x14ac:dyDescent="0.25">
      <c r="C2323" s="33"/>
      <c r="D2323" s="34"/>
      <c r="F2323" s="34"/>
      <c r="G2323" s="49"/>
      <c r="H2323" s="50"/>
      <c r="I2323" s="45"/>
      <c r="J2323" s="45"/>
      <c r="K2323" s="46"/>
      <c r="L2323" s="44"/>
      <c r="M2323" s="46"/>
      <c r="N2323" s="31"/>
    </row>
    <row r="2324" spans="3:14" x14ac:dyDescent="0.25">
      <c r="C2324" s="33"/>
      <c r="D2324" s="34"/>
      <c r="E2324" s="34"/>
      <c r="G2324" s="49"/>
      <c r="H2324" s="50"/>
      <c r="I2324" s="45"/>
      <c r="J2324" s="45"/>
      <c r="K2324" s="46"/>
      <c r="L2324" s="44"/>
      <c r="M2324" s="46"/>
      <c r="N2324" s="31"/>
    </row>
    <row r="2325" spans="3:14" x14ac:dyDescent="0.25">
      <c r="C2325" s="33"/>
      <c r="D2325" s="34"/>
      <c r="E2325" s="34"/>
      <c r="G2325" s="49"/>
      <c r="H2325" s="50"/>
      <c r="I2325" s="45"/>
      <c r="J2325" s="45"/>
      <c r="K2325" s="46"/>
      <c r="L2325" s="44"/>
      <c r="M2325" s="46"/>
      <c r="N2325" s="31"/>
    </row>
    <row r="2326" spans="3:14" x14ac:dyDescent="0.25">
      <c r="C2326" s="33"/>
      <c r="D2326" s="34"/>
      <c r="F2326" s="34"/>
      <c r="G2326" s="49"/>
      <c r="H2326" s="50"/>
      <c r="I2326" s="45"/>
      <c r="J2326" s="45"/>
      <c r="K2326" s="46"/>
      <c r="L2326" s="44"/>
      <c r="M2326" s="46"/>
      <c r="N2326" s="31"/>
    </row>
    <row r="2327" spans="3:14" x14ac:dyDescent="0.25">
      <c r="C2327" s="33"/>
      <c r="D2327" s="34"/>
      <c r="E2327" s="34"/>
      <c r="G2327" s="49"/>
      <c r="H2327" s="50"/>
      <c r="I2327" s="45"/>
      <c r="J2327" s="45"/>
      <c r="K2327" s="46"/>
      <c r="L2327" s="44"/>
      <c r="M2327" s="46"/>
      <c r="N2327" s="31"/>
    </row>
    <row r="2328" spans="3:14" x14ac:dyDescent="0.25">
      <c r="C2328" s="33"/>
      <c r="D2328" s="34"/>
      <c r="F2328" s="34"/>
      <c r="G2328" s="49"/>
      <c r="H2328" s="50"/>
      <c r="I2328" s="45"/>
      <c r="J2328" s="45"/>
      <c r="K2328" s="46"/>
      <c r="L2328" s="44"/>
      <c r="M2328" s="46"/>
      <c r="N2328" s="31"/>
    </row>
    <row r="2329" spans="3:14" x14ac:dyDescent="0.25">
      <c r="C2329" s="33"/>
      <c r="D2329" s="34"/>
      <c r="E2329" s="34"/>
      <c r="G2329" s="49"/>
      <c r="H2329" s="50"/>
      <c r="I2329" s="45"/>
      <c r="J2329" s="45"/>
      <c r="K2329" s="46"/>
      <c r="L2329" s="44"/>
      <c r="M2329" s="46"/>
      <c r="N2329" s="31"/>
    </row>
    <row r="2330" spans="3:14" x14ac:dyDescent="0.25">
      <c r="C2330" s="33"/>
      <c r="D2330" s="34"/>
      <c r="E2330" s="34"/>
      <c r="G2330" s="49"/>
      <c r="H2330" s="50"/>
      <c r="I2330" s="45"/>
      <c r="J2330" s="45"/>
      <c r="K2330" s="46"/>
      <c r="L2330" s="44"/>
      <c r="M2330" s="46"/>
      <c r="N2330" s="31"/>
    </row>
    <row r="2331" spans="3:14" x14ac:dyDescent="0.25">
      <c r="C2331" s="33"/>
      <c r="D2331" s="34"/>
      <c r="F2331" s="34"/>
      <c r="G2331" s="49"/>
      <c r="H2331" s="50"/>
      <c r="I2331" s="45"/>
      <c r="J2331" s="45"/>
      <c r="K2331" s="46"/>
      <c r="L2331" s="44"/>
      <c r="M2331" s="46"/>
      <c r="N2331" s="31"/>
    </row>
    <row r="2332" spans="3:14" x14ac:dyDescent="0.25">
      <c r="C2332" s="33"/>
      <c r="D2332" s="34"/>
      <c r="E2332" s="34"/>
      <c r="G2332" s="49"/>
      <c r="H2332" s="50"/>
      <c r="I2332" s="45"/>
      <c r="J2332" s="45"/>
      <c r="K2332" s="46"/>
      <c r="L2332" s="44"/>
      <c r="M2332" s="46"/>
      <c r="N2332" s="31"/>
    </row>
    <row r="2333" spans="3:14" x14ac:dyDescent="0.25">
      <c r="C2333" s="33"/>
      <c r="D2333" s="34"/>
      <c r="F2333" s="34"/>
      <c r="G2333" s="49"/>
      <c r="H2333" s="50"/>
      <c r="I2333" s="45"/>
      <c r="J2333" s="45"/>
      <c r="K2333" s="46"/>
      <c r="L2333" s="44"/>
      <c r="M2333" s="46"/>
      <c r="N2333" s="31"/>
    </row>
    <row r="2334" spans="3:14" x14ac:dyDescent="0.25">
      <c r="C2334" s="33"/>
      <c r="D2334" s="34"/>
      <c r="E2334" s="34"/>
      <c r="G2334" s="49"/>
      <c r="H2334" s="50"/>
      <c r="I2334" s="45"/>
      <c r="J2334" s="45"/>
      <c r="K2334" s="46"/>
      <c r="L2334" s="44"/>
      <c r="M2334" s="46"/>
      <c r="N2334" s="31"/>
    </row>
  </sheetData>
  <protectedRanges>
    <protectedRange sqref="N404 N9 N206" name="Område2"/>
  </protectedRanges>
  <mergeCells count="5">
    <mergeCell ref="A7:A9"/>
    <mergeCell ref="C7:L7"/>
    <mergeCell ref="C8:G8"/>
    <mergeCell ref="H8:K8"/>
    <mergeCell ref="L8:M8"/>
  </mergeCells>
  <conditionalFormatting sqref="G10:G99">
    <cfRule type="containsText" dxfId="25" priority="1" stopIfTrue="1" operator="containsText" text="ok">
      <formula>NOT(ISERROR(SEARCH("ok",G10)))</formula>
    </cfRule>
  </conditionalFormatting>
  <conditionalFormatting sqref="H10:K99">
    <cfRule type="cellIs" dxfId="24" priority="3" operator="lessThanOrEqual">
      <formula>-2</formula>
    </cfRule>
    <cfRule type="cellIs" dxfId="23" priority="4" operator="between">
      <formula>-1.5</formula>
      <formula>-2</formula>
    </cfRule>
    <cfRule type="cellIs" dxfId="22" priority="5" operator="greaterThanOrEqual">
      <formula>2</formula>
    </cfRule>
    <cfRule type="cellIs" dxfId="21" priority="6" operator="between">
      <formula>1.5</formula>
      <formula>2</formula>
    </cfRule>
  </conditionalFormatting>
  <conditionalFormatting sqref="H482:K1057">
    <cfRule type="cellIs" dxfId="20" priority="2157" operator="lessThanOrEqual">
      <formula>-2</formula>
    </cfRule>
    <cfRule type="cellIs" dxfId="19" priority="2158" operator="between">
      <formula>-1.5</formula>
      <formula>-2</formula>
    </cfRule>
    <cfRule type="cellIs" dxfId="18" priority="2159" operator="greaterThanOrEqual">
      <formula>2</formula>
    </cfRule>
    <cfRule type="cellIs" dxfId="17" priority="2160" operator="between">
      <formula>1.5</formula>
      <formula>2</formula>
    </cfRule>
  </conditionalFormatting>
  <conditionalFormatting sqref="H1042:K1081">
    <cfRule type="cellIs" dxfId="16" priority="2069" operator="lessThanOrEqual">
      <formula>-2</formula>
    </cfRule>
    <cfRule type="cellIs" dxfId="15" priority="2070" operator="between">
      <formula>-1.5</formula>
      <formula>-2</formula>
    </cfRule>
    <cfRule type="cellIs" dxfId="14" priority="2071" operator="greaterThanOrEqual">
      <formula>2</formula>
    </cfRule>
    <cfRule type="cellIs" dxfId="13" priority="2072" operator="between">
      <formula>1.5</formula>
      <formula>2</formula>
    </cfRule>
  </conditionalFormatting>
  <conditionalFormatting sqref="H1058:K1058">
    <cfRule type="cellIs" dxfId="12" priority="2065" operator="lessThanOrEqual">
      <formula>-2</formula>
    </cfRule>
    <cfRule type="cellIs" dxfId="11" priority="2066" operator="between">
      <formula>-1.5</formula>
      <formula>-2</formula>
    </cfRule>
    <cfRule type="cellIs" dxfId="10" priority="2067" operator="greaterThanOrEqual">
      <formula>2</formula>
    </cfRule>
    <cfRule type="cellIs" dxfId="9" priority="2068" operator="between">
      <formula>1.5</formula>
      <formula>2</formula>
    </cfRule>
  </conditionalFormatting>
  <conditionalFormatting sqref="H1059:K1071">
    <cfRule type="cellIs" dxfId="8" priority="2141" operator="lessThanOrEqual">
      <formula>-2</formula>
    </cfRule>
    <cfRule type="cellIs" dxfId="7" priority="2142" operator="between">
      <formula>-1.5</formula>
      <formula>-2</formula>
    </cfRule>
    <cfRule type="cellIs" dxfId="6" priority="2143" operator="greaterThanOrEqual">
      <formula>2</formula>
    </cfRule>
    <cfRule type="cellIs" dxfId="5" priority="2144" operator="between">
      <formula>1.5</formula>
      <formula>2</formula>
    </cfRule>
  </conditionalFormatting>
  <conditionalFormatting sqref="H1082:K2334">
    <cfRule type="cellIs" dxfId="4" priority="13" operator="lessThanOrEqual">
      <formula>-2</formula>
    </cfRule>
    <cfRule type="cellIs" dxfId="3" priority="14" operator="between">
      <formula>-1.5</formula>
      <formula>-2</formula>
    </cfRule>
    <cfRule type="cellIs" dxfId="2" priority="15" operator="greaterThanOrEqual">
      <formula>2</formula>
    </cfRule>
    <cfRule type="cellIs" dxfId="1" priority="16" operator="between">
      <formula>1.5</formula>
      <formula>2</formula>
    </cfRule>
  </conditionalFormatting>
  <conditionalFormatting sqref="H10:M99">
    <cfRule type="containsBlanks" dxfId="0" priority="2" stopIfTrue="1">
      <formula>LEN(TRIM(H10))=0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F2AC9-051A-4120-A35D-28C094430951}">
  <dimension ref="A1:E37"/>
  <sheetViews>
    <sheetView workbookViewId="0">
      <selection activeCell="I17" sqref="I17"/>
    </sheetView>
  </sheetViews>
  <sheetFormatPr defaultRowHeight="15" x14ac:dyDescent="0.25"/>
  <cols>
    <col min="1" max="1" width="8.42578125" bestFit="1" customWidth="1"/>
    <col min="2" max="2" width="10" bestFit="1" customWidth="1"/>
    <col min="3" max="3" width="16.5703125" bestFit="1" customWidth="1"/>
    <col min="4" max="4" width="15.140625" bestFit="1" customWidth="1"/>
  </cols>
  <sheetData>
    <row r="1" spans="1:5" x14ac:dyDescent="0.25">
      <c r="A1" s="76" t="s">
        <v>181</v>
      </c>
      <c r="B1" s="76" t="s">
        <v>182</v>
      </c>
      <c r="C1" s="76" t="s">
        <v>183</v>
      </c>
      <c r="D1" s="76" t="s">
        <v>184</v>
      </c>
      <c r="E1" s="76" t="s">
        <v>185</v>
      </c>
    </row>
    <row r="2" spans="1:5" x14ac:dyDescent="0.25">
      <c r="A2" s="73" t="s">
        <v>186</v>
      </c>
      <c r="B2" s="73" t="s">
        <v>187</v>
      </c>
      <c r="C2" s="73" t="s">
        <v>188</v>
      </c>
      <c r="D2" s="73" t="s">
        <v>189</v>
      </c>
      <c r="E2" s="73"/>
    </row>
    <row r="3" spans="1:5" x14ac:dyDescent="0.25">
      <c r="A3" s="73" t="s">
        <v>190</v>
      </c>
      <c r="B3" s="73" t="s">
        <v>191</v>
      </c>
      <c r="C3" s="73" t="s">
        <v>192</v>
      </c>
      <c r="D3" s="73" t="s">
        <v>193</v>
      </c>
      <c r="E3" s="73"/>
    </row>
    <row r="4" spans="1:5" x14ac:dyDescent="0.25">
      <c r="A4" s="73" t="s">
        <v>194</v>
      </c>
      <c r="B4" s="73" t="s">
        <v>195</v>
      </c>
      <c r="C4" s="73" t="s">
        <v>196</v>
      </c>
      <c r="D4" s="73" t="s">
        <v>197</v>
      </c>
      <c r="E4" s="73"/>
    </row>
    <row r="5" spans="1:5" x14ac:dyDescent="0.25">
      <c r="A5" s="411" t="s">
        <v>259</v>
      </c>
      <c r="B5" s="412" t="s">
        <v>260</v>
      </c>
      <c r="C5" s="412" t="s">
        <v>289</v>
      </c>
      <c r="D5" s="413" t="s">
        <v>204</v>
      </c>
      <c r="E5" s="73"/>
    </row>
    <row r="6" spans="1:5" x14ac:dyDescent="0.25">
      <c r="A6" s="73" t="s">
        <v>198</v>
      </c>
      <c r="B6" s="73" t="s">
        <v>199</v>
      </c>
      <c r="C6" s="73" t="s">
        <v>200</v>
      </c>
      <c r="D6" s="73" t="s">
        <v>197</v>
      </c>
      <c r="E6" s="73"/>
    </row>
    <row r="7" spans="1:5" x14ac:dyDescent="0.25">
      <c r="A7" s="413" t="s">
        <v>201</v>
      </c>
      <c r="B7" s="413" t="s">
        <v>202</v>
      </c>
      <c r="C7" s="413" t="s">
        <v>203</v>
      </c>
      <c r="D7" s="413" t="s">
        <v>204</v>
      </c>
      <c r="E7" s="73"/>
    </row>
    <row r="8" spans="1:5" x14ac:dyDescent="0.25">
      <c r="A8" s="413" t="s">
        <v>205</v>
      </c>
      <c r="B8" s="412" t="s">
        <v>261</v>
      </c>
      <c r="C8" s="412" t="s">
        <v>262</v>
      </c>
      <c r="D8" s="413" t="s">
        <v>204</v>
      </c>
      <c r="E8" s="73"/>
    </row>
    <row r="9" spans="1:5" x14ac:dyDescent="0.25">
      <c r="A9" s="73" t="s">
        <v>206</v>
      </c>
      <c r="B9" s="73" t="s">
        <v>207</v>
      </c>
      <c r="C9" s="73" t="s">
        <v>208</v>
      </c>
      <c r="D9" s="73" t="s">
        <v>189</v>
      </c>
      <c r="E9" s="73"/>
    </row>
    <row r="10" spans="1:5" x14ac:dyDescent="0.25">
      <c r="A10" s="73" t="s">
        <v>209</v>
      </c>
      <c r="B10" s="73" t="s">
        <v>210</v>
      </c>
      <c r="C10" s="73" t="s">
        <v>211</v>
      </c>
      <c r="D10" s="73" t="s">
        <v>197</v>
      </c>
      <c r="E10" s="73"/>
    </row>
    <row r="11" spans="1:5" x14ac:dyDescent="0.25">
      <c r="A11" s="73" t="s">
        <v>302</v>
      </c>
      <c r="B11" s="73" t="s">
        <v>303</v>
      </c>
      <c r="C11" s="73" t="s">
        <v>304</v>
      </c>
      <c r="D11" s="73" t="s">
        <v>197</v>
      </c>
      <c r="E11" s="73"/>
    </row>
    <row r="12" spans="1:5" x14ac:dyDescent="0.25">
      <c r="A12" s="413" t="s">
        <v>290</v>
      </c>
      <c r="B12" s="413" t="s">
        <v>291</v>
      </c>
      <c r="C12" s="413" t="s">
        <v>292</v>
      </c>
      <c r="D12" s="413" t="s">
        <v>204</v>
      </c>
      <c r="E12" s="73"/>
    </row>
    <row r="13" spans="1:5" x14ac:dyDescent="0.25">
      <c r="A13" s="73" t="s">
        <v>212</v>
      </c>
      <c r="B13" s="73" t="s">
        <v>213</v>
      </c>
      <c r="C13" s="73" t="s">
        <v>214</v>
      </c>
      <c r="D13" s="73" t="s">
        <v>197</v>
      </c>
      <c r="E13" s="73"/>
    </row>
    <row r="14" spans="1:5" x14ac:dyDescent="0.25">
      <c r="A14" s="413" t="s">
        <v>293</v>
      </c>
      <c r="B14" s="413" t="s">
        <v>216</v>
      </c>
      <c r="C14" s="412" t="s">
        <v>294</v>
      </c>
      <c r="D14" s="413" t="s">
        <v>204</v>
      </c>
      <c r="E14" s="73"/>
    </row>
    <row r="15" spans="1:5" x14ac:dyDescent="0.25">
      <c r="A15" s="73" t="s">
        <v>215</v>
      </c>
      <c r="B15" s="73" t="s">
        <v>216</v>
      </c>
      <c r="C15" s="73" t="s">
        <v>217</v>
      </c>
      <c r="D15" s="73" t="s">
        <v>197</v>
      </c>
      <c r="E15" s="73"/>
    </row>
    <row r="16" spans="1:5" x14ac:dyDescent="0.25">
      <c r="A16" s="73" t="s">
        <v>218</v>
      </c>
      <c r="B16" s="73" t="s">
        <v>219</v>
      </c>
      <c r="C16" s="73" t="s">
        <v>220</v>
      </c>
      <c r="D16" s="73" t="s">
        <v>197</v>
      </c>
      <c r="E16" s="73"/>
    </row>
    <row r="17" spans="1:5" x14ac:dyDescent="0.25">
      <c r="A17" s="413" t="s">
        <v>263</v>
      </c>
      <c r="B17" s="412" t="s">
        <v>264</v>
      </c>
      <c r="C17" s="412" t="s">
        <v>265</v>
      </c>
      <c r="D17" s="413" t="s">
        <v>204</v>
      </c>
      <c r="E17" s="73"/>
    </row>
    <row r="18" spans="1:5" x14ac:dyDescent="0.25">
      <c r="A18" s="73" t="s">
        <v>221</v>
      </c>
      <c r="B18" s="73" t="s">
        <v>222</v>
      </c>
      <c r="C18" s="73" t="s">
        <v>223</v>
      </c>
      <c r="D18" s="73" t="s">
        <v>197</v>
      </c>
      <c r="E18" s="73"/>
    </row>
    <row r="19" spans="1:5" x14ac:dyDescent="0.25">
      <c r="A19" s="413" t="s">
        <v>266</v>
      </c>
      <c r="B19" s="414" t="s">
        <v>267</v>
      </c>
      <c r="C19" s="414" t="s">
        <v>268</v>
      </c>
      <c r="D19" s="413" t="s">
        <v>204</v>
      </c>
      <c r="E19" s="73"/>
    </row>
    <row r="20" spans="1:5" x14ac:dyDescent="0.25">
      <c r="A20" s="413" t="s">
        <v>295</v>
      </c>
      <c r="B20" s="412" t="s">
        <v>270</v>
      </c>
      <c r="C20" s="412" t="s">
        <v>269</v>
      </c>
      <c r="D20" s="413" t="s">
        <v>204</v>
      </c>
      <c r="E20" s="73"/>
    </row>
    <row r="21" spans="1:5" x14ac:dyDescent="0.25">
      <c r="A21" s="73" t="s">
        <v>224</v>
      </c>
      <c r="B21" s="73" t="s">
        <v>225</v>
      </c>
      <c r="C21" s="73" t="s">
        <v>226</v>
      </c>
      <c r="D21" s="73" t="s">
        <v>197</v>
      </c>
      <c r="E21" s="73"/>
    </row>
    <row r="22" spans="1:5" x14ac:dyDescent="0.25">
      <c r="A22" s="73" t="s">
        <v>227</v>
      </c>
      <c r="B22" s="73" t="s">
        <v>228</v>
      </c>
      <c r="C22" s="73" t="s">
        <v>229</v>
      </c>
      <c r="D22" s="73" t="s">
        <v>197</v>
      </c>
      <c r="E22" s="73"/>
    </row>
    <row r="23" spans="1:5" x14ac:dyDescent="0.25">
      <c r="A23" s="73" t="s">
        <v>230</v>
      </c>
      <c r="B23" s="73" t="s">
        <v>231</v>
      </c>
      <c r="C23" s="73" t="s">
        <v>232</v>
      </c>
      <c r="D23" s="73" t="s">
        <v>197</v>
      </c>
      <c r="E23" s="73"/>
    </row>
    <row r="24" spans="1:5" x14ac:dyDescent="0.25">
      <c r="A24" s="73" t="s">
        <v>233</v>
      </c>
      <c r="B24" s="73" t="s">
        <v>234</v>
      </c>
      <c r="C24" s="73" t="s">
        <v>235</v>
      </c>
      <c r="D24" s="73" t="s">
        <v>197</v>
      </c>
      <c r="E24" s="73"/>
    </row>
    <row r="25" spans="1:5" x14ac:dyDescent="0.25">
      <c r="A25" s="73" t="s">
        <v>236</v>
      </c>
      <c r="B25" s="73" t="s">
        <v>237</v>
      </c>
      <c r="C25" s="73" t="s">
        <v>238</v>
      </c>
      <c r="D25" s="73" t="s">
        <v>197</v>
      </c>
      <c r="E25" s="73"/>
    </row>
    <row r="26" spans="1:5" x14ac:dyDescent="0.25">
      <c r="A26" s="73" t="s">
        <v>239</v>
      </c>
      <c r="B26" s="73" t="s">
        <v>231</v>
      </c>
      <c r="C26" s="73" t="s">
        <v>240</v>
      </c>
      <c r="D26" s="73" t="s">
        <v>204</v>
      </c>
      <c r="E26" s="73"/>
    </row>
    <row r="27" spans="1:5" x14ac:dyDescent="0.25">
      <c r="A27" s="73" t="s">
        <v>241</v>
      </c>
      <c r="B27" s="73" t="s">
        <v>242</v>
      </c>
      <c r="C27" s="73" t="s">
        <v>243</v>
      </c>
      <c r="D27" s="73" t="s">
        <v>197</v>
      </c>
      <c r="E27" s="73"/>
    </row>
    <row r="28" spans="1:5" x14ac:dyDescent="0.25">
      <c r="A28" s="73" t="s">
        <v>244</v>
      </c>
      <c r="B28" s="73" t="s">
        <v>245</v>
      </c>
      <c r="C28" s="73" t="s">
        <v>246</v>
      </c>
      <c r="D28" s="73" t="s">
        <v>197</v>
      </c>
      <c r="E28" s="73"/>
    </row>
    <row r="29" spans="1:5" x14ac:dyDescent="0.25">
      <c r="A29" s="73" t="s">
        <v>305</v>
      </c>
      <c r="B29" s="73" t="s">
        <v>306</v>
      </c>
      <c r="C29" s="73" t="s">
        <v>307</v>
      </c>
      <c r="D29" s="73" t="s">
        <v>197</v>
      </c>
      <c r="E29" s="73"/>
    </row>
    <row r="30" spans="1:5" x14ac:dyDescent="0.25">
      <c r="A30" s="413" t="s">
        <v>271</v>
      </c>
      <c r="B30" s="412" t="s">
        <v>296</v>
      </c>
      <c r="C30" s="412" t="s">
        <v>272</v>
      </c>
      <c r="D30" s="413" t="s">
        <v>204</v>
      </c>
      <c r="E30" s="73"/>
    </row>
    <row r="31" spans="1:5" x14ac:dyDescent="0.25">
      <c r="A31" s="413" t="s">
        <v>297</v>
      </c>
      <c r="B31" s="412" t="s">
        <v>298</v>
      </c>
      <c r="C31" s="412" t="s">
        <v>294</v>
      </c>
      <c r="D31" s="413" t="s">
        <v>204</v>
      </c>
      <c r="E31" s="73"/>
    </row>
    <row r="32" spans="1:5" x14ac:dyDescent="0.25">
      <c r="A32" s="73" t="s">
        <v>247</v>
      </c>
      <c r="B32" s="73" t="s">
        <v>248</v>
      </c>
      <c r="C32" s="73" t="s">
        <v>249</v>
      </c>
      <c r="D32" s="73" t="s">
        <v>197</v>
      </c>
      <c r="E32" s="73"/>
    </row>
    <row r="33" spans="1:5" x14ac:dyDescent="0.25">
      <c r="A33" s="413" t="s">
        <v>273</v>
      </c>
      <c r="B33" s="412" t="s">
        <v>274</v>
      </c>
      <c r="C33" s="412" t="s">
        <v>275</v>
      </c>
      <c r="D33" s="413" t="s">
        <v>204</v>
      </c>
      <c r="E33" s="73"/>
    </row>
    <row r="34" spans="1:5" x14ac:dyDescent="0.25">
      <c r="A34" s="413" t="s">
        <v>276</v>
      </c>
      <c r="B34" s="412" t="s">
        <v>277</v>
      </c>
      <c r="C34" s="412" t="s">
        <v>278</v>
      </c>
      <c r="D34" s="413" t="s">
        <v>204</v>
      </c>
      <c r="E34" s="73"/>
    </row>
    <row r="35" spans="1:5" x14ac:dyDescent="0.25">
      <c r="A35" s="73" t="s">
        <v>250</v>
      </c>
      <c r="B35" s="73" t="s">
        <v>251</v>
      </c>
      <c r="C35" s="73" t="s">
        <v>252</v>
      </c>
      <c r="D35" s="73" t="s">
        <v>197</v>
      </c>
    </row>
    <row r="36" spans="1:5" x14ac:dyDescent="0.25">
      <c r="A36" s="73" t="s">
        <v>253</v>
      </c>
      <c r="B36" s="73" t="s">
        <v>254</v>
      </c>
      <c r="C36" s="73" t="s">
        <v>255</v>
      </c>
      <c r="D36" s="73" t="s">
        <v>197</v>
      </c>
    </row>
    <row r="37" spans="1:5" x14ac:dyDescent="0.25">
      <c r="A37" s="73" t="s">
        <v>299</v>
      </c>
      <c r="B37" s="73" t="s">
        <v>300</v>
      </c>
      <c r="C37" s="73" t="s">
        <v>301</v>
      </c>
      <c r="D37" s="73" t="s">
        <v>197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"/>
  <sheetViews>
    <sheetView workbookViewId="0">
      <selection activeCell="D14" sqref="D14"/>
    </sheetView>
  </sheetViews>
  <sheetFormatPr defaultRowHeight="15" x14ac:dyDescent="0.25"/>
  <cols>
    <col min="2" max="2" width="10.7109375" bestFit="1" customWidth="1"/>
    <col min="3" max="3" width="11.85546875" bestFit="1" customWidth="1"/>
    <col min="4" max="4" width="115.7109375" customWidth="1"/>
  </cols>
  <sheetData>
    <row r="1" spans="1:4" x14ac:dyDescent="0.25">
      <c r="A1" s="2" t="s">
        <v>19</v>
      </c>
      <c r="B1" s="2" t="s">
        <v>5</v>
      </c>
      <c r="C1" s="2" t="s">
        <v>17</v>
      </c>
      <c r="D1" s="2" t="s">
        <v>18</v>
      </c>
    </row>
    <row r="2" spans="1:4" x14ac:dyDescent="0.25">
      <c r="A2">
        <v>1</v>
      </c>
      <c r="B2" s="3">
        <v>44980</v>
      </c>
      <c r="C2" t="s">
        <v>153</v>
      </c>
      <c r="D2" t="s">
        <v>256</v>
      </c>
    </row>
    <row r="3" spans="1:4" x14ac:dyDescent="0.25">
      <c r="A3">
        <v>2</v>
      </c>
      <c r="B3" s="3"/>
    </row>
    <row r="4" spans="1:4" x14ac:dyDescent="0.25">
      <c r="A4">
        <v>3</v>
      </c>
      <c r="B4" s="3"/>
      <c r="D4" s="5"/>
    </row>
    <row r="5" spans="1:4" x14ac:dyDescent="0.25">
      <c r="A5">
        <v>4</v>
      </c>
      <c r="B5" s="3"/>
    </row>
    <row r="6" spans="1:4" x14ac:dyDescent="0.25">
      <c r="A6">
        <v>5</v>
      </c>
      <c r="B6" s="3"/>
    </row>
    <row r="7" spans="1:4" x14ac:dyDescent="0.25">
      <c r="A7">
        <v>6</v>
      </c>
      <c r="B7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GTR1_Setup check</vt:lpstr>
      <vt:lpstr>GTR1_150MeV</vt:lpstr>
      <vt:lpstr>GTR1_Cubes</vt:lpstr>
      <vt:lpstr>Safety and lasers</vt:lpstr>
      <vt:lpstr>Signatures</vt:lpstr>
      <vt:lpstr>Updates</vt:lpstr>
      <vt:lpstr>Plot GTR1_150 MeV</vt:lpstr>
      <vt:lpstr>Plot_GTR1_Cubes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 Stolarczyk</dc:creator>
  <cp:lastModifiedBy>Malgorzata Liszka</cp:lastModifiedBy>
  <dcterms:created xsi:type="dcterms:W3CDTF">2019-01-08T10:23:09Z</dcterms:created>
  <dcterms:modified xsi:type="dcterms:W3CDTF">2023-07-21T07:28:04Z</dcterms:modified>
</cp:coreProperties>
</file>