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3 Daglig kontroll\Daglig kontroll med MatriXX\GTR2\"/>
    </mc:Choice>
  </mc:AlternateContent>
  <xr:revisionPtr revIDLastSave="0" documentId="13_ncr:1_{440D1E0E-048B-459E-933A-87F182ED0D15}" xr6:coauthVersionLast="47" xr6:coauthVersionMax="47" xr10:uidLastSave="{00000000-0000-0000-0000-000000000000}"/>
  <bookViews>
    <workbookView xWindow="25800" yWindow="0" windowWidth="25800" windowHeight="21000" tabRatio="665" xr2:uid="{00000000-000D-0000-FFFF-FFFF00000000}"/>
  </bookViews>
  <sheets>
    <sheet name="GTR2_Setup check" sheetId="11" r:id="rId1"/>
    <sheet name="GTR2_150MeV" sheetId="8" r:id="rId2"/>
    <sheet name="Plot GTR2_150 MeV" sheetId="15" r:id="rId3"/>
    <sheet name="GTR2_Cubes" sheetId="13" r:id="rId4"/>
    <sheet name="Plot_GTR2_Cubes" sheetId="16" r:id="rId5"/>
    <sheet name="Safety and lasers" sheetId="10" r:id="rId6"/>
    <sheet name="Signatures" sheetId="17" r:id="rId7"/>
    <sheet name="Upda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1" l="1"/>
  <c r="H50" i="13" l="1"/>
  <c r="G50" i="13"/>
  <c r="AY52" i="13"/>
  <c r="AY53" i="13"/>
  <c r="AY54" i="13"/>
  <c r="AY55" i="13"/>
  <c r="AY56" i="13"/>
  <c r="AY57" i="13"/>
  <c r="AY58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95" i="13"/>
  <c r="AY96" i="13"/>
  <c r="AY97" i="13"/>
  <c r="AY98" i="13"/>
  <c r="AY99" i="13"/>
  <c r="AY100" i="13"/>
  <c r="AY101" i="13"/>
  <c r="AY102" i="13"/>
  <c r="AY103" i="13"/>
  <c r="AY104" i="13"/>
  <c r="AY105" i="13"/>
  <c r="AY106" i="13"/>
  <c r="AY107" i="13"/>
  <c r="AY108" i="13"/>
  <c r="AY109" i="13"/>
  <c r="AY110" i="13"/>
  <c r="AY111" i="13"/>
  <c r="AY112" i="13"/>
  <c r="AY113" i="13"/>
  <c r="AY114" i="13"/>
  <c r="AY51" i="13"/>
  <c r="AY50" i="13"/>
  <c r="AV50" i="13"/>
  <c r="Y36" i="8"/>
  <c r="AE39" i="11"/>
  <c r="AD39" i="11"/>
  <c r="AD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E43" i="11"/>
  <c r="AE42" i="11"/>
  <c r="AD42" i="11"/>
  <c r="AE41" i="11"/>
  <c r="AD41" i="11"/>
  <c r="AE40" i="11"/>
  <c r="AD40" i="11"/>
  <c r="L42" i="11" l="1"/>
  <c r="M42" i="11"/>
  <c r="L43" i="11"/>
  <c r="M43" i="11"/>
  <c r="L44" i="11"/>
  <c r="M44" i="11"/>
  <c r="L45" i="11"/>
  <c r="M45" i="11"/>
  <c r="L46" i="11"/>
  <c r="M46" i="11"/>
  <c r="L47" i="11"/>
  <c r="M47" i="11"/>
  <c r="L48" i="11"/>
  <c r="M48" i="11"/>
  <c r="L49" i="11"/>
  <c r="M49" i="11"/>
  <c r="L50" i="11"/>
  <c r="M50" i="11"/>
  <c r="L51" i="11"/>
  <c r="M51" i="11"/>
  <c r="L52" i="11"/>
  <c r="M52" i="11"/>
  <c r="L53" i="11"/>
  <c r="M53" i="11"/>
  <c r="L54" i="11"/>
  <c r="M54" i="11"/>
  <c r="L55" i="11"/>
  <c r="M55" i="11"/>
  <c r="L56" i="11"/>
  <c r="M56" i="11"/>
  <c r="L57" i="11"/>
  <c r="M57" i="11"/>
  <c r="L58" i="11"/>
  <c r="M58" i="11"/>
  <c r="L59" i="11"/>
  <c r="M59" i="11"/>
  <c r="L60" i="11"/>
  <c r="M60" i="11"/>
  <c r="L61" i="11"/>
  <c r="M61" i="11"/>
  <c r="L62" i="11"/>
  <c r="M62" i="11"/>
  <c r="L63" i="11"/>
  <c r="M63" i="11"/>
  <c r="L64" i="11"/>
  <c r="M64" i="11"/>
  <c r="L65" i="11"/>
  <c r="M65" i="11"/>
  <c r="L66" i="11"/>
  <c r="M66" i="11"/>
  <c r="L67" i="11"/>
  <c r="M67" i="11"/>
  <c r="L68" i="11"/>
  <c r="M68" i="11"/>
  <c r="L69" i="11"/>
  <c r="M69" i="11"/>
  <c r="L70" i="11"/>
  <c r="M70" i="11"/>
  <c r="L71" i="11"/>
  <c r="M71" i="11"/>
  <c r="L72" i="11"/>
  <c r="M72" i="11"/>
  <c r="L73" i="11"/>
  <c r="M73" i="11"/>
  <c r="L74" i="11"/>
  <c r="M74" i="11"/>
  <c r="L75" i="11"/>
  <c r="M75" i="11"/>
  <c r="L76" i="11"/>
  <c r="M76" i="11"/>
  <c r="L77" i="11"/>
  <c r="M77" i="11"/>
  <c r="L78" i="11"/>
  <c r="M78" i="11"/>
  <c r="L79" i="11"/>
  <c r="M79" i="11"/>
  <c r="L80" i="11"/>
  <c r="M80" i="11"/>
  <c r="L81" i="11"/>
  <c r="M81" i="11"/>
  <c r="L82" i="11"/>
  <c r="M82" i="11"/>
  <c r="L83" i="11"/>
  <c r="M83" i="11"/>
  <c r="L84" i="11"/>
  <c r="M84" i="11"/>
  <c r="L85" i="11"/>
  <c r="M85" i="11"/>
  <c r="L86" i="11"/>
  <c r="M86" i="11"/>
  <c r="L87" i="11"/>
  <c r="M87" i="11"/>
  <c r="L88" i="11"/>
  <c r="M88" i="11"/>
  <c r="L89" i="11"/>
  <c r="M89" i="11"/>
  <c r="L90" i="11"/>
  <c r="M90" i="11"/>
  <c r="L91" i="11"/>
  <c r="M91" i="11"/>
  <c r="L92" i="11"/>
  <c r="M92" i="11"/>
  <c r="L93" i="11"/>
  <c r="M93" i="11"/>
  <c r="L94" i="11"/>
  <c r="M94" i="11"/>
  <c r="L95" i="11"/>
  <c r="M95" i="11"/>
  <c r="L96" i="11"/>
  <c r="M96" i="11"/>
  <c r="L97" i="11"/>
  <c r="M97" i="11"/>
  <c r="L98" i="11"/>
  <c r="M98" i="11"/>
  <c r="L99" i="11"/>
  <c r="M99" i="11"/>
  <c r="L100" i="11"/>
  <c r="M100" i="11"/>
  <c r="L101" i="11"/>
  <c r="M101" i="11"/>
  <c r="L102" i="11"/>
  <c r="M102" i="11"/>
  <c r="L103" i="11"/>
  <c r="M103" i="11"/>
  <c r="L104" i="11"/>
  <c r="M104" i="11"/>
  <c r="L105" i="11"/>
  <c r="M105" i="11"/>
  <c r="L106" i="11"/>
  <c r="M106" i="11"/>
  <c r="L107" i="11"/>
  <c r="M107" i="11"/>
  <c r="L108" i="11"/>
  <c r="M108" i="11"/>
  <c r="L109" i="11"/>
  <c r="M109" i="11"/>
  <c r="L110" i="11"/>
  <c r="M110" i="11"/>
  <c r="L111" i="11"/>
  <c r="M111" i="11"/>
  <c r="L112" i="11"/>
  <c r="M112" i="11"/>
  <c r="L113" i="11"/>
  <c r="M113" i="11"/>
  <c r="M41" i="11"/>
  <c r="L41" i="11"/>
  <c r="M40" i="11"/>
  <c r="L40" i="11"/>
  <c r="M39" i="11"/>
  <c r="L39" i="11"/>
  <c r="F42" i="11"/>
  <c r="T40" i="11"/>
  <c r="G51" i="13" l="1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D50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Y37" i="8"/>
  <c r="Y38" i="8"/>
  <c r="Y39" i="8"/>
  <c r="Y40" i="8"/>
  <c r="Y41" i="8"/>
  <c r="Y42" i="8"/>
  <c r="Y43" i="8"/>
  <c r="Y44" i="8"/>
  <c r="Z44" i="8" s="1"/>
  <c r="AA44" i="8" s="1"/>
  <c r="Y45" i="8"/>
  <c r="Z45" i="8" s="1"/>
  <c r="AA45" i="8" s="1"/>
  <c r="Y46" i="8"/>
  <c r="Z46" i="8" s="1"/>
  <c r="AA46" i="8" s="1"/>
  <c r="Y47" i="8"/>
  <c r="Z47" i="8" s="1"/>
  <c r="AA47" i="8" s="1"/>
  <c r="Y48" i="8"/>
  <c r="Z48" i="8" s="1"/>
  <c r="AA48" i="8" s="1"/>
  <c r="Y49" i="8"/>
  <c r="Z49" i="8" s="1"/>
  <c r="AA49" i="8" s="1"/>
  <c r="Y50" i="8"/>
  <c r="Z50" i="8" s="1"/>
  <c r="AA50" i="8" s="1"/>
  <c r="Y51" i="8"/>
  <c r="Z51" i="8" s="1"/>
  <c r="AA51" i="8" s="1"/>
  <c r="Y52" i="8"/>
  <c r="Z52" i="8" s="1"/>
  <c r="AA52" i="8" s="1"/>
  <c r="Y53" i="8"/>
  <c r="Z53" i="8" s="1"/>
  <c r="AA53" i="8" s="1"/>
  <c r="Y54" i="8"/>
  <c r="Z54" i="8" s="1"/>
  <c r="AA54" i="8" s="1"/>
  <c r="Y55" i="8"/>
  <c r="Z55" i="8" s="1"/>
  <c r="AA55" i="8" s="1"/>
  <c r="Y56" i="8"/>
  <c r="Z56" i="8" s="1"/>
  <c r="AA56" i="8" s="1"/>
  <c r="Y57" i="8"/>
  <c r="Z57" i="8" s="1"/>
  <c r="AA57" i="8" s="1"/>
  <c r="Y58" i="8"/>
  <c r="Z58" i="8" s="1"/>
  <c r="AA58" i="8" s="1"/>
  <c r="Y59" i="8"/>
  <c r="Z59" i="8" s="1"/>
  <c r="AA59" i="8" s="1"/>
  <c r="Y60" i="8"/>
  <c r="Z60" i="8" s="1"/>
  <c r="AA60" i="8" s="1"/>
  <c r="Y61" i="8"/>
  <c r="Z61" i="8" s="1"/>
  <c r="AA61" i="8" s="1"/>
  <c r="Y62" i="8"/>
  <c r="Z62" i="8" s="1"/>
  <c r="AA62" i="8" s="1"/>
  <c r="Y63" i="8"/>
  <c r="Z63" i="8" s="1"/>
  <c r="AA63" i="8" s="1"/>
  <c r="Y64" i="8"/>
  <c r="Z64" i="8" s="1"/>
  <c r="AA64" i="8" s="1"/>
  <c r="Y65" i="8"/>
  <c r="Z65" i="8" s="1"/>
  <c r="AA65" i="8" s="1"/>
  <c r="Y66" i="8"/>
  <c r="Z66" i="8" s="1"/>
  <c r="AA66" i="8" s="1"/>
  <c r="Y67" i="8"/>
  <c r="Z67" i="8" s="1"/>
  <c r="AA67" i="8" s="1"/>
  <c r="Y68" i="8"/>
  <c r="Z68" i="8" s="1"/>
  <c r="AA68" i="8" s="1"/>
  <c r="Y69" i="8"/>
  <c r="Z69" i="8" s="1"/>
  <c r="AA69" i="8" s="1"/>
  <c r="Y70" i="8"/>
  <c r="Z70" i="8" s="1"/>
  <c r="AA70" i="8" s="1"/>
  <c r="Y71" i="8"/>
  <c r="Z71" i="8" s="1"/>
  <c r="AA71" i="8" s="1"/>
  <c r="Y72" i="8"/>
  <c r="Z72" i="8" s="1"/>
  <c r="AA72" i="8" s="1"/>
  <c r="Y73" i="8"/>
  <c r="Z73" i="8" s="1"/>
  <c r="AA73" i="8" s="1"/>
  <c r="Y74" i="8"/>
  <c r="Z74" i="8" s="1"/>
  <c r="AA74" i="8" s="1"/>
  <c r="Y75" i="8"/>
  <c r="Z75" i="8" s="1"/>
  <c r="AA75" i="8" s="1"/>
  <c r="Y76" i="8"/>
  <c r="Z76" i="8" s="1"/>
  <c r="AA76" i="8" s="1"/>
  <c r="Y77" i="8"/>
  <c r="Z77" i="8" s="1"/>
  <c r="AA77" i="8" s="1"/>
  <c r="Y78" i="8"/>
  <c r="Z78" i="8" s="1"/>
  <c r="AA78" i="8" s="1"/>
  <c r="Y79" i="8"/>
  <c r="Z79" i="8" s="1"/>
  <c r="AA79" i="8" s="1"/>
  <c r="Y80" i="8"/>
  <c r="Z80" i="8" s="1"/>
  <c r="AA80" i="8" s="1"/>
  <c r="Y81" i="8"/>
  <c r="Z81" i="8" s="1"/>
  <c r="AA81" i="8" s="1"/>
  <c r="Y82" i="8"/>
  <c r="Z82" i="8" s="1"/>
  <c r="AA82" i="8" s="1"/>
  <c r="Y83" i="8"/>
  <c r="Z83" i="8" s="1"/>
  <c r="AA83" i="8" s="1"/>
  <c r="Y84" i="8"/>
  <c r="Z84" i="8" s="1"/>
  <c r="AA84" i="8" s="1"/>
  <c r="Y85" i="8"/>
  <c r="Z85" i="8" s="1"/>
  <c r="AA85" i="8" s="1"/>
  <c r="Y86" i="8"/>
  <c r="Z86" i="8" s="1"/>
  <c r="AA86" i="8" s="1"/>
  <c r="Y87" i="8"/>
  <c r="Z87" i="8" s="1"/>
  <c r="AA87" i="8" s="1"/>
  <c r="Y88" i="8"/>
  <c r="Z88" i="8" s="1"/>
  <c r="AA88" i="8" s="1"/>
  <c r="Y89" i="8"/>
  <c r="Z89" i="8" s="1"/>
  <c r="AA89" i="8" s="1"/>
  <c r="Y90" i="8"/>
  <c r="Z90" i="8" s="1"/>
  <c r="AA90" i="8" s="1"/>
  <c r="Y91" i="8"/>
  <c r="Z91" i="8" s="1"/>
  <c r="AA91" i="8" s="1"/>
  <c r="Y92" i="8"/>
  <c r="Z92" i="8" s="1"/>
  <c r="AA92" i="8" s="1"/>
  <c r="Y93" i="8"/>
  <c r="Z93" i="8" s="1"/>
  <c r="AA93" i="8" s="1"/>
  <c r="Y94" i="8"/>
  <c r="Z94" i="8" s="1"/>
  <c r="AA94" i="8" s="1"/>
  <c r="Y95" i="8"/>
  <c r="Z95" i="8" s="1"/>
  <c r="AA95" i="8" s="1"/>
  <c r="Y96" i="8"/>
  <c r="Z96" i="8" s="1"/>
  <c r="AA96" i="8" s="1"/>
  <c r="Y97" i="8"/>
  <c r="Z97" i="8" s="1"/>
  <c r="AA97" i="8" s="1"/>
  <c r="Y98" i="8"/>
  <c r="Z98" i="8" s="1"/>
  <c r="AA98" i="8" s="1"/>
  <c r="Y99" i="8"/>
  <c r="Z99" i="8" s="1"/>
  <c r="AA99" i="8" s="1"/>
  <c r="Y100" i="8"/>
  <c r="Z100" i="8" s="1"/>
  <c r="AA100" i="8" s="1"/>
  <c r="E36" i="8"/>
  <c r="D36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B31" i="11"/>
  <c r="C35" i="11"/>
  <c r="C34" i="11"/>
  <c r="B35" i="11"/>
  <c r="B34" i="11"/>
  <c r="C32" i="11"/>
  <c r="B32" i="11"/>
  <c r="C31" i="11"/>
  <c r="C29" i="11"/>
  <c r="C28" i="11"/>
  <c r="B29" i="11"/>
  <c r="B28" i="11"/>
  <c r="BC51" i="13"/>
  <c r="BD51" i="13"/>
  <c r="BE51" i="13"/>
  <c r="BF51" i="13"/>
  <c r="BC52" i="13"/>
  <c r="BD52" i="13"/>
  <c r="BE52" i="13"/>
  <c r="BF52" i="13"/>
  <c r="BC53" i="13"/>
  <c r="BD53" i="13"/>
  <c r="BE53" i="13"/>
  <c r="BF53" i="13"/>
  <c r="BC54" i="13"/>
  <c r="BD54" i="13"/>
  <c r="BE54" i="13"/>
  <c r="BF54" i="13"/>
  <c r="BC55" i="13"/>
  <c r="BD55" i="13"/>
  <c r="BE55" i="13"/>
  <c r="BF55" i="13"/>
  <c r="BC56" i="13"/>
  <c r="BD56" i="13"/>
  <c r="BE56" i="13"/>
  <c r="BF56" i="13"/>
  <c r="BC57" i="13"/>
  <c r="BD57" i="13"/>
  <c r="BE57" i="13"/>
  <c r="BF57" i="13"/>
  <c r="BC58" i="13"/>
  <c r="BD58" i="13"/>
  <c r="BE58" i="13"/>
  <c r="BF58" i="13"/>
  <c r="BC59" i="13"/>
  <c r="BD59" i="13"/>
  <c r="BE59" i="13"/>
  <c r="BF59" i="13"/>
  <c r="BC60" i="13"/>
  <c r="BD60" i="13"/>
  <c r="BE60" i="13"/>
  <c r="BF60" i="13"/>
  <c r="BC61" i="13"/>
  <c r="BD61" i="13"/>
  <c r="BE61" i="13"/>
  <c r="BF61" i="13"/>
  <c r="BC62" i="13"/>
  <c r="BD62" i="13"/>
  <c r="BE62" i="13"/>
  <c r="BF62" i="13"/>
  <c r="BC63" i="13"/>
  <c r="BD63" i="13"/>
  <c r="BE63" i="13"/>
  <c r="BF63" i="13"/>
  <c r="BC64" i="13"/>
  <c r="BD64" i="13"/>
  <c r="BE64" i="13"/>
  <c r="BF64" i="13"/>
  <c r="BC65" i="13"/>
  <c r="BD65" i="13"/>
  <c r="BE65" i="13"/>
  <c r="BF65" i="13"/>
  <c r="BC66" i="13"/>
  <c r="BD66" i="13"/>
  <c r="BE66" i="13"/>
  <c r="BF66" i="13"/>
  <c r="BC67" i="13"/>
  <c r="BD67" i="13"/>
  <c r="BE67" i="13"/>
  <c r="BF67" i="13"/>
  <c r="BC68" i="13"/>
  <c r="BD68" i="13"/>
  <c r="BE68" i="13"/>
  <c r="BF68" i="13"/>
  <c r="BC69" i="13"/>
  <c r="BD69" i="13"/>
  <c r="BE69" i="13"/>
  <c r="BF69" i="13"/>
  <c r="BC70" i="13"/>
  <c r="BD70" i="13"/>
  <c r="BE70" i="13"/>
  <c r="BF70" i="13"/>
  <c r="BC71" i="13"/>
  <c r="BD71" i="13"/>
  <c r="BE71" i="13"/>
  <c r="BF71" i="13"/>
  <c r="BC72" i="13"/>
  <c r="BD72" i="13"/>
  <c r="BE72" i="13"/>
  <c r="BF72" i="13"/>
  <c r="BC73" i="13"/>
  <c r="BD73" i="13"/>
  <c r="BE73" i="13"/>
  <c r="BF73" i="13"/>
  <c r="BC74" i="13"/>
  <c r="BD74" i="13"/>
  <c r="BE74" i="13"/>
  <c r="BF74" i="13"/>
  <c r="BC75" i="13"/>
  <c r="BD75" i="13"/>
  <c r="BE75" i="13"/>
  <c r="BF75" i="13"/>
  <c r="BC76" i="13"/>
  <c r="BD76" i="13"/>
  <c r="BE76" i="13"/>
  <c r="BF76" i="13"/>
  <c r="BC77" i="13"/>
  <c r="BD77" i="13"/>
  <c r="BE77" i="13"/>
  <c r="BF77" i="13"/>
  <c r="BC78" i="13"/>
  <c r="BD78" i="13"/>
  <c r="BE78" i="13"/>
  <c r="BF78" i="13"/>
  <c r="BC79" i="13"/>
  <c r="BD79" i="13"/>
  <c r="BE79" i="13"/>
  <c r="BF79" i="13"/>
  <c r="BC80" i="13"/>
  <c r="BD80" i="13"/>
  <c r="BE80" i="13"/>
  <c r="BF80" i="13"/>
  <c r="BC81" i="13"/>
  <c r="BD81" i="13"/>
  <c r="BE81" i="13"/>
  <c r="BF81" i="13"/>
  <c r="BC82" i="13"/>
  <c r="BD82" i="13"/>
  <c r="BE82" i="13"/>
  <c r="BF82" i="13"/>
  <c r="BC83" i="13"/>
  <c r="BD83" i="13"/>
  <c r="BE83" i="13"/>
  <c r="BF83" i="13"/>
  <c r="BC84" i="13"/>
  <c r="BD84" i="13"/>
  <c r="BE84" i="13"/>
  <c r="BF84" i="13"/>
  <c r="BC85" i="13"/>
  <c r="BD85" i="13"/>
  <c r="BE85" i="13"/>
  <c r="BF85" i="13"/>
  <c r="BC86" i="13"/>
  <c r="BD86" i="13"/>
  <c r="BE86" i="13"/>
  <c r="BF86" i="13"/>
  <c r="BC87" i="13"/>
  <c r="BD87" i="13"/>
  <c r="BE87" i="13"/>
  <c r="BF87" i="13"/>
  <c r="BC88" i="13"/>
  <c r="BD88" i="13"/>
  <c r="BE88" i="13"/>
  <c r="BF88" i="13"/>
  <c r="BC89" i="13"/>
  <c r="BD89" i="13"/>
  <c r="BE89" i="13"/>
  <c r="BF89" i="13"/>
  <c r="BC90" i="13"/>
  <c r="BD90" i="13"/>
  <c r="BE90" i="13"/>
  <c r="BF90" i="13"/>
  <c r="BC91" i="13"/>
  <c r="BD91" i="13"/>
  <c r="BE91" i="13"/>
  <c r="BF91" i="13"/>
  <c r="BC92" i="13"/>
  <c r="BD92" i="13"/>
  <c r="BE92" i="13"/>
  <c r="BF92" i="13"/>
  <c r="BC93" i="13"/>
  <c r="BD93" i="13"/>
  <c r="BE93" i="13"/>
  <c r="BF93" i="13"/>
  <c r="BC94" i="13"/>
  <c r="BD94" i="13"/>
  <c r="BE94" i="13"/>
  <c r="BF94" i="13"/>
  <c r="BC95" i="13"/>
  <c r="BD95" i="13"/>
  <c r="BE95" i="13"/>
  <c r="BF95" i="13"/>
  <c r="BC96" i="13"/>
  <c r="BD96" i="13"/>
  <c r="BE96" i="13"/>
  <c r="BF96" i="13"/>
  <c r="BC97" i="13"/>
  <c r="BD97" i="13"/>
  <c r="BE97" i="13"/>
  <c r="BF97" i="13"/>
  <c r="BC98" i="13"/>
  <c r="BD98" i="13"/>
  <c r="BE98" i="13"/>
  <c r="BF98" i="13"/>
  <c r="BC99" i="13"/>
  <c r="BD99" i="13"/>
  <c r="BE99" i="13"/>
  <c r="BF99" i="13"/>
  <c r="BC100" i="13"/>
  <c r="BD100" i="13"/>
  <c r="BE100" i="13"/>
  <c r="BF100" i="13"/>
  <c r="BC101" i="13"/>
  <c r="BD101" i="13"/>
  <c r="BE101" i="13"/>
  <c r="BF101" i="13"/>
  <c r="BC102" i="13"/>
  <c r="BD102" i="13"/>
  <c r="BE102" i="13"/>
  <c r="BF102" i="13"/>
  <c r="BC103" i="13"/>
  <c r="BD103" i="13"/>
  <c r="BE103" i="13"/>
  <c r="BF103" i="13"/>
  <c r="BC104" i="13"/>
  <c r="BD104" i="13"/>
  <c r="BE104" i="13"/>
  <c r="BF104" i="13"/>
  <c r="BC105" i="13"/>
  <c r="BD105" i="13"/>
  <c r="BE105" i="13"/>
  <c r="BF105" i="13"/>
  <c r="BC106" i="13"/>
  <c r="BD106" i="13"/>
  <c r="BE106" i="13"/>
  <c r="BF106" i="13"/>
  <c r="BC107" i="13"/>
  <c r="BD107" i="13"/>
  <c r="BE107" i="13"/>
  <c r="BF107" i="13"/>
  <c r="BC108" i="13"/>
  <c r="BD108" i="13"/>
  <c r="BE108" i="13"/>
  <c r="BF108" i="13"/>
  <c r="BC109" i="13"/>
  <c r="BD109" i="13"/>
  <c r="BE109" i="13"/>
  <c r="BF109" i="13"/>
  <c r="BC110" i="13"/>
  <c r="BD110" i="13"/>
  <c r="BE110" i="13"/>
  <c r="BF110" i="13"/>
  <c r="BC111" i="13"/>
  <c r="BD111" i="13"/>
  <c r="BE111" i="13"/>
  <c r="BF111" i="13"/>
  <c r="BC112" i="13"/>
  <c r="BD112" i="13"/>
  <c r="BE112" i="13"/>
  <c r="BF112" i="13"/>
  <c r="BC113" i="13"/>
  <c r="BD113" i="13"/>
  <c r="BE113" i="13"/>
  <c r="BF113" i="13"/>
  <c r="BC114" i="13"/>
  <c r="BD114" i="13"/>
  <c r="BE114" i="13"/>
  <c r="BF114" i="13"/>
  <c r="BF50" i="13"/>
  <c r="BE50" i="13"/>
  <c r="BD50" i="13"/>
  <c r="BC50" i="13"/>
  <c r="Z36" i="8" l="1"/>
  <c r="AA36" i="8" s="1"/>
  <c r="Z43" i="8"/>
  <c r="AA43" i="8" s="1"/>
  <c r="Z42" i="8"/>
  <c r="AA42" i="8" s="1"/>
  <c r="Z41" i="8"/>
  <c r="AA41" i="8" s="1"/>
  <c r="Z40" i="8"/>
  <c r="AA40" i="8" s="1"/>
  <c r="Z39" i="8"/>
  <c r="AA39" i="8" s="1"/>
  <c r="Z38" i="8"/>
  <c r="AA38" i="8" s="1"/>
  <c r="Z37" i="8"/>
  <c r="AA37" i="8" s="1"/>
  <c r="J31" i="13"/>
  <c r="J30" i="13"/>
  <c r="J29" i="13"/>
  <c r="J28" i="13"/>
  <c r="I31" i="13"/>
  <c r="I30" i="13"/>
  <c r="I29" i="13"/>
  <c r="I28" i="13"/>
  <c r="H31" i="13"/>
  <c r="H30" i="13"/>
  <c r="H29" i="13"/>
  <c r="H28" i="13"/>
  <c r="G31" i="13"/>
  <c r="G30" i="13"/>
  <c r="G28" i="13"/>
  <c r="G29" i="13"/>
  <c r="F31" i="13"/>
  <c r="F30" i="13"/>
  <c r="E31" i="13"/>
  <c r="E30" i="13"/>
  <c r="F29" i="13"/>
  <c r="E29" i="13"/>
  <c r="F28" i="13"/>
  <c r="E28" i="13"/>
  <c r="I22" i="8"/>
  <c r="I21" i="8"/>
  <c r="H21" i="8"/>
  <c r="H22" i="8"/>
  <c r="G22" i="8"/>
  <c r="F22" i="8"/>
  <c r="G21" i="8"/>
  <c r="F21" i="8"/>
  <c r="E22" i="8"/>
  <c r="D22" i="8"/>
  <c r="E21" i="8"/>
  <c r="D21" i="8"/>
  <c r="D34" i="13"/>
  <c r="D37" i="8"/>
  <c r="E37" i="8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D38" i="13"/>
  <c r="AU51" i="13" l="1"/>
  <c r="AV51" i="13"/>
  <c r="AU52" i="13"/>
  <c r="AV52" i="13"/>
  <c r="AU53" i="13"/>
  <c r="AV53" i="13"/>
  <c r="AU54" i="13"/>
  <c r="AV54" i="13"/>
  <c r="AU55" i="13"/>
  <c r="AV55" i="13"/>
  <c r="AU56" i="13"/>
  <c r="AV56" i="13"/>
  <c r="BA56" i="13"/>
  <c r="AU57" i="13"/>
  <c r="AV57" i="13"/>
  <c r="AZ57" i="13"/>
  <c r="AU58" i="13"/>
  <c r="AV58" i="13"/>
  <c r="AW58" i="13" s="1"/>
  <c r="AZ58" i="13"/>
  <c r="AU59" i="13"/>
  <c r="AV59" i="13"/>
  <c r="AW59" i="13" s="1"/>
  <c r="AZ59" i="13"/>
  <c r="AU60" i="13"/>
  <c r="AV60" i="13"/>
  <c r="AW60" i="13" s="1"/>
  <c r="AZ60" i="13"/>
  <c r="AU61" i="13"/>
  <c r="AV61" i="13"/>
  <c r="AX61" i="13" s="1"/>
  <c r="BA61" i="13"/>
  <c r="AU62" i="13"/>
  <c r="AV62" i="13"/>
  <c r="AW62" i="13" s="1"/>
  <c r="BA62" i="13"/>
  <c r="AU63" i="13"/>
  <c r="AV63" i="13"/>
  <c r="AX63" i="13" s="1"/>
  <c r="AZ63" i="13"/>
  <c r="AU64" i="13"/>
  <c r="AV64" i="13"/>
  <c r="AW64" i="13" s="1"/>
  <c r="BA64" i="13"/>
  <c r="AU65" i="13"/>
  <c r="AV65" i="13"/>
  <c r="AW65" i="13" s="1"/>
  <c r="AZ65" i="13"/>
  <c r="AU66" i="13"/>
  <c r="AV66" i="13"/>
  <c r="AW66" i="13" s="1"/>
  <c r="BA66" i="13"/>
  <c r="AU67" i="13"/>
  <c r="AV67" i="13"/>
  <c r="AX67" i="13" s="1"/>
  <c r="BA67" i="13"/>
  <c r="AU68" i="13"/>
  <c r="AV68" i="13"/>
  <c r="AW68" i="13" s="1"/>
  <c r="AZ68" i="13"/>
  <c r="AU69" i="13"/>
  <c r="AV69" i="13"/>
  <c r="AX69" i="13" s="1"/>
  <c r="AZ69" i="13"/>
  <c r="AU70" i="13"/>
  <c r="AV70" i="13"/>
  <c r="AW70" i="13" s="1"/>
  <c r="BA70" i="13"/>
  <c r="AU71" i="13"/>
  <c r="AV71" i="13"/>
  <c r="AX71" i="13" s="1"/>
  <c r="AZ71" i="13"/>
  <c r="AU72" i="13"/>
  <c r="AV72" i="13"/>
  <c r="AX72" i="13" s="1"/>
  <c r="BA72" i="13"/>
  <c r="AU73" i="13"/>
  <c r="AV73" i="13"/>
  <c r="AW73" i="13" s="1"/>
  <c r="AZ73" i="13"/>
  <c r="AU74" i="13"/>
  <c r="AV74" i="13"/>
  <c r="AW74" i="13" s="1"/>
  <c r="BA74" i="13"/>
  <c r="AU75" i="13"/>
  <c r="AV75" i="13"/>
  <c r="AW75" i="13" s="1"/>
  <c r="AZ75" i="13"/>
  <c r="AU76" i="13"/>
  <c r="AV76" i="13"/>
  <c r="AW76" i="13" s="1"/>
  <c r="AZ76" i="13"/>
  <c r="AU77" i="13"/>
  <c r="AV77" i="13"/>
  <c r="AX77" i="13" s="1"/>
  <c r="AZ77" i="13"/>
  <c r="AU78" i="13"/>
  <c r="AV78" i="13"/>
  <c r="AW78" i="13" s="1"/>
  <c r="AZ78" i="13"/>
  <c r="AU79" i="13"/>
  <c r="AV79" i="13"/>
  <c r="AX79" i="13" s="1"/>
  <c r="AZ79" i="13"/>
  <c r="AU80" i="13"/>
  <c r="AV80" i="13"/>
  <c r="AX80" i="13" s="1"/>
  <c r="BA80" i="13"/>
  <c r="AU81" i="13"/>
  <c r="AV81" i="13"/>
  <c r="AW81" i="13" s="1"/>
  <c r="AZ81" i="13"/>
  <c r="AU82" i="13"/>
  <c r="AV82" i="13"/>
  <c r="AW82" i="13" s="1"/>
  <c r="BA82" i="13"/>
  <c r="AU83" i="13"/>
  <c r="AV83" i="13"/>
  <c r="AX83" i="13" s="1"/>
  <c r="BA83" i="13"/>
  <c r="AU84" i="13"/>
  <c r="AV84" i="13"/>
  <c r="AW84" i="13" s="1"/>
  <c r="AZ84" i="13"/>
  <c r="AU85" i="13"/>
  <c r="AV85" i="13"/>
  <c r="AX85" i="13" s="1"/>
  <c r="BA85" i="13"/>
  <c r="AU86" i="13"/>
  <c r="AV86" i="13"/>
  <c r="AW86" i="13" s="1"/>
  <c r="AZ86" i="13"/>
  <c r="AU87" i="13"/>
  <c r="AV87" i="13"/>
  <c r="AX87" i="13" s="1"/>
  <c r="AZ87" i="13"/>
  <c r="AU88" i="13"/>
  <c r="AV88" i="13"/>
  <c r="AX88" i="13" s="1"/>
  <c r="BA88" i="13"/>
  <c r="AU89" i="13"/>
  <c r="AV89" i="13"/>
  <c r="AW89" i="13" s="1"/>
  <c r="AZ89" i="13"/>
  <c r="AU90" i="13"/>
  <c r="AV90" i="13"/>
  <c r="AW90" i="13" s="1"/>
  <c r="BA90" i="13"/>
  <c r="AU91" i="13"/>
  <c r="AV91" i="13"/>
  <c r="AW91" i="13" s="1"/>
  <c r="AZ91" i="13"/>
  <c r="AU92" i="13"/>
  <c r="AV92" i="13"/>
  <c r="AW92" i="13" s="1"/>
  <c r="AZ92" i="13"/>
  <c r="AU93" i="13"/>
  <c r="AV93" i="13"/>
  <c r="AX93" i="13" s="1"/>
  <c r="BA93" i="13"/>
  <c r="AU94" i="13"/>
  <c r="AV94" i="13"/>
  <c r="AW94" i="13" s="1"/>
  <c r="AZ94" i="13"/>
  <c r="AU95" i="13"/>
  <c r="AV95" i="13"/>
  <c r="AX95" i="13" s="1"/>
  <c r="AZ95" i="13"/>
  <c r="AU96" i="13"/>
  <c r="AV96" i="13"/>
  <c r="AW96" i="13" s="1"/>
  <c r="AZ96" i="13"/>
  <c r="AU97" i="13"/>
  <c r="AV97" i="13"/>
  <c r="AW97" i="13" s="1"/>
  <c r="AZ97" i="13"/>
  <c r="AU98" i="13"/>
  <c r="AV98" i="13"/>
  <c r="AW98" i="13" s="1"/>
  <c r="BA98" i="13"/>
  <c r="AU99" i="13"/>
  <c r="AV99" i="13"/>
  <c r="AX99" i="13" s="1"/>
  <c r="AZ99" i="13"/>
  <c r="AU100" i="13"/>
  <c r="AV100" i="13"/>
  <c r="AW100" i="13" s="1"/>
  <c r="AZ100" i="13"/>
  <c r="AU101" i="13"/>
  <c r="AV101" i="13"/>
  <c r="AW101" i="13" s="1"/>
  <c r="AZ101" i="13"/>
  <c r="AU102" i="13"/>
  <c r="AV102" i="13"/>
  <c r="AW102" i="13" s="1"/>
  <c r="AZ102" i="13"/>
  <c r="AU103" i="13"/>
  <c r="AV103" i="13"/>
  <c r="AX103" i="13" s="1"/>
  <c r="AZ103" i="13"/>
  <c r="AU104" i="13"/>
  <c r="AV104" i="13"/>
  <c r="AX104" i="13" s="1"/>
  <c r="BA104" i="13"/>
  <c r="AU105" i="13"/>
  <c r="AV105" i="13"/>
  <c r="AX105" i="13" s="1"/>
  <c r="AZ105" i="13"/>
  <c r="AU106" i="13"/>
  <c r="AV106" i="13"/>
  <c r="AW106" i="13" s="1"/>
  <c r="BA106" i="13"/>
  <c r="AU107" i="13"/>
  <c r="AV107" i="13"/>
  <c r="AW107" i="13" s="1"/>
  <c r="AZ107" i="13"/>
  <c r="AU108" i="13"/>
  <c r="AV108" i="13"/>
  <c r="AW108" i="13" s="1"/>
  <c r="AZ108" i="13"/>
  <c r="AU109" i="13"/>
  <c r="AV109" i="13"/>
  <c r="AW109" i="13" s="1"/>
  <c r="AZ109" i="13"/>
  <c r="AU110" i="13"/>
  <c r="AV110" i="13"/>
  <c r="AW110" i="13" s="1"/>
  <c r="AZ110" i="13"/>
  <c r="AU111" i="13"/>
  <c r="AV111" i="13"/>
  <c r="AX111" i="13" s="1"/>
  <c r="AZ111" i="13"/>
  <c r="AU112" i="13"/>
  <c r="AV112" i="13"/>
  <c r="AW112" i="13" s="1"/>
  <c r="AZ112" i="13"/>
  <c r="AU113" i="13"/>
  <c r="AV113" i="13"/>
  <c r="AW113" i="13" s="1"/>
  <c r="AZ113" i="13"/>
  <c r="AU114" i="13"/>
  <c r="AV114" i="13"/>
  <c r="AW114" i="13" s="1"/>
  <c r="BA114" i="13"/>
  <c r="AU50" i="13"/>
  <c r="X38" i="8"/>
  <c r="X37" i="8"/>
  <c r="X36" i="8"/>
  <c r="AW105" i="13" l="1"/>
  <c r="AW57" i="13"/>
  <c r="AW56" i="13"/>
  <c r="AZ55" i="13"/>
  <c r="AW55" i="13"/>
  <c r="AZ54" i="13"/>
  <c r="BA53" i="13"/>
  <c r="AX53" i="13"/>
  <c r="AZ52" i="13"/>
  <c r="AW104" i="13"/>
  <c r="AW52" i="13"/>
  <c r="AX97" i="13"/>
  <c r="BA92" i="13"/>
  <c r="AW85" i="13"/>
  <c r="AW72" i="13"/>
  <c r="BA51" i="13"/>
  <c r="AX101" i="13"/>
  <c r="AX89" i="13"/>
  <c r="AW51" i="13"/>
  <c r="AZ93" i="13"/>
  <c r="AZ106" i="13"/>
  <c r="AZ104" i="13"/>
  <c r="AZ85" i="13"/>
  <c r="AW95" i="13"/>
  <c r="AZ83" i="13"/>
  <c r="AW79" i="13"/>
  <c r="AW99" i="13"/>
  <c r="AZ61" i="13"/>
  <c r="BA94" i="13"/>
  <c r="AX73" i="13"/>
  <c r="AW71" i="13"/>
  <c r="AZ114" i="13"/>
  <c r="AZ90" i="13"/>
  <c r="AZ88" i="13"/>
  <c r="BA84" i="13"/>
  <c r="AZ82" i="13"/>
  <c r="AW80" i="13"/>
  <c r="AX100" i="13"/>
  <c r="AW88" i="13"/>
  <c r="AZ62" i="13"/>
  <c r="BA60" i="13"/>
  <c r="BA86" i="13"/>
  <c r="BA77" i="13"/>
  <c r="AX56" i="13"/>
  <c r="AX109" i="13"/>
  <c r="AW111" i="13"/>
  <c r="BA95" i="13"/>
  <c r="AW83" i="13"/>
  <c r="AX81" i="13"/>
  <c r="BA75" i="13"/>
  <c r="AZ67" i="13"/>
  <c r="BA108" i="13"/>
  <c r="BA68" i="13"/>
  <c r="AZ53" i="13"/>
  <c r="BA52" i="13"/>
  <c r="AX112" i="13"/>
  <c r="BA100" i="13"/>
  <c r="BA76" i="13"/>
  <c r="AZ74" i="13"/>
  <c r="AZ70" i="13"/>
  <c r="AZ66" i="13"/>
  <c r="AX55" i="13"/>
  <c r="BA112" i="13"/>
  <c r="BA107" i="13"/>
  <c r="AW103" i="13"/>
  <c r="BA99" i="13"/>
  <c r="AX96" i="13"/>
  <c r="BA91" i="13"/>
  <c r="AX64" i="13"/>
  <c r="BA59" i="13"/>
  <c r="AX58" i="13"/>
  <c r="AX113" i="13"/>
  <c r="AW87" i="13"/>
  <c r="AW67" i="13"/>
  <c r="AX65" i="13"/>
  <c r="BA63" i="13"/>
  <c r="AW50" i="13"/>
  <c r="AZ51" i="13"/>
  <c r="BA103" i="13"/>
  <c r="BA71" i="13"/>
  <c r="AX68" i="13"/>
  <c r="BA58" i="13"/>
  <c r="AX57" i="13"/>
  <c r="AZ98" i="13"/>
  <c r="BA96" i="13"/>
  <c r="BA78" i="13"/>
  <c r="AW63" i="13"/>
  <c r="AZ50" i="13"/>
  <c r="BA113" i="13"/>
  <c r="AX110" i="13"/>
  <c r="BA105" i="13"/>
  <c r="AX102" i="13"/>
  <c r="BA97" i="13"/>
  <c r="AX94" i="13"/>
  <c r="AW93" i="13"/>
  <c r="BA89" i="13"/>
  <c r="AX86" i="13"/>
  <c r="BA81" i="13"/>
  <c r="AZ80" i="13"/>
  <c r="AX78" i="13"/>
  <c r="AW77" i="13"/>
  <c r="BA73" i="13"/>
  <c r="AZ72" i="13"/>
  <c r="AX70" i="13"/>
  <c r="AW69" i="13"/>
  <c r="BA65" i="13"/>
  <c r="AZ64" i="13"/>
  <c r="AX62" i="13"/>
  <c r="AW61" i="13"/>
  <c r="BA57" i="13"/>
  <c r="AZ56" i="13"/>
  <c r="AX54" i="13"/>
  <c r="AW53" i="13"/>
  <c r="BA50" i="13"/>
  <c r="AW54" i="13"/>
  <c r="AX114" i="13"/>
  <c r="BA109" i="13"/>
  <c r="AX106" i="13"/>
  <c r="BA101" i="13"/>
  <c r="AX98" i="13"/>
  <c r="AX90" i="13"/>
  <c r="AX82" i="13"/>
  <c r="AX74" i="13"/>
  <c r="BA69" i="13"/>
  <c r="AX66" i="13"/>
  <c r="AX51" i="13"/>
  <c r="AX50" i="13"/>
  <c r="BA110" i="13"/>
  <c r="AX107" i="13"/>
  <c r="BA102" i="13"/>
  <c r="AX91" i="13"/>
  <c r="AX75" i="13"/>
  <c r="AX59" i="13"/>
  <c r="BA54" i="13"/>
  <c r="AX52" i="13"/>
  <c r="BA111" i="13"/>
  <c r="AX108" i="13"/>
  <c r="AX92" i="13"/>
  <c r="BA87" i="13"/>
  <c r="AX84" i="13"/>
  <c r="BA79" i="13"/>
  <c r="AX76" i="13"/>
  <c r="AX60" i="13"/>
  <c r="BA55" i="13"/>
  <c r="Y101" i="8"/>
  <c r="Z101" i="8" s="1"/>
  <c r="AA101" i="8" s="1"/>
  <c r="Y102" i="8"/>
  <c r="Z102" i="8" s="1"/>
  <c r="AA102" i="8" s="1"/>
  <c r="Y103" i="8"/>
  <c r="Z103" i="8" s="1"/>
  <c r="AA103" i="8" s="1"/>
  <c r="Y104" i="8"/>
  <c r="Z104" i="8" s="1"/>
  <c r="AA104" i="8" s="1"/>
  <c r="Y105" i="8"/>
  <c r="Z105" i="8" s="1"/>
  <c r="AA105" i="8" s="1"/>
  <c r="Y106" i="8"/>
  <c r="Z106" i="8" s="1"/>
  <c r="AA106" i="8" s="1"/>
  <c r="Y107" i="8"/>
  <c r="Z107" i="8" s="1"/>
  <c r="AA107" i="8" s="1"/>
  <c r="Y108" i="8"/>
  <c r="Z108" i="8" s="1"/>
  <c r="AA108" i="8" s="1"/>
  <c r="Y109" i="8"/>
  <c r="Z109" i="8" s="1"/>
  <c r="AA109" i="8" s="1"/>
  <c r="Y110" i="8"/>
  <c r="Z110" i="8" s="1"/>
  <c r="AA110" i="8" s="1"/>
  <c r="Y111" i="8"/>
  <c r="Z111" i="8" s="1"/>
  <c r="AA111" i="8" s="1"/>
  <c r="Y112" i="8"/>
  <c r="Z112" i="8" s="1"/>
  <c r="AA112" i="8" s="1"/>
  <c r="Y113" i="8"/>
  <c r="Z113" i="8" s="1"/>
  <c r="AA113" i="8" s="1"/>
  <c r="Y114" i="8"/>
  <c r="Z114" i="8" s="1"/>
  <c r="AA114" i="8" s="1"/>
  <c r="Y115" i="8"/>
  <c r="Z115" i="8" s="1"/>
  <c r="AA115" i="8" s="1"/>
  <c r="Y116" i="8"/>
  <c r="Z116" i="8" s="1"/>
  <c r="AA116" i="8" s="1"/>
  <c r="Y117" i="8"/>
  <c r="Z117" i="8" s="1"/>
  <c r="AA117" i="8" s="1"/>
  <c r="Y118" i="8"/>
  <c r="Z118" i="8" s="1"/>
  <c r="AA118" i="8" s="1"/>
  <c r="Y119" i="8"/>
  <c r="Z119" i="8" s="1"/>
  <c r="AA119" i="8" s="1"/>
  <c r="Y120" i="8"/>
  <c r="Z120" i="8" s="1"/>
  <c r="AA120" i="8" s="1"/>
  <c r="Y121" i="8"/>
  <c r="Z121" i="8" s="1"/>
  <c r="AA121" i="8" s="1"/>
  <c r="Y122" i="8"/>
  <c r="Z122" i="8" s="1"/>
  <c r="AA122" i="8" s="1"/>
  <c r="Y123" i="8"/>
  <c r="Z123" i="8" s="1"/>
  <c r="AA123" i="8" s="1"/>
  <c r="Y124" i="8"/>
  <c r="Z124" i="8" s="1"/>
  <c r="AA124" i="8" s="1"/>
  <c r="Y125" i="8"/>
  <c r="Z125" i="8" s="1"/>
  <c r="AA125" i="8" s="1"/>
  <c r="Y126" i="8"/>
  <c r="Z126" i="8" s="1"/>
  <c r="AA126" i="8" s="1"/>
  <c r="Y127" i="8"/>
  <c r="Z127" i="8" s="1"/>
  <c r="AA127" i="8" s="1"/>
  <c r="Y128" i="8"/>
  <c r="Z128" i="8" s="1"/>
  <c r="AA128" i="8" s="1"/>
  <c r="Y129" i="8"/>
  <c r="Z129" i="8" s="1"/>
  <c r="AA129" i="8" s="1"/>
  <c r="Y130" i="8"/>
  <c r="Z130" i="8" s="1"/>
  <c r="AA130" i="8" s="1"/>
  <c r="Y131" i="8"/>
  <c r="Z131" i="8" s="1"/>
  <c r="AA131" i="8" s="1"/>
  <c r="Y132" i="8"/>
  <c r="Z132" i="8" s="1"/>
  <c r="AA132" i="8" s="1"/>
  <c r="Y133" i="8"/>
  <c r="Z133" i="8" s="1"/>
  <c r="AA133" i="8" s="1"/>
  <c r="Y134" i="8"/>
  <c r="Z134" i="8" s="1"/>
  <c r="AA134" i="8" s="1"/>
  <c r="Y135" i="8"/>
  <c r="Z135" i="8" s="1"/>
  <c r="AA135" i="8" s="1"/>
  <c r="Y136" i="8"/>
  <c r="Z136" i="8" s="1"/>
  <c r="AA136" i="8" s="1"/>
  <c r="Y137" i="8"/>
  <c r="Z137" i="8" s="1"/>
  <c r="AA137" i="8" s="1"/>
  <c r="Y138" i="8"/>
  <c r="Z138" i="8" s="1"/>
  <c r="AA138" i="8" s="1"/>
  <c r="Y139" i="8"/>
  <c r="Z139" i="8" s="1"/>
  <c r="AA139" i="8" s="1"/>
  <c r="Y140" i="8"/>
  <c r="Z140" i="8" s="1"/>
  <c r="AA140" i="8" s="1"/>
  <c r="Y141" i="8"/>
  <c r="Z141" i="8" s="1"/>
  <c r="AA141" i="8" s="1"/>
  <c r="Y142" i="8"/>
  <c r="Z142" i="8" s="1"/>
  <c r="AA142" i="8" s="1"/>
  <c r="Y143" i="8"/>
  <c r="Z143" i="8" s="1"/>
  <c r="AA143" i="8" s="1"/>
  <c r="Y144" i="8"/>
  <c r="Z144" i="8" s="1"/>
  <c r="AA144" i="8" s="1"/>
  <c r="Y145" i="8"/>
  <c r="Z145" i="8" s="1"/>
  <c r="AA145" i="8" s="1"/>
  <c r="Y146" i="8"/>
  <c r="Z146" i="8" s="1"/>
  <c r="AA146" i="8" s="1"/>
  <c r="Y147" i="8"/>
  <c r="Z147" i="8" s="1"/>
  <c r="AA147" i="8" s="1"/>
  <c r="Y148" i="8"/>
  <c r="Z148" i="8" s="1"/>
  <c r="AA148" i="8" s="1"/>
  <c r="Y149" i="8"/>
  <c r="Z149" i="8" s="1"/>
  <c r="AA149" i="8" s="1"/>
  <c r="Y150" i="8"/>
  <c r="Z150" i="8" s="1"/>
  <c r="AA150" i="8" s="1"/>
  <c r="Y151" i="8"/>
  <c r="Z151" i="8" s="1"/>
  <c r="AA151" i="8" s="1"/>
  <c r="Y152" i="8"/>
  <c r="Z152" i="8" s="1"/>
  <c r="AA152" i="8" s="1"/>
  <c r="Y153" i="8"/>
  <c r="Z153" i="8" s="1"/>
  <c r="AA153" i="8" s="1"/>
  <c r="Y154" i="8"/>
  <c r="Z154" i="8" s="1"/>
  <c r="AA154" i="8" s="1"/>
  <c r="Y155" i="8"/>
  <c r="Z155" i="8" s="1"/>
  <c r="AA155" i="8" s="1"/>
  <c r="Y156" i="8"/>
  <c r="Z156" i="8" s="1"/>
  <c r="AA156" i="8" s="1"/>
  <c r="Y157" i="8"/>
  <c r="Z157" i="8" s="1"/>
  <c r="AA157" i="8" s="1"/>
  <c r="Y158" i="8"/>
  <c r="Z158" i="8" s="1"/>
  <c r="AA158" i="8" s="1"/>
  <c r="Y159" i="8"/>
  <c r="Z159" i="8" s="1"/>
  <c r="AA159" i="8" s="1"/>
  <c r="Y160" i="8"/>
  <c r="Z160" i="8" s="1"/>
  <c r="AA160" i="8" s="1"/>
  <c r="Y161" i="8"/>
  <c r="Z161" i="8" s="1"/>
  <c r="AA161" i="8" s="1"/>
  <c r="Y162" i="8"/>
  <c r="Z162" i="8" s="1"/>
  <c r="AA162" i="8" s="1"/>
  <c r="Y163" i="8"/>
  <c r="Z163" i="8" s="1"/>
  <c r="AA163" i="8" s="1"/>
  <c r="Y164" i="8"/>
  <c r="Z164" i="8" s="1"/>
  <c r="AA164" i="8" s="1"/>
  <c r="Y165" i="8"/>
  <c r="Z165" i="8" s="1"/>
  <c r="AA165" i="8" s="1"/>
  <c r="Y166" i="8"/>
  <c r="Z166" i="8" s="1"/>
  <c r="AA166" i="8" s="1"/>
  <c r="Y167" i="8"/>
  <c r="Z167" i="8" s="1"/>
  <c r="AA167" i="8" s="1"/>
  <c r="Y168" i="8"/>
  <c r="Z168" i="8" s="1"/>
  <c r="AA168" i="8" s="1"/>
  <c r="Y169" i="8"/>
  <c r="Z169" i="8" s="1"/>
  <c r="AA169" i="8" s="1"/>
  <c r="Y170" i="8"/>
  <c r="Z170" i="8" s="1"/>
  <c r="AA170" i="8" s="1"/>
  <c r="Y171" i="8"/>
  <c r="Z171" i="8" s="1"/>
  <c r="AA171" i="8" s="1"/>
  <c r="Y172" i="8"/>
  <c r="Z172" i="8" s="1"/>
  <c r="AA172" i="8" s="1"/>
  <c r="Y173" i="8"/>
  <c r="Z173" i="8" s="1"/>
  <c r="AA173" i="8" s="1"/>
  <c r="Y174" i="8"/>
  <c r="Z174" i="8" s="1"/>
  <c r="AA174" i="8" s="1"/>
  <c r="Y175" i="8"/>
  <c r="Z175" i="8" s="1"/>
  <c r="AA175" i="8" s="1"/>
  <c r="Y176" i="8"/>
  <c r="Z176" i="8" s="1"/>
  <c r="AA176" i="8" s="1"/>
  <c r="Y177" i="8"/>
  <c r="Z177" i="8" s="1"/>
  <c r="AA177" i="8" s="1"/>
  <c r="Y178" i="8"/>
  <c r="Z178" i="8" s="1"/>
  <c r="AA178" i="8" s="1"/>
  <c r="Y179" i="8"/>
  <c r="Z179" i="8" s="1"/>
  <c r="AA179" i="8" s="1"/>
  <c r="Y180" i="8"/>
  <c r="Z180" i="8" s="1"/>
  <c r="AA180" i="8" s="1"/>
  <c r="Y181" i="8"/>
  <c r="Z181" i="8" s="1"/>
  <c r="AA181" i="8" s="1"/>
  <c r="Y182" i="8"/>
  <c r="Z182" i="8" s="1"/>
  <c r="AA182" i="8" s="1"/>
  <c r="Y183" i="8"/>
  <c r="Z183" i="8" s="1"/>
  <c r="AA183" i="8" s="1"/>
  <c r="Y184" i="8"/>
  <c r="Z184" i="8" s="1"/>
  <c r="AA184" i="8" s="1"/>
  <c r="Y185" i="8"/>
  <c r="Z185" i="8" s="1"/>
  <c r="AA185" i="8" s="1"/>
  <c r="Y186" i="8"/>
  <c r="Z186" i="8" s="1"/>
  <c r="AA186" i="8" s="1"/>
  <c r="Y187" i="8"/>
  <c r="Z187" i="8" s="1"/>
  <c r="AA187" i="8" s="1"/>
  <c r="Y188" i="8"/>
  <c r="Z188" i="8" s="1"/>
  <c r="AA188" i="8" s="1"/>
  <c r="Y189" i="8"/>
  <c r="Z189" i="8" s="1"/>
  <c r="AA189" i="8" s="1"/>
  <c r="Y190" i="8"/>
  <c r="Z190" i="8" s="1"/>
  <c r="AA190" i="8" s="1"/>
  <c r="Y191" i="8"/>
  <c r="Z191" i="8" s="1"/>
  <c r="AA191" i="8" s="1"/>
  <c r="Y192" i="8"/>
  <c r="Z192" i="8" s="1"/>
  <c r="AA192" i="8" s="1"/>
  <c r="Y193" i="8"/>
  <c r="Z193" i="8" s="1"/>
  <c r="AA193" i="8" s="1"/>
  <c r="Y194" i="8"/>
  <c r="Z194" i="8" s="1"/>
  <c r="AA194" i="8" s="1"/>
  <c r="Y195" i="8"/>
  <c r="Z195" i="8" s="1"/>
  <c r="AA195" i="8" s="1"/>
  <c r="Y196" i="8"/>
  <c r="Z196" i="8" s="1"/>
  <c r="AA196" i="8" s="1"/>
  <c r="Y197" i="8"/>
  <c r="Z197" i="8" s="1"/>
  <c r="AA197" i="8" s="1"/>
  <c r="Y198" i="8"/>
  <c r="Z198" i="8" s="1"/>
  <c r="AA198" i="8" s="1"/>
  <c r="Y199" i="8"/>
  <c r="Z199" i="8" s="1"/>
  <c r="AA199" i="8" s="1"/>
  <c r="Y200" i="8"/>
  <c r="Z200" i="8" s="1"/>
  <c r="AA200" i="8" s="1"/>
  <c r="Y201" i="8"/>
  <c r="Z201" i="8" s="1"/>
  <c r="AA201" i="8" s="1"/>
  <c r="Y202" i="8"/>
  <c r="Z202" i="8" s="1"/>
  <c r="AA202" i="8" s="1"/>
  <c r="Y203" i="8"/>
  <c r="Z203" i="8" s="1"/>
  <c r="AA203" i="8" s="1"/>
  <c r="Y204" i="8"/>
  <c r="Z204" i="8" s="1"/>
  <c r="AA204" i="8" s="1"/>
  <c r="Y205" i="8"/>
  <c r="Z205" i="8" s="1"/>
  <c r="AA205" i="8" s="1"/>
  <c r="Y206" i="8"/>
  <c r="Z206" i="8" s="1"/>
  <c r="AA206" i="8" s="1"/>
  <c r="Y207" i="8"/>
  <c r="Z207" i="8" s="1"/>
  <c r="AA207" i="8" s="1"/>
  <c r="Y208" i="8"/>
  <c r="Z208" i="8" s="1"/>
  <c r="AA208" i="8" s="1"/>
  <c r="Y209" i="8"/>
  <c r="Z209" i="8" s="1"/>
  <c r="AA209" i="8" s="1"/>
  <c r="Y210" i="8"/>
  <c r="Z210" i="8" s="1"/>
  <c r="AA210" i="8" s="1"/>
  <c r="Y211" i="8"/>
  <c r="Z211" i="8" s="1"/>
  <c r="AA211" i="8" s="1"/>
  <c r="Y212" i="8"/>
  <c r="Z212" i="8" s="1"/>
  <c r="AA212" i="8" s="1"/>
  <c r="Y213" i="8"/>
  <c r="Z213" i="8" s="1"/>
  <c r="AA213" i="8" s="1"/>
  <c r="Y214" i="8"/>
  <c r="Z214" i="8" s="1"/>
  <c r="AA214" i="8" s="1"/>
  <c r="Y215" i="8"/>
  <c r="Z215" i="8" s="1"/>
  <c r="AA215" i="8" s="1"/>
  <c r="Y216" i="8"/>
  <c r="Z216" i="8" s="1"/>
  <c r="AA216" i="8" s="1"/>
  <c r="Y217" i="8"/>
  <c r="Z217" i="8" s="1"/>
  <c r="AA217" i="8" s="1"/>
  <c r="Y218" i="8"/>
  <c r="Z218" i="8" s="1"/>
  <c r="AA218" i="8" s="1"/>
  <c r="Y219" i="8"/>
  <c r="Z219" i="8" s="1"/>
  <c r="AA219" i="8" s="1"/>
  <c r="Y220" i="8"/>
  <c r="Z220" i="8" s="1"/>
  <c r="AA220" i="8" s="1"/>
  <c r="Y221" i="8"/>
  <c r="Z221" i="8" s="1"/>
  <c r="AA221" i="8" s="1"/>
  <c r="Y222" i="8"/>
  <c r="Z222" i="8" s="1"/>
  <c r="AA222" i="8" s="1"/>
  <c r="Y223" i="8"/>
  <c r="Z223" i="8" s="1"/>
  <c r="AA223" i="8" s="1"/>
  <c r="Y224" i="8"/>
  <c r="Z224" i="8" s="1"/>
  <c r="AA224" i="8" s="1"/>
  <c r="Y225" i="8"/>
  <c r="Z225" i="8" s="1"/>
  <c r="AA225" i="8" s="1"/>
  <c r="Y226" i="8"/>
  <c r="Z226" i="8" s="1"/>
  <c r="AA226" i="8" s="1"/>
  <c r="Y227" i="8"/>
  <c r="Z227" i="8" s="1"/>
  <c r="AA227" i="8" s="1"/>
  <c r="Y228" i="8"/>
  <c r="Z228" i="8" s="1"/>
  <c r="AA228" i="8" s="1"/>
  <c r="Y229" i="8"/>
  <c r="Z229" i="8" s="1"/>
  <c r="AA229" i="8" s="1"/>
  <c r="Y230" i="8"/>
  <c r="Z230" i="8" s="1"/>
  <c r="AA230" i="8" s="1"/>
  <c r="Y231" i="8"/>
  <c r="Z231" i="8" s="1"/>
  <c r="AA231" i="8" s="1"/>
  <c r="Y232" i="8"/>
  <c r="Z232" i="8" s="1"/>
  <c r="AA232" i="8" s="1"/>
  <c r="Y233" i="8"/>
  <c r="Z233" i="8" s="1"/>
  <c r="AA233" i="8" s="1"/>
  <c r="Y234" i="8"/>
  <c r="Z234" i="8" s="1"/>
  <c r="AA234" i="8" s="1"/>
  <c r="Y235" i="8"/>
  <c r="Z235" i="8" s="1"/>
  <c r="AA235" i="8" s="1"/>
  <c r="Y236" i="8"/>
  <c r="Z236" i="8" s="1"/>
  <c r="AA236" i="8" s="1"/>
  <c r="Y237" i="8"/>
  <c r="Z237" i="8" s="1"/>
  <c r="AA237" i="8" s="1"/>
  <c r="Y238" i="8"/>
  <c r="Z238" i="8" s="1"/>
  <c r="AA238" i="8" s="1"/>
  <c r="Y239" i="8"/>
  <c r="Z239" i="8" s="1"/>
  <c r="AA239" i="8" s="1"/>
  <c r="Y240" i="8"/>
  <c r="Z240" i="8" s="1"/>
  <c r="AA240" i="8" s="1"/>
  <c r="Y241" i="8"/>
  <c r="Z241" i="8" s="1"/>
  <c r="AA241" i="8" s="1"/>
  <c r="Y242" i="8"/>
  <c r="Z242" i="8" s="1"/>
  <c r="AA242" i="8" s="1"/>
  <c r="Y243" i="8"/>
  <c r="Z243" i="8" s="1"/>
  <c r="AA243" i="8" s="1"/>
  <c r="Y244" i="8"/>
  <c r="Z244" i="8" s="1"/>
  <c r="AA244" i="8" s="1"/>
  <c r="Y245" i="8"/>
  <c r="Z245" i="8" s="1"/>
  <c r="AA245" i="8" s="1"/>
  <c r="Y246" i="8"/>
  <c r="Z246" i="8" s="1"/>
  <c r="AA246" i="8" s="1"/>
  <c r="Y247" i="8"/>
  <c r="Z247" i="8" s="1"/>
  <c r="AA247" i="8" s="1"/>
  <c r="Y248" i="8"/>
  <c r="Z248" i="8" s="1"/>
  <c r="AA248" i="8" s="1"/>
  <c r="Y249" i="8"/>
  <c r="Z249" i="8" s="1"/>
  <c r="AA249" i="8" s="1"/>
  <c r="Y250" i="8"/>
  <c r="Z250" i="8" s="1"/>
  <c r="AA250" i="8" s="1"/>
  <c r="Y251" i="8"/>
  <c r="Z251" i="8" s="1"/>
  <c r="AA251" i="8" s="1"/>
  <c r="Y252" i="8"/>
  <c r="Z252" i="8" s="1"/>
  <c r="AA252" i="8" s="1"/>
  <c r="Y253" i="8"/>
  <c r="Z253" i="8" s="1"/>
  <c r="AA253" i="8" s="1"/>
  <c r="Y254" i="8"/>
  <c r="Z254" i="8" s="1"/>
  <c r="AA254" i="8" s="1"/>
  <c r="Y255" i="8"/>
  <c r="Z255" i="8" s="1"/>
  <c r="AA255" i="8" s="1"/>
  <c r="Y256" i="8"/>
  <c r="Z256" i="8" s="1"/>
  <c r="AA256" i="8" s="1"/>
  <c r="Y257" i="8"/>
  <c r="Z257" i="8" s="1"/>
  <c r="AA257" i="8" s="1"/>
  <c r="Y258" i="8"/>
  <c r="Z258" i="8" s="1"/>
  <c r="AA258" i="8" s="1"/>
  <c r="Y259" i="8"/>
  <c r="Z259" i="8" s="1"/>
  <c r="AA259" i="8" s="1"/>
  <c r="Y260" i="8"/>
  <c r="Z260" i="8" s="1"/>
  <c r="AA260" i="8" s="1"/>
  <c r="Y261" i="8"/>
  <c r="Z261" i="8" s="1"/>
  <c r="AA261" i="8" s="1"/>
  <c r="Y262" i="8"/>
  <c r="Z262" i="8" s="1"/>
  <c r="AA262" i="8" s="1"/>
  <c r="Y263" i="8"/>
  <c r="Z263" i="8" s="1"/>
  <c r="AA263" i="8" s="1"/>
  <c r="Y264" i="8"/>
  <c r="Z264" i="8" s="1"/>
  <c r="AA264" i="8" s="1"/>
  <c r="Y265" i="8"/>
  <c r="Z265" i="8" s="1"/>
  <c r="AA265" i="8" s="1"/>
  <c r="Y266" i="8"/>
  <c r="Z266" i="8" s="1"/>
  <c r="AA266" i="8" s="1"/>
  <c r="Y267" i="8"/>
  <c r="Z267" i="8" s="1"/>
  <c r="AA267" i="8" s="1"/>
  <c r="Y268" i="8"/>
  <c r="Z268" i="8" s="1"/>
  <c r="AA268" i="8" s="1"/>
  <c r="Y269" i="8"/>
  <c r="Z269" i="8" s="1"/>
  <c r="AA269" i="8" s="1"/>
  <c r="Y270" i="8"/>
  <c r="Z270" i="8" s="1"/>
  <c r="AA270" i="8" s="1"/>
  <c r="Y271" i="8"/>
  <c r="Z271" i="8" s="1"/>
  <c r="AA271" i="8" s="1"/>
  <c r="Y272" i="8"/>
  <c r="Z272" i="8" s="1"/>
  <c r="AA272" i="8" s="1"/>
  <c r="Y273" i="8"/>
  <c r="Z273" i="8" s="1"/>
  <c r="AA273" i="8" s="1"/>
  <c r="Y274" i="8"/>
  <c r="Z274" i="8" s="1"/>
  <c r="AA274" i="8" s="1"/>
  <c r="Y275" i="8"/>
  <c r="Z275" i="8" s="1"/>
  <c r="AA275" i="8" s="1"/>
  <c r="Y276" i="8"/>
  <c r="Z276" i="8" s="1"/>
  <c r="AA276" i="8" s="1"/>
  <c r="Y277" i="8"/>
  <c r="Z277" i="8" s="1"/>
  <c r="AA277" i="8" s="1"/>
  <c r="Y278" i="8"/>
  <c r="Z278" i="8" s="1"/>
  <c r="AA278" i="8" s="1"/>
  <c r="Y279" i="8"/>
  <c r="Z279" i="8" s="1"/>
  <c r="AA279" i="8" s="1"/>
  <c r="Y280" i="8"/>
  <c r="Z280" i="8" s="1"/>
  <c r="AA280" i="8" s="1"/>
  <c r="Y281" i="8"/>
  <c r="Z281" i="8" s="1"/>
  <c r="AA281" i="8" s="1"/>
  <c r="Y282" i="8"/>
  <c r="Z282" i="8" s="1"/>
  <c r="AA282" i="8" s="1"/>
  <c r="Y283" i="8"/>
  <c r="Z283" i="8" s="1"/>
  <c r="AA283" i="8" s="1"/>
  <c r="Y284" i="8"/>
  <c r="Z284" i="8" s="1"/>
  <c r="AA284" i="8" s="1"/>
  <c r="Y285" i="8"/>
  <c r="Z285" i="8" s="1"/>
  <c r="AA285" i="8" s="1"/>
  <c r="Y286" i="8"/>
  <c r="Z286" i="8" s="1"/>
  <c r="AA286" i="8" s="1"/>
  <c r="Y287" i="8"/>
  <c r="Z287" i="8" s="1"/>
  <c r="AA287" i="8" s="1"/>
  <c r="Y288" i="8"/>
  <c r="Z288" i="8" s="1"/>
  <c r="AA288" i="8" s="1"/>
  <c r="Y289" i="8"/>
  <c r="Z289" i="8" s="1"/>
  <c r="AA289" i="8" s="1"/>
  <c r="Y290" i="8"/>
  <c r="Z290" i="8" s="1"/>
  <c r="AA290" i="8" s="1"/>
  <c r="Y291" i="8"/>
  <c r="Z291" i="8" s="1"/>
  <c r="AA291" i="8" s="1"/>
  <c r="Y292" i="8"/>
  <c r="Z292" i="8" s="1"/>
  <c r="AA292" i="8" s="1"/>
  <c r="Y293" i="8"/>
  <c r="Z293" i="8" s="1"/>
  <c r="AA293" i="8" s="1"/>
  <c r="Y294" i="8"/>
  <c r="Z294" i="8" s="1"/>
  <c r="AA294" i="8" s="1"/>
  <c r="Y295" i="8"/>
  <c r="Z295" i="8" s="1"/>
  <c r="AA295" i="8" s="1"/>
  <c r="Y296" i="8"/>
  <c r="Z296" i="8" s="1"/>
  <c r="AA296" i="8" s="1"/>
  <c r="Y297" i="8"/>
  <c r="Z297" i="8" s="1"/>
  <c r="AA297" i="8" s="1"/>
  <c r="Y298" i="8"/>
  <c r="Z298" i="8" s="1"/>
  <c r="AA298" i="8" s="1"/>
  <c r="Y299" i="8"/>
  <c r="Z299" i="8" s="1"/>
  <c r="AA299" i="8" s="1"/>
  <c r="Y300" i="8"/>
  <c r="Z300" i="8" s="1"/>
  <c r="AA300" i="8" s="1"/>
  <c r="Y301" i="8"/>
  <c r="Z301" i="8" s="1"/>
  <c r="AA301" i="8" s="1"/>
  <c r="Y302" i="8"/>
  <c r="Z302" i="8" s="1"/>
  <c r="AA302" i="8" s="1"/>
  <c r="Y303" i="8"/>
  <c r="Z303" i="8" s="1"/>
  <c r="AA303" i="8" s="1"/>
  <c r="Y304" i="8"/>
  <c r="Z304" i="8" s="1"/>
  <c r="AA304" i="8" s="1"/>
  <c r="Y305" i="8"/>
  <c r="Z305" i="8" s="1"/>
  <c r="AA305" i="8" s="1"/>
  <c r="Y306" i="8"/>
  <c r="Z306" i="8" s="1"/>
  <c r="AA306" i="8" s="1"/>
  <c r="Y307" i="8"/>
  <c r="Z307" i="8" s="1"/>
  <c r="AA307" i="8" s="1"/>
  <c r="Y308" i="8"/>
  <c r="Z308" i="8" s="1"/>
  <c r="AA308" i="8" s="1"/>
  <c r="Y309" i="8"/>
  <c r="Z309" i="8" s="1"/>
  <c r="AA309" i="8" s="1"/>
  <c r="Y310" i="8"/>
  <c r="Z310" i="8" s="1"/>
  <c r="AA310" i="8" s="1"/>
  <c r="Y311" i="8"/>
  <c r="Z311" i="8" s="1"/>
  <c r="AA311" i="8" s="1"/>
  <c r="Y312" i="8"/>
  <c r="Z312" i="8" s="1"/>
  <c r="AA312" i="8" s="1"/>
  <c r="Y313" i="8"/>
  <c r="Z313" i="8" s="1"/>
  <c r="AA313" i="8" s="1"/>
  <c r="Y314" i="8"/>
  <c r="Z314" i="8" s="1"/>
  <c r="AA314" i="8" s="1"/>
  <c r="Y315" i="8"/>
  <c r="Z315" i="8" s="1"/>
  <c r="AA315" i="8" s="1"/>
  <c r="Y316" i="8"/>
  <c r="Z316" i="8" s="1"/>
  <c r="AA316" i="8" s="1"/>
  <c r="Y317" i="8"/>
  <c r="Z317" i="8" s="1"/>
  <c r="AA317" i="8" s="1"/>
  <c r="Y318" i="8"/>
  <c r="Z318" i="8" s="1"/>
  <c r="AA318" i="8" s="1"/>
  <c r="Y319" i="8"/>
  <c r="Z319" i="8" s="1"/>
  <c r="AA319" i="8" s="1"/>
  <c r="Y320" i="8"/>
  <c r="Z320" i="8" s="1"/>
  <c r="AA320" i="8" s="1"/>
  <c r="Y321" i="8"/>
  <c r="Z321" i="8" s="1"/>
  <c r="AA321" i="8" s="1"/>
  <c r="Y322" i="8"/>
  <c r="Z322" i="8" s="1"/>
  <c r="AA322" i="8" s="1"/>
  <c r="Y323" i="8"/>
  <c r="Z323" i="8" s="1"/>
  <c r="AA323" i="8" s="1"/>
  <c r="Y324" i="8"/>
  <c r="Z324" i="8" s="1"/>
  <c r="AA324" i="8" s="1"/>
  <c r="Y325" i="8"/>
  <c r="Z325" i="8" s="1"/>
  <c r="AA325" i="8" s="1"/>
  <c r="Y326" i="8"/>
  <c r="Z326" i="8" s="1"/>
  <c r="AA326" i="8" s="1"/>
  <c r="Y327" i="8"/>
  <c r="Z327" i="8" s="1"/>
  <c r="AA327" i="8" s="1"/>
  <c r="Y328" i="8"/>
  <c r="Z328" i="8" s="1"/>
  <c r="AA328" i="8" s="1"/>
  <c r="Y329" i="8"/>
  <c r="Z329" i="8" s="1"/>
  <c r="AA329" i="8" s="1"/>
  <c r="Y330" i="8"/>
  <c r="Z330" i="8" s="1"/>
  <c r="AA330" i="8" s="1"/>
  <c r="Y331" i="8"/>
  <c r="Z331" i="8" s="1"/>
  <c r="AA331" i="8" s="1"/>
  <c r="Y332" i="8"/>
  <c r="Z332" i="8" s="1"/>
  <c r="AA332" i="8" s="1"/>
  <c r="Y333" i="8"/>
  <c r="Z333" i="8" s="1"/>
  <c r="AA333" i="8" s="1"/>
  <c r="Y334" i="8"/>
  <c r="Z334" i="8" s="1"/>
  <c r="AA334" i="8" s="1"/>
  <c r="Y335" i="8"/>
  <c r="Z335" i="8" s="1"/>
  <c r="AA335" i="8" s="1"/>
  <c r="Y336" i="8"/>
  <c r="Z336" i="8" s="1"/>
  <c r="AA336" i="8" s="1"/>
  <c r="Y337" i="8"/>
  <c r="Z337" i="8" s="1"/>
  <c r="AA337" i="8" s="1"/>
  <c r="Y338" i="8"/>
  <c r="Z338" i="8" s="1"/>
  <c r="AA338" i="8" s="1"/>
  <c r="Y339" i="8"/>
  <c r="Z339" i="8" s="1"/>
  <c r="AA339" i="8" s="1"/>
  <c r="Y340" i="8"/>
  <c r="Z340" i="8" s="1"/>
  <c r="AA340" i="8" s="1"/>
  <c r="Y341" i="8"/>
  <c r="Z341" i="8" s="1"/>
  <c r="AA341" i="8" s="1"/>
  <c r="Y342" i="8"/>
  <c r="Z342" i="8" s="1"/>
  <c r="AA342" i="8" s="1"/>
  <c r="Y343" i="8"/>
  <c r="Z343" i="8" s="1"/>
  <c r="AA343" i="8" s="1"/>
  <c r="Y344" i="8"/>
  <c r="Z344" i="8" s="1"/>
  <c r="AA344" i="8" s="1"/>
  <c r="Y345" i="8"/>
  <c r="Z345" i="8" s="1"/>
  <c r="AA345" i="8" s="1"/>
  <c r="Y346" i="8"/>
  <c r="Z346" i="8" s="1"/>
  <c r="AA346" i="8" s="1"/>
  <c r="Y347" i="8"/>
  <c r="Z347" i="8" s="1"/>
  <c r="AA347" i="8" s="1"/>
  <c r="Y348" i="8"/>
  <c r="Z348" i="8" s="1"/>
  <c r="AA348" i="8" s="1"/>
  <c r="Y349" i="8"/>
  <c r="Z349" i="8" s="1"/>
  <c r="AA349" i="8" s="1"/>
  <c r="Y350" i="8"/>
  <c r="Z350" i="8" s="1"/>
  <c r="AA350" i="8" s="1"/>
  <c r="Y351" i="8"/>
  <c r="Z351" i="8" s="1"/>
  <c r="AA351" i="8" s="1"/>
  <c r="Y352" i="8"/>
  <c r="Z352" i="8" s="1"/>
  <c r="AA352" i="8" s="1"/>
  <c r="Y353" i="8"/>
  <c r="Z353" i="8" s="1"/>
  <c r="AA353" i="8" s="1"/>
  <c r="Y354" i="8"/>
  <c r="Z354" i="8" s="1"/>
  <c r="AA354" i="8" s="1"/>
  <c r="Y355" i="8"/>
  <c r="Z355" i="8" s="1"/>
  <c r="AA355" i="8" s="1"/>
  <c r="Y356" i="8"/>
  <c r="Z356" i="8" s="1"/>
  <c r="AA356" i="8" s="1"/>
  <c r="Y357" i="8"/>
  <c r="Z357" i="8" s="1"/>
  <c r="AA357" i="8" s="1"/>
  <c r="Y358" i="8"/>
  <c r="Z358" i="8" s="1"/>
  <c r="AA358" i="8" s="1"/>
  <c r="Y359" i="8"/>
  <c r="Z359" i="8" s="1"/>
  <c r="AA359" i="8" s="1"/>
  <c r="Y360" i="8"/>
  <c r="Z360" i="8" s="1"/>
  <c r="AA360" i="8" s="1"/>
  <c r="Y361" i="8"/>
  <c r="Z361" i="8" s="1"/>
  <c r="AA361" i="8" s="1"/>
  <c r="Y362" i="8"/>
  <c r="Z362" i="8" s="1"/>
  <c r="AA362" i="8" s="1"/>
  <c r="Y363" i="8"/>
  <c r="Z363" i="8" s="1"/>
  <c r="AA363" i="8" s="1"/>
  <c r="Y364" i="8"/>
  <c r="Z364" i="8" s="1"/>
  <c r="AA364" i="8" s="1"/>
  <c r="Y365" i="8"/>
  <c r="Z365" i="8" s="1"/>
  <c r="AA365" i="8" s="1"/>
  <c r="Y366" i="8"/>
  <c r="Z366" i="8" s="1"/>
  <c r="AA366" i="8" s="1"/>
  <c r="Y367" i="8"/>
  <c r="Z367" i="8" s="1"/>
  <c r="AA367" i="8" s="1"/>
  <c r="Y368" i="8"/>
  <c r="Z368" i="8" s="1"/>
  <c r="AA368" i="8" s="1"/>
  <c r="Y369" i="8"/>
  <c r="Z369" i="8" s="1"/>
  <c r="AA369" i="8" s="1"/>
  <c r="Y370" i="8"/>
  <c r="Z370" i="8" s="1"/>
  <c r="AA370" i="8" s="1"/>
  <c r="Y371" i="8"/>
  <c r="Z371" i="8" s="1"/>
  <c r="AA371" i="8" s="1"/>
  <c r="Y372" i="8"/>
  <c r="Z372" i="8" s="1"/>
  <c r="AA372" i="8" s="1"/>
  <c r="Y373" i="8"/>
  <c r="Z373" i="8" s="1"/>
  <c r="AA373" i="8" s="1"/>
  <c r="Y374" i="8"/>
  <c r="Z374" i="8" s="1"/>
  <c r="AA374" i="8" s="1"/>
  <c r="Y375" i="8"/>
  <c r="Z375" i="8" s="1"/>
  <c r="AA375" i="8" s="1"/>
  <c r="Y376" i="8"/>
  <c r="Z376" i="8" s="1"/>
  <c r="AA376" i="8" s="1"/>
  <c r="Y377" i="8"/>
  <c r="Z377" i="8" s="1"/>
  <c r="AA377" i="8" s="1"/>
  <c r="Y378" i="8"/>
  <c r="Z378" i="8" s="1"/>
  <c r="AA378" i="8" s="1"/>
  <c r="Y379" i="8"/>
  <c r="Z379" i="8" s="1"/>
  <c r="AA379" i="8" s="1"/>
  <c r="Y380" i="8"/>
  <c r="Z380" i="8" s="1"/>
  <c r="AA380" i="8" s="1"/>
  <c r="Y381" i="8"/>
  <c r="Z381" i="8" s="1"/>
  <c r="AA381" i="8" s="1"/>
  <c r="Y382" i="8"/>
  <c r="Z382" i="8" s="1"/>
  <c r="AA382" i="8" s="1"/>
  <c r="Y383" i="8"/>
  <c r="Z383" i="8" s="1"/>
  <c r="AA383" i="8" s="1"/>
  <c r="Y384" i="8"/>
  <c r="Z384" i="8" s="1"/>
  <c r="AA384" i="8" s="1"/>
  <c r="Y385" i="8"/>
  <c r="Z385" i="8" s="1"/>
  <c r="AA385" i="8" s="1"/>
  <c r="Y386" i="8"/>
  <c r="Z386" i="8" s="1"/>
  <c r="AA386" i="8" s="1"/>
  <c r="Y387" i="8"/>
  <c r="Z387" i="8" s="1"/>
  <c r="AA387" i="8" s="1"/>
  <c r="Y388" i="8"/>
  <c r="Z388" i="8" s="1"/>
  <c r="AA388" i="8" s="1"/>
  <c r="Y389" i="8"/>
  <c r="Z389" i="8" s="1"/>
  <c r="AA389" i="8" s="1"/>
  <c r="Y390" i="8"/>
  <c r="Z390" i="8" s="1"/>
  <c r="AA390" i="8" s="1"/>
  <c r="Y391" i="8"/>
  <c r="Z391" i="8" s="1"/>
  <c r="AA391" i="8" s="1"/>
  <c r="Y392" i="8"/>
  <c r="Z392" i="8" s="1"/>
  <c r="AA392" i="8" s="1"/>
  <c r="Y393" i="8"/>
  <c r="Z393" i="8" s="1"/>
  <c r="AA393" i="8" s="1"/>
  <c r="Y394" i="8"/>
  <c r="Z394" i="8" s="1"/>
  <c r="AA394" i="8" s="1"/>
  <c r="Y395" i="8"/>
  <c r="Z395" i="8" s="1"/>
  <c r="AA395" i="8" s="1"/>
  <c r="Y396" i="8"/>
  <c r="Z396" i="8" s="1"/>
  <c r="AA396" i="8" s="1"/>
  <c r="Y397" i="8"/>
  <c r="Z397" i="8" s="1"/>
  <c r="AA397" i="8" s="1"/>
  <c r="Y398" i="8"/>
  <c r="Z398" i="8" s="1"/>
  <c r="AA398" i="8" s="1"/>
  <c r="Y399" i="8"/>
  <c r="Z399" i="8" s="1"/>
  <c r="AA399" i="8" s="1"/>
  <c r="Y400" i="8"/>
  <c r="Z400" i="8" s="1"/>
  <c r="AA400" i="8" s="1"/>
  <c r="Y401" i="8"/>
  <c r="Z401" i="8" s="1"/>
  <c r="AA401" i="8" s="1"/>
  <c r="Y402" i="8"/>
  <c r="Z402" i="8" s="1"/>
  <c r="AA402" i="8" s="1"/>
  <c r="Y403" i="8"/>
  <c r="Z403" i="8" s="1"/>
  <c r="AA403" i="8" s="1"/>
  <c r="Y404" i="8"/>
  <c r="Z404" i="8" s="1"/>
  <c r="AA404" i="8" s="1"/>
  <c r="Y405" i="8"/>
  <c r="Z405" i="8" s="1"/>
  <c r="AA405" i="8" s="1"/>
  <c r="Y406" i="8"/>
  <c r="Z406" i="8" s="1"/>
  <c r="AA406" i="8" s="1"/>
  <c r="Y407" i="8"/>
  <c r="Z407" i="8" s="1"/>
  <c r="AA407" i="8" s="1"/>
  <c r="Y408" i="8"/>
  <c r="Z408" i="8" s="1"/>
  <c r="AA408" i="8" s="1"/>
  <c r="Y409" i="8"/>
  <c r="Z409" i="8" s="1"/>
  <c r="AA409" i="8" s="1"/>
  <c r="Y410" i="8"/>
  <c r="Z410" i="8" s="1"/>
  <c r="AA410" i="8" s="1"/>
  <c r="Y411" i="8"/>
  <c r="Z411" i="8" s="1"/>
  <c r="AA411" i="8" s="1"/>
  <c r="Y412" i="8"/>
  <c r="Z412" i="8" s="1"/>
  <c r="AA412" i="8" s="1"/>
  <c r="Y413" i="8"/>
  <c r="Z413" i="8" s="1"/>
  <c r="AA413" i="8" s="1"/>
  <c r="Y414" i="8"/>
  <c r="Z414" i="8" s="1"/>
  <c r="AA414" i="8" s="1"/>
  <c r="Y415" i="8"/>
  <c r="Z415" i="8" s="1"/>
  <c r="AA415" i="8" s="1"/>
  <c r="Y416" i="8"/>
  <c r="Z416" i="8" s="1"/>
  <c r="AA416" i="8" s="1"/>
  <c r="Y417" i="8"/>
  <c r="Z417" i="8" s="1"/>
  <c r="AA417" i="8" s="1"/>
  <c r="Y418" i="8"/>
  <c r="Z418" i="8" s="1"/>
  <c r="AA418" i="8" s="1"/>
  <c r="Y419" i="8"/>
  <c r="Z419" i="8" s="1"/>
  <c r="AA419" i="8" s="1"/>
  <c r="Y420" i="8"/>
  <c r="Z420" i="8" s="1"/>
  <c r="AA420" i="8" s="1"/>
  <c r="Y421" i="8"/>
  <c r="Z421" i="8" s="1"/>
  <c r="AA421" i="8" s="1"/>
  <c r="Y422" i="8"/>
  <c r="Z422" i="8" s="1"/>
  <c r="AA422" i="8" s="1"/>
  <c r="Y423" i="8"/>
  <c r="Z423" i="8" s="1"/>
  <c r="AA423" i="8" s="1"/>
  <c r="Y424" i="8"/>
  <c r="Z424" i="8" s="1"/>
  <c r="AA424" i="8" s="1"/>
  <c r="Y425" i="8"/>
  <c r="Z425" i="8" s="1"/>
  <c r="AA425" i="8" s="1"/>
  <c r="Y426" i="8"/>
  <c r="Z426" i="8" s="1"/>
  <c r="AA426" i="8" s="1"/>
  <c r="Y427" i="8"/>
  <c r="Z427" i="8" s="1"/>
  <c r="AA427" i="8" s="1"/>
  <c r="Y428" i="8"/>
  <c r="Z428" i="8" s="1"/>
  <c r="AA428" i="8" s="1"/>
  <c r="Y429" i="8"/>
  <c r="Z429" i="8" s="1"/>
  <c r="AA429" i="8" s="1"/>
  <c r="Y430" i="8"/>
  <c r="Z430" i="8" s="1"/>
  <c r="AA430" i="8" s="1"/>
  <c r="Y431" i="8"/>
  <c r="Z431" i="8" s="1"/>
  <c r="AA431" i="8" s="1"/>
  <c r="Y432" i="8"/>
  <c r="Z432" i="8" s="1"/>
  <c r="AA432" i="8" s="1"/>
  <c r="Y433" i="8"/>
  <c r="Z433" i="8" s="1"/>
  <c r="AA433" i="8" s="1"/>
  <c r="Y434" i="8"/>
  <c r="Z434" i="8" s="1"/>
  <c r="AA434" i="8" s="1"/>
  <c r="Y435" i="8"/>
  <c r="Z435" i="8" s="1"/>
  <c r="AA435" i="8" s="1"/>
  <c r="Y436" i="8"/>
  <c r="Z436" i="8" s="1"/>
  <c r="AA436" i="8" s="1"/>
  <c r="Y437" i="8"/>
  <c r="Z437" i="8" s="1"/>
  <c r="AA437" i="8" s="1"/>
  <c r="Y438" i="8"/>
  <c r="Z438" i="8" s="1"/>
  <c r="AA438" i="8" s="1"/>
  <c r="Y439" i="8"/>
  <c r="Z439" i="8" s="1"/>
  <c r="AA439" i="8" s="1"/>
  <c r="Y440" i="8"/>
  <c r="Z440" i="8" s="1"/>
  <c r="AA440" i="8" s="1"/>
  <c r="Y441" i="8"/>
  <c r="Z441" i="8" s="1"/>
  <c r="AA441" i="8" s="1"/>
  <c r="Y442" i="8"/>
  <c r="Z442" i="8" s="1"/>
  <c r="AA442" i="8" s="1"/>
  <c r="Y443" i="8"/>
  <c r="Z443" i="8" s="1"/>
  <c r="AA443" i="8" s="1"/>
  <c r="Y444" i="8"/>
  <c r="Z444" i="8" s="1"/>
  <c r="AA444" i="8" s="1"/>
  <c r="Y445" i="8"/>
  <c r="Z445" i="8" s="1"/>
  <c r="AA445" i="8" s="1"/>
  <c r="Y446" i="8"/>
  <c r="Z446" i="8" s="1"/>
  <c r="AA446" i="8" s="1"/>
  <c r="Y447" i="8"/>
  <c r="Z447" i="8" s="1"/>
  <c r="AA447" i="8" s="1"/>
  <c r="Y448" i="8"/>
  <c r="Z448" i="8" s="1"/>
  <c r="AA448" i="8" s="1"/>
  <c r="Y449" i="8"/>
  <c r="Z449" i="8" s="1"/>
  <c r="AA449" i="8" s="1"/>
  <c r="Y450" i="8"/>
  <c r="Z450" i="8" s="1"/>
  <c r="AA450" i="8" s="1"/>
  <c r="Y451" i="8"/>
  <c r="Z451" i="8" s="1"/>
  <c r="AA451" i="8" s="1"/>
  <c r="Y452" i="8"/>
  <c r="Z452" i="8" s="1"/>
  <c r="AA452" i="8" s="1"/>
  <c r="Y453" i="8"/>
  <c r="Z453" i="8" s="1"/>
  <c r="AA453" i="8" s="1"/>
  <c r="Y454" i="8"/>
  <c r="Z454" i="8" s="1"/>
  <c r="AA454" i="8" s="1"/>
  <c r="Y455" i="8"/>
  <c r="Z455" i="8" s="1"/>
  <c r="AA455" i="8" s="1"/>
  <c r="Y456" i="8"/>
  <c r="Z456" i="8" s="1"/>
  <c r="AA456" i="8" s="1"/>
  <c r="Y457" i="8"/>
  <c r="Z457" i="8" s="1"/>
  <c r="AA457" i="8" s="1"/>
  <c r="Y458" i="8"/>
  <c r="Z458" i="8" s="1"/>
  <c r="AA458" i="8" s="1"/>
  <c r="Y459" i="8"/>
  <c r="Z459" i="8" s="1"/>
  <c r="AA459" i="8" s="1"/>
  <c r="Y460" i="8"/>
  <c r="Z460" i="8" s="1"/>
  <c r="AA460" i="8" s="1"/>
  <c r="Y461" i="8"/>
  <c r="Z461" i="8" s="1"/>
  <c r="AA461" i="8" s="1"/>
  <c r="Y462" i="8"/>
  <c r="Z462" i="8" s="1"/>
  <c r="AA462" i="8" s="1"/>
  <c r="Y463" i="8"/>
  <c r="Z463" i="8" s="1"/>
  <c r="AA463" i="8" s="1"/>
  <c r="Y464" i="8"/>
  <c r="Z464" i="8" s="1"/>
  <c r="AA464" i="8" s="1"/>
  <c r="Y465" i="8"/>
  <c r="Z465" i="8" s="1"/>
  <c r="AA465" i="8" s="1"/>
  <c r="Y466" i="8"/>
  <c r="Z466" i="8" s="1"/>
  <c r="AA466" i="8" s="1"/>
  <c r="Y467" i="8"/>
  <c r="Z467" i="8" s="1"/>
  <c r="AA467" i="8" s="1"/>
  <c r="Y468" i="8"/>
  <c r="Z468" i="8" s="1"/>
  <c r="AA468" i="8" s="1"/>
  <c r="Y469" i="8"/>
  <c r="Z469" i="8" s="1"/>
  <c r="AA469" i="8" s="1"/>
  <c r="Y470" i="8"/>
  <c r="Z470" i="8" s="1"/>
  <c r="AA470" i="8" s="1"/>
  <c r="Y471" i="8"/>
  <c r="Z471" i="8" s="1"/>
  <c r="AA471" i="8" s="1"/>
  <c r="Y472" i="8"/>
  <c r="Z472" i="8" s="1"/>
  <c r="AA472" i="8" s="1"/>
  <c r="Y473" i="8"/>
  <c r="Z473" i="8" s="1"/>
  <c r="AA473" i="8" s="1"/>
  <c r="Y474" i="8"/>
  <c r="Z474" i="8" s="1"/>
  <c r="AA474" i="8" s="1"/>
  <c r="Y475" i="8"/>
  <c r="Z475" i="8" s="1"/>
  <c r="AA475" i="8" s="1"/>
  <c r="Y476" i="8"/>
  <c r="Z476" i="8" s="1"/>
  <c r="AA476" i="8" s="1"/>
  <c r="Y477" i="8"/>
  <c r="Z477" i="8" s="1"/>
  <c r="AA477" i="8" s="1"/>
  <c r="Y478" i="8"/>
  <c r="Z478" i="8" s="1"/>
  <c r="AA478" i="8" s="1"/>
  <c r="Y479" i="8"/>
  <c r="Z479" i="8" s="1"/>
  <c r="AA479" i="8" s="1"/>
  <c r="Y480" i="8"/>
  <c r="Z480" i="8" s="1"/>
  <c r="AA480" i="8" s="1"/>
  <c r="Y481" i="8"/>
  <c r="Z481" i="8" s="1"/>
  <c r="AA481" i="8" s="1"/>
  <c r="Y482" i="8"/>
  <c r="Z482" i="8" s="1"/>
  <c r="AA482" i="8" s="1"/>
  <c r="Y483" i="8"/>
  <c r="Z483" i="8" s="1"/>
  <c r="AA483" i="8" s="1"/>
  <c r="Y484" i="8"/>
  <c r="Z484" i="8" s="1"/>
  <c r="AA484" i="8" s="1"/>
  <c r="Y485" i="8"/>
  <c r="Z485" i="8" s="1"/>
  <c r="AA485" i="8" s="1"/>
  <c r="Y486" i="8"/>
  <c r="Z486" i="8" s="1"/>
  <c r="AA486" i="8" s="1"/>
  <c r="Y487" i="8"/>
  <c r="Z487" i="8" s="1"/>
  <c r="AA487" i="8" s="1"/>
  <c r="Y488" i="8"/>
  <c r="Z488" i="8" s="1"/>
  <c r="AA488" i="8" s="1"/>
  <c r="Y489" i="8"/>
  <c r="Z489" i="8" s="1"/>
  <c r="AA489" i="8" s="1"/>
  <c r="Y490" i="8"/>
  <c r="Z490" i="8" s="1"/>
  <c r="AA490" i="8" s="1"/>
  <c r="Y491" i="8"/>
  <c r="Z491" i="8" s="1"/>
  <c r="AA491" i="8" s="1"/>
  <c r="Y492" i="8"/>
  <c r="Z492" i="8" s="1"/>
  <c r="AA492" i="8" s="1"/>
  <c r="Y493" i="8"/>
  <c r="Z493" i="8" s="1"/>
  <c r="AA493" i="8" s="1"/>
  <c r="Y494" i="8"/>
  <c r="Z494" i="8" s="1"/>
  <c r="AA494" i="8" s="1"/>
  <c r="Y495" i="8"/>
  <c r="Z495" i="8" s="1"/>
  <c r="AA495" i="8" s="1"/>
  <c r="Y496" i="8"/>
  <c r="Z496" i="8" s="1"/>
  <c r="AA496" i="8" s="1"/>
  <c r="Y497" i="8"/>
  <c r="Z497" i="8" s="1"/>
  <c r="AA497" i="8" s="1"/>
  <c r="Y498" i="8"/>
  <c r="Z498" i="8" s="1"/>
  <c r="AA498" i="8" s="1"/>
  <c r="Y499" i="8"/>
  <c r="Z499" i="8" s="1"/>
  <c r="AA499" i="8" s="1"/>
  <c r="Y500" i="8"/>
  <c r="Z500" i="8" s="1"/>
  <c r="AA500" i="8" s="1"/>
  <c r="Y501" i="8"/>
  <c r="Z501" i="8" s="1"/>
  <c r="AA501" i="8" s="1"/>
  <c r="Y502" i="8"/>
  <c r="Z502" i="8" s="1"/>
  <c r="AA502" i="8" s="1"/>
  <c r="Y503" i="8"/>
  <c r="Z503" i="8" s="1"/>
  <c r="AA503" i="8" s="1"/>
  <c r="Y504" i="8"/>
  <c r="Z504" i="8" s="1"/>
  <c r="AA504" i="8" s="1"/>
  <c r="Y505" i="8"/>
  <c r="Z505" i="8" s="1"/>
  <c r="AA505" i="8" s="1"/>
  <c r="Y506" i="8"/>
  <c r="Z506" i="8" s="1"/>
  <c r="AA506" i="8" s="1"/>
  <c r="Y507" i="8"/>
  <c r="Z507" i="8" s="1"/>
  <c r="AA507" i="8" s="1"/>
  <c r="Y508" i="8"/>
  <c r="Z508" i="8" s="1"/>
  <c r="AA508" i="8" s="1"/>
  <c r="Y509" i="8"/>
  <c r="Z509" i="8" s="1"/>
  <c r="AA509" i="8" s="1"/>
  <c r="Y510" i="8"/>
  <c r="Z510" i="8" s="1"/>
  <c r="AA510" i="8" s="1"/>
  <c r="Y511" i="8"/>
  <c r="Z511" i="8" s="1"/>
  <c r="AA511" i="8" s="1"/>
  <c r="Y512" i="8"/>
  <c r="Z512" i="8" s="1"/>
  <c r="AA512" i="8" s="1"/>
  <c r="Y513" i="8"/>
  <c r="Z513" i="8" s="1"/>
  <c r="AA513" i="8" s="1"/>
  <c r="Y514" i="8"/>
  <c r="Z514" i="8" s="1"/>
  <c r="AA514" i="8" s="1"/>
  <c r="Y515" i="8"/>
  <c r="Z515" i="8" s="1"/>
  <c r="AA515" i="8" s="1"/>
  <c r="Y516" i="8"/>
  <c r="Z516" i="8" s="1"/>
  <c r="AA516" i="8" s="1"/>
  <c r="Y517" i="8"/>
  <c r="Z517" i="8" s="1"/>
  <c r="AA517" i="8" s="1"/>
  <c r="Y518" i="8"/>
  <c r="Z518" i="8" s="1"/>
  <c r="AA518" i="8" s="1"/>
  <c r="Y519" i="8"/>
  <c r="Z519" i="8" s="1"/>
  <c r="AA519" i="8" s="1"/>
  <c r="Y520" i="8"/>
  <c r="Z520" i="8" s="1"/>
  <c r="AA520" i="8" s="1"/>
  <c r="Y521" i="8"/>
  <c r="Z521" i="8" s="1"/>
  <c r="AA521" i="8" s="1"/>
  <c r="Y522" i="8"/>
  <c r="Z522" i="8" s="1"/>
  <c r="AA522" i="8" s="1"/>
  <c r="Y523" i="8"/>
  <c r="Z523" i="8" s="1"/>
  <c r="AA523" i="8" s="1"/>
  <c r="Y524" i="8"/>
  <c r="Z524" i="8" s="1"/>
  <c r="AA524" i="8" s="1"/>
  <c r="Y525" i="8"/>
  <c r="Z525" i="8" s="1"/>
  <c r="AA525" i="8" s="1"/>
  <c r="Y526" i="8"/>
  <c r="Z526" i="8" s="1"/>
  <c r="AA526" i="8" s="1"/>
  <c r="Y527" i="8"/>
  <c r="Z527" i="8" s="1"/>
  <c r="AA527" i="8" s="1"/>
  <c r="Y528" i="8"/>
  <c r="Z528" i="8" s="1"/>
  <c r="AA528" i="8" s="1"/>
  <c r="Y529" i="8"/>
  <c r="Z529" i="8" s="1"/>
  <c r="AA529" i="8" s="1"/>
  <c r="Y530" i="8"/>
  <c r="Z530" i="8" s="1"/>
  <c r="AA530" i="8" s="1"/>
  <c r="Y531" i="8"/>
  <c r="Z531" i="8" s="1"/>
  <c r="AA531" i="8" s="1"/>
  <c r="Y532" i="8"/>
  <c r="Z532" i="8" s="1"/>
  <c r="AA532" i="8" s="1"/>
  <c r="Y533" i="8"/>
  <c r="Z533" i="8" s="1"/>
  <c r="AA533" i="8" s="1"/>
  <c r="Y534" i="8"/>
  <c r="Z534" i="8" s="1"/>
  <c r="AA534" i="8" s="1"/>
  <c r="Y535" i="8"/>
  <c r="Z535" i="8" s="1"/>
  <c r="AA535" i="8" s="1"/>
  <c r="Y536" i="8"/>
  <c r="Z536" i="8" s="1"/>
  <c r="AA536" i="8" s="1"/>
  <c r="Y537" i="8"/>
  <c r="Z537" i="8" s="1"/>
  <c r="AA537" i="8" s="1"/>
  <c r="Y538" i="8"/>
  <c r="Z538" i="8" s="1"/>
  <c r="AA538" i="8" s="1"/>
  <c r="Y539" i="8"/>
  <c r="Z539" i="8" s="1"/>
  <c r="AA539" i="8" s="1"/>
  <c r="Y540" i="8"/>
  <c r="Z540" i="8" s="1"/>
  <c r="AA540" i="8" s="1"/>
  <c r="Y541" i="8"/>
  <c r="Z541" i="8" s="1"/>
  <c r="AA541" i="8" s="1"/>
  <c r="Y542" i="8"/>
  <c r="Z542" i="8" s="1"/>
  <c r="AA542" i="8" s="1"/>
  <c r="Y543" i="8"/>
  <c r="Z543" i="8" s="1"/>
  <c r="AA543" i="8" s="1"/>
  <c r="Y544" i="8"/>
  <c r="Z544" i="8" s="1"/>
  <c r="AA544" i="8" s="1"/>
  <c r="Y545" i="8"/>
  <c r="Z545" i="8" s="1"/>
  <c r="AA545" i="8" s="1"/>
  <c r="Y546" i="8"/>
  <c r="Z546" i="8" s="1"/>
  <c r="AA546" i="8" s="1"/>
  <c r="Y547" i="8"/>
  <c r="Z547" i="8" s="1"/>
  <c r="AA547" i="8" s="1"/>
  <c r="Y548" i="8"/>
  <c r="Z548" i="8" s="1"/>
  <c r="AA548" i="8" s="1"/>
  <c r="Y549" i="8"/>
  <c r="Z549" i="8" s="1"/>
  <c r="AA549" i="8" s="1"/>
  <c r="Y550" i="8"/>
  <c r="Z550" i="8" s="1"/>
  <c r="AA550" i="8" s="1"/>
  <c r="Y551" i="8"/>
  <c r="Z551" i="8" s="1"/>
  <c r="AA551" i="8" s="1"/>
  <c r="Y552" i="8"/>
  <c r="Z552" i="8" s="1"/>
  <c r="AA552" i="8" s="1"/>
  <c r="Y553" i="8"/>
  <c r="Z553" i="8" s="1"/>
  <c r="AA553" i="8" s="1"/>
  <c r="Y554" i="8"/>
  <c r="Z554" i="8" s="1"/>
  <c r="AA554" i="8" s="1"/>
  <c r="Y555" i="8"/>
  <c r="Z555" i="8" s="1"/>
  <c r="AA555" i="8" s="1"/>
  <c r="Y556" i="8"/>
  <c r="Z556" i="8" s="1"/>
  <c r="AA556" i="8" s="1"/>
  <c r="Y557" i="8"/>
  <c r="Z557" i="8" s="1"/>
  <c r="AA557" i="8" s="1"/>
  <c r="Y558" i="8"/>
  <c r="Z558" i="8" s="1"/>
  <c r="AA558" i="8" s="1"/>
  <c r="Y559" i="8"/>
  <c r="Z559" i="8" s="1"/>
  <c r="AA559" i="8" s="1"/>
  <c r="Y560" i="8"/>
  <c r="Z560" i="8" s="1"/>
  <c r="AA560" i="8" s="1"/>
  <c r="Y561" i="8"/>
  <c r="Z561" i="8" s="1"/>
  <c r="AA561" i="8" s="1"/>
  <c r="Y562" i="8"/>
  <c r="Z562" i="8" s="1"/>
  <c r="AA562" i="8" s="1"/>
  <c r="Y563" i="8"/>
  <c r="Z563" i="8" s="1"/>
  <c r="AA563" i="8" s="1"/>
  <c r="Y564" i="8"/>
  <c r="Z564" i="8" s="1"/>
  <c r="AA564" i="8" s="1"/>
  <c r="Y565" i="8"/>
  <c r="Z565" i="8" s="1"/>
  <c r="AA565" i="8" s="1"/>
  <c r="Y566" i="8"/>
  <c r="Z566" i="8" s="1"/>
  <c r="AA566" i="8" s="1"/>
  <c r="Y567" i="8"/>
  <c r="Z567" i="8" s="1"/>
  <c r="AA567" i="8" s="1"/>
  <c r="Y568" i="8"/>
  <c r="Z568" i="8" s="1"/>
  <c r="AA568" i="8" s="1"/>
  <c r="Y569" i="8"/>
  <c r="Z569" i="8" s="1"/>
  <c r="AA569" i="8" s="1"/>
  <c r="Y570" i="8"/>
  <c r="Z570" i="8" s="1"/>
  <c r="AA570" i="8" s="1"/>
  <c r="Y571" i="8"/>
  <c r="Z571" i="8" s="1"/>
  <c r="AA571" i="8" s="1"/>
  <c r="Y572" i="8"/>
  <c r="Z572" i="8" s="1"/>
  <c r="AA572" i="8" s="1"/>
  <c r="Y573" i="8"/>
  <c r="Z573" i="8" s="1"/>
  <c r="AA573" i="8" s="1"/>
  <c r="Y574" i="8"/>
  <c r="Z574" i="8" s="1"/>
  <c r="AA574" i="8" s="1"/>
  <c r="Y575" i="8"/>
  <c r="Z575" i="8" s="1"/>
  <c r="AA575" i="8" s="1"/>
  <c r="Y576" i="8"/>
  <c r="Z576" i="8" s="1"/>
  <c r="AA576" i="8" s="1"/>
  <c r="Y577" i="8"/>
  <c r="Z577" i="8" s="1"/>
  <c r="AA577" i="8" s="1"/>
  <c r="Y578" i="8"/>
  <c r="Z578" i="8" s="1"/>
  <c r="AA578" i="8" s="1"/>
  <c r="Y579" i="8"/>
  <c r="Z579" i="8" s="1"/>
  <c r="AA579" i="8" s="1"/>
  <c r="Y580" i="8"/>
  <c r="Z580" i="8" s="1"/>
  <c r="AA580" i="8" s="1"/>
  <c r="Y581" i="8"/>
  <c r="Z581" i="8" s="1"/>
  <c r="AA581" i="8" s="1"/>
  <c r="Y582" i="8"/>
  <c r="Z582" i="8" s="1"/>
  <c r="AA582" i="8" s="1"/>
  <c r="Y583" i="8"/>
  <c r="Z583" i="8" s="1"/>
  <c r="AA583" i="8" s="1"/>
  <c r="Y584" i="8"/>
  <c r="Z584" i="8" s="1"/>
  <c r="AA584" i="8" s="1"/>
  <c r="Y585" i="8"/>
  <c r="Z585" i="8" s="1"/>
  <c r="AA585" i="8" s="1"/>
  <c r="Y586" i="8"/>
  <c r="Z586" i="8" s="1"/>
  <c r="AA586" i="8" s="1"/>
  <c r="Y587" i="8"/>
  <c r="Z587" i="8" s="1"/>
  <c r="AA587" i="8" s="1"/>
  <c r="Y588" i="8"/>
  <c r="Z588" i="8" s="1"/>
  <c r="AA588" i="8" s="1"/>
  <c r="Y589" i="8"/>
  <c r="Z589" i="8" s="1"/>
  <c r="AA589" i="8" s="1"/>
  <c r="Y590" i="8"/>
  <c r="Z590" i="8" s="1"/>
  <c r="AA590" i="8" s="1"/>
  <c r="Y591" i="8"/>
  <c r="Z591" i="8" s="1"/>
  <c r="AA591" i="8" s="1"/>
  <c r="Y592" i="8"/>
  <c r="Z592" i="8" s="1"/>
  <c r="AA592" i="8" s="1"/>
  <c r="Y593" i="8"/>
  <c r="Z593" i="8" s="1"/>
  <c r="AA593" i="8" s="1"/>
  <c r="Y594" i="8"/>
  <c r="Z594" i="8" s="1"/>
  <c r="AA594" i="8" s="1"/>
  <c r="Y595" i="8"/>
  <c r="Z595" i="8" s="1"/>
  <c r="AA595" i="8" s="1"/>
  <c r="Y596" i="8"/>
  <c r="Z596" i="8" s="1"/>
  <c r="AA596" i="8" s="1"/>
  <c r="Y597" i="8"/>
  <c r="Z597" i="8" s="1"/>
  <c r="AA597" i="8" s="1"/>
  <c r="Y598" i="8"/>
  <c r="Z598" i="8" s="1"/>
  <c r="AA598" i="8" s="1"/>
  <c r="Y599" i="8"/>
  <c r="Z599" i="8" s="1"/>
  <c r="AA599" i="8" s="1"/>
  <c r="Y600" i="8"/>
  <c r="Z600" i="8" s="1"/>
  <c r="AA600" i="8" s="1"/>
  <c r="Y601" i="8"/>
  <c r="Z601" i="8" s="1"/>
  <c r="AA601" i="8" s="1"/>
  <c r="Y602" i="8"/>
  <c r="Z602" i="8" s="1"/>
  <c r="AA602" i="8" s="1"/>
  <c r="Y603" i="8"/>
  <c r="Z603" i="8" s="1"/>
  <c r="AA603" i="8" s="1"/>
  <c r="Y604" i="8"/>
  <c r="Z604" i="8" s="1"/>
  <c r="AA604" i="8" s="1"/>
  <c r="Y605" i="8"/>
  <c r="Z605" i="8" s="1"/>
  <c r="AA605" i="8" s="1"/>
  <c r="Y606" i="8"/>
  <c r="Z606" i="8" s="1"/>
  <c r="AA606" i="8" s="1"/>
  <c r="Y607" i="8"/>
  <c r="Z607" i="8" s="1"/>
  <c r="AA607" i="8" s="1"/>
  <c r="Y608" i="8"/>
  <c r="Z608" i="8" s="1"/>
  <c r="AA608" i="8" s="1"/>
  <c r="Y609" i="8"/>
  <c r="Z609" i="8" s="1"/>
  <c r="AA609" i="8" s="1"/>
  <c r="Y610" i="8"/>
  <c r="Z610" i="8" s="1"/>
  <c r="AA610" i="8" s="1"/>
  <c r="Y611" i="8"/>
  <c r="Z611" i="8" s="1"/>
  <c r="AA611" i="8" s="1"/>
  <c r="Y612" i="8"/>
  <c r="Z612" i="8" s="1"/>
  <c r="AA612" i="8" s="1"/>
  <c r="Y613" i="8"/>
  <c r="Z613" i="8" s="1"/>
  <c r="AA613" i="8" s="1"/>
  <c r="Y614" i="8"/>
  <c r="Z614" i="8" s="1"/>
  <c r="AA614" i="8" s="1"/>
  <c r="Y615" i="8"/>
  <c r="Z615" i="8" s="1"/>
  <c r="AA615" i="8" s="1"/>
  <c r="Y616" i="8"/>
  <c r="Z616" i="8" s="1"/>
  <c r="AA616" i="8" s="1"/>
  <c r="Y617" i="8"/>
  <c r="Z617" i="8" s="1"/>
  <c r="AA617" i="8" s="1"/>
  <c r="Y618" i="8"/>
  <c r="Z618" i="8" s="1"/>
  <c r="AA618" i="8" s="1"/>
  <c r="Y619" i="8"/>
  <c r="Z619" i="8" s="1"/>
  <c r="AA619" i="8" s="1"/>
  <c r="Y620" i="8"/>
  <c r="Z620" i="8" s="1"/>
  <c r="AA620" i="8" s="1"/>
  <c r="Y621" i="8"/>
  <c r="Z621" i="8" s="1"/>
  <c r="AA621" i="8" s="1"/>
  <c r="Y622" i="8"/>
  <c r="Z622" i="8" s="1"/>
  <c r="AA622" i="8" s="1"/>
  <c r="Y623" i="8"/>
  <c r="Z623" i="8" s="1"/>
  <c r="AA623" i="8" s="1"/>
  <c r="Y624" i="8"/>
  <c r="Z624" i="8" s="1"/>
  <c r="AA624" i="8" s="1"/>
  <c r="Y625" i="8"/>
  <c r="Z625" i="8" s="1"/>
  <c r="AA625" i="8" s="1"/>
  <c r="Y626" i="8"/>
  <c r="Z626" i="8" s="1"/>
  <c r="AA626" i="8" s="1"/>
  <c r="Y627" i="8"/>
  <c r="Z627" i="8" s="1"/>
  <c r="AA627" i="8" s="1"/>
  <c r="Y628" i="8"/>
  <c r="Z628" i="8" s="1"/>
  <c r="AA628" i="8" s="1"/>
  <c r="Y629" i="8"/>
  <c r="Z629" i="8" s="1"/>
  <c r="AA629" i="8" s="1"/>
  <c r="Y630" i="8"/>
  <c r="Z630" i="8" s="1"/>
  <c r="AA630" i="8" s="1"/>
  <c r="Y631" i="8"/>
  <c r="Z631" i="8" s="1"/>
  <c r="AA631" i="8" s="1"/>
  <c r="Y632" i="8"/>
  <c r="Z632" i="8" s="1"/>
  <c r="AA632" i="8" s="1"/>
  <c r="Y633" i="8"/>
  <c r="Z633" i="8" s="1"/>
  <c r="AA633" i="8" s="1"/>
  <c r="Y634" i="8"/>
  <c r="Z634" i="8" s="1"/>
  <c r="AA634" i="8" s="1"/>
  <c r="Y635" i="8"/>
  <c r="Z635" i="8" s="1"/>
  <c r="AA635" i="8" s="1"/>
  <c r="Y636" i="8"/>
  <c r="Z636" i="8" s="1"/>
  <c r="AA636" i="8" s="1"/>
  <c r="Y637" i="8"/>
  <c r="Z637" i="8" s="1"/>
  <c r="AA637" i="8" s="1"/>
  <c r="Y638" i="8"/>
  <c r="Z638" i="8" s="1"/>
  <c r="AA638" i="8" s="1"/>
  <c r="Y639" i="8"/>
  <c r="Z639" i="8" s="1"/>
  <c r="AA639" i="8" s="1"/>
  <c r="Y640" i="8"/>
  <c r="Z640" i="8" s="1"/>
  <c r="AA640" i="8" s="1"/>
  <c r="Y641" i="8"/>
  <c r="Z641" i="8" s="1"/>
  <c r="AA641" i="8" s="1"/>
  <c r="Y642" i="8"/>
  <c r="Z642" i="8" s="1"/>
  <c r="AA642" i="8" s="1"/>
  <c r="Y643" i="8"/>
  <c r="Z643" i="8" s="1"/>
  <c r="AA643" i="8" s="1"/>
  <c r="Y644" i="8"/>
  <c r="Z644" i="8" s="1"/>
  <c r="AA644" i="8" s="1"/>
  <c r="Y645" i="8"/>
  <c r="Z645" i="8" s="1"/>
  <c r="AA645" i="8" s="1"/>
  <c r="Y646" i="8"/>
  <c r="Z646" i="8" s="1"/>
  <c r="AA646" i="8" s="1"/>
  <c r="Y647" i="8"/>
  <c r="Z647" i="8" s="1"/>
  <c r="AA647" i="8" s="1"/>
  <c r="Y648" i="8"/>
  <c r="Z648" i="8" s="1"/>
  <c r="AA648" i="8" s="1"/>
  <c r="Y649" i="8"/>
  <c r="Z649" i="8" s="1"/>
  <c r="AA649" i="8" s="1"/>
  <c r="Y650" i="8"/>
  <c r="Z650" i="8" s="1"/>
  <c r="AA650" i="8" s="1"/>
  <c r="Y651" i="8"/>
  <c r="Z651" i="8" s="1"/>
  <c r="AA651" i="8" s="1"/>
  <c r="Y652" i="8"/>
  <c r="Z652" i="8" s="1"/>
  <c r="AA652" i="8" s="1"/>
  <c r="Y653" i="8"/>
  <c r="Z653" i="8" s="1"/>
  <c r="AA653" i="8" s="1"/>
  <c r="Y654" i="8"/>
  <c r="Z654" i="8" s="1"/>
  <c r="AA654" i="8" s="1"/>
  <c r="Y655" i="8"/>
  <c r="Z655" i="8" s="1"/>
  <c r="AA655" i="8" s="1"/>
  <c r="Y656" i="8"/>
  <c r="Z656" i="8" s="1"/>
  <c r="AA656" i="8" s="1"/>
  <c r="Y657" i="8"/>
  <c r="Z657" i="8" s="1"/>
  <c r="AA657" i="8" s="1"/>
  <c r="Y658" i="8"/>
  <c r="Z658" i="8" s="1"/>
  <c r="AA658" i="8" s="1"/>
  <c r="Y659" i="8"/>
  <c r="Z659" i="8" s="1"/>
  <c r="AA659" i="8" s="1"/>
  <c r="Y660" i="8"/>
  <c r="Z660" i="8" s="1"/>
  <c r="AA660" i="8" s="1"/>
  <c r="Y661" i="8"/>
  <c r="Z661" i="8" s="1"/>
  <c r="AA661" i="8" s="1"/>
  <c r="Y662" i="8"/>
  <c r="Z662" i="8" s="1"/>
  <c r="AA662" i="8" s="1"/>
  <c r="Y663" i="8"/>
  <c r="Z663" i="8" s="1"/>
  <c r="AA663" i="8" s="1"/>
  <c r="Y664" i="8"/>
  <c r="Z664" i="8" s="1"/>
  <c r="AA664" i="8" s="1"/>
  <c r="Y665" i="8"/>
  <c r="Z665" i="8" s="1"/>
  <c r="AA665" i="8" s="1"/>
  <c r="Y666" i="8"/>
  <c r="Z666" i="8" s="1"/>
  <c r="AA666" i="8" s="1"/>
  <c r="Y667" i="8"/>
  <c r="Z667" i="8" s="1"/>
  <c r="AA667" i="8" s="1"/>
  <c r="Y668" i="8"/>
  <c r="Z668" i="8" s="1"/>
  <c r="AA668" i="8" s="1"/>
  <c r="Y669" i="8"/>
  <c r="Z669" i="8" s="1"/>
  <c r="AA669" i="8" s="1"/>
  <c r="Y670" i="8"/>
  <c r="Z670" i="8" s="1"/>
  <c r="AA670" i="8" s="1"/>
  <c r="Y671" i="8"/>
  <c r="Z671" i="8" s="1"/>
  <c r="AA671" i="8" s="1"/>
  <c r="Y672" i="8"/>
  <c r="Z672" i="8" s="1"/>
  <c r="AA672" i="8" s="1"/>
  <c r="Y673" i="8"/>
  <c r="Z673" i="8" s="1"/>
  <c r="AA673" i="8" s="1"/>
  <c r="Y674" i="8"/>
  <c r="Z674" i="8" s="1"/>
  <c r="AA674" i="8" s="1"/>
  <c r="Y675" i="8"/>
  <c r="Z675" i="8" s="1"/>
  <c r="AA675" i="8" s="1"/>
  <c r="Y676" i="8"/>
  <c r="Z676" i="8" s="1"/>
  <c r="AA676" i="8" s="1"/>
  <c r="Y677" i="8"/>
  <c r="Z677" i="8" s="1"/>
  <c r="AA677" i="8" s="1"/>
  <c r="Y678" i="8"/>
  <c r="Z678" i="8" s="1"/>
  <c r="AA678" i="8" s="1"/>
  <c r="Y679" i="8"/>
  <c r="Z679" i="8" s="1"/>
  <c r="AA679" i="8" s="1"/>
  <c r="Y680" i="8"/>
  <c r="Z680" i="8" s="1"/>
  <c r="AA680" i="8" s="1"/>
  <c r="Y681" i="8"/>
  <c r="Z681" i="8" s="1"/>
  <c r="AA681" i="8" s="1"/>
  <c r="Y682" i="8"/>
  <c r="Z682" i="8" s="1"/>
  <c r="AA682" i="8" s="1"/>
  <c r="Y683" i="8"/>
  <c r="Z683" i="8" s="1"/>
  <c r="AA683" i="8" s="1"/>
  <c r="Y684" i="8"/>
  <c r="Z684" i="8" s="1"/>
  <c r="AA684" i="8" s="1"/>
  <c r="Y685" i="8"/>
  <c r="Z685" i="8" s="1"/>
  <c r="AA685" i="8" s="1"/>
  <c r="Y686" i="8"/>
  <c r="Z686" i="8" s="1"/>
  <c r="AA686" i="8" s="1"/>
  <c r="Y687" i="8"/>
  <c r="Z687" i="8" s="1"/>
  <c r="AA687" i="8" s="1"/>
  <c r="Y688" i="8"/>
  <c r="Z688" i="8" s="1"/>
  <c r="AA688" i="8" s="1"/>
  <c r="Y689" i="8"/>
  <c r="Z689" i="8" s="1"/>
  <c r="AA689" i="8" s="1"/>
  <c r="Y690" i="8"/>
  <c r="Z690" i="8" s="1"/>
  <c r="AA690" i="8" s="1"/>
  <c r="Y691" i="8"/>
  <c r="Z691" i="8" s="1"/>
  <c r="AA691" i="8" s="1"/>
  <c r="Y692" i="8"/>
  <c r="Z692" i="8" s="1"/>
  <c r="AA692" i="8" s="1"/>
  <c r="Y693" i="8"/>
  <c r="Z693" i="8" s="1"/>
  <c r="AA693" i="8" s="1"/>
  <c r="Y694" i="8"/>
  <c r="Z694" i="8" s="1"/>
  <c r="AA694" i="8" s="1"/>
  <c r="Y695" i="8"/>
  <c r="Z695" i="8" s="1"/>
  <c r="AA695" i="8" s="1"/>
  <c r="Y696" i="8"/>
  <c r="Z696" i="8" s="1"/>
  <c r="AA696" i="8" s="1"/>
  <c r="Y697" i="8"/>
  <c r="Z697" i="8" s="1"/>
  <c r="AA697" i="8" s="1"/>
  <c r="Y698" i="8"/>
  <c r="Z698" i="8" s="1"/>
  <c r="AA698" i="8" s="1"/>
  <c r="Y699" i="8"/>
  <c r="Z699" i="8" s="1"/>
  <c r="AA699" i="8" s="1"/>
  <c r="Y700" i="8"/>
  <c r="Z700" i="8" s="1"/>
  <c r="AA700" i="8" s="1"/>
  <c r="Y701" i="8"/>
  <c r="Z701" i="8" s="1"/>
  <c r="AA701" i="8" s="1"/>
  <c r="Y702" i="8"/>
  <c r="Z702" i="8" s="1"/>
  <c r="AA702" i="8" s="1"/>
  <c r="Y703" i="8"/>
  <c r="Z703" i="8" s="1"/>
  <c r="AA703" i="8" s="1"/>
  <c r="Y704" i="8"/>
  <c r="Z704" i="8" s="1"/>
  <c r="AA704" i="8" s="1"/>
  <c r="Y705" i="8"/>
  <c r="Z705" i="8" s="1"/>
  <c r="AA705" i="8" s="1"/>
  <c r="Y706" i="8"/>
  <c r="Z706" i="8" s="1"/>
  <c r="AA706" i="8" s="1"/>
  <c r="Y707" i="8"/>
  <c r="Z707" i="8" s="1"/>
  <c r="AA707" i="8" s="1"/>
  <c r="Y708" i="8"/>
  <c r="Z708" i="8" s="1"/>
  <c r="AA708" i="8" s="1"/>
  <c r="Y709" i="8"/>
  <c r="Z709" i="8" s="1"/>
  <c r="AA709" i="8" s="1"/>
  <c r="Y710" i="8"/>
  <c r="Z710" i="8" s="1"/>
  <c r="AA710" i="8" s="1"/>
  <c r="Y711" i="8"/>
  <c r="Z711" i="8" s="1"/>
  <c r="AA711" i="8" s="1"/>
  <c r="Y712" i="8"/>
  <c r="Z712" i="8" s="1"/>
  <c r="AA712" i="8" s="1"/>
  <c r="Y713" i="8"/>
  <c r="Z713" i="8" s="1"/>
  <c r="AA713" i="8" s="1"/>
  <c r="Y714" i="8"/>
  <c r="Z714" i="8" s="1"/>
  <c r="AA714" i="8" s="1"/>
  <c r="Y715" i="8"/>
  <c r="Z715" i="8" s="1"/>
  <c r="AA715" i="8" s="1"/>
  <c r="Y716" i="8"/>
  <c r="Z716" i="8" s="1"/>
  <c r="AA716" i="8" s="1"/>
  <c r="Y717" i="8"/>
  <c r="Z717" i="8" s="1"/>
  <c r="AA717" i="8" s="1"/>
  <c r="Y718" i="8"/>
  <c r="Z718" i="8" s="1"/>
  <c r="AA718" i="8" s="1"/>
  <c r="Y719" i="8"/>
  <c r="Z719" i="8" s="1"/>
  <c r="AA719" i="8" s="1"/>
  <c r="Y720" i="8"/>
  <c r="Z720" i="8" s="1"/>
  <c r="AA720" i="8" s="1"/>
  <c r="Y721" i="8"/>
  <c r="Z721" i="8" s="1"/>
  <c r="AA721" i="8" s="1"/>
  <c r="Y722" i="8"/>
  <c r="Z722" i="8" s="1"/>
  <c r="AA722" i="8" s="1"/>
  <c r="Y723" i="8"/>
  <c r="Z723" i="8" s="1"/>
  <c r="AA723" i="8" s="1"/>
  <c r="Y724" i="8"/>
  <c r="Z724" i="8" s="1"/>
  <c r="AA724" i="8" s="1"/>
  <c r="Y725" i="8"/>
  <c r="Z725" i="8" s="1"/>
  <c r="AA725" i="8" s="1"/>
  <c r="Y726" i="8"/>
  <c r="Z726" i="8" s="1"/>
  <c r="AA726" i="8" s="1"/>
  <c r="Y727" i="8"/>
  <c r="Z727" i="8" s="1"/>
  <c r="AA727" i="8" s="1"/>
  <c r="Y728" i="8"/>
  <c r="Z728" i="8" s="1"/>
  <c r="AA728" i="8" s="1"/>
  <c r="Y729" i="8"/>
  <c r="Z729" i="8" s="1"/>
  <c r="AA729" i="8" s="1"/>
  <c r="Y730" i="8"/>
  <c r="Z730" i="8" s="1"/>
  <c r="AA730" i="8" s="1"/>
  <c r="Y731" i="8"/>
  <c r="Z731" i="8" s="1"/>
  <c r="AA731" i="8" s="1"/>
  <c r="Y732" i="8"/>
  <c r="Z732" i="8" s="1"/>
  <c r="AA732" i="8" s="1"/>
  <c r="Y733" i="8"/>
  <c r="Z733" i="8" s="1"/>
  <c r="AA733" i="8" s="1"/>
  <c r="Y734" i="8"/>
  <c r="Z734" i="8" s="1"/>
  <c r="AA734" i="8" s="1"/>
  <c r="Y735" i="8"/>
  <c r="Z735" i="8" s="1"/>
  <c r="AA735" i="8" s="1"/>
  <c r="Y736" i="8"/>
  <c r="Z736" i="8" s="1"/>
  <c r="AA736" i="8" s="1"/>
  <c r="Y737" i="8"/>
  <c r="Z737" i="8" s="1"/>
  <c r="AA737" i="8" s="1"/>
  <c r="Y738" i="8"/>
  <c r="Z738" i="8" s="1"/>
  <c r="AA738" i="8" s="1"/>
  <c r="Y739" i="8"/>
  <c r="Z739" i="8" s="1"/>
  <c r="AA739" i="8" s="1"/>
  <c r="Y740" i="8"/>
  <c r="Z740" i="8" s="1"/>
  <c r="AA740" i="8" s="1"/>
  <c r="Y741" i="8"/>
  <c r="Z741" i="8" s="1"/>
  <c r="AA741" i="8" s="1"/>
  <c r="Y742" i="8"/>
  <c r="Z742" i="8" s="1"/>
  <c r="AA742" i="8" s="1"/>
  <c r="Y743" i="8"/>
  <c r="Z743" i="8" s="1"/>
  <c r="AA743" i="8" s="1"/>
  <c r="Y744" i="8"/>
  <c r="Z744" i="8" s="1"/>
  <c r="AA744" i="8" s="1"/>
  <c r="Y745" i="8"/>
  <c r="Z745" i="8" s="1"/>
  <c r="AA745" i="8" s="1"/>
  <c r="Y746" i="8"/>
  <c r="Z746" i="8" s="1"/>
  <c r="AA746" i="8" s="1"/>
  <c r="Y747" i="8"/>
  <c r="Z747" i="8" s="1"/>
  <c r="AA747" i="8" s="1"/>
  <c r="Y748" i="8"/>
  <c r="Z748" i="8" s="1"/>
  <c r="AA748" i="8" s="1"/>
  <c r="Y749" i="8"/>
  <c r="Z749" i="8" s="1"/>
  <c r="AA749" i="8" s="1"/>
  <c r="Y750" i="8"/>
  <c r="Z750" i="8" s="1"/>
  <c r="AA750" i="8" s="1"/>
  <c r="Y751" i="8"/>
  <c r="Z751" i="8" s="1"/>
  <c r="AA751" i="8" s="1"/>
  <c r="Y752" i="8"/>
  <c r="Z752" i="8" s="1"/>
  <c r="AA752" i="8" s="1"/>
  <c r="Y753" i="8"/>
  <c r="Z753" i="8" s="1"/>
  <c r="AA753" i="8" s="1"/>
  <c r="Y754" i="8"/>
  <c r="Z754" i="8" s="1"/>
  <c r="AA754" i="8" s="1"/>
  <c r="Y755" i="8"/>
  <c r="Z755" i="8" s="1"/>
  <c r="AA755" i="8" s="1"/>
  <c r="Y756" i="8"/>
  <c r="Z756" i="8" s="1"/>
  <c r="AA756" i="8" s="1"/>
  <c r="Y757" i="8"/>
  <c r="Z757" i="8" s="1"/>
  <c r="AA757" i="8" s="1"/>
  <c r="Y758" i="8"/>
  <c r="Z758" i="8" s="1"/>
  <c r="AA758" i="8" s="1"/>
  <c r="Y759" i="8"/>
  <c r="Z759" i="8" s="1"/>
  <c r="AA759" i="8" s="1"/>
  <c r="Y760" i="8"/>
  <c r="Z760" i="8" s="1"/>
  <c r="AA760" i="8" s="1"/>
  <c r="Y761" i="8"/>
  <c r="Z761" i="8" s="1"/>
  <c r="AA761" i="8" s="1"/>
  <c r="Y762" i="8"/>
  <c r="Z762" i="8" s="1"/>
  <c r="AA762" i="8" s="1"/>
  <c r="Y763" i="8"/>
  <c r="Z763" i="8" s="1"/>
  <c r="AA763" i="8" s="1"/>
  <c r="Y764" i="8"/>
  <c r="Z764" i="8" s="1"/>
  <c r="AA764" i="8" s="1"/>
  <c r="Y765" i="8"/>
  <c r="Z765" i="8" s="1"/>
  <c r="AA765" i="8" s="1"/>
  <c r="Y766" i="8"/>
  <c r="Z766" i="8" s="1"/>
  <c r="AA766" i="8" s="1"/>
  <c r="Y767" i="8"/>
  <c r="Z767" i="8" s="1"/>
  <c r="AA767" i="8" s="1"/>
  <c r="Y768" i="8"/>
  <c r="Z768" i="8" s="1"/>
  <c r="AA768" i="8" s="1"/>
  <c r="Y769" i="8"/>
  <c r="Z769" i="8" s="1"/>
  <c r="AA769" i="8" s="1"/>
  <c r="Y770" i="8"/>
  <c r="Z770" i="8" s="1"/>
  <c r="AA770" i="8" s="1"/>
  <c r="Y771" i="8"/>
  <c r="Z771" i="8" s="1"/>
  <c r="AA771" i="8" s="1"/>
  <c r="Y772" i="8"/>
  <c r="Z772" i="8" s="1"/>
  <c r="AA772" i="8" s="1"/>
  <c r="Y773" i="8"/>
  <c r="Z773" i="8" s="1"/>
  <c r="AA773" i="8" s="1"/>
  <c r="Y774" i="8"/>
  <c r="Z774" i="8" s="1"/>
  <c r="AA774" i="8" s="1"/>
  <c r="Y775" i="8"/>
  <c r="Z775" i="8" s="1"/>
  <c r="AA775" i="8" s="1"/>
  <c r="Y776" i="8"/>
  <c r="Z776" i="8" s="1"/>
  <c r="AA776" i="8" s="1"/>
  <c r="Y777" i="8"/>
  <c r="Z777" i="8" s="1"/>
  <c r="AA777" i="8" s="1"/>
  <c r="Y778" i="8"/>
  <c r="Z778" i="8" s="1"/>
  <c r="AA778" i="8" s="1"/>
  <c r="Y779" i="8"/>
  <c r="Z779" i="8" s="1"/>
  <c r="AA779" i="8" s="1"/>
  <c r="Y780" i="8"/>
  <c r="Z780" i="8" s="1"/>
  <c r="AA780" i="8" s="1"/>
  <c r="Y781" i="8"/>
  <c r="Z781" i="8" s="1"/>
  <c r="AA781" i="8" s="1"/>
  <c r="Y782" i="8"/>
  <c r="Z782" i="8" s="1"/>
  <c r="AA782" i="8" s="1"/>
  <c r="Y783" i="8"/>
  <c r="Z783" i="8" s="1"/>
  <c r="AA783" i="8" s="1"/>
  <c r="Y784" i="8"/>
  <c r="Z784" i="8" s="1"/>
  <c r="AA784" i="8" s="1"/>
  <c r="Y785" i="8"/>
  <c r="Z785" i="8" s="1"/>
  <c r="AA785" i="8" s="1"/>
  <c r="Y786" i="8"/>
  <c r="Z786" i="8" s="1"/>
  <c r="AA786" i="8" s="1"/>
  <c r="Y787" i="8"/>
  <c r="Z787" i="8" s="1"/>
  <c r="AA787" i="8" s="1"/>
  <c r="Y788" i="8"/>
  <c r="Z788" i="8" s="1"/>
  <c r="AA788" i="8" s="1"/>
  <c r="Y789" i="8"/>
  <c r="Z789" i="8" s="1"/>
  <c r="AA789" i="8" s="1"/>
  <c r="Y790" i="8"/>
  <c r="Z790" i="8" s="1"/>
  <c r="AA790" i="8" s="1"/>
  <c r="Y791" i="8"/>
  <c r="Z791" i="8" s="1"/>
  <c r="AA791" i="8" s="1"/>
  <c r="Y792" i="8"/>
  <c r="Z792" i="8" s="1"/>
  <c r="AA792" i="8" s="1"/>
  <c r="Y793" i="8"/>
  <c r="Z793" i="8" s="1"/>
  <c r="AA793" i="8" s="1"/>
  <c r="Y794" i="8"/>
  <c r="Z794" i="8" s="1"/>
  <c r="AA794" i="8" s="1"/>
  <c r="Y795" i="8"/>
  <c r="Z795" i="8" s="1"/>
  <c r="AA795" i="8" s="1"/>
  <c r="Y796" i="8"/>
  <c r="Z796" i="8" s="1"/>
  <c r="AA796" i="8" s="1"/>
  <c r="Y797" i="8"/>
  <c r="Z797" i="8" s="1"/>
  <c r="AA797" i="8" s="1"/>
  <c r="Y798" i="8"/>
  <c r="Z798" i="8" s="1"/>
  <c r="AA798" i="8" s="1"/>
  <c r="Y799" i="8"/>
  <c r="Z799" i="8" s="1"/>
  <c r="AA799" i="8" s="1"/>
  <c r="Y800" i="8"/>
  <c r="Z800" i="8" s="1"/>
  <c r="AA800" i="8" s="1"/>
  <c r="Y801" i="8"/>
  <c r="Z801" i="8" s="1"/>
  <c r="AA801" i="8" s="1"/>
  <c r="Y802" i="8"/>
  <c r="Z802" i="8" s="1"/>
  <c r="AA802" i="8" s="1"/>
  <c r="Y803" i="8"/>
  <c r="Z803" i="8" s="1"/>
  <c r="AA803" i="8" s="1"/>
  <c r="Y804" i="8"/>
  <c r="Z804" i="8" s="1"/>
  <c r="AA804" i="8" s="1"/>
  <c r="Y805" i="8"/>
  <c r="Z805" i="8" s="1"/>
  <c r="AA805" i="8" s="1"/>
  <c r="Y806" i="8"/>
  <c r="Z806" i="8" s="1"/>
  <c r="AA806" i="8" s="1"/>
  <c r="Y807" i="8"/>
  <c r="Z807" i="8" s="1"/>
  <c r="AA807" i="8" s="1"/>
  <c r="Y808" i="8"/>
  <c r="Z808" i="8" s="1"/>
  <c r="AA808" i="8" s="1"/>
  <c r="Y809" i="8"/>
  <c r="Z809" i="8" s="1"/>
  <c r="AA809" i="8" s="1"/>
  <c r="Y810" i="8"/>
  <c r="Z810" i="8" s="1"/>
  <c r="AA810" i="8" s="1"/>
  <c r="Y811" i="8"/>
  <c r="Z811" i="8" s="1"/>
  <c r="AA811" i="8" s="1"/>
  <c r="Y812" i="8"/>
  <c r="Z812" i="8" s="1"/>
  <c r="AA812" i="8" s="1"/>
  <c r="Y813" i="8"/>
  <c r="Z813" i="8" s="1"/>
  <c r="AA813" i="8" s="1"/>
  <c r="Y814" i="8"/>
  <c r="Z814" i="8" s="1"/>
  <c r="AA814" i="8" s="1"/>
  <c r="Y815" i="8"/>
  <c r="Z815" i="8" s="1"/>
  <c r="AA815" i="8" s="1"/>
  <c r="Y816" i="8"/>
  <c r="Z816" i="8" s="1"/>
  <c r="AA816" i="8" s="1"/>
  <c r="Y817" i="8"/>
  <c r="Z817" i="8" s="1"/>
  <c r="AA817" i="8" s="1"/>
  <c r="Y818" i="8"/>
  <c r="Z818" i="8" s="1"/>
  <c r="AA818" i="8" s="1"/>
  <c r="Y819" i="8"/>
  <c r="Z819" i="8" s="1"/>
  <c r="AA819" i="8" s="1"/>
  <c r="Y820" i="8"/>
  <c r="Z820" i="8" s="1"/>
  <c r="AA820" i="8" s="1"/>
  <c r="Y821" i="8"/>
  <c r="Z821" i="8" s="1"/>
  <c r="AA821" i="8" s="1"/>
  <c r="Y822" i="8"/>
  <c r="Z822" i="8" s="1"/>
  <c r="AA822" i="8" s="1"/>
  <c r="Y823" i="8"/>
  <c r="Z823" i="8" s="1"/>
  <c r="AA823" i="8" s="1"/>
  <c r="Y824" i="8"/>
  <c r="Z824" i="8" s="1"/>
  <c r="AA824" i="8" s="1"/>
  <c r="Y825" i="8"/>
  <c r="Z825" i="8" s="1"/>
  <c r="AA825" i="8" s="1"/>
  <c r="Y826" i="8"/>
  <c r="Z826" i="8" s="1"/>
  <c r="AA826" i="8" s="1"/>
  <c r="Y827" i="8"/>
  <c r="Z827" i="8" s="1"/>
  <c r="AA827" i="8" s="1"/>
  <c r="Y828" i="8"/>
  <c r="Z828" i="8" s="1"/>
  <c r="AA828" i="8" s="1"/>
  <c r="Y829" i="8"/>
  <c r="Z829" i="8" s="1"/>
  <c r="AA829" i="8" s="1"/>
  <c r="Y830" i="8"/>
  <c r="Z830" i="8" s="1"/>
  <c r="AA830" i="8" s="1"/>
  <c r="Y831" i="8"/>
  <c r="Z831" i="8" s="1"/>
  <c r="AA831" i="8" s="1"/>
  <c r="Y832" i="8"/>
  <c r="Z832" i="8" s="1"/>
  <c r="AA832" i="8" s="1"/>
  <c r="Y833" i="8"/>
  <c r="Z833" i="8" s="1"/>
  <c r="AA833" i="8" s="1"/>
  <c r="Y834" i="8"/>
  <c r="Z834" i="8" s="1"/>
  <c r="AA834" i="8" s="1"/>
  <c r="Y835" i="8"/>
  <c r="Z835" i="8" s="1"/>
  <c r="AA835" i="8" s="1"/>
  <c r="Y836" i="8"/>
  <c r="Z836" i="8" s="1"/>
  <c r="AA836" i="8" s="1"/>
  <c r="Y837" i="8"/>
  <c r="Z837" i="8" s="1"/>
  <c r="AA837" i="8" s="1"/>
  <c r="Y838" i="8"/>
  <c r="Z838" i="8" s="1"/>
  <c r="AA838" i="8" s="1"/>
  <c r="Y839" i="8"/>
  <c r="Z839" i="8" s="1"/>
  <c r="AA839" i="8" s="1"/>
  <c r="Y840" i="8"/>
  <c r="Z840" i="8" s="1"/>
  <c r="AA840" i="8" s="1"/>
  <c r="Y841" i="8"/>
  <c r="Z841" i="8" s="1"/>
  <c r="AA841" i="8" s="1"/>
  <c r="Y842" i="8"/>
  <c r="Z842" i="8" s="1"/>
  <c r="AA842" i="8" s="1"/>
  <c r="Y843" i="8"/>
  <c r="Z843" i="8" s="1"/>
  <c r="AA843" i="8" s="1"/>
  <c r="Y844" i="8"/>
  <c r="Z844" i="8" s="1"/>
  <c r="AA844" i="8" s="1"/>
  <c r="Y845" i="8"/>
  <c r="Z845" i="8" s="1"/>
  <c r="AA845" i="8" s="1"/>
  <c r="Y846" i="8"/>
  <c r="Z846" i="8" s="1"/>
  <c r="AA846" i="8" s="1"/>
  <c r="Y847" i="8"/>
  <c r="Z847" i="8" s="1"/>
  <c r="AA847" i="8" s="1"/>
  <c r="Y848" i="8"/>
  <c r="Z848" i="8" s="1"/>
  <c r="AA848" i="8" s="1"/>
  <c r="Y849" i="8"/>
  <c r="Z849" i="8" s="1"/>
  <c r="AA849" i="8" s="1"/>
  <c r="Y850" i="8"/>
  <c r="Z850" i="8" s="1"/>
  <c r="AA850" i="8" s="1"/>
  <c r="Y851" i="8"/>
  <c r="Z851" i="8" s="1"/>
  <c r="AA851" i="8" s="1"/>
  <c r="Y852" i="8"/>
  <c r="Z852" i="8" s="1"/>
  <c r="AA852" i="8" s="1"/>
  <c r="Y853" i="8"/>
  <c r="Z853" i="8" s="1"/>
  <c r="AA853" i="8" s="1"/>
  <c r="Y854" i="8"/>
  <c r="Z854" i="8" s="1"/>
  <c r="AA854" i="8" s="1"/>
  <c r="Y855" i="8"/>
  <c r="Z855" i="8" s="1"/>
  <c r="AA855" i="8" s="1"/>
  <c r="Y856" i="8"/>
  <c r="Z856" i="8" s="1"/>
  <c r="AA856" i="8" s="1"/>
  <c r="Y857" i="8"/>
  <c r="Z857" i="8" s="1"/>
  <c r="AA857" i="8" s="1"/>
  <c r="Y858" i="8"/>
  <c r="Z858" i="8" s="1"/>
  <c r="AA858" i="8" s="1"/>
  <c r="Y859" i="8"/>
  <c r="Z859" i="8" s="1"/>
  <c r="AA859" i="8" s="1"/>
  <c r="Y860" i="8"/>
  <c r="Z860" i="8" s="1"/>
  <c r="AA860" i="8" s="1"/>
  <c r="Y861" i="8"/>
  <c r="Z861" i="8" s="1"/>
  <c r="AA861" i="8" s="1"/>
  <c r="Y862" i="8"/>
  <c r="Z862" i="8" s="1"/>
  <c r="AA862" i="8" s="1"/>
  <c r="Y863" i="8"/>
  <c r="Z863" i="8" s="1"/>
  <c r="AA863" i="8" s="1"/>
  <c r="Y864" i="8"/>
  <c r="Z864" i="8" s="1"/>
  <c r="AA864" i="8" s="1"/>
  <c r="Y865" i="8"/>
  <c r="Z865" i="8" s="1"/>
  <c r="AA865" i="8" s="1"/>
  <c r="Y866" i="8"/>
  <c r="Z866" i="8" s="1"/>
  <c r="AA866" i="8" s="1"/>
  <c r="Y867" i="8"/>
  <c r="Z867" i="8" s="1"/>
  <c r="AA867" i="8" s="1"/>
  <c r="Y868" i="8"/>
  <c r="Z868" i="8" s="1"/>
  <c r="AA868" i="8" s="1"/>
  <c r="Y869" i="8"/>
  <c r="Z869" i="8" s="1"/>
  <c r="AA869" i="8" s="1"/>
  <c r="Y870" i="8"/>
  <c r="Z870" i="8" s="1"/>
  <c r="AA870" i="8" s="1"/>
  <c r="Y871" i="8"/>
  <c r="Z871" i="8" s="1"/>
  <c r="AA871" i="8" s="1"/>
  <c r="Y872" i="8"/>
  <c r="Z872" i="8" s="1"/>
  <c r="AA872" i="8" s="1"/>
  <c r="Y873" i="8"/>
  <c r="Z873" i="8" s="1"/>
  <c r="AA873" i="8" s="1"/>
  <c r="Y874" i="8"/>
  <c r="Z874" i="8" s="1"/>
  <c r="AA874" i="8" s="1"/>
  <c r="Y875" i="8"/>
  <c r="Z875" i="8" s="1"/>
  <c r="AA875" i="8" s="1"/>
  <c r="Y876" i="8"/>
  <c r="Z876" i="8" s="1"/>
  <c r="AA876" i="8" s="1"/>
  <c r="Y877" i="8"/>
  <c r="Z877" i="8" s="1"/>
  <c r="AA877" i="8" s="1"/>
  <c r="Y878" i="8"/>
  <c r="Z878" i="8" s="1"/>
  <c r="AA878" i="8" s="1"/>
  <c r="Y879" i="8"/>
  <c r="Z879" i="8" s="1"/>
  <c r="AA879" i="8" s="1"/>
  <c r="Y880" i="8"/>
  <c r="Z880" i="8" s="1"/>
  <c r="AA880" i="8" s="1"/>
  <c r="Y881" i="8"/>
  <c r="Z881" i="8" s="1"/>
  <c r="AA881" i="8" s="1"/>
  <c r="Y882" i="8"/>
  <c r="Z882" i="8" s="1"/>
  <c r="AA882" i="8" s="1"/>
  <c r="Y883" i="8"/>
  <c r="Z883" i="8" s="1"/>
  <c r="AA883" i="8" s="1"/>
  <c r="Y884" i="8"/>
  <c r="Z884" i="8" s="1"/>
  <c r="AA884" i="8" s="1"/>
  <c r="Y885" i="8"/>
  <c r="Z885" i="8" s="1"/>
  <c r="AA885" i="8" s="1"/>
  <c r="Y886" i="8"/>
  <c r="Z886" i="8" s="1"/>
  <c r="AA886" i="8" s="1"/>
  <c r="Y887" i="8"/>
  <c r="Z887" i="8" s="1"/>
  <c r="AA887" i="8" s="1"/>
  <c r="Y888" i="8"/>
  <c r="Z888" i="8" s="1"/>
  <c r="AA888" i="8" s="1"/>
  <c r="Y889" i="8"/>
  <c r="Z889" i="8" s="1"/>
  <c r="AA889" i="8" s="1"/>
  <c r="Y890" i="8"/>
  <c r="Z890" i="8" s="1"/>
  <c r="AA890" i="8" s="1"/>
  <c r="Y891" i="8"/>
  <c r="Z891" i="8" s="1"/>
  <c r="AA891" i="8" s="1"/>
  <c r="Y892" i="8"/>
  <c r="Z892" i="8" s="1"/>
  <c r="AA892" i="8" s="1"/>
  <c r="Y893" i="8"/>
  <c r="Z893" i="8" s="1"/>
  <c r="AA893" i="8" s="1"/>
  <c r="Y894" i="8"/>
  <c r="Z894" i="8" s="1"/>
  <c r="AA894" i="8" s="1"/>
  <c r="Y895" i="8"/>
  <c r="Z895" i="8" s="1"/>
  <c r="AA895" i="8" s="1"/>
  <c r="Y896" i="8"/>
  <c r="Z896" i="8" s="1"/>
  <c r="AA896" i="8" s="1"/>
  <c r="Y897" i="8"/>
  <c r="Z897" i="8" s="1"/>
  <c r="AA897" i="8" s="1"/>
  <c r="Y898" i="8"/>
  <c r="Z898" i="8" s="1"/>
  <c r="AA898" i="8" s="1"/>
  <c r="Y899" i="8"/>
  <c r="Z899" i="8" s="1"/>
  <c r="AA899" i="8" s="1"/>
  <c r="Y900" i="8"/>
  <c r="Z900" i="8" s="1"/>
  <c r="AA900" i="8" s="1"/>
  <c r="Y901" i="8"/>
  <c r="Z901" i="8" s="1"/>
  <c r="AA901" i="8" s="1"/>
  <c r="Y902" i="8"/>
  <c r="Z902" i="8" s="1"/>
  <c r="AA902" i="8" s="1"/>
  <c r="Y903" i="8"/>
  <c r="Z903" i="8" s="1"/>
  <c r="AA903" i="8" s="1"/>
  <c r="Y904" i="8"/>
  <c r="Z904" i="8" s="1"/>
  <c r="AA904" i="8" s="1"/>
  <c r="Y905" i="8"/>
  <c r="Z905" i="8" s="1"/>
  <c r="AA905" i="8" s="1"/>
  <c r="Y906" i="8"/>
  <c r="Z906" i="8" s="1"/>
  <c r="AA906" i="8" s="1"/>
  <c r="Y907" i="8"/>
  <c r="Z907" i="8" s="1"/>
  <c r="AA907" i="8" s="1"/>
  <c r="Y908" i="8"/>
  <c r="Z908" i="8" s="1"/>
  <c r="AA908" i="8" s="1"/>
  <c r="Y909" i="8"/>
  <c r="Z909" i="8" s="1"/>
  <c r="AA909" i="8" s="1"/>
  <c r="Y910" i="8"/>
  <c r="Z910" i="8" s="1"/>
  <c r="AA910" i="8" s="1"/>
  <c r="Y911" i="8"/>
  <c r="Z911" i="8" s="1"/>
  <c r="AA911" i="8" s="1"/>
  <c r="Y912" i="8"/>
  <c r="Z912" i="8" s="1"/>
  <c r="AA912" i="8" s="1"/>
  <c r="Y913" i="8"/>
  <c r="Z913" i="8" s="1"/>
  <c r="AA913" i="8" s="1"/>
  <c r="Y914" i="8"/>
  <c r="Z914" i="8" s="1"/>
  <c r="AA914" i="8" s="1"/>
  <c r="Y915" i="8"/>
  <c r="Z915" i="8" s="1"/>
  <c r="AA915" i="8" s="1"/>
  <c r="Y916" i="8"/>
  <c r="Z916" i="8" s="1"/>
  <c r="AA916" i="8" s="1"/>
  <c r="Y917" i="8"/>
  <c r="Z917" i="8" s="1"/>
  <c r="AA917" i="8" s="1"/>
  <c r="Y918" i="8"/>
  <c r="Z918" i="8" s="1"/>
  <c r="AA918" i="8" s="1"/>
  <c r="Y919" i="8"/>
  <c r="Z919" i="8" s="1"/>
  <c r="AA919" i="8" s="1"/>
  <c r="Y920" i="8"/>
  <c r="Z920" i="8" s="1"/>
  <c r="AA920" i="8" s="1"/>
  <c r="Y921" i="8"/>
  <c r="Z921" i="8" s="1"/>
  <c r="AA921" i="8" s="1"/>
  <c r="Y922" i="8"/>
  <c r="Z922" i="8" s="1"/>
  <c r="AA922" i="8" s="1"/>
  <c r="Y923" i="8"/>
  <c r="Z923" i="8" s="1"/>
  <c r="AA923" i="8" s="1"/>
  <c r="Y924" i="8"/>
  <c r="Z924" i="8" s="1"/>
  <c r="AA924" i="8" s="1"/>
  <c r="Y925" i="8"/>
  <c r="Z925" i="8" s="1"/>
  <c r="AA925" i="8" s="1"/>
  <c r="Y926" i="8"/>
  <c r="Z926" i="8" s="1"/>
  <c r="AA926" i="8" s="1"/>
  <c r="Y927" i="8"/>
  <c r="Z927" i="8" s="1"/>
  <c r="AA927" i="8" s="1"/>
  <c r="Y928" i="8"/>
  <c r="Z928" i="8" s="1"/>
  <c r="AA928" i="8" s="1"/>
  <c r="Y929" i="8"/>
  <c r="Z929" i="8" s="1"/>
  <c r="AA929" i="8" s="1"/>
  <c r="Y930" i="8"/>
  <c r="Z930" i="8" s="1"/>
  <c r="AA930" i="8" s="1"/>
  <c r="Y931" i="8"/>
  <c r="Z931" i="8" s="1"/>
  <c r="AA931" i="8" s="1"/>
  <c r="Y932" i="8"/>
  <c r="Z932" i="8" s="1"/>
  <c r="AA932" i="8" s="1"/>
  <c r="Y933" i="8"/>
  <c r="Z933" i="8" s="1"/>
  <c r="AA933" i="8" s="1"/>
  <c r="Y934" i="8"/>
  <c r="Z934" i="8" s="1"/>
  <c r="AA934" i="8" s="1"/>
  <c r="Y935" i="8"/>
  <c r="Z935" i="8" s="1"/>
  <c r="AA935" i="8" s="1"/>
  <c r="Y936" i="8"/>
  <c r="Z936" i="8" s="1"/>
  <c r="AA936" i="8" s="1"/>
  <c r="Y937" i="8"/>
  <c r="Z937" i="8" s="1"/>
  <c r="AA937" i="8" s="1"/>
  <c r="Y938" i="8"/>
  <c r="Z938" i="8" s="1"/>
  <c r="AA938" i="8" s="1"/>
  <c r="Y939" i="8"/>
  <c r="Z939" i="8" s="1"/>
  <c r="AA939" i="8" s="1"/>
  <c r="Y940" i="8"/>
  <c r="Z940" i="8" s="1"/>
  <c r="AA940" i="8" s="1"/>
  <c r="Y941" i="8"/>
  <c r="Z941" i="8" s="1"/>
  <c r="AA941" i="8" s="1"/>
  <c r="Y942" i="8"/>
  <c r="Z942" i="8" s="1"/>
  <c r="AA942" i="8" s="1"/>
  <c r="Y943" i="8"/>
  <c r="Z943" i="8" s="1"/>
  <c r="AA943" i="8" s="1"/>
  <c r="Y944" i="8"/>
  <c r="Z944" i="8" s="1"/>
  <c r="AA944" i="8" s="1"/>
  <c r="Y945" i="8"/>
  <c r="Z945" i="8" s="1"/>
  <c r="AA945" i="8" s="1"/>
  <c r="Y946" i="8"/>
  <c r="Z946" i="8" s="1"/>
  <c r="AA946" i="8" s="1"/>
  <c r="Y947" i="8"/>
  <c r="Z947" i="8" s="1"/>
  <c r="AA947" i="8" s="1"/>
  <c r="Y948" i="8"/>
  <c r="Z948" i="8" s="1"/>
  <c r="AA948" i="8" s="1"/>
  <c r="Y949" i="8"/>
  <c r="Z949" i="8" s="1"/>
  <c r="AA949" i="8" s="1"/>
  <c r="Y950" i="8"/>
  <c r="Z950" i="8" s="1"/>
  <c r="AA950" i="8" s="1"/>
  <c r="Y951" i="8"/>
  <c r="Z951" i="8" s="1"/>
  <c r="AA951" i="8" s="1"/>
  <c r="Y952" i="8"/>
  <c r="Z952" i="8" s="1"/>
  <c r="AA952" i="8" s="1"/>
  <c r="Y953" i="8"/>
  <c r="Z953" i="8" s="1"/>
  <c r="AA953" i="8" s="1"/>
  <c r="Y954" i="8"/>
  <c r="Z954" i="8" s="1"/>
  <c r="AA954" i="8" s="1"/>
  <c r="Y955" i="8"/>
  <c r="Z955" i="8" s="1"/>
  <c r="AA955" i="8" s="1"/>
  <c r="Y956" i="8"/>
  <c r="Z956" i="8" s="1"/>
  <c r="AA956" i="8" s="1"/>
  <c r="Y957" i="8"/>
  <c r="Z957" i="8" s="1"/>
  <c r="AA957" i="8" s="1"/>
  <c r="Y958" i="8"/>
  <c r="Z958" i="8" s="1"/>
  <c r="AA958" i="8" s="1"/>
  <c r="Y959" i="8"/>
  <c r="Z959" i="8" s="1"/>
  <c r="AA959" i="8" s="1"/>
  <c r="Y960" i="8"/>
  <c r="Z960" i="8" s="1"/>
  <c r="AA960" i="8" s="1"/>
  <c r="Y961" i="8"/>
  <c r="Z961" i="8" s="1"/>
  <c r="AA961" i="8" s="1"/>
  <c r="Y962" i="8"/>
  <c r="Z962" i="8" s="1"/>
  <c r="AA962" i="8" s="1"/>
  <c r="Y963" i="8"/>
  <c r="Z963" i="8" s="1"/>
  <c r="AA963" i="8" s="1"/>
  <c r="Y964" i="8"/>
  <c r="Z964" i="8" s="1"/>
  <c r="AA964" i="8" s="1"/>
  <c r="Y965" i="8"/>
  <c r="Z965" i="8" s="1"/>
  <c r="AA965" i="8" s="1"/>
  <c r="Y966" i="8"/>
  <c r="Z966" i="8" s="1"/>
  <c r="AA966" i="8" s="1"/>
  <c r="Y967" i="8"/>
  <c r="Z967" i="8" s="1"/>
  <c r="AA967" i="8" s="1"/>
  <c r="Y968" i="8"/>
  <c r="Z968" i="8" s="1"/>
  <c r="AA968" i="8" s="1"/>
  <c r="Y969" i="8"/>
  <c r="Z969" i="8" s="1"/>
  <c r="AA969" i="8" s="1"/>
  <c r="Y970" i="8"/>
  <c r="Z970" i="8" s="1"/>
  <c r="AA970" i="8" s="1"/>
  <c r="Y971" i="8"/>
  <c r="Z971" i="8" s="1"/>
  <c r="AA971" i="8" s="1"/>
  <c r="Y972" i="8"/>
  <c r="Z972" i="8" s="1"/>
  <c r="AA972" i="8" s="1"/>
  <c r="Y973" i="8"/>
  <c r="Z973" i="8" s="1"/>
  <c r="AA973" i="8" s="1"/>
  <c r="Y974" i="8"/>
  <c r="Z974" i="8" s="1"/>
  <c r="AA974" i="8" s="1"/>
  <c r="Y975" i="8"/>
  <c r="Z975" i="8" s="1"/>
  <c r="AA975" i="8" s="1"/>
  <c r="Y976" i="8"/>
  <c r="Z976" i="8" s="1"/>
  <c r="AA976" i="8" s="1"/>
  <c r="Y977" i="8"/>
  <c r="Z977" i="8" s="1"/>
  <c r="AA977" i="8" s="1"/>
  <c r="Y978" i="8"/>
  <c r="Z978" i="8" s="1"/>
  <c r="AA978" i="8" s="1"/>
  <c r="Y979" i="8"/>
  <c r="Z979" i="8" s="1"/>
  <c r="AA979" i="8" s="1"/>
  <c r="Y980" i="8"/>
  <c r="Z980" i="8" s="1"/>
  <c r="AA980" i="8" s="1"/>
  <c r="Y981" i="8"/>
  <c r="Z981" i="8" s="1"/>
  <c r="AA981" i="8" s="1"/>
  <c r="Y982" i="8"/>
  <c r="Z982" i="8" s="1"/>
  <c r="AA982" i="8" s="1"/>
  <c r="Y983" i="8"/>
  <c r="Z983" i="8" s="1"/>
  <c r="AA983" i="8" s="1"/>
  <c r="Y984" i="8"/>
  <c r="Z984" i="8" s="1"/>
  <c r="AA984" i="8" s="1"/>
  <c r="Y985" i="8"/>
  <c r="Z985" i="8" s="1"/>
  <c r="AA985" i="8" s="1"/>
  <c r="Y986" i="8"/>
  <c r="Z986" i="8" s="1"/>
  <c r="AA986" i="8" s="1"/>
  <c r="Y987" i="8"/>
  <c r="Z987" i="8" s="1"/>
  <c r="AA987" i="8" s="1"/>
  <c r="Y988" i="8"/>
  <c r="Z988" i="8" s="1"/>
  <c r="AA988" i="8" s="1"/>
  <c r="Y989" i="8"/>
  <c r="Z989" i="8" s="1"/>
  <c r="AA989" i="8" s="1"/>
  <c r="Y990" i="8"/>
  <c r="Z990" i="8" s="1"/>
  <c r="AA990" i="8" s="1"/>
  <c r="Y991" i="8"/>
  <c r="Z991" i="8" s="1"/>
  <c r="AA991" i="8" s="1"/>
  <c r="Y992" i="8"/>
  <c r="Z992" i="8" s="1"/>
  <c r="AA992" i="8" s="1"/>
  <c r="Y993" i="8"/>
  <c r="Z993" i="8" s="1"/>
  <c r="AA993" i="8" s="1"/>
  <c r="Y994" i="8"/>
  <c r="Z994" i="8" s="1"/>
  <c r="AA994" i="8" s="1"/>
  <c r="Y995" i="8"/>
  <c r="Z995" i="8" s="1"/>
  <c r="AA995" i="8" s="1"/>
  <c r="Y996" i="8"/>
  <c r="Z996" i="8" s="1"/>
  <c r="AA996" i="8" s="1"/>
  <c r="Y997" i="8"/>
  <c r="Z997" i="8" s="1"/>
  <c r="AA997" i="8" s="1"/>
  <c r="Y998" i="8"/>
  <c r="Z998" i="8" s="1"/>
  <c r="AA998" i="8" s="1"/>
  <c r="Y999" i="8"/>
  <c r="Z999" i="8" s="1"/>
  <c r="AA999" i="8" s="1"/>
  <c r="Y1000" i="8"/>
  <c r="Z1000" i="8" s="1"/>
  <c r="AA1000" i="8" s="1"/>
  <c r="Y1001" i="8"/>
  <c r="Z1001" i="8" s="1"/>
  <c r="AA1001" i="8" s="1"/>
  <c r="Y1002" i="8"/>
  <c r="Z1002" i="8" s="1"/>
  <c r="AA1002" i="8" s="1"/>
  <c r="Y1003" i="8"/>
  <c r="Z1003" i="8" s="1"/>
  <c r="AA1003" i="8" s="1"/>
  <c r="Y1004" i="8"/>
  <c r="Z1004" i="8" s="1"/>
  <c r="AA1004" i="8" s="1"/>
  <c r="Y1005" i="8"/>
  <c r="Z1005" i="8" s="1"/>
  <c r="AA1005" i="8" s="1"/>
  <c r="Y1006" i="8"/>
  <c r="Z1006" i="8" s="1"/>
  <c r="AA1006" i="8" s="1"/>
  <c r="Y1007" i="8"/>
  <c r="Z1007" i="8" s="1"/>
  <c r="AA1007" i="8" s="1"/>
  <c r="Y1008" i="8"/>
  <c r="Z1008" i="8" s="1"/>
  <c r="AA1008" i="8" s="1"/>
  <c r="Y1009" i="8"/>
  <c r="Z1009" i="8" s="1"/>
  <c r="AA1009" i="8" s="1"/>
  <c r="Y1010" i="8"/>
  <c r="Z1010" i="8" s="1"/>
  <c r="AA1010" i="8" s="1"/>
  <c r="Y1011" i="8"/>
  <c r="Z1011" i="8" s="1"/>
  <c r="AA1011" i="8" s="1"/>
  <c r="Y1012" i="8"/>
  <c r="Z1012" i="8" s="1"/>
  <c r="AA1012" i="8" s="1"/>
  <c r="Y1013" i="8"/>
  <c r="Z1013" i="8" s="1"/>
  <c r="AA1013" i="8" s="1"/>
  <c r="Y1014" i="8"/>
  <c r="Z1014" i="8" s="1"/>
  <c r="AA1014" i="8" s="1"/>
  <c r="Y1015" i="8"/>
  <c r="Z1015" i="8" s="1"/>
  <c r="AA1015" i="8" s="1"/>
  <c r="Y1016" i="8"/>
  <c r="Z1016" i="8" s="1"/>
  <c r="AA1016" i="8" s="1"/>
  <c r="Y1017" i="8"/>
  <c r="Z1017" i="8" s="1"/>
  <c r="AA1017" i="8" s="1"/>
  <c r="Y1018" i="8"/>
  <c r="Z1018" i="8" s="1"/>
  <c r="AA1018" i="8" s="1"/>
  <c r="Y1019" i="8"/>
  <c r="Z1019" i="8" s="1"/>
  <c r="AA1019" i="8" s="1"/>
  <c r="Y1020" i="8"/>
  <c r="Z1020" i="8" s="1"/>
  <c r="AA1020" i="8" s="1"/>
  <c r="Y1021" i="8"/>
  <c r="Z1021" i="8" s="1"/>
  <c r="AA1021" i="8" s="1"/>
  <c r="Y1022" i="8"/>
  <c r="Z1022" i="8" s="1"/>
  <c r="AA1022" i="8" s="1"/>
  <c r="Y1023" i="8"/>
  <c r="Z1023" i="8" s="1"/>
  <c r="AA1023" i="8" s="1"/>
  <c r="Y1024" i="8"/>
  <c r="Z1024" i="8" s="1"/>
  <c r="AA1024" i="8" s="1"/>
  <c r="Y1025" i="8"/>
  <c r="Z1025" i="8" s="1"/>
  <c r="AA1025" i="8" s="1"/>
  <c r="Y1026" i="8"/>
  <c r="Z1026" i="8" s="1"/>
  <c r="AA1026" i="8" s="1"/>
  <c r="Y1027" i="8"/>
  <c r="Z1027" i="8" s="1"/>
  <c r="AA1027" i="8" s="1"/>
  <c r="Y1028" i="8"/>
  <c r="Z1028" i="8" s="1"/>
  <c r="AA1028" i="8" s="1"/>
  <c r="Y1029" i="8"/>
  <c r="Z1029" i="8" s="1"/>
  <c r="AA1029" i="8" s="1"/>
  <c r="Y1030" i="8"/>
  <c r="Z1030" i="8" s="1"/>
  <c r="AA1030" i="8" s="1"/>
  <c r="Y1031" i="8"/>
  <c r="Z1031" i="8" s="1"/>
  <c r="AA1031" i="8" s="1"/>
  <c r="Y1032" i="8"/>
  <c r="Z1032" i="8" s="1"/>
  <c r="AA1032" i="8" s="1"/>
  <c r="Y1033" i="8"/>
  <c r="Z1033" i="8" s="1"/>
  <c r="AA1033" i="8" s="1"/>
  <c r="Y1034" i="8"/>
  <c r="Z1034" i="8" s="1"/>
  <c r="AA1034" i="8" s="1"/>
  <c r="Y1035" i="8"/>
  <c r="Z1035" i="8" s="1"/>
  <c r="AA1035" i="8" s="1"/>
  <c r="Y1036" i="8"/>
  <c r="Z1036" i="8" s="1"/>
  <c r="AA1036" i="8" s="1"/>
  <c r="Y1037" i="8"/>
  <c r="Z1037" i="8" s="1"/>
  <c r="AA1037" i="8" s="1"/>
  <c r="Y1038" i="8"/>
  <c r="Z1038" i="8" s="1"/>
  <c r="AA1038" i="8" s="1"/>
  <c r="Y1039" i="8"/>
  <c r="Z1039" i="8" s="1"/>
  <c r="AA1039" i="8" s="1"/>
  <c r="Y1040" i="8"/>
  <c r="Z1040" i="8" s="1"/>
  <c r="AA1040" i="8" s="1"/>
  <c r="Y1041" i="8"/>
  <c r="Z1041" i="8" s="1"/>
  <c r="AA1041" i="8" s="1"/>
  <c r="Y1042" i="8"/>
  <c r="Z1042" i="8" s="1"/>
  <c r="AA1042" i="8" s="1"/>
  <c r="Y1043" i="8"/>
  <c r="Z1043" i="8" s="1"/>
  <c r="AA1043" i="8" s="1"/>
  <c r="Y1044" i="8"/>
  <c r="Z1044" i="8" s="1"/>
  <c r="AA1044" i="8" s="1"/>
  <c r="Y1045" i="8"/>
  <c r="Z1045" i="8" s="1"/>
  <c r="AA1045" i="8" s="1"/>
  <c r="Y1046" i="8"/>
  <c r="Z1046" i="8" s="1"/>
  <c r="AA1046" i="8" s="1"/>
  <c r="Y1047" i="8"/>
  <c r="Z1047" i="8" s="1"/>
  <c r="AA1047" i="8" s="1"/>
  <c r="Y1048" i="8"/>
  <c r="Z1048" i="8" s="1"/>
  <c r="AA1048" i="8" s="1"/>
  <c r="Y1049" i="8"/>
  <c r="Z1049" i="8" s="1"/>
  <c r="AA1049" i="8" s="1"/>
  <c r="Y1050" i="8"/>
  <c r="Z1050" i="8" s="1"/>
  <c r="AA1050" i="8" s="1"/>
  <c r="Y1051" i="8"/>
  <c r="Z1051" i="8" s="1"/>
  <c r="AA1051" i="8" s="1"/>
  <c r="Y1052" i="8"/>
  <c r="Z1052" i="8" s="1"/>
  <c r="AA1052" i="8" s="1"/>
  <c r="Y1053" i="8"/>
  <c r="Z1053" i="8" s="1"/>
  <c r="AA1053" i="8" s="1"/>
  <c r="Y1054" i="8"/>
  <c r="Z1054" i="8" s="1"/>
  <c r="AA1054" i="8" s="1"/>
  <c r="I50" i="13" l="1"/>
  <c r="D39" i="13" l="1"/>
  <c r="J39" i="13" s="1"/>
  <c r="D35" i="13"/>
  <c r="G35" i="13" s="1"/>
  <c r="F34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G38" i="13"/>
  <c r="C26" i="8"/>
  <c r="G26" i="8" s="1"/>
  <c r="C25" i="8"/>
  <c r="E25" i="8" s="1"/>
  <c r="H35" i="13" l="1"/>
  <c r="I35" i="13"/>
  <c r="J35" i="13"/>
  <c r="E39" i="13"/>
  <c r="F39" i="13"/>
  <c r="E35" i="13"/>
  <c r="G39" i="13"/>
  <c r="F35" i="13"/>
  <c r="H39" i="13"/>
  <c r="I39" i="13"/>
  <c r="H38" i="13"/>
  <c r="G34" i="13"/>
  <c r="H34" i="13"/>
  <c r="I38" i="13"/>
  <c r="I34" i="13"/>
  <c r="J38" i="13"/>
  <c r="J34" i="13"/>
  <c r="E38" i="13"/>
  <c r="E34" i="13"/>
  <c r="F38" i="13"/>
  <c r="E26" i="8"/>
  <c r="D26" i="8"/>
  <c r="H26" i="8"/>
  <c r="F26" i="8"/>
  <c r="I26" i="8"/>
  <c r="G25" i="8"/>
  <c r="H25" i="8"/>
  <c r="I25" i="8"/>
  <c r="D25" i="8"/>
  <c r="F25" i="8"/>
  <c r="T39" i="11" l="1"/>
  <c r="T41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AA39" i="11" l="1"/>
  <c r="AA41" i="11"/>
  <c r="AA40" i="11" l="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39" i="11" l="1"/>
  <c r="G1054" i="8" l="1"/>
  <c r="H1054" i="8" s="1"/>
  <c r="G1053" i="8"/>
  <c r="H1053" i="8" s="1"/>
  <c r="H1052" i="8"/>
  <c r="G1052" i="8"/>
  <c r="H1051" i="8"/>
  <c r="G1051" i="8"/>
  <c r="G1050" i="8"/>
  <c r="H1050" i="8" s="1"/>
  <c r="H1049" i="8"/>
  <c r="G1049" i="8"/>
  <c r="G1048" i="8"/>
  <c r="H1048" i="8" s="1"/>
  <c r="H1047" i="8"/>
  <c r="G1047" i="8"/>
  <c r="H1046" i="8"/>
  <c r="G1046" i="8"/>
  <c r="G1045" i="8"/>
  <c r="H1045" i="8" s="1"/>
  <c r="H1044" i="8"/>
  <c r="G1044" i="8"/>
  <c r="H1043" i="8"/>
  <c r="G1043" i="8"/>
  <c r="G1042" i="8"/>
  <c r="H1042" i="8" s="1"/>
  <c r="H1041" i="8"/>
  <c r="G1041" i="8"/>
  <c r="G1040" i="8"/>
  <c r="H1040" i="8" s="1"/>
  <c r="H1039" i="8"/>
  <c r="G1039" i="8"/>
  <c r="H1038" i="8"/>
  <c r="G1038" i="8"/>
  <c r="G1037" i="8"/>
  <c r="G1036" i="8"/>
  <c r="H1036" i="8" s="1"/>
  <c r="H1035" i="8"/>
  <c r="G1035" i="8"/>
  <c r="G1034" i="8"/>
  <c r="H1034" i="8" s="1"/>
  <c r="H1033" i="8"/>
  <c r="G1033" i="8"/>
  <c r="G1032" i="8"/>
  <c r="H1032" i="8" s="1"/>
  <c r="H1031" i="8"/>
  <c r="G1031" i="8"/>
  <c r="H1030" i="8"/>
  <c r="G1030" i="8"/>
  <c r="G1029" i="8"/>
  <c r="H1029" i="8" s="1"/>
  <c r="G1028" i="8"/>
  <c r="H1028" i="8" s="1"/>
  <c r="H1027" i="8"/>
  <c r="G1027" i="8"/>
  <c r="G1026" i="8"/>
  <c r="H1026" i="8" s="1"/>
  <c r="H1025" i="8"/>
  <c r="G1025" i="8"/>
  <c r="G1024" i="8"/>
  <c r="H1024" i="8" s="1"/>
  <c r="G1023" i="8"/>
  <c r="H1023" i="8" s="1"/>
  <c r="H1022" i="8"/>
  <c r="G1022" i="8"/>
  <c r="G1021" i="8"/>
  <c r="H1021" i="8" s="1"/>
  <c r="G1020" i="8"/>
  <c r="H1020" i="8" s="1"/>
  <c r="G1019" i="8"/>
  <c r="H1019" i="8" s="1"/>
  <c r="G1018" i="8"/>
  <c r="H1018" i="8" s="1"/>
  <c r="H1017" i="8"/>
  <c r="G1017" i="8"/>
  <c r="G1016" i="8"/>
  <c r="H1016" i="8" s="1"/>
  <c r="G1015" i="8"/>
  <c r="H1015" i="8" s="1"/>
  <c r="H1014" i="8"/>
  <c r="G1014" i="8"/>
  <c r="G1013" i="8"/>
  <c r="H1013" i="8" s="1"/>
  <c r="G1012" i="8"/>
  <c r="H1012" i="8" s="1"/>
  <c r="G1011" i="8"/>
  <c r="H1011" i="8" s="1"/>
  <c r="G1010" i="8"/>
  <c r="H1010" i="8" s="1"/>
  <c r="H1009" i="8"/>
  <c r="G1009" i="8"/>
  <c r="G1008" i="8"/>
  <c r="H1008" i="8" s="1"/>
  <c r="G1007" i="8"/>
  <c r="H1007" i="8" s="1"/>
  <c r="H1006" i="8"/>
  <c r="G1006" i="8"/>
  <c r="G1005" i="8"/>
  <c r="H1005" i="8" s="1"/>
  <c r="G1004" i="8"/>
  <c r="H1004" i="8" s="1"/>
  <c r="H1003" i="8"/>
  <c r="G1003" i="8"/>
  <c r="G1002" i="8"/>
  <c r="H1002" i="8" s="1"/>
  <c r="H1001" i="8"/>
  <c r="G1001" i="8"/>
  <c r="G1000" i="8"/>
  <c r="H1000" i="8" s="1"/>
  <c r="G999" i="8"/>
  <c r="H999" i="8" s="1"/>
  <c r="H998" i="8"/>
  <c r="G998" i="8"/>
  <c r="G997" i="8"/>
  <c r="H997" i="8" s="1"/>
  <c r="G996" i="8"/>
  <c r="H996" i="8" s="1"/>
  <c r="G995" i="8"/>
  <c r="H995" i="8" s="1"/>
  <c r="G994" i="8"/>
  <c r="H994" i="8" s="1"/>
  <c r="H993" i="8"/>
  <c r="G993" i="8"/>
  <c r="G992" i="8"/>
  <c r="H992" i="8" s="1"/>
  <c r="G991" i="8"/>
  <c r="H991" i="8" s="1"/>
  <c r="H990" i="8"/>
  <c r="G990" i="8"/>
  <c r="G989" i="8"/>
  <c r="H989" i="8" s="1"/>
  <c r="G988" i="8"/>
  <c r="H988" i="8" s="1"/>
  <c r="H987" i="8"/>
  <c r="G987" i="8"/>
  <c r="G986" i="8"/>
  <c r="H986" i="8" s="1"/>
  <c r="H985" i="8"/>
  <c r="G985" i="8"/>
  <c r="G984" i="8"/>
  <c r="H984" i="8" s="1"/>
  <c r="G983" i="8"/>
  <c r="H983" i="8" s="1"/>
  <c r="H982" i="8"/>
  <c r="G982" i="8"/>
  <c r="G981" i="8"/>
  <c r="H981" i="8" s="1"/>
  <c r="G980" i="8"/>
  <c r="H980" i="8" s="1"/>
  <c r="H979" i="8"/>
  <c r="G979" i="8"/>
  <c r="G978" i="8"/>
  <c r="H978" i="8" s="1"/>
  <c r="H977" i="8"/>
  <c r="G977" i="8"/>
  <c r="G976" i="8"/>
  <c r="H976" i="8" s="1"/>
  <c r="G975" i="8"/>
  <c r="H975" i="8" s="1"/>
  <c r="H974" i="8"/>
  <c r="G974" i="8"/>
  <c r="G973" i="8"/>
  <c r="H973" i="8" s="1"/>
  <c r="G972" i="8"/>
  <c r="H972" i="8" s="1"/>
  <c r="G971" i="8"/>
  <c r="H971" i="8" s="1"/>
  <c r="G970" i="8"/>
  <c r="H970" i="8" s="1"/>
  <c r="H969" i="8"/>
  <c r="G969" i="8"/>
  <c r="G968" i="8"/>
  <c r="H968" i="8" s="1"/>
  <c r="G967" i="8"/>
  <c r="H967" i="8" s="1"/>
  <c r="H966" i="8"/>
  <c r="G966" i="8"/>
  <c r="G965" i="8"/>
  <c r="H965" i="8" s="1"/>
  <c r="G964" i="8"/>
  <c r="H964" i="8" s="1"/>
  <c r="G963" i="8"/>
  <c r="H963" i="8" s="1"/>
  <c r="G962" i="8"/>
  <c r="H962" i="8" s="1"/>
  <c r="H961" i="8"/>
  <c r="G961" i="8"/>
  <c r="G960" i="8"/>
  <c r="H960" i="8" s="1"/>
  <c r="G959" i="8"/>
  <c r="H959" i="8" s="1"/>
  <c r="H958" i="8"/>
  <c r="G958" i="8"/>
  <c r="G957" i="8"/>
  <c r="H957" i="8" s="1"/>
  <c r="G956" i="8"/>
  <c r="H956" i="8" s="1"/>
  <c r="G955" i="8"/>
  <c r="H955" i="8" s="1"/>
  <c r="G954" i="8"/>
  <c r="H954" i="8" s="1"/>
  <c r="H953" i="8"/>
  <c r="G953" i="8"/>
  <c r="G952" i="8"/>
  <c r="H952" i="8" s="1"/>
  <c r="G951" i="8"/>
  <c r="H951" i="8" s="1"/>
  <c r="H950" i="8"/>
  <c r="G950" i="8"/>
  <c r="G949" i="8"/>
  <c r="H949" i="8" s="1"/>
  <c r="G948" i="8"/>
  <c r="H948" i="8" s="1"/>
  <c r="G947" i="8"/>
  <c r="H947" i="8" s="1"/>
  <c r="G946" i="8"/>
  <c r="H946" i="8" s="1"/>
  <c r="H945" i="8"/>
  <c r="G945" i="8"/>
  <c r="G944" i="8"/>
  <c r="H944" i="8" s="1"/>
  <c r="G943" i="8"/>
  <c r="H943" i="8" s="1"/>
  <c r="H942" i="8"/>
  <c r="G942" i="8"/>
  <c r="G941" i="8"/>
  <c r="H941" i="8" s="1"/>
  <c r="G940" i="8"/>
  <c r="H940" i="8" s="1"/>
  <c r="G939" i="8"/>
  <c r="H939" i="8" s="1"/>
  <c r="H938" i="8"/>
  <c r="G938" i="8"/>
  <c r="H937" i="8"/>
  <c r="G937" i="8"/>
  <c r="G936" i="8"/>
  <c r="H936" i="8" s="1"/>
  <c r="G935" i="8"/>
  <c r="H935" i="8" s="1"/>
  <c r="H934" i="8"/>
  <c r="G934" i="8"/>
  <c r="G933" i="8"/>
  <c r="H933" i="8" s="1"/>
  <c r="G932" i="8"/>
  <c r="H932" i="8" s="1"/>
  <c r="G931" i="8"/>
  <c r="H931" i="8" s="1"/>
  <c r="G930" i="8"/>
  <c r="H930" i="8" s="1"/>
  <c r="H929" i="8"/>
  <c r="G929" i="8"/>
  <c r="G928" i="8"/>
  <c r="H928" i="8" s="1"/>
  <c r="G927" i="8"/>
  <c r="H927" i="8" s="1"/>
  <c r="H926" i="8"/>
  <c r="G926" i="8"/>
  <c r="G925" i="8"/>
  <c r="H925" i="8" s="1"/>
  <c r="G924" i="8"/>
  <c r="H924" i="8" s="1"/>
  <c r="G923" i="8"/>
  <c r="H923" i="8" s="1"/>
  <c r="G922" i="8"/>
  <c r="H922" i="8" s="1"/>
  <c r="H921" i="8"/>
  <c r="G921" i="8"/>
  <c r="G920" i="8"/>
  <c r="H920" i="8" s="1"/>
  <c r="G919" i="8"/>
  <c r="H919" i="8" s="1"/>
  <c r="H918" i="8"/>
  <c r="G918" i="8"/>
  <c r="G917" i="8"/>
  <c r="H917" i="8" s="1"/>
  <c r="G916" i="8"/>
  <c r="H916" i="8" s="1"/>
  <c r="G915" i="8"/>
  <c r="H915" i="8" s="1"/>
  <c r="G914" i="8"/>
  <c r="H914" i="8" s="1"/>
  <c r="H913" i="8"/>
  <c r="G913" i="8"/>
  <c r="G912" i="8"/>
  <c r="H912" i="8" s="1"/>
  <c r="G911" i="8"/>
  <c r="H911" i="8" s="1"/>
  <c r="H910" i="8"/>
  <c r="G910" i="8"/>
  <c r="G909" i="8"/>
  <c r="H909" i="8" s="1"/>
  <c r="G908" i="8"/>
  <c r="H908" i="8" s="1"/>
  <c r="G907" i="8"/>
  <c r="H907" i="8" s="1"/>
  <c r="H906" i="8"/>
  <c r="G906" i="8"/>
  <c r="H905" i="8"/>
  <c r="G905" i="8"/>
  <c r="G904" i="8"/>
  <c r="H904" i="8" s="1"/>
  <c r="G903" i="8"/>
  <c r="H903" i="8" s="1"/>
  <c r="H902" i="8"/>
  <c r="G902" i="8"/>
  <c r="G901" i="8"/>
  <c r="H901" i="8" s="1"/>
  <c r="G900" i="8"/>
  <c r="H900" i="8" s="1"/>
  <c r="G899" i="8"/>
  <c r="H899" i="8" s="1"/>
  <c r="G898" i="8"/>
  <c r="H898" i="8" s="1"/>
  <c r="H897" i="8"/>
  <c r="G897" i="8"/>
  <c r="G896" i="8"/>
  <c r="H896" i="8" s="1"/>
  <c r="G895" i="8"/>
  <c r="H895" i="8" s="1"/>
  <c r="H894" i="8"/>
  <c r="G894" i="8"/>
  <c r="G893" i="8"/>
  <c r="H893" i="8" s="1"/>
  <c r="G892" i="8"/>
  <c r="H892" i="8" s="1"/>
  <c r="H891" i="8"/>
  <c r="G891" i="8"/>
  <c r="H890" i="8"/>
  <c r="G890" i="8"/>
  <c r="H889" i="8"/>
  <c r="G889" i="8"/>
  <c r="G888" i="8"/>
  <c r="H888" i="8" s="1"/>
  <c r="H887" i="8"/>
  <c r="G887" i="8"/>
  <c r="H886" i="8"/>
  <c r="G886" i="8"/>
  <c r="G885" i="8"/>
  <c r="H885" i="8" s="1"/>
  <c r="G884" i="8"/>
  <c r="H884" i="8" s="1"/>
  <c r="G883" i="8"/>
  <c r="H883" i="8" s="1"/>
  <c r="G882" i="8"/>
  <c r="H882" i="8" s="1"/>
  <c r="H881" i="8"/>
  <c r="G881" i="8"/>
  <c r="G880" i="8"/>
  <c r="H880" i="8" s="1"/>
  <c r="H879" i="8"/>
  <c r="G879" i="8"/>
  <c r="H878" i="8"/>
  <c r="G878" i="8"/>
  <c r="G877" i="8"/>
  <c r="H877" i="8" s="1"/>
  <c r="G876" i="8"/>
  <c r="H876" i="8" s="1"/>
  <c r="G875" i="8"/>
  <c r="H875" i="8" s="1"/>
  <c r="G874" i="8"/>
  <c r="H874" i="8" s="1"/>
  <c r="H873" i="8"/>
  <c r="G873" i="8"/>
  <c r="G872" i="8"/>
  <c r="H872" i="8" s="1"/>
  <c r="G871" i="8"/>
  <c r="H871" i="8" s="1"/>
  <c r="H870" i="8"/>
  <c r="G870" i="8"/>
  <c r="G869" i="8"/>
  <c r="H869" i="8" s="1"/>
  <c r="G868" i="8"/>
  <c r="H868" i="8" s="1"/>
  <c r="G867" i="8"/>
  <c r="H867" i="8" s="1"/>
  <c r="G866" i="8"/>
  <c r="H866" i="8" s="1"/>
  <c r="H865" i="8"/>
  <c r="G865" i="8"/>
  <c r="G864" i="8"/>
  <c r="H864" i="8" s="1"/>
  <c r="G863" i="8"/>
  <c r="H863" i="8" s="1"/>
  <c r="H862" i="8"/>
  <c r="G862" i="8"/>
  <c r="G861" i="8"/>
  <c r="H861" i="8" s="1"/>
  <c r="G860" i="8"/>
  <c r="H860" i="8" s="1"/>
  <c r="G859" i="8"/>
  <c r="H859" i="8" s="1"/>
  <c r="G858" i="8"/>
  <c r="H858" i="8" s="1"/>
  <c r="H857" i="8"/>
  <c r="G857" i="8"/>
  <c r="G856" i="8"/>
  <c r="H856" i="8" s="1"/>
  <c r="G855" i="8"/>
  <c r="H855" i="8" s="1"/>
  <c r="G854" i="8"/>
  <c r="H854" i="8" s="1"/>
  <c r="G853" i="8"/>
  <c r="H853" i="8" s="1"/>
  <c r="G852" i="8"/>
  <c r="H852" i="8" s="1"/>
  <c r="G851" i="8"/>
  <c r="H851" i="8" s="1"/>
  <c r="G850" i="8"/>
  <c r="H850" i="8" s="1"/>
  <c r="H849" i="8"/>
  <c r="G849" i="8"/>
  <c r="G848" i="8"/>
  <c r="H848" i="8" s="1"/>
  <c r="G847" i="8"/>
  <c r="H847" i="8" s="1"/>
  <c r="G846" i="8"/>
  <c r="H846" i="8" s="1"/>
  <c r="G845" i="8"/>
  <c r="H845" i="8" s="1"/>
  <c r="G844" i="8"/>
  <c r="H844" i="8" s="1"/>
  <c r="G843" i="8"/>
  <c r="H843" i="8" s="1"/>
  <c r="G842" i="8"/>
  <c r="H842" i="8" s="1"/>
  <c r="H841" i="8"/>
  <c r="G841" i="8"/>
  <c r="G840" i="8"/>
  <c r="H840" i="8" s="1"/>
  <c r="G839" i="8"/>
  <c r="H839" i="8" s="1"/>
  <c r="G838" i="8"/>
  <c r="H838" i="8" s="1"/>
  <c r="G837" i="8"/>
  <c r="H837" i="8" s="1"/>
  <c r="G836" i="8"/>
  <c r="H836" i="8" s="1"/>
  <c r="G835" i="8"/>
  <c r="H835" i="8" s="1"/>
  <c r="G834" i="8"/>
  <c r="H834" i="8" s="1"/>
  <c r="H833" i="8"/>
  <c r="G833" i="8"/>
  <c r="G832" i="8"/>
  <c r="H832" i="8" s="1"/>
  <c r="G831" i="8"/>
  <c r="H831" i="8" s="1"/>
  <c r="G830" i="8"/>
  <c r="H830" i="8" s="1"/>
  <c r="G829" i="8"/>
  <c r="H829" i="8" s="1"/>
  <c r="G828" i="8"/>
  <c r="H828" i="8" s="1"/>
  <c r="G827" i="8"/>
  <c r="H827" i="8" s="1"/>
  <c r="H826" i="8"/>
  <c r="G826" i="8"/>
  <c r="H825" i="8"/>
  <c r="G825" i="8"/>
  <c r="G824" i="8"/>
  <c r="H824" i="8" s="1"/>
  <c r="H823" i="8"/>
  <c r="G823" i="8"/>
  <c r="G822" i="8"/>
  <c r="H822" i="8" s="1"/>
  <c r="G821" i="8"/>
  <c r="H821" i="8" s="1"/>
  <c r="G820" i="8"/>
  <c r="H820" i="8" s="1"/>
  <c r="G819" i="8"/>
  <c r="H819" i="8" s="1"/>
  <c r="G818" i="8"/>
  <c r="H818" i="8" s="1"/>
  <c r="H817" i="8"/>
  <c r="G817" i="8"/>
  <c r="G816" i="8"/>
  <c r="H816" i="8" s="1"/>
  <c r="G815" i="8"/>
  <c r="H815" i="8" s="1"/>
  <c r="G814" i="8"/>
  <c r="H814" i="8" s="1"/>
  <c r="G813" i="8"/>
  <c r="H813" i="8" s="1"/>
  <c r="G812" i="8"/>
  <c r="H812" i="8" s="1"/>
  <c r="H811" i="8"/>
  <c r="G811" i="8"/>
  <c r="G810" i="8"/>
  <c r="H810" i="8" s="1"/>
  <c r="H809" i="8"/>
  <c r="G809" i="8"/>
  <c r="G808" i="8"/>
  <c r="H808" i="8" s="1"/>
  <c r="G807" i="8"/>
  <c r="H807" i="8" s="1"/>
  <c r="G806" i="8"/>
  <c r="H806" i="8" s="1"/>
  <c r="G805" i="8"/>
  <c r="H805" i="8" s="1"/>
  <c r="G804" i="8"/>
  <c r="H804" i="8" s="1"/>
  <c r="G803" i="8"/>
  <c r="H803" i="8" s="1"/>
  <c r="G802" i="8"/>
  <c r="H802" i="8" s="1"/>
  <c r="H801" i="8"/>
  <c r="G801" i="8"/>
  <c r="G800" i="8"/>
  <c r="H800" i="8" s="1"/>
  <c r="G799" i="8"/>
  <c r="H799" i="8" s="1"/>
  <c r="H798" i="8"/>
  <c r="G798" i="8"/>
  <c r="G797" i="8"/>
  <c r="H797" i="8" s="1"/>
  <c r="G796" i="8"/>
  <c r="H796" i="8" s="1"/>
  <c r="G795" i="8"/>
  <c r="H795" i="8" s="1"/>
  <c r="G794" i="8"/>
  <c r="H794" i="8" s="1"/>
  <c r="H793" i="8"/>
  <c r="G793" i="8"/>
  <c r="G792" i="8"/>
  <c r="H792" i="8" s="1"/>
  <c r="G791" i="8"/>
  <c r="H791" i="8" s="1"/>
  <c r="G790" i="8"/>
  <c r="H790" i="8" s="1"/>
  <c r="G789" i="8"/>
  <c r="H789" i="8" s="1"/>
  <c r="G788" i="8"/>
  <c r="H788" i="8" s="1"/>
  <c r="H787" i="8"/>
  <c r="G787" i="8"/>
  <c r="G786" i="8"/>
  <c r="H786" i="8" s="1"/>
  <c r="H785" i="8"/>
  <c r="G785" i="8"/>
  <c r="G784" i="8"/>
  <c r="H784" i="8" s="1"/>
  <c r="G783" i="8"/>
  <c r="H783" i="8" s="1"/>
  <c r="G782" i="8"/>
  <c r="H782" i="8" s="1"/>
  <c r="G781" i="8"/>
  <c r="H781" i="8" s="1"/>
  <c r="G780" i="8"/>
  <c r="H780" i="8" s="1"/>
  <c r="G779" i="8"/>
  <c r="H779" i="8" s="1"/>
  <c r="G778" i="8"/>
  <c r="H778" i="8" s="1"/>
  <c r="H777" i="8"/>
  <c r="G777" i="8"/>
  <c r="G776" i="8"/>
  <c r="H776" i="8" s="1"/>
  <c r="G775" i="8"/>
  <c r="H775" i="8" s="1"/>
  <c r="G774" i="8"/>
  <c r="H774" i="8" s="1"/>
  <c r="G773" i="8"/>
  <c r="H773" i="8" s="1"/>
  <c r="G772" i="8"/>
  <c r="H772" i="8" s="1"/>
  <c r="G771" i="8"/>
  <c r="H771" i="8" s="1"/>
  <c r="G770" i="8"/>
  <c r="H770" i="8" s="1"/>
  <c r="H769" i="8"/>
  <c r="G769" i="8"/>
  <c r="G768" i="8"/>
  <c r="H768" i="8" s="1"/>
  <c r="G767" i="8"/>
  <c r="H767" i="8" s="1"/>
  <c r="G766" i="8"/>
  <c r="H766" i="8" s="1"/>
  <c r="G765" i="8"/>
  <c r="H765" i="8" s="1"/>
  <c r="G764" i="8"/>
  <c r="H764" i="8" s="1"/>
  <c r="G763" i="8"/>
  <c r="H763" i="8" s="1"/>
  <c r="G762" i="8"/>
  <c r="H762" i="8" s="1"/>
  <c r="H761" i="8"/>
  <c r="G761" i="8"/>
  <c r="G760" i="8"/>
  <c r="H760" i="8" s="1"/>
  <c r="G759" i="8"/>
  <c r="H759" i="8" s="1"/>
  <c r="G758" i="8"/>
  <c r="H758" i="8" s="1"/>
  <c r="G757" i="8"/>
  <c r="H757" i="8" s="1"/>
  <c r="G756" i="8"/>
  <c r="H756" i="8" s="1"/>
  <c r="G755" i="8"/>
  <c r="H755" i="8" s="1"/>
  <c r="G754" i="8"/>
  <c r="H754" i="8" s="1"/>
  <c r="H753" i="8"/>
  <c r="G753" i="8"/>
  <c r="G752" i="8"/>
  <c r="H752" i="8" s="1"/>
  <c r="H751" i="8"/>
  <c r="G751" i="8"/>
  <c r="H750" i="8"/>
  <c r="G750" i="8"/>
  <c r="G749" i="8"/>
  <c r="H749" i="8" s="1"/>
  <c r="G748" i="8"/>
  <c r="H748" i="8" s="1"/>
  <c r="G747" i="8"/>
  <c r="H747" i="8" s="1"/>
  <c r="G746" i="8"/>
  <c r="H746" i="8" s="1"/>
  <c r="H745" i="8"/>
  <c r="G745" i="8"/>
  <c r="G744" i="8"/>
  <c r="H744" i="8" s="1"/>
  <c r="G743" i="8"/>
  <c r="H743" i="8" s="1"/>
  <c r="G742" i="8"/>
  <c r="H742" i="8" s="1"/>
  <c r="G741" i="8"/>
  <c r="H741" i="8" s="1"/>
  <c r="G740" i="8"/>
  <c r="H740" i="8" s="1"/>
  <c r="G739" i="8"/>
  <c r="H739" i="8" s="1"/>
  <c r="G738" i="8"/>
  <c r="H738" i="8" s="1"/>
  <c r="H737" i="8"/>
  <c r="G737" i="8"/>
  <c r="G736" i="8"/>
  <c r="H736" i="8" s="1"/>
  <c r="G735" i="8"/>
  <c r="H735" i="8" s="1"/>
  <c r="G734" i="8"/>
  <c r="H734" i="8" s="1"/>
  <c r="G733" i="8"/>
  <c r="H733" i="8" s="1"/>
  <c r="G732" i="8"/>
  <c r="H732" i="8" s="1"/>
  <c r="G731" i="8"/>
  <c r="H731" i="8" s="1"/>
  <c r="G730" i="8"/>
  <c r="H730" i="8" s="1"/>
  <c r="H729" i="8"/>
  <c r="G729" i="8"/>
  <c r="G728" i="8"/>
  <c r="H728" i="8" s="1"/>
  <c r="G727" i="8"/>
  <c r="H727" i="8" s="1"/>
  <c r="G726" i="8"/>
  <c r="H726" i="8" s="1"/>
  <c r="G725" i="8"/>
  <c r="H725" i="8" s="1"/>
  <c r="G724" i="8"/>
  <c r="H724" i="8" s="1"/>
  <c r="H723" i="8"/>
  <c r="G723" i="8"/>
  <c r="G722" i="8"/>
  <c r="H722" i="8" s="1"/>
  <c r="H721" i="8"/>
  <c r="G721" i="8"/>
  <c r="G720" i="8"/>
  <c r="H720" i="8" s="1"/>
  <c r="G719" i="8"/>
  <c r="H719" i="8" s="1"/>
  <c r="G718" i="8"/>
  <c r="H718" i="8" s="1"/>
  <c r="G717" i="8"/>
  <c r="H717" i="8" s="1"/>
  <c r="G716" i="8"/>
  <c r="H716" i="8" s="1"/>
  <c r="G715" i="8"/>
  <c r="H715" i="8" s="1"/>
  <c r="H714" i="8"/>
  <c r="G714" i="8"/>
  <c r="H713" i="8"/>
  <c r="G713" i="8"/>
  <c r="G712" i="8"/>
  <c r="H712" i="8" s="1"/>
  <c r="G711" i="8"/>
  <c r="H711" i="8" s="1"/>
  <c r="G710" i="8"/>
  <c r="H710" i="8" s="1"/>
  <c r="G709" i="8"/>
  <c r="H709" i="8" s="1"/>
  <c r="G708" i="8"/>
  <c r="H708" i="8" s="1"/>
  <c r="G707" i="8"/>
  <c r="H707" i="8" s="1"/>
  <c r="G706" i="8"/>
  <c r="H706" i="8" s="1"/>
  <c r="H705" i="8"/>
  <c r="G705" i="8"/>
  <c r="G704" i="8"/>
  <c r="H704" i="8" s="1"/>
  <c r="G703" i="8"/>
  <c r="H703" i="8" s="1"/>
  <c r="G702" i="8"/>
  <c r="H702" i="8" s="1"/>
  <c r="G701" i="8"/>
  <c r="H701" i="8" s="1"/>
  <c r="G700" i="8"/>
  <c r="H700" i="8" s="1"/>
  <c r="G699" i="8"/>
  <c r="H699" i="8" s="1"/>
  <c r="G698" i="8"/>
  <c r="H698" i="8" s="1"/>
  <c r="H697" i="8"/>
  <c r="G697" i="8"/>
  <c r="G696" i="8"/>
  <c r="H696" i="8" s="1"/>
  <c r="G695" i="8"/>
  <c r="H695" i="8" s="1"/>
  <c r="G694" i="8"/>
  <c r="H694" i="8" s="1"/>
  <c r="G693" i="8"/>
  <c r="H693" i="8" s="1"/>
  <c r="G692" i="8"/>
  <c r="H692" i="8" s="1"/>
  <c r="G691" i="8"/>
  <c r="H691" i="8" s="1"/>
  <c r="G690" i="8"/>
  <c r="H690" i="8" s="1"/>
  <c r="H689" i="8"/>
  <c r="G689" i="8"/>
  <c r="G688" i="8"/>
  <c r="H688" i="8" s="1"/>
  <c r="G687" i="8"/>
  <c r="H687" i="8" s="1"/>
  <c r="H686" i="8"/>
  <c r="G686" i="8"/>
  <c r="G685" i="8"/>
  <c r="H685" i="8" s="1"/>
  <c r="G684" i="8"/>
  <c r="H684" i="8" s="1"/>
  <c r="H683" i="8"/>
  <c r="G683" i="8"/>
  <c r="G682" i="8"/>
  <c r="H682" i="8" s="1"/>
  <c r="H681" i="8"/>
  <c r="G681" i="8"/>
  <c r="G680" i="8"/>
  <c r="H680" i="8" s="1"/>
  <c r="G679" i="8"/>
  <c r="H679" i="8" s="1"/>
  <c r="H678" i="8"/>
  <c r="G678" i="8"/>
  <c r="G677" i="8"/>
  <c r="H677" i="8" s="1"/>
  <c r="G676" i="8"/>
  <c r="H676" i="8" s="1"/>
  <c r="G675" i="8"/>
  <c r="H675" i="8" s="1"/>
  <c r="G674" i="8"/>
  <c r="H674" i="8" s="1"/>
  <c r="H673" i="8"/>
  <c r="G673" i="8"/>
  <c r="G672" i="8"/>
  <c r="H672" i="8" s="1"/>
  <c r="G671" i="8"/>
  <c r="H671" i="8" s="1"/>
  <c r="G670" i="8"/>
  <c r="H670" i="8" s="1"/>
  <c r="G669" i="8"/>
  <c r="H669" i="8" s="1"/>
  <c r="G668" i="8"/>
  <c r="H668" i="8" s="1"/>
  <c r="G667" i="8"/>
  <c r="H667" i="8" s="1"/>
  <c r="H666" i="8"/>
  <c r="G666" i="8"/>
  <c r="H665" i="8"/>
  <c r="G665" i="8"/>
  <c r="G664" i="8"/>
  <c r="H664" i="8" s="1"/>
  <c r="H663" i="8"/>
  <c r="G663" i="8"/>
  <c r="H662" i="8"/>
  <c r="G662" i="8"/>
  <c r="G661" i="8"/>
  <c r="H661" i="8" s="1"/>
  <c r="G660" i="8"/>
  <c r="H660" i="8" s="1"/>
  <c r="G659" i="8"/>
  <c r="H659" i="8" s="1"/>
  <c r="G658" i="8"/>
  <c r="H658" i="8" s="1"/>
  <c r="H657" i="8"/>
  <c r="G657" i="8"/>
  <c r="G656" i="8"/>
  <c r="H656" i="8" s="1"/>
  <c r="G655" i="8"/>
  <c r="H655" i="8" s="1"/>
  <c r="G654" i="8"/>
  <c r="H654" i="8" s="1"/>
  <c r="G653" i="8"/>
  <c r="H653" i="8" s="1"/>
  <c r="G652" i="8"/>
  <c r="H652" i="8" s="1"/>
  <c r="G651" i="8"/>
  <c r="H651" i="8" s="1"/>
  <c r="G650" i="8"/>
  <c r="H650" i="8" s="1"/>
  <c r="H649" i="8"/>
  <c r="G649" i="8"/>
  <c r="G648" i="8"/>
  <c r="H648" i="8" s="1"/>
  <c r="G647" i="8"/>
  <c r="H647" i="8" s="1"/>
  <c r="G646" i="8"/>
  <c r="H646" i="8" s="1"/>
  <c r="H645" i="8"/>
  <c r="G645" i="8"/>
  <c r="H644" i="8"/>
  <c r="G644" i="8"/>
  <c r="G643" i="8"/>
  <c r="H643" i="8" s="1"/>
  <c r="G642" i="8"/>
  <c r="H642" i="8" s="1"/>
  <c r="H641" i="8"/>
  <c r="G641" i="8"/>
  <c r="G640" i="8"/>
  <c r="H640" i="8" s="1"/>
  <c r="G639" i="8"/>
  <c r="H639" i="8" s="1"/>
  <c r="G638" i="8"/>
  <c r="H638" i="8" s="1"/>
  <c r="G637" i="8"/>
  <c r="H637" i="8" s="1"/>
  <c r="H636" i="8"/>
  <c r="G636" i="8"/>
  <c r="G635" i="8"/>
  <c r="H635" i="8" s="1"/>
  <c r="G634" i="8"/>
  <c r="H634" i="8" s="1"/>
  <c r="H633" i="8"/>
  <c r="G633" i="8"/>
  <c r="G632" i="8"/>
  <c r="H632" i="8" s="1"/>
  <c r="G631" i="8"/>
  <c r="H631" i="8" s="1"/>
  <c r="G630" i="8"/>
  <c r="H630" i="8" s="1"/>
  <c r="G629" i="8"/>
  <c r="H629" i="8" s="1"/>
  <c r="G628" i="8"/>
  <c r="H628" i="8" s="1"/>
  <c r="G627" i="8"/>
  <c r="H627" i="8" s="1"/>
  <c r="H626" i="8"/>
  <c r="G626" i="8"/>
  <c r="H625" i="8"/>
  <c r="G625" i="8"/>
  <c r="G624" i="8"/>
  <c r="H624" i="8" s="1"/>
  <c r="G623" i="8"/>
  <c r="H623" i="8" s="1"/>
  <c r="G622" i="8"/>
  <c r="H622" i="8" s="1"/>
  <c r="G621" i="8"/>
  <c r="H621" i="8" s="1"/>
  <c r="G620" i="8"/>
  <c r="H620" i="8" s="1"/>
  <c r="G619" i="8"/>
  <c r="H619" i="8" s="1"/>
  <c r="G618" i="8"/>
  <c r="H618" i="8" s="1"/>
  <c r="H617" i="8"/>
  <c r="G617" i="8"/>
  <c r="G616" i="8"/>
  <c r="H616" i="8" s="1"/>
  <c r="G615" i="8"/>
  <c r="H615" i="8" s="1"/>
  <c r="G614" i="8"/>
  <c r="H614" i="8" s="1"/>
  <c r="G613" i="8"/>
  <c r="H613" i="8" s="1"/>
  <c r="G612" i="8"/>
  <c r="H612" i="8" s="1"/>
  <c r="G611" i="8"/>
  <c r="H611" i="8" s="1"/>
  <c r="G610" i="8"/>
  <c r="H610" i="8" s="1"/>
  <c r="H609" i="8"/>
  <c r="G609" i="8"/>
  <c r="G608" i="8"/>
  <c r="H608" i="8" s="1"/>
  <c r="G607" i="8"/>
  <c r="H607" i="8" s="1"/>
  <c r="G606" i="8"/>
  <c r="H606" i="8" s="1"/>
  <c r="G605" i="8"/>
  <c r="H605" i="8" s="1"/>
  <c r="G604" i="8"/>
  <c r="H604" i="8" s="1"/>
  <c r="G603" i="8"/>
  <c r="H603" i="8" s="1"/>
  <c r="G602" i="8"/>
  <c r="H602" i="8" s="1"/>
  <c r="H601" i="8"/>
  <c r="G601" i="8"/>
  <c r="G600" i="8"/>
  <c r="H600" i="8" s="1"/>
  <c r="G599" i="8"/>
  <c r="H599" i="8" s="1"/>
  <c r="G598" i="8"/>
  <c r="H598" i="8" s="1"/>
  <c r="G597" i="8"/>
  <c r="H597" i="8" s="1"/>
  <c r="G596" i="8"/>
  <c r="H596" i="8" s="1"/>
  <c r="G595" i="8"/>
  <c r="H595" i="8" s="1"/>
  <c r="G594" i="8"/>
  <c r="H594" i="8" s="1"/>
  <c r="H593" i="8"/>
  <c r="G593" i="8"/>
  <c r="G592" i="8"/>
  <c r="H592" i="8" s="1"/>
  <c r="G591" i="8"/>
  <c r="H591" i="8" s="1"/>
  <c r="G590" i="8"/>
  <c r="H590" i="8" s="1"/>
  <c r="G589" i="8"/>
  <c r="H589" i="8" s="1"/>
  <c r="G588" i="8"/>
  <c r="H588" i="8" s="1"/>
  <c r="G587" i="8"/>
  <c r="H587" i="8" s="1"/>
  <c r="G586" i="8"/>
  <c r="H586" i="8" s="1"/>
  <c r="H585" i="8"/>
  <c r="G585" i="8"/>
  <c r="G584" i="8"/>
  <c r="H584" i="8" s="1"/>
  <c r="G583" i="8"/>
  <c r="H583" i="8" s="1"/>
  <c r="G582" i="8"/>
  <c r="H582" i="8" s="1"/>
  <c r="G581" i="8"/>
  <c r="H581" i="8" s="1"/>
  <c r="H580" i="8"/>
  <c r="G580" i="8"/>
  <c r="H579" i="8"/>
  <c r="G579" i="8"/>
  <c r="H578" i="8"/>
  <c r="G578" i="8"/>
  <c r="H577" i="8"/>
  <c r="G577" i="8"/>
  <c r="G576" i="8"/>
  <c r="H576" i="8" s="1"/>
  <c r="G575" i="8"/>
  <c r="H575" i="8" s="1"/>
  <c r="H574" i="8"/>
  <c r="G574" i="8"/>
  <c r="G573" i="8"/>
  <c r="H573" i="8" s="1"/>
  <c r="G572" i="8"/>
  <c r="H572" i="8" s="1"/>
  <c r="G571" i="8"/>
  <c r="H571" i="8" s="1"/>
  <c r="G570" i="8"/>
  <c r="H570" i="8" s="1"/>
  <c r="H569" i="8"/>
  <c r="G569" i="8"/>
  <c r="G568" i="8"/>
  <c r="H568" i="8" s="1"/>
  <c r="G567" i="8"/>
  <c r="H567" i="8" s="1"/>
  <c r="G566" i="8"/>
  <c r="H566" i="8" s="1"/>
  <c r="G565" i="8"/>
  <c r="H565" i="8" s="1"/>
  <c r="G564" i="8"/>
  <c r="H564" i="8" s="1"/>
  <c r="G563" i="8"/>
  <c r="H563" i="8" s="1"/>
  <c r="G562" i="8"/>
  <c r="H562" i="8" s="1"/>
  <c r="H561" i="8"/>
  <c r="G561" i="8"/>
  <c r="G560" i="8"/>
  <c r="H560" i="8" s="1"/>
  <c r="G559" i="8"/>
  <c r="H559" i="8" s="1"/>
  <c r="G558" i="8"/>
  <c r="H558" i="8" s="1"/>
  <c r="G557" i="8"/>
  <c r="H557" i="8" s="1"/>
  <c r="G556" i="8"/>
  <c r="H556" i="8" s="1"/>
  <c r="G555" i="8"/>
  <c r="H555" i="8" s="1"/>
  <c r="G554" i="8"/>
  <c r="H554" i="8" s="1"/>
  <c r="H553" i="8"/>
  <c r="G553" i="8"/>
  <c r="G552" i="8"/>
  <c r="H552" i="8" s="1"/>
  <c r="G551" i="8"/>
  <c r="H551" i="8" s="1"/>
  <c r="G550" i="8"/>
  <c r="H550" i="8" s="1"/>
  <c r="G549" i="8"/>
  <c r="H549" i="8" s="1"/>
  <c r="G548" i="8"/>
  <c r="H548" i="8" s="1"/>
  <c r="G547" i="8"/>
  <c r="H547" i="8" s="1"/>
  <c r="G546" i="8"/>
  <c r="H546" i="8" s="1"/>
  <c r="H545" i="8"/>
  <c r="G545" i="8"/>
  <c r="G544" i="8"/>
  <c r="H544" i="8" s="1"/>
  <c r="G543" i="8"/>
  <c r="H543" i="8" s="1"/>
  <c r="G542" i="8"/>
  <c r="H542" i="8" s="1"/>
  <c r="G541" i="8"/>
  <c r="H541" i="8" s="1"/>
  <c r="G540" i="8"/>
  <c r="H540" i="8" s="1"/>
  <c r="G539" i="8"/>
  <c r="H539" i="8" s="1"/>
  <c r="G538" i="8"/>
  <c r="H538" i="8" s="1"/>
  <c r="H537" i="8"/>
  <c r="G537" i="8"/>
  <c r="G536" i="8"/>
  <c r="H536" i="8" s="1"/>
  <c r="G535" i="8"/>
  <c r="H535" i="8" s="1"/>
  <c r="G534" i="8"/>
  <c r="H534" i="8" s="1"/>
  <c r="G533" i="8"/>
  <c r="H533" i="8" s="1"/>
  <c r="G532" i="8"/>
  <c r="H532" i="8" s="1"/>
  <c r="G531" i="8"/>
  <c r="H531" i="8" s="1"/>
  <c r="G530" i="8"/>
  <c r="H530" i="8" s="1"/>
  <c r="H529" i="8"/>
  <c r="G529" i="8"/>
  <c r="G528" i="8"/>
  <c r="H528" i="8" s="1"/>
  <c r="G527" i="8"/>
  <c r="H527" i="8" s="1"/>
  <c r="G526" i="8"/>
  <c r="H526" i="8" s="1"/>
  <c r="G525" i="8"/>
  <c r="H525" i="8" s="1"/>
  <c r="G524" i="8"/>
  <c r="H524" i="8" s="1"/>
  <c r="G523" i="8"/>
  <c r="H523" i="8" s="1"/>
  <c r="G522" i="8"/>
  <c r="H522" i="8" s="1"/>
  <c r="H521" i="8"/>
  <c r="G521" i="8"/>
  <c r="G520" i="8"/>
  <c r="H520" i="8" s="1"/>
  <c r="G519" i="8"/>
  <c r="H519" i="8" s="1"/>
  <c r="G518" i="8"/>
  <c r="H518" i="8" s="1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H1037" i="8" l="1"/>
</calcChain>
</file>

<file path=xl/sharedStrings.xml><?xml version="1.0" encoding="utf-8"?>
<sst xmlns="http://schemas.openxmlformats.org/spreadsheetml/2006/main" count="591" uniqueCount="312">
  <si>
    <t xml:space="preserve">Fx (%) </t>
  </si>
  <si>
    <t xml:space="preserve">Fy (%) </t>
  </si>
  <si>
    <t xml:space="preserve">Sx (%) </t>
  </si>
  <si>
    <t xml:space="preserve">Sy (%) </t>
  </si>
  <si>
    <t xml:space="preserve">2D F (%) </t>
  </si>
  <si>
    <t>Date</t>
  </si>
  <si>
    <t>Notes</t>
  </si>
  <si>
    <t xml:space="preserve">DCen (Gy) </t>
  </si>
  <si>
    <t>R15_SOBP10_2Gy, 10 cm WET, 9.2 SW</t>
  </si>
  <si>
    <t>R31_SOBP10_2Gy , 26 cm WET, 24.8 SW</t>
  </si>
  <si>
    <t>PLx  (mm)</t>
  </si>
  <si>
    <t>PRx  (mm)</t>
  </si>
  <si>
    <t>PRy  (mm)</t>
  </si>
  <si>
    <t>PLy  (mm)</t>
  </si>
  <si>
    <t>FWHM x (mm)</t>
  </si>
  <si>
    <t>FWHM y (mm)</t>
  </si>
  <si>
    <t>Daily cubes parameters</t>
  </si>
  <si>
    <t>Responsible</t>
  </si>
  <si>
    <t>Change Description</t>
  </si>
  <si>
    <t>No</t>
  </si>
  <si>
    <t xml:space="preserve">2D S L/R  (%) </t>
  </si>
  <si>
    <t xml:space="preserve">2D S U/D (%) </t>
  </si>
  <si>
    <t>Detector</t>
  </si>
  <si>
    <t>Phantom</t>
  </si>
  <si>
    <t>SW</t>
  </si>
  <si>
    <t>Output Calibration (150 MeV 10x10 cm2, 1MU per spot)</t>
  </si>
  <si>
    <t>p [hPa]</t>
  </si>
  <si>
    <t>Sign</t>
  </si>
  <si>
    <t>Checked</t>
  </si>
  <si>
    <t>Ljusgardin:</t>
  </si>
  <si>
    <t>Mån, ons och fredag</t>
  </si>
  <si>
    <t>Lasers:</t>
  </si>
  <si>
    <t>distance in mm between the middle of the laser line and the marker on the wall (0.5 mm precision)</t>
  </si>
  <si>
    <t>Dörrinterlock:</t>
  </si>
  <si>
    <t>Tis och torsdag</t>
  </si>
  <si>
    <t>Avsyningsprocedur:</t>
  </si>
  <si>
    <t>Dagligen</t>
  </si>
  <si>
    <t>Nödstopp:</t>
  </si>
  <si>
    <t>Första fredagen i månaden</t>
  </si>
  <si>
    <t>Datum</t>
  </si>
  <si>
    <t>Safety</t>
  </si>
  <si>
    <t>Lasers [mm]</t>
  </si>
  <si>
    <t>Dosimetry Manager</t>
  </si>
  <si>
    <t>All</t>
  </si>
  <si>
    <t>Avsyning</t>
  </si>
  <si>
    <t>varningslampor</t>
  </si>
  <si>
    <t>ljusgardin</t>
  </si>
  <si>
    <t>dörrfunktion</t>
  </si>
  <si>
    <t>RS</t>
  </si>
  <si>
    <t>Red1</t>
  </si>
  <si>
    <t>Green1</t>
  </si>
  <si>
    <t>Red2</t>
  </si>
  <si>
    <t>Green2</t>
  </si>
  <si>
    <t>T [K]</t>
  </si>
  <si>
    <t>Kommentar</t>
  </si>
  <si>
    <t>R31M10</t>
  </si>
  <si>
    <t>R15M10</t>
  </si>
  <si>
    <t>R31M10 
vs. R15M10</t>
  </si>
  <si>
    <t>GI (2%, 2 mm)</t>
  </si>
  <si>
    <t>GI (1%, 1 mm)</t>
  </si>
  <si>
    <t>IBA laser off CV (mm)</t>
  </si>
  <si>
    <t>CV (mm)</t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</si>
  <si>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</si>
  <si>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[K]</t>
    </r>
  </si>
  <si>
    <r>
      <t>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</si>
  <si>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</si>
  <si>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t>Difference from reference (%)</t>
  </si>
  <si>
    <t xml:space="preserve">Set-up: </t>
  </si>
  <si>
    <t>Detector condition</t>
  </si>
  <si>
    <t>Symmetry</t>
  </si>
  <si>
    <t>Flatness</t>
  </si>
  <si>
    <t>Good: within 0.5%</t>
  </si>
  <si>
    <r>
      <t>Rot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</si>
  <si>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Pitcht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</si>
  <si>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Roll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</si>
  <si>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t>Difference from TPS (%)</t>
  </si>
  <si>
    <t>Calibration Factor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</si>
  <si>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</t>
    </r>
    <r>
      <rPr>
        <sz val="10"/>
        <rFont val="Calibri"/>
        <family val="2"/>
        <scheme val="minor"/>
      </rPr>
      <t>ROI [1 cm x 1 cm]</t>
    </r>
  </si>
  <si>
    <t>Dose from TPS</t>
  </si>
  <si>
    <t>Action level: over 1%</t>
  </si>
  <si>
    <t>Good</t>
  </si>
  <si>
    <t>+/- 1.001 mm</t>
  </si>
  <si>
    <t>+/- 2.001 mm</t>
  </si>
  <si>
    <t>x</t>
  </si>
  <si>
    <t>Action level: over 3%</t>
  </si>
  <si>
    <t>Good: within +/-0.5%</t>
  </si>
  <si>
    <t>Warning: within +/-1%</t>
  </si>
  <si>
    <t>Good: within +/-1%</t>
  </si>
  <si>
    <t>Warning: within +/-2%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</si>
  <si>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ROI [1 cm x 1 cm]</t>
    </r>
  </si>
  <si>
    <t>Penumbra (average)</t>
  </si>
  <si>
    <t>FWHM (average)</t>
  </si>
  <si>
    <t>Parameters and its criterias</t>
  </si>
  <si>
    <t>Value (mm)</t>
  </si>
  <si>
    <t>Value (Gy)</t>
  </si>
  <si>
    <t>Plan ID</t>
  </si>
  <si>
    <t>Parameter</t>
  </si>
  <si>
    <t xml:space="preserve">MyQA Project: </t>
  </si>
  <si>
    <t>Difference from reference (a.u.)</t>
  </si>
  <si>
    <t xml:space="preserve">Medelvärde +/- 20 dygn </t>
  </si>
  <si>
    <t>Medelvärde +/- 10 dygn</t>
  </si>
  <si>
    <t>Plot</t>
  </si>
  <si>
    <t>Ref</t>
  </si>
  <si>
    <t>Difference from reference (a.u.) R15M10</t>
  </si>
  <si>
    <t>Medelvärde +/- 10 dygn R15M10</t>
  </si>
  <si>
    <t>Medelvärde +/- 20 dygn R15M10</t>
  </si>
  <si>
    <t>Difference from reference (a.u.) R31M10</t>
  </si>
  <si>
    <t>Medelvärde +/- 10 dygn R31M10</t>
  </si>
  <si>
    <t>Medelvärde +/- 20 dygn R31M10</t>
  </si>
  <si>
    <t>MyQA Project:</t>
  </si>
  <si>
    <t>Patient in AdaptDelivery</t>
  </si>
  <si>
    <t>Plan ID:</t>
  </si>
  <si>
    <t>Detector Calib. Factor:</t>
  </si>
  <si>
    <t>Titel:</t>
  </si>
  <si>
    <t>Godkänt av:</t>
  </si>
  <si>
    <t xml:space="preserve">Kategori: </t>
  </si>
  <si>
    <t>Skapat av:</t>
  </si>
  <si>
    <t>Reviderat av:</t>
  </si>
  <si>
    <t>ID.nr:</t>
  </si>
  <si>
    <t>Dokumenttyp:</t>
  </si>
  <si>
    <t>Strålskyddsinstruktion</t>
  </si>
  <si>
    <t>Godkänt den:</t>
  </si>
  <si>
    <t>Skapat den:</t>
  </si>
  <si>
    <t>Reviderat den:</t>
  </si>
  <si>
    <t>Protocol for Daily QA: Setup preparation fast check</t>
  </si>
  <si>
    <t>Strålskydd</t>
  </si>
  <si>
    <t>Detector:</t>
  </si>
  <si>
    <t>Phantom:</t>
  </si>
  <si>
    <t>Patient in AdaptDelivery:</t>
  </si>
  <si>
    <t>Protocol for Daily QA: Consistency check of single layer and cubic plans dosimetric parameters</t>
  </si>
  <si>
    <t>Daily single layer parameters</t>
  </si>
  <si>
    <t>Good: within 2%</t>
  </si>
  <si>
    <t>Warning: over 2%</t>
  </si>
  <si>
    <t xml:space="preserve">Action level: over 3% </t>
  </si>
  <si>
    <t>Action level: over 2%</t>
  </si>
  <si>
    <t>Good: within 1%</t>
  </si>
  <si>
    <t>Warning: within 2%</t>
  </si>
  <si>
    <t>R15_SOBP10_2Gy</t>
  </si>
  <si>
    <t>R31_SOBP10_2Gy</t>
  </si>
  <si>
    <t>File name</t>
  </si>
  <si>
    <t>GTR2</t>
  </si>
  <si>
    <t>G2</t>
  </si>
  <si>
    <t>Setup check: GTR2 MatriXX PT_2</t>
  </si>
  <si>
    <t>MatriXX PT_2</t>
  </si>
  <si>
    <t>2.3 cm SW + MatrixPT  position adjusted using X-rays (chambers at iso)</t>
  </si>
  <si>
    <t>IBA MatrixPT_2</t>
  </si>
  <si>
    <t xml:space="preserve">GTR2_Reference Calib. 2022-11-04 </t>
  </si>
  <si>
    <t>* reference measurements, Roos IC #2519, 18.11.2022</t>
  </si>
  <si>
    <t>MatriXX (MatrixPT_2 - position adjusted using X-rays (chambers at iso))</t>
  </si>
  <si>
    <r>
      <t>MyQA 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</si>
  <si>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</si>
  <si>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MyQA Offset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</si>
  <si>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 Offset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</si>
  <si>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t>Ref. dose (Roos IC SW)*</t>
  </si>
  <si>
    <t>ML</t>
  </si>
  <si>
    <t>GTR2_20221118_OF_02</t>
  </si>
  <si>
    <t>GTR2_20221118_OF_03</t>
  </si>
  <si>
    <t>GTR2_20221118_R15M10_01, GTR2_20221118_R31M10_01</t>
  </si>
  <si>
    <t>GTR2_20221118_R15M10_02, GTR2_20221118_R31M10_02</t>
  </si>
  <si>
    <t>GTR2_20221118_R15M10_03, GTR2_20221118_R31M10_03</t>
  </si>
  <si>
    <t>AC</t>
  </si>
  <si>
    <r>
      <t xml:space="preserve">GTR2_20221118_OF_04, 
</t>
    </r>
    <r>
      <rPr>
        <sz val="11"/>
        <color rgb="FFFF0000"/>
        <rFont val="Calibri"/>
        <family val="2"/>
        <scheme val="minor"/>
      </rPr>
      <t>REFERENCE IMAGE</t>
    </r>
  </si>
  <si>
    <t>run 2</t>
  </si>
  <si>
    <t>run 3</t>
  </si>
  <si>
    <t>run 4 REFERNCE IMAGE</t>
  </si>
  <si>
    <t>REFERENCE IMAGES</t>
  </si>
  <si>
    <t>GTR2_DailyQA_Matrixx</t>
  </si>
  <si>
    <t>G2_Daily_MatriXX Skandion</t>
  </si>
  <si>
    <t>Single layer_E150MeV_F10x10</t>
  </si>
  <si>
    <t>Cube_R15_SOBP10; Cube_R31_SOBP10</t>
  </si>
  <si>
    <t>Reference dose (TPS) [Gy]</t>
  </si>
  <si>
    <t>Calibration dose [Gy]</t>
  </si>
  <si>
    <t>Ref. dose (SPS)</t>
  </si>
  <si>
    <t>Calibration dose</t>
  </si>
  <si>
    <t>Difference from Calibration dose (%)</t>
  </si>
  <si>
    <t>Difference from reference TPS (%)</t>
  </si>
  <si>
    <t>Δx (cm)</t>
  </si>
  <si>
    <t>Δy (cm)</t>
  </si>
  <si>
    <t>Δz (cm)</t>
  </si>
  <si>
    <t>CV (cm)</t>
  </si>
  <si>
    <t>Table position saved in Physic QA</t>
  </si>
  <si>
    <t>X (cm)</t>
  </si>
  <si>
    <t>Y (cm)</t>
  </si>
  <si>
    <t>Z (cm)</t>
  </si>
  <si>
    <t>Signature</t>
  </si>
  <si>
    <t>First name</t>
  </si>
  <si>
    <t>Last name</t>
  </si>
  <si>
    <t>Profession</t>
  </si>
  <si>
    <t>Note</t>
  </si>
  <si>
    <t>AA</t>
  </si>
  <si>
    <t>Ali</t>
  </si>
  <si>
    <t>Alkhiat</t>
  </si>
  <si>
    <t>Medical Physicist</t>
  </si>
  <si>
    <t>Athanasia</t>
  </si>
  <si>
    <t>Christou</t>
  </si>
  <si>
    <t>Summer physicist</t>
  </si>
  <si>
    <t>AD</t>
  </si>
  <si>
    <t>Alexandru</t>
  </si>
  <si>
    <t>Dasu</t>
  </si>
  <si>
    <t>Medical physicist</t>
  </si>
  <si>
    <t>AHL</t>
  </si>
  <si>
    <t>Annika</t>
  </si>
  <si>
    <t>Hall</t>
  </si>
  <si>
    <t>AJ</t>
  </si>
  <si>
    <t>Anton</t>
  </si>
  <si>
    <t>Jansson</t>
  </si>
  <si>
    <t>Uppstuk physicist</t>
  </si>
  <si>
    <t>AR</t>
  </si>
  <si>
    <t>CVD</t>
  </si>
  <si>
    <t xml:space="preserve">Christina </t>
  </si>
  <si>
    <t>Vallhagen Dahlgren</t>
  </si>
  <si>
    <t>DJ</t>
  </si>
  <si>
    <t>Dan</t>
  </si>
  <si>
    <t>Josefsson</t>
  </si>
  <si>
    <t>EL</t>
  </si>
  <si>
    <t xml:space="preserve">Elias </t>
  </si>
  <si>
    <t>Lindbäck</t>
  </si>
  <si>
    <t>EPe</t>
  </si>
  <si>
    <t>Erik</t>
  </si>
  <si>
    <t>Pettersson</t>
  </si>
  <si>
    <t>GB</t>
  </si>
  <si>
    <t xml:space="preserve">Gloria </t>
  </si>
  <si>
    <t>Bäckström</t>
  </si>
  <si>
    <t>JM</t>
  </si>
  <si>
    <t>Joakim</t>
  </si>
  <si>
    <t>Medin</t>
  </si>
  <si>
    <t>KW</t>
  </si>
  <si>
    <t>Kenneth</t>
  </si>
  <si>
    <t>Wikström</t>
  </si>
  <si>
    <t>LL</t>
  </si>
  <si>
    <t>Linnea</t>
  </si>
  <si>
    <t>Lund</t>
  </si>
  <si>
    <t>MB</t>
  </si>
  <si>
    <t>Mikael</t>
  </si>
  <si>
    <t>Blomqvist</t>
  </si>
  <si>
    <t>ME</t>
  </si>
  <si>
    <t>Marika</t>
  </si>
  <si>
    <t>Enmark</t>
  </si>
  <si>
    <t>MF</t>
  </si>
  <si>
    <t xml:space="preserve">Marcus </t>
  </si>
  <si>
    <t>Fager</t>
  </si>
  <si>
    <t>MJ</t>
  </si>
  <si>
    <t>Johansson</t>
  </si>
  <si>
    <t>MK</t>
  </si>
  <si>
    <t>Marcus</t>
  </si>
  <si>
    <t>Krantz</t>
  </si>
  <si>
    <t>Ml</t>
  </si>
  <si>
    <t>Malgorzata</t>
  </si>
  <si>
    <t>Liszka</t>
  </si>
  <si>
    <t>PL</t>
  </si>
  <si>
    <t>Peter</t>
  </si>
  <si>
    <t>Larsson</t>
  </si>
  <si>
    <t>TH</t>
  </si>
  <si>
    <t>Thomas</t>
  </si>
  <si>
    <t>Henry</t>
  </si>
  <si>
    <t>UG</t>
  </si>
  <si>
    <t>Ulf</t>
  </si>
  <si>
    <t>Granlund</t>
  </si>
  <si>
    <t>The document released for users</t>
  </si>
  <si>
    <t>Conditions in room</t>
  </si>
  <si>
    <t>Z (cm) 
after applying
Offset -3 cm</t>
  </si>
  <si>
    <t>AE</t>
  </si>
  <si>
    <t>Albin</t>
  </si>
  <si>
    <t xml:space="preserve">Adam </t>
  </si>
  <si>
    <t>Röjvall</t>
  </si>
  <si>
    <t>GF</t>
  </si>
  <si>
    <t>Gustav</t>
  </si>
  <si>
    <t>Furubjelke</t>
  </si>
  <si>
    <t>JR</t>
  </si>
  <si>
    <t>Johan</t>
  </si>
  <si>
    <t>Rensfeldt</t>
  </si>
  <si>
    <t>Kaur</t>
  </si>
  <si>
    <t>Gurpreet</t>
  </si>
  <si>
    <t>OJ</t>
  </si>
  <si>
    <t>Jardfelt</t>
  </si>
  <si>
    <t>SF</t>
  </si>
  <si>
    <t>Stina</t>
  </si>
  <si>
    <t>Fredriksson</t>
  </si>
  <si>
    <t>SM</t>
  </si>
  <si>
    <t>Sebastian</t>
  </si>
  <si>
    <t>Mikkelsen</t>
  </si>
  <si>
    <t>Måndag</t>
  </si>
  <si>
    <t>Tisdag</t>
  </si>
  <si>
    <t>Onsdag</t>
  </si>
  <si>
    <t>Torsdag</t>
  </si>
  <si>
    <t>Fredag</t>
  </si>
  <si>
    <t>AC,ML</t>
  </si>
  <si>
    <t>ok</t>
  </si>
  <si>
    <t>992.7</t>
  </si>
  <si>
    <t>296.9</t>
  </si>
  <si>
    <t>run 01 afternoon</t>
  </si>
  <si>
    <t>GTR2_20230309_OF_01</t>
  </si>
  <si>
    <t>GTR2_20230309_R15M10_01, GTR2_20230309_R31M10_01</t>
  </si>
  <si>
    <t>Eriksson</t>
  </si>
  <si>
    <t>EF</t>
  </si>
  <si>
    <t>Emil</t>
  </si>
  <si>
    <t>Forsberg</t>
  </si>
  <si>
    <t>EN</t>
  </si>
  <si>
    <t>Näslund</t>
  </si>
  <si>
    <t>GK</t>
  </si>
  <si>
    <t>Olof</t>
  </si>
  <si>
    <t>ON</t>
  </si>
  <si>
    <t>Olivier</t>
  </si>
  <si>
    <t>YM</t>
  </si>
  <si>
    <t>Younes</t>
  </si>
  <si>
    <t>Majeddam</t>
  </si>
  <si>
    <t>EA</t>
  </si>
  <si>
    <t xml:space="preserve">Erik </t>
  </si>
  <si>
    <t>Almhagen</t>
  </si>
  <si>
    <t>NIC</t>
  </si>
  <si>
    <t>Carl Magnus</t>
  </si>
  <si>
    <t>Nilsson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</si>
</sst>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name val="MS Sans Serif"/>
    </font>
    <font>
      <sz val="9"/>
      <name val="Verdana"/>
      <family val="2"/>
    </font>
    <font>
      <sz val="8"/>
      <name val="Verdana"/>
      <family val="2"/>
    </font>
    <font>
      <sz val="12"/>
      <name val="Verdana"/>
      <family val="2"/>
    </font>
    <font>
      <b/>
      <sz val="9"/>
      <name val="Verdana"/>
      <family val="2"/>
    </font>
    <font>
      <b/>
      <sz val="11"/>
      <color theme="9" tint="-0.499984740745262"/>
      <name val="Calibri"/>
      <family val="2"/>
      <scheme val="minor"/>
    </font>
    <font>
      <b/>
      <sz val="14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sz val="9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</patternFill>
    </fill>
    <fill>
      <patternFill patternType="solid">
        <fgColor theme="9" tint="-0.249977111117893"/>
        <bgColor theme="9"/>
      </patternFill>
    </fill>
    <fill>
      <patternFill patternType="solid">
        <fgColor rgb="FFFFC000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9"/>
      </top>
      <bottom/>
      <diagonal/>
    </border>
    <border>
      <left/>
      <right style="medium">
        <color indexed="64"/>
      </right>
      <top style="thin">
        <color theme="9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 style="medium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theme="1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theme="1"/>
      </bottom>
      <diagonal/>
    </border>
    <border>
      <left/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thin">
        <color theme="9"/>
      </bottom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10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23" fillId="17" borderId="0" applyNumberFormat="0" applyBorder="0" applyAlignment="0" applyProtection="0"/>
    <xf numFmtId="0" fontId="24" fillId="18" borderId="0" applyNumberFormat="0" applyBorder="0" applyAlignment="0" applyProtection="0"/>
    <xf numFmtId="0" fontId="28" fillId="0" borderId="0"/>
  </cellStyleXfs>
  <cellXfs count="473">
    <xf numFmtId="0" fontId="0" fillId="0" borderId="0" xfId="0"/>
    <xf numFmtId="0" fontId="2" fillId="0" borderId="0" xfId="0" applyFont="1"/>
    <xf numFmtId="0" fontId="3" fillId="4" borderId="0" xfId="3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1" fontId="0" fillId="0" borderId="0" xfId="0" applyNumberFormat="1"/>
    <xf numFmtId="1" fontId="6" fillId="0" borderId="0" xfId="0" applyNumberFormat="1" applyFont="1" applyAlignment="1">
      <alignment horizontal="left"/>
    </xf>
    <xf numFmtId="1" fontId="7" fillId="0" borderId="0" xfId="0" applyNumberFormat="1" applyFont="1"/>
    <xf numFmtId="0" fontId="0" fillId="0" borderId="0" xfId="0" applyProtection="1">
      <protection locked="0"/>
    </xf>
    <xf numFmtId="9" fontId="0" fillId="0" borderId="0" xfId="0" applyNumberFormat="1" applyProtection="1">
      <protection locked="0"/>
    </xf>
    <xf numFmtId="0" fontId="0" fillId="0" borderId="4" xfId="0" applyBorder="1" applyProtection="1">
      <protection locked="0"/>
    </xf>
    <xf numFmtId="0" fontId="9" fillId="5" borderId="0" xfId="5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9" fillId="5" borderId="0" xfId="5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11" borderId="7" xfId="8" applyFont="1" applyFill="1" applyBorder="1" applyAlignment="1" applyProtection="1">
      <alignment horizontal="center" vertical="center"/>
      <protection locked="0"/>
    </xf>
    <xf numFmtId="0" fontId="2" fillId="13" borderId="1" xfId="8" applyNumberFormat="1" applyFont="1" applyFill="1" applyBorder="1" applyAlignment="1" applyProtection="1">
      <alignment horizontal="center" vertical="center" wrapText="1"/>
      <protection locked="0"/>
    </xf>
    <xf numFmtId="0" fontId="10" fillId="13" borderId="10" xfId="2" applyNumberFormat="1" applyFont="1" applyFill="1" applyBorder="1" applyAlignment="1" applyProtection="1">
      <alignment horizontal="center" vertical="center" wrapText="1"/>
      <protection locked="0"/>
    </xf>
    <xf numFmtId="0" fontId="10" fillId="14" borderId="12" xfId="0" applyFont="1" applyFill="1" applyBorder="1" applyAlignment="1" applyProtection="1">
      <alignment horizontal="center" vertical="center"/>
      <protection locked="0"/>
    </xf>
    <xf numFmtId="0" fontId="10" fillId="14" borderId="13" xfId="0" applyFont="1" applyFill="1" applyBorder="1" applyAlignment="1" applyProtection="1">
      <alignment horizontal="center" vertical="center"/>
      <protection locked="0"/>
    </xf>
    <xf numFmtId="0" fontId="10" fillId="14" borderId="11" xfId="0" applyFont="1" applyFill="1" applyBorder="1" applyAlignment="1" applyProtection="1">
      <alignment horizontal="center" vertical="center"/>
      <protection locked="0"/>
    </xf>
    <xf numFmtId="0" fontId="10" fillId="14" borderId="6" xfId="0" applyFont="1" applyFill="1" applyBorder="1" applyAlignment="1" applyProtection="1">
      <alignment horizontal="center" vertical="center"/>
      <protection locked="0"/>
    </xf>
    <xf numFmtId="0" fontId="10" fillId="14" borderId="7" xfId="0" applyFont="1" applyFill="1" applyBorder="1" applyAlignment="1" applyProtection="1">
      <alignment horizontal="center" vertical="center"/>
      <protection locked="0"/>
    </xf>
    <xf numFmtId="0" fontId="10" fillId="14" borderId="8" xfId="0" applyFont="1" applyFill="1" applyBorder="1" applyAlignment="1" applyProtection="1">
      <alignment horizontal="center" vertical="center"/>
      <protection locked="0"/>
    </xf>
    <xf numFmtId="0" fontId="10" fillId="15" borderId="14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4" xfId="0" applyBorder="1"/>
    <xf numFmtId="0" fontId="2" fillId="0" borderId="4" xfId="0" applyFont="1" applyBorder="1"/>
    <xf numFmtId="0" fontId="0" fillId="0" borderId="13" xfId="0" applyBorder="1"/>
    <xf numFmtId="0" fontId="2" fillId="0" borderId="13" xfId="0" applyFont="1" applyBorder="1"/>
    <xf numFmtId="0" fontId="13" fillId="0" borderId="0" xfId="0" applyFont="1"/>
    <xf numFmtId="0" fontId="4" fillId="0" borderId="0" xfId="0" applyFont="1"/>
    <xf numFmtId="2" fontId="2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" fontId="6" fillId="0" borderId="0" xfId="0" applyNumberFormat="1" applyFon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0" fontId="5" fillId="0" borderId="0" xfId="0" applyFont="1" applyProtection="1">
      <protection locked="0"/>
    </xf>
    <xf numFmtId="0" fontId="2" fillId="10" borderId="0" xfId="4" applyNumberFormat="1" applyFont="1" applyFill="1" applyBorder="1"/>
    <xf numFmtId="164" fontId="2" fillId="10" borderId="0" xfId="4" applyNumberFormat="1" applyFont="1" applyFill="1" applyBorder="1"/>
    <xf numFmtId="10" fontId="2" fillId="10" borderId="0" xfId="4" applyFont="1" applyFill="1" applyBorder="1"/>
    <xf numFmtId="2" fontId="2" fillId="10" borderId="0" xfId="4" applyNumberFormat="1" applyFont="1" applyFill="1" applyBorder="1"/>
    <xf numFmtId="164" fontId="0" fillId="0" borderId="0" xfId="0" applyNumberFormat="1"/>
    <xf numFmtId="1" fontId="1" fillId="0" borderId="0" xfId="6" applyNumberFormat="1" applyFill="1" applyBorder="1" applyProtection="1">
      <protection locked="0"/>
    </xf>
    <xf numFmtId="0" fontId="1" fillId="0" borderId="0" xfId="6" applyFill="1" applyBorder="1" applyProtection="1">
      <protection locked="0"/>
    </xf>
    <xf numFmtId="0" fontId="2" fillId="0" borderId="0" xfId="4" applyNumberFormat="1" applyFont="1" applyFill="1" applyBorder="1"/>
    <xf numFmtId="0" fontId="17" fillId="0" borderId="0" xfId="0" applyFont="1"/>
    <xf numFmtId="1" fontId="5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0" fontId="16" fillId="0" borderId="0" xfId="0" applyFont="1"/>
    <xf numFmtId="49" fontId="17" fillId="0" borderId="0" xfId="0" applyNumberFormat="1" applyFont="1" applyAlignment="1" applyProtection="1">
      <alignment horizontal="right"/>
      <protection locked="0"/>
    </xf>
    <xf numFmtId="9" fontId="17" fillId="0" borderId="0" xfId="0" applyNumberFormat="1" applyFont="1" applyProtection="1">
      <protection locked="0"/>
    </xf>
    <xf numFmtId="9" fontId="17" fillId="0" borderId="0" xfId="0" applyNumberFormat="1" applyFont="1"/>
    <xf numFmtId="0" fontId="17" fillId="0" borderId="0" xfId="0" applyFont="1" applyAlignment="1">
      <alignment horizontal="center"/>
    </xf>
    <xf numFmtId="164" fontId="20" fillId="0" borderId="0" xfId="0" applyNumberFormat="1" applyFont="1"/>
    <xf numFmtId="9" fontId="17" fillId="0" borderId="0" xfId="0" quotePrefix="1" applyNumberFormat="1" applyFont="1" applyAlignment="1" applyProtection="1">
      <alignment horizontal="center" vertical="center"/>
      <protection locked="0"/>
    </xf>
    <xf numFmtId="1" fontId="17" fillId="0" borderId="0" xfId="0" applyNumberFormat="1" applyFont="1" applyAlignment="1" applyProtection="1">
      <alignment horizontal="center" vertical="center"/>
      <protection locked="0"/>
    </xf>
    <xf numFmtId="9" fontId="17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2" fontId="16" fillId="0" borderId="0" xfId="0" applyNumberFormat="1" applyFont="1"/>
    <xf numFmtId="164" fontId="25" fillId="17" borderId="0" xfId="10" applyNumberFormat="1" applyFont="1" applyBorder="1" applyAlignment="1">
      <alignment horizontal="center"/>
    </xf>
    <xf numFmtId="164" fontId="26" fillId="18" borderId="0" xfId="11" applyNumberFormat="1" applyFont="1" applyBorder="1" applyAlignment="1">
      <alignment horizontal="center"/>
    </xf>
    <xf numFmtId="164" fontId="27" fillId="5" borderId="0" xfId="5" applyNumberFormat="1" applyFont="1" applyBorder="1" applyAlignment="1">
      <alignment horizontal="center"/>
    </xf>
    <xf numFmtId="164" fontId="25" fillId="17" borderId="0" xfId="1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5" fillId="17" borderId="0" xfId="10" applyNumberFormat="1" applyFont="1" applyBorder="1" applyAlignment="1">
      <alignment horizontal="center"/>
    </xf>
    <xf numFmtId="2" fontId="26" fillId="18" borderId="0" xfId="11" applyNumberFormat="1" applyFont="1" applyBorder="1" applyAlignment="1">
      <alignment horizontal="center"/>
    </xf>
    <xf numFmtId="2" fontId="27" fillId="5" borderId="0" xfId="5" applyNumberFormat="1" applyFont="1" applyBorder="1" applyAlignment="1">
      <alignment horizontal="center"/>
    </xf>
    <xf numFmtId="2" fontId="25" fillId="17" borderId="0" xfId="10" applyNumberFormat="1" applyFont="1" applyBorder="1" applyAlignment="1">
      <alignment horizontal="center"/>
    </xf>
    <xf numFmtId="0" fontId="20" fillId="0" borderId="0" xfId="0" applyFont="1" applyAlignment="1" applyProtection="1">
      <alignment horizontal="left"/>
      <protection locked="0"/>
    </xf>
    <xf numFmtId="9" fontId="27" fillId="0" borderId="0" xfId="5" applyNumberFormat="1" applyFont="1" applyFill="1" applyBorder="1" applyAlignment="1">
      <alignment horizontal="center"/>
    </xf>
    <xf numFmtId="164" fontId="26" fillId="18" borderId="0" xfId="11" applyNumberFormat="1" applyFont="1" applyBorder="1" applyAlignment="1">
      <alignment horizontal="left"/>
    </xf>
    <xf numFmtId="164" fontId="25" fillId="17" borderId="0" xfId="10" applyNumberFormat="1" applyFont="1" applyBorder="1" applyAlignment="1">
      <alignment horizontal="left"/>
    </xf>
    <xf numFmtId="164" fontId="25" fillId="17" borderId="4" xfId="10" applyNumberFormat="1" applyFont="1" applyBorder="1" applyAlignment="1">
      <alignment horizontal="center" vertical="center"/>
    </xf>
    <xf numFmtId="164" fontId="27" fillId="5" borderId="4" xfId="5" applyNumberFormat="1" applyFont="1" applyBorder="1" applyAlignment="1">
      <alignment horizontal="center"/>
    </xf>
    <xf numFmtId="164" fontId="27" fillId="5" borderId="31" xfId="5" applyNumberFormat="1" applyFont="1" applyBorder="1" applyAlignment="1">
      <alignment horizontal="center"/>
    </xf>
    <xf numFmtId="2" fontId="26" fillId="18" borderId="0" xfId="11" quotePrefix="1" applyNumberFormat="1" applyFont="1" applyBorder="1" applyAlignment="1">
      <alignment horizontal="center"/>
    </xf>
    <xf numFmtId="164" fontId="26" fillId="18" borderId="0" xfId="11" applyNumberFormat="1" applyFont="1" applyAlignment="1">
      <alignment horizontal="center"/>
    </xf>
    <xf numFmtId="164" fontId="27" fillId="5" borderId="0" xfId="5" applyNumberFormat="1" applyFont="1" applyAlignment="1">
      <alignment horizontal="center"/>
    </xf>
    <xf numFmtId="164" fontId="25" fillId="17" borderId="0" xfId="10" applyNumberFormat="1" applyFont="1" applyAlignment="1">
      <alignment horizontal="center"/>
    </xf>
    <xf numFmtId="0" fontId="0" fillId="19" borderId="0" xfId="0" applyFill="1" applyAlignment="1" applyProtection="1">
      <alignment horizontal="center"/>
      <protection locked="0"/>
    </xf>
    <xf numFmtId="0" fontId="17" fillId="19" borderId="0" xfId="0" applyFont="1" applyFill="1" applyAlignment="1" applyProtection="1">
      <alignment horizontal="center"/>
      <protection locked="0"/>
    </xf>
    <xf numFmtId="0" fontId="16" fillId="19" borderId="0" xfId="0" applyFont="1" applyFill="1" applyAlignment="1" applyProtection="1">
      <alignment horizontal="center"/>
      <protection locked="0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1" fontId="23" fillId="17" borderId="0" xfId="10" applyNumberFormat="1" applyProtection="1">
      <protection locked="0"/>
    </xf>
    <xf numFmtId="1" fontId="24" fillId="18" borderId="0" xfId="11" applyNumberFormat="1" applyProtection="1">
      <protection locked="0"/>
    </xf>
    <xf numFmtId="1" fontId="9" fillId="5" borderId="0" xfId="5" applyNumberFormat="1" applyProtection="1">
      <protection locked="0"/>
    </xf>
    <xf numFmtId="2" fontId="2" fillId="0" borderId="31" xfId="0" applyNumberFormat="1" applyFont="1" applyBorder="1"/>
    <xf numFmtId="2" fontId="16" fillId="19" borderId="0" xfId="0" applyNumberFormat="1" applyFont="1" applyFill="1" applyAlignment="1" applyProtection="1">
      <alignment horizontal="center"/>
      <protection locked="0"/>
    </xf>
    <xf numFmtId="164" fontId="17" fillId="0" borderId="43" xfId="0" applyNumberFormat="1" applyFont="1" applyBorder="1" applyAlignment="1">
      <alignment horizontal="center"/>
    </xf>
    <xf numFmtId="2" fontId="17" fillId="0" borderId="45" xfId="4" applyNumberFormat="1" applyFont="1" applyFill="1" applyBorder="1" applyAlignment="1">
      <alignment horizontal="center"/>
    </xf>
    <xf numFmtId="2" fontId="17" fillId="0" borderId="44" xfId="4" applyNumberFormat="1" applyFont="1" applyFill="1" applyBorder="1" applyAlignment="1">
      <alignment horizontal="center"/>
    </xf>
    <xf numFmtId="164" fontId="17" fillId="0" borderId="44" xfId="0" applyNumberFormat="1" applyFont="1" applyBorder="1" applyAlignment="1">
      <alignment horizontal="center"/>
    </xf>
    <xf numFmtId="2" fontId="17" fillId="0" borderId="44" xfId="0" applyNumberFormat="1" applyFont="1" applyBorder="1" applyAlignment="1">
      <alignment horizontal="center"/>
    </xf>
    <xf numFmtId="2" fontId="17" fillId="0" borderId="46" xfId="0" applyNumberFormat="1" applyFont="1" applyBorder="1" applyAlignment="1">
      <alignment horizontal="center"/>
    </xf>
    <xf numFmtId="1" fontId="15" fillId="0" borderId="40" xfId="1" applyNumberFormat="1" applyFont="1" applyFill="1" applyBorder="1" applyAlignment="1" applyProtection="1">
      <alignment horizontal="center" vertical="center"/>
      <protection locked="0"/>
    </xf>
    <xf numFmtId="0" fontId="15" fillId="0" borderId="47" xfId="1" applyFont="1" applyFill="1" applyBorder="1" applyAlignment="1">
      <alignment horizontal="center" vertical="center" wrapText="1"/>
    </xf>
    <xf numFmtId="0" fontId="15" fillId="0" borderId="48" xfId="1" applyFont="1" applyFill="1" applyBorder="1" applyAlignment="1">
      <alignment horizontal="center" vertical="center" wrapText="1"/>
    </xf>
    <xf numFmtId="0" fontId="15" fillId="0" borderId="49" xfId="1" applyFont="1" applyFill="1" applyBorder="1" applyAlignment="1">
      <alignment horizontal="center" vertical="center" wrapText="1"/>
    </xf>
    <xf numFmtId="0" fontId="15" fillId="0" borderId="50" xfId="1" applyNumberFormat="1" applyFont="1" applyFill="1" applyBorder="1" applyAlignment="1">
      <alignment horizontal="center" vertical="center" wrapText="1"/>
    </xf>
    <xf numFmtId="0" fontId="15" fillId="0" borderId="48" xfId="1" applyNumberFormat="1" applyFont="1" applyFill="1" applyBorder="1" applyAlignment="1">
      <alignment horizontal="center" vertical="center" wrapText="1"/>
    </xf>
    <xf numFmtId="0" fontId="15" fillId="0" borderId="51" xfId="1" applyNumberFormat="1" applyFont="1" applyFill="1" applyBorder="1" applyAlignment="1">
      <alignment horizontal="center" vertical="center" wrapText="1"/>
    </xf>
    <xf numFmtId="0" fontId="15" fillId="0" borderId="48" xfId="1" applyFont="1" applyFill="1" applyBorder="1" applyAlignment="1" applyProtection="1">
      <alignment horizontal="center" vertical="center" wrapText="1"/>
      <protection locked="0"/>
    </xf>
    <xf numFmtId="1" fontId="0" fillId="0" borderId="52" xfId="0" applyNumberFormat="1" applyBorder="1" applyProtection="1">
      <protection locked="0"/>
    </xf>
    <xf numFmtId="1" fontId="0" fillId="0" borderId="54" xfId="0" applyNumberFormat="1" applyBorder="1" applyAlignment="1" applyProtection="1">
      <alignment horizontal="center"/>
      <protection locked="0"/>
    </xf>
    <xf numFmtId="164" fontId="17" fillId="0" borderId="41" xfId="0" applyNumberFormat="1" applyFont="1" applyBorder="1" applyAlignment="1">
      <alignment horizontal="center"/>
    </xf>
    <xf numFmtId="10" fontId="17" fillId="0" borderId="36" xfId="4" applyFont="1" applyFill="1" applyBorder="1" applyAlignment="1">
      <alignment horizontal="center"/>
    </xf>
    <xf numFmtId="10" fontId="17" fillId="0" borderId="37" xfId="4" applyFont="1" applyFill="1" applyBorder="1" applyAlignment="1">
      <alignment horizontal="center"/>
    </xf>
    <xf numFmtId="2" fontId="17" fillId="0" borderId="35" xfId="4" applyNumberFormat="1" applyFont="1" applyFill="1" applyBorder="1" applyAlignment="1">
      <alignment horizontal="center"/>
    </xf>
    <xf numFmtId="2" fontId="17" fillId="0" borderId="36" xfId="4" applyNumberFormat="1" applyFont="1" applyFill="1" applyBorder="1" applyAlignment="1">
      <alignment horizontal="center"/>
    </xf>
    <xf numFmtId="164" fontId="17" fillId="0" borderId="36" xfId="0" applyNumberFormat="1" applyFont="1" applyBorder="1" applyAlignment="1">
      <alignment horizontal="center"/>
    </xf>
    <xf numFmtId="2" fontId="17" fillId="0" borderId="36" xfId="0" applyNumberFormat="1" applyFont="1" applyBorder="1" applyAlignment="1">
      <alignment horizontal="center"/>
    </xf>
    <xf numFmtId="2" fontId="17" fillId="0" borderId="42" xfId="0" applyNumberFormat="1" applyFont="1" applyBorder="1" applyAlignment="1">
      <alignment horizontal="center"/>
    </xf>
    <xf numFmtId="0" fontId="2" fillId="0" borderId="36" xfId="4" applyNumberFormat="1" applyFont="1" applyFill="1" applyBorder="1"/>
    <xf numFmtId="1" fontId="15" fillId="0" borderId="55" xfId="1" applyNumberFormat="1" applyFont="1" applyFill="1" applyBorder="1" applyAlignment="1" applyProtection="1">
      <alignment horizontal="center" vertical="center"/>
      <protection locked="0"/>
    </xf>
    <xf numFmtId="1" fontId="15" fillId="0" borderId="56" xfId="1" applyNumberFormat="1" applyFont="1" applyFill="1" applyBorder="1" applyAlignment="1" applyProtection="1">
      <alignment horizontal="center" vertical="center"/>
      <protection locked="0"/>
    </xf>
    <xf numFmtId="0" fontId="15" fillId="0" borderId="58" xfId="1" applyFont="1" applyFill="1" applyBorder="1" applyAlignment="1" applyProtection="1">
      <alignment horizontal="center" vertical="center"/>
      <protection locked="0"/>
    </xf>
    <xf numFmtId="0" fontId="15" fillId="0" borderId="58" xfId="1" applyFont="1" applyFill="1" applyBorder="1" applyAlignment="1" applyProtection="1">
      <alignment horizontal="center" vertical="center" wrapText="1"/>
      <protection locked="0"/>
    </xf>
    <xf numFmtId="1" fontId="15" fillId="0" borderId="58" xfId="1" applyNumberFormat="1" applyFont="1" applyFill="1" applyBorder="1" applyAlignment="1" applyProtection="1">
      <alignment horizontal="center" vertical="center"/>
      <protection locked="0"/>
    </xf>
    <xf numFmtId="0" fontId="15" fillId="0" borderId="57" xfId="1" applyFont="1" applyFill="1" applyBorder="1" applyAlignment="1">
      <alignment horizontal="center" vertical="center" wrapText="1"/>
    </xf>
    <xf numFmtId="0" fontId="15" fillId="0" borderId="58" xfId="1" applyFont="1" applyFill="1" applyBorder="1" applyAlignment="1">
      <alignment horizontal="center" vertical="center" wrapText="1"/>
    </xf>
    <xf numFmtId="0" fontId="15" fillId="0" borderId="59" xfId="1" applyFont="1" applyFill="1" applyBorder="1" applyAlignment="1">
      <alignment horizontal="center" vertical="center" wrapText="1"/>
    </xf>
    <xf numFmtId="10" fontId="17" fillId="0" borderId="61" xfId="4" applyFont="1" applyFill="1" applyBorder="1" applyAlignment="1">
      <alignment horizontal="center"/>
    </xf>
    <xf numFmtId="0" fontId="15" fillId="0" borderId="63" xfId="1" applyFont="1" applyFill="1" applyBorder="1" applyAlignment="1" applyProtection="1">
      <alignment horizontal="center" vertical="center"/>
      <protection locked="0"/>
    </xf>
    <xf numFmtId="0" fontId="15" fillId="0" borderId="64" xfId="1" applyFont="1" applyFill="1" applyBorder="1" applyAlignment="1">
      <alignment horizontal="center" vertical="center"/>
    </xf>
    <xf numFmtId="1" fontId="15" fillId="0" borderId="62" xfId="1" applyNumberFormat="1" applyFont="1" applyFill="1" applyBorder="1" applyAlignment="1" applyProtection="1">
      <alignment horizontal="center" vertical="center"/>
      <protection locked="0"/>
    </xf>
    <xf numFmtId="1" fontId="15" fillId="0" borderId="63" xfId="1" applyNumberFormat="1" applyFont="1" applyFill="1" applyBorder="1" applyAlignment="1" applyProtection="1">
      <alignment horizontal="center" vertical="center"/>
      <protection locked="0"/>
    </xf>
    <xf numFmtId="1" fontId="15" fillId="0" borderId="64" xfId="1" applyNumberFormat="1" applyFont="1" applyFill="1" applyBorder="1" applyAlignment="1" applyProtection="1">
      <alignment horizontal="center" vertical="center"/>
      <protection locked="0"/>
    </xf>
    <xf numFmtId="0" fontId="15" fillId="0" borderId="63" xfId="1" applyFont="1" applyFill="1" applyBorder="1" applyAlignment="1">
      <alignment horizontal="center" vertical="center" wrapText="1"/>
    </xf>
    <xf numFmtId="0" fontId="15" fillId="0" borderId="64" xfId="1" applyFont="1" applyFill="1" applyBorder="1" applyAlignment="1">
      <alignment horizontal="center" vertical="center" wrapText="1"/>
    </xf>
    <xf numFmtId="0" fontId="17" fillId="0" borderId="42" xfId="4" applyNumberFormat="1" applyFont="1" applyFill="1" applyBorder="1" applyAlignment="1">
      <alignment horizontal="center"/>
    </xf>
    <xf numFmtId="164" fontId="17" fillId="0" borderId="65" xfId="0" applyNumberFormat="1" applyFont="1" applyBorder="1" applyAlignment="1">
      <alignment horizontal="center"/>
    </xf>
    <xf numFmtId="10" fontId="17" fillId="0" borderId="66" xfId="4" applyFont="1" applyFill="1" applyBorder="1" applyAlignment="1">
      <alignment horizontal="center"/>
    </xf>
    <xf numFmtId="10" fontId="17" fillId="0" borderId="70" xfId="4" applyFont="1" applyFill="1" applyBorder="1" applyAlignment="1">
      <alignment horizontal="center"/>
    </xf>
    <xf numFmtId="0" fontId="15" fillId="0" borderId="10" xfId="1" applyFont="1" applyFill="1" applyBorder="1" applyAlignment="1">
      <alignment horizontal="center" vertical="center" wrapText="1"/>
    </xf>
    <xf numFmtId="0" fontId="15" fillId="0" borderId="60" xfId="1" applyNumberFormat="1" applyFont="1" applyFill="1" applyBorder="1" applyAlignment="1">
      <alignment horizontal="center" vertical="center" wrapText="1"/>
    </xf>
    <xf numFmtId="0" fontId="15" fillId="0" borderId="61" xfId="1" applyNumberFormat="1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center"/>
      <protection locked="0"/>
    </xf>
    <xf numFmtId="0" fontId="15" fillId="0" borderId="74" xfId="1" applyNumberFormat="1" applyFont="1" applyFill="1" applyBorder="1" applyAlignment="1">
      <alignment horizontal="center" vertical="center" wrapText="1"/>
    </xf>
    <xf numFmtId="164" fontId="16" fillId="19" borderId="4" xfId="0" applyNumberFormat="1" applyFont="1" applyFill="1" applyBorder="1" applyAlignment="1" applyProtection="1">
      <alignment horizontal="center"/>
      <protection locked="0"/>
    </xf>
    <xf numFmtId="164" fontId="26" fillId="18" borderId="4" xfId="11" applyNumberFormat="1" applyFont="1" applyBorder="1" applyAlignment="1">
      <alignment horizontal="center"/>
    </xf>
    <xf numFmtId="2" fontId="16" fillId="0" borderId="75" xfId="0" applyNumberFormat="1" applyFont="1" applyBorder="1"/>
    <xf numFmtId="1" fontId="17" fillId="0" borderId="4" xfId="0" applyNumberFormat="1" applyFont="1" applyBorder="1" applyProtection="1">
      <protection locked="0"/>
    </xf>
    <xf numFmtId="2" fontId="16" fillId="0" borderId="77" xfId="0" applyNumberFormat="1" applyFont="1" applyBorder="1"/>
    <xf numFmtId="1" fontId="17" fillId="0" borderId="76" xfId="0" applyNumberFormat="1" applyFont="1" applyBorder="1" applyProtection="1">
      <protection locked="0"/>
    </xf>
    <xf numFmtId="0" fontId="0" fillId="0" borderId="31" xfId="0" applyBorder="1" applyProtection="1">
      <protection locked="0"/>
    </xf>
    <xf numFmtId="164" fontId="25" fillId="17" borderId="31" xfId="10" applyNumberFormat="1" applyFont="1" applyBorder="1" applyAlignment="1">
      <alignment horizontal="center"/>
    </xf>
    <xf numFmtId="164" fontId="26" fillId="18" borderId="31" xfId="11" applyNumberFormat="1" applyFont="1" applyBorder="1" applyAlignment="1">
      <alignment horizontal="center"/>
    </xf>
    <xf numFmtId="1" fontId="17" fillId="0" borderId="29" xfId="0" applyNumberFormat="1" applyFont="1" applyBorder="1" applyProtection="1">
      <protection locked="0"/>
    </xf>
    <xf numFmtId="2" fontId="16" fillId="0" borderId="79" xfId="0" applyNumberFormat="1" applyFont="1" applyBorder="1"/>
    <xf numFmtId="2" fontId="17" fillId="0" borderId="78" xfId="0" applyNumberFormat="1" applyFont="1" applyBorder="1" applyAlignment="1">
      <alignment horizontal="left"/>
    </xf>
    <xf numFmtId="1" fontId="17" fillId="0" borderId="78" xfId="0" applyNumberFormat="1" applyFont="1" applyBorder="1" applyProtection="1">
      <protection locked="0"/>
    </xf>
    <xf numFmtId="2" fontId="17" fillId="0" borderId="33" xfId="0" applyNumberFormat="1" applyFont="1" applyBorder="1" applyAlignment="1">
      <alignment horizontal="left"/>
    </xf>
    <xf numFmtId="0" fontId="20" fillId="0" borderId="30" xfId="0" applyFont="1" applyBorder="1" applyAlignment="1" applyProtection="1">
      <alignment horizontal="left"/>
      <protection locked="0"/>
    </xf>
    <xf numFmtId="0" fontId="20" fillId="0" borderId="78" xfId="0" applyFont="1" applyBorder="1" applyAlignment="1" applyProtection="1">
      <alignment horizontal="left"/>
      <protection locked="0"/>
    </xf>
    <xf numFmtId="14" fontId="20" fillId="0" borderId="78" xfId="0" applyNumberFormat="1" applyFont="1" applyBorder="1" applyAlignment="1" applyProtection="1">
      <alignment horizontal="left"/>
      <protection locked="0"/>
    </xf>
    <xf numFmtId="14" fontId="20" fillId="0" borderId="79" xfId="0" applyNumberFormat="1" applyFont="1" applyBorder="1" applyAlignment="1" applyProtection="1">
      <alignment horizontal="left"/>
      <protection locked="0"/>
    </xf>
    <xf numFmtId="1" fontId="0" fillId="0" borderId="80" xfId="0" applyNumberFormat="1" applyBorder="1" applyAlignment="1" applyProtection="1">
      <alignment horizontal="center"/>
      <protection locked="0"/>
    </xf>
    <xf numFmtId="2" fontId="17" fillId="0" borderId="61" xfId="4" applyNumberFormat="1" applyFont="1" applyFill="1" applyBorder="1" applyAlignment="1">
      <alignment horizontal="center"/>
    </xf>
    <xf numFmtId="164" fontId="17" fillId="0" borderId="61" xfId="0" applyNumberFormat="1" applyFont="1" applyBorder="1" applyAlignment="1">
      <alignment horizontal="center"/>
    </xf>
    <xf numFmtId="2" fontId="17" fillId="0" borderId="61" xfId="0" applyNumberFormat="1" applyFont="1" applyBorder="1" applyAlignment="1">
      <alignment horizontal="center"/>
    </xf>
    <xf numFmtId="2" fontId="17" fillId="0" borderId="74" xfId="0" applyNumberFormat="1" applyFont="1" applyBorder="1" applyAlignment="1">
      <alignment horizontal="center"/>
    </xf>
    <xf numFmtId="1" fontId="15" fillId="0" borderId="6" xfId="1" applyNumberFormat="1" applyFont="1" applyFill="1" applyBorder="1" applyAlignment="1" applyProtection="1">
      <alignment horizontal="center" vertical="center"/>
      <protection locked="0"/>
    </xf>
    <xf numFmtId="0" fontId="15" fillId="0" borderId="58" xfId="1" applyNumberFormat="1" applyFont="1" applyFill="1" applyBorder="1" applyAlignment="1">
      <alignment horizontal="center" vertical="center" wrapText="1"/>
    </xf>
    <xf numFmtId="0" fontId="15" fillId="0" borderId="64" xfId="1" applyNumberFormat="1" applyFont="1" applyFill="1" applyBorder="1" applyAlignment="1">
      <alignment horizontal="center" vertical="center" wrapText="1"/>
    </xf>
    <xf numFmtId="1" fontId="16" fillId="0" borderId="34" xfId="0" applyNumberFormat="1" applyFont="1" applyBorder="1" applyProtection="1">
      <protection locked="0"/>
    </xf>
    <xf numFmtId="14" fontId="5" fillId="0" borderId="0" xfId="0" applyNumberFormat="1" applyFont="1" applyProtection="1">
      <protection locked="0"/>
    </xf>
    <xf numFmtId="2" fontId="2" fillId="0" borderId="4" xfId="0" applyNumberFormat="1" applyFont="1" applyBorder="1"/>
    <xf numFmtId="2" fontId="2" fillId="0" borderId="13" xfId="0" applyNumberFormat="1" applyFont="1" applyBorder="1"/>
    <xf numFmtId="1" fontId="5" fillId="0" borderId="4" xfId="9" applyNumberFormat="1" applyFont="1" applyBorder="1"/>
    <xf numFmtId="1" fontId="5" fillId="0" borderId="0" xfId="9" applyNumberFormat="1" applyFont="1" applyBorder="1"/>
    <xf numFmtId="1" fontId="5" fillId="0" borderId="13" xfId="9" applyNumberFormat="1" applyFont="1" applyBorder="1"/>
    <xf numFmtId="14" fontId="20" fillId="0" borderId="76" xfId="0" applyNumberFormat="1" applyFont="1" applyBorder="1" applyAlignment="1" applyProtection="1">
      <alignment horizontal="left"/>
      <protection locked="0"/>
    </xf>
    <xf numFmtId="2" fontId="17" fillId="0" borderId="82" xfId="0" applyNumberFormat="1" applyFont="1" applyBorder="1" applyAlignment="1">
      <alignment horizontal="left"/>
    </xf>
    <xf numFmtId="164" fontId="25" fillId="17" borderId="81" xfId="10" applyNumberFormat="1" applyFont="1" applyBorder="1" applyAlignment="1">
      <alignment horizontal="center" vertical="center"/>
    </xf>
    <xf numFmtId="164" fontId="26" fillId="18" borderId="81" xfId="11" applyNumberFormat="1" applyFont="1" applyBorder="1" applyAlignment="1">
      <alignment horizontal="center"/>
    </xf>
    <xf numFmtId="164" fontId="27" fillId="5" borderId="81" xfId="5" applyNumberFormat="1" applyFont="1" applyBorder="1" applyAlignment="1">
      <alignment horizontal="center"/>
    </xf>
    <xf numFmtId="164" fontId="25" fillId="17" borderId="81" xfId="10" applyNumberFormat="1" applyFont="1" applyBorder="1" applyAlignment="1">
      <alignment horizontal="center"/>
    </xf>
    <xf numFmtId="0" fontId="15" fillId="0" borderId="62" xfId="1" applyFont="1" applyFill="1" applyBorder="1" applyAlignment="1">
      <alignment horizontal="center" vertical="center" wrapText="1"/>
    </xf>
    <xf numFmtId="164" fontId="17" fillId="0" borderId="0" xfId="0" applyNumberFormat="1" applyFont="1"/>
    <xf numFmtId="0" fontId="15" fillId="0" borderId="47" xfId="1" applyFont="1" applyFill="1" applyBorder="1" applyAlignment="1" applyProtection="1">
      <alignment horizontal="center" vertical="center" wrapText="1"/>
      <protection locked="0"/>
    </xf>
    <xf numFmtId="0" fontId="15" fillId="0" borderId="51" xfId="1" applyFont="1" applyFill="1" applyBorder="1" applyAlignment="1" applyProtection="1">
      <alignment horizontal="center" vertical="center"/>
      <protection locked="0"/>
    </xf>
    <xf numFmtId="0" fontId="2" fillId="0" borderId="42" xfId="4" applyNumberFormat="1" applyFont="1" applyFill="1" applyBorder="1"/>
    <xf numFmtId="0" fontId="2" fillId="10" borderId="46" xfId="4" applyNumberFormat="1" applyFont="1" applyFill="1" applyBorder="1"/>
    <xf numFmtId="164" fontId="17" fillId="20" borderId="4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31" xfId="0" applyBorder="1"/>
    <xf numFmtId="164" fontId="0" fillId="0" borderId="68" xfId="0" applyNumberFormat="1" applyBorder="1" applyAlignment="1" applyProtection="1">
      <alignment horizontal="center"/>
      <protection locked="0"/>
    </xf>
    <xf numFmtId="164" fontId="5" fillId="0" borderId="61" xfId="0" applyNumberFormat="1" applyFont="1" applyBorder="1" applyAlignment="1">
      <alignment horizontal="center"/>
    </xf>
    <xf numFmtId="164" fontId="5" fillId="0" borderId="74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9" fontId="19" fillId="0" borderId="0" xfId="0" applyNumberFormat="1" applyFont="1" applyAlignment="1">
      <alignment horizontal="center" vertical="center"/>
    </xf>
    <xf numFmtId="0" fontId="15" fillId="0" borderId="1" xfId="1" applyFont="1" applyFill="1" applyBorder="1" applyAlignment="1" applyProtection="1">
      <alignment horizontal="center" vertical="center"/>
      <protection locked="0"/>
    </xf>
    <xf numFmtId="14" fontId="0" fillId="0" borderId="84" xfId="0" applyNumberFormat="1" applyBorder="1" applyProtection="1">
      <protection locked="0"/>
    </xf>
    <xf numFmtId="14" fontId="0" fillId="0" borderId="83" xfId="0" applyNumberFormat="1" applyBorder="1" applyProtection="1">
      <protection locked="0"/>
    </xf>
    <xf numFmtId="14" fontId="0" fillId="0" borderId="14" xfId="0" applyNumberFormat="1" applyBorder="1" applyProtection="1">
      <protection locked="0"/>
    </xf>
    <xf numFmtId="0" fontId="15" fillId="0" borderId="63" xfId="1" applyNumberFormat="1" applyFont="1" applyFill="1" applyBorder="1" applyAlignment="1">
      <alignment horizontal="center" vertical="center" wrapText="1"/>
    </xf>
    <xf numFmtId="2" fontId="17" fillId="0" borderId="73" xfId="4" applyNumberFormat="1" applyFont="1" applyFill="1" applyBorder="1" applyAlignment="1">
      <alignment horizontal="center"/>
    </xf>
    <xf numFmtId="2" fontId="17" fillId="0" borderId="41" xfId="4" applyNumberFormat="1" applyFont="1" applyFill="1" applyBorder="1" applyAlignment="1">
      <alignment horizontal="center"/>
    </xf>
    <xf numFmtId="2" fontId="17" fillId="0" borderId="54" xfId="0" applyNumberFormat="1" applyFont="1" applyBorder="1" applyAlignment="1">
      <alignment horizontal="center"/>
    </xf>
    <xf numFmtId="2" fontId="17" fillId="0" borderId="52" xfId="0" applyNumberFormat="1" applyFont="1" applyBorder="1" applyAlignment="1">
      <alignment horizontal="center"/>
    </xf>
    <xf numFmtId="0" fontId="15" fillId="0" borderId="85" xfId="1" applyNumberFormat="1" applyFont="1" applyFill="1" applyBorder="1" applyAlignment="1">
      <alignment horizontal="center" vertical="center" wrapText="1"/>
    </xf>
    <xf numFmtId="0" fontId="15" fillId="0" borderId="71" xfId="1" applyNumberFormat="1" applyFont="1" applyFill="1" applyBorder="1" applyAlignment="1">
      <alignment horizontal="center" vertical="center" wrapText="1"/>
    </xf>
    <xf numFmtId="0" fontId="15" fillId="0" borderId="72" xfId="1" applyNumberFormat="1" applyFont="1" applyFill="1" applyBorder="1" applyAlignment="1">
      <alignment horizontal="center" vertical="center" wrapText="1"/>
    </xf>
    <xf numFmtId="2" fontId="17" fillId="0" borderId="43" xfId="4" applyNumberFormat="1" applyFont="1" applyFill="1" applyBorder="1" applyAlignment="1">
      <alignment horizontal="center"/>
    </xf>
    <xf numFmtId="164" fontId="15" fillId="0" borderId="84" xfId="1" applyNumberFormat="1" applyFont="1" applyFill="1" applyBorder="1" applyAlignment="1">
      <alignment horizontal="center" vertical="center" wrapText="1"/>
    </xf>
    <xf numFmtId="10" fontId="17" fillId="0" borderId="74" xfId="4" applyFont="1" applyFill="1" applyBorder="1" applyAlignment="1">
      <alignment horizontal="center"/>
    </xf>
    <xf numFmtId="0" fontId="29" fillId="0" borderId="22" xfId="12" applyFont="1" applyBorder="1"/>
    <xf numFmtId="0" fontId="29" fillId="0" borderId="86" xfId="12" applyFont="1" applyBorder="1"/>
    <xf numFmtId="0" fontId="29" fillId="0" borderId="15" xfId="12" applyFont="1" applyBorder="1"/>
    <xf numFmtId="0" fontId="30" fillId="0" borderId="29" xfId="12" applyFont="1" applyBorder="1" applyAlignment="1">
      <alignment horizontal="right"/>
    </xf>
    <xf numFmtId="0" fontId="31" fillId="0" borderId="34" xfId="12" applyFont="1" applyBorder="1"/>
    <xf numFmtId="0" fontId="0" fillId="0" borderId="32" xfId="0" applyBorder="1"/>
    <xf numFmtId="0" fontId="32" fillId="19" borderId="15" xfId="12" applyFont="1" applyFill="1" applyBorder="1"/>
    <xf numFmtId="0" fontId="29" fillId="0" borderId="34" xfId="12" applyFont="1" applyBorder="1" applyAlignment="1">
      <alignment horizontal="right"/>
    </xf>
    <xf numFmtId="164" fontId="31" fillId="0" borderId="76" xfId="12" applyNumberFormat="1" applyFont="1" applyBorder="1" applyAlignment="1">
      <alignment horizontal="right"/>
    </xf>
    <xf numFmtId="0" fontId="29" fillId="0" borderId="76" xfId="12" applyFont="1" applyBorder="1" applyAlignment="1">
      <alignment horizontal="right"/>
    </xf>
    <xf numFmtId="0" fontId="29" fillId="0" borderId="32" xfId="12" applyFont="1" applyBorder="1" applyAlignment="1">
      <alignment horizontal="right"/>
    </xf>
    <xf numFmtId="0" fontId="31" fillId="0" borderId="22" xfId="12" applyFont="1" applyBorder="1" applyAlignment="1">
      <alignment horizontal="center"/>
    </xf>
    <xf numFmtId="0" fontId="31" fillId="0" borderId="76" xfId="12" applyFont="1" applyBorder="1"/>
    <xf numFmtId="0" fontId="29" fillId="19" borderId="18" xfId="12" applyFont="1" applyFill="1" applyBorder="1" applyAlignment="1">
      <alignment horizontal="center"/>
    </xf>
    <xf numFmtId="0" fontId="29" fillId="19" borderId="29" xfId="12" applyFont="1" applyFill="1" applyBorder="1" applyAlignment="1">
      <alignment horizontal="center"/>
    </xf>
    <xf numFmtId="0" fontId="17" fillId="0" borderId="4" xfId="0" applyFont="1" applyBorder="1"/>
    <xf numFmtId="0" fontId="17" fillId="0" borderId="31" xfId="0" applyFont="1" applyBorder="1"/>
    <xf numFmtId="0" fontId="17" fillId="0" borderId="32" xfId="0" applyFont="1" applyBorder="1"/>
    <xf numFmtId="0" fontId="29" fillId="19" borderId="0" xfId="12" applyFont="1" applyFill="1"/>
    <xf numFmtId="0" fontId="31" fillId="0" borderId="34" xfId="12" applyFont="1" applyBorder="1" applyAlignment="1">
      <alignment horizontal="center"/>
    </xf>
    <xf numFmtId="0" fontId="30" fillId="0" borderId="28" xfId="12" applyFont="1" applyBorder="1"/>
    <xf numFmtId="0" fontId="30" fillId="0" borderId="29" xfId="12" applyFont="1" applyBorder="1"/>
    <xf numFmtId="1" fontId="0" fillId="0" borderId="18" xfId="0" applyNumberFormat="1" applyBorder="1" applyProtection="1">
      <protection locked="0"/>
    </xf>
    <xf numFmtId="0" fontId="0" fillId="0" borderId="28" xfId="0" applyBorder="1" applyProtection="1">
      <protection locked="0"/>
    </xf>
    <xf numFmtId="0" fontId="0" fillId="0" borderId="28" xfId="0" applyBorder="1"/>
    <xf numFmtId="0" fontId="2" fillId="0" borderId="28" xfId="0" applyFont="1" applyBorder="1"/>
    <xf numFmtId="2" fontId="2" fillId="0" borderId="28" xfId="0" applyNumberFormat="1" applyFont="1" applyBorder="1"/>
    <xf numFmtId="0" fontId="8" fillId="0" borderId="28" xfId="0" applyFont="1" applyBorder="1"/>
    <xf numFmtId="0" fontId="8" fillId="0" borderId="4" xfId="0" applyFont="1" applyBorder="1"/>
    <xf numFmtId="0" fontId="13" fillId="0" borderId="4" xfId="0" applyFont="1" applyBorder="1"/>
    <xf numFmtId="0" fontId="13" fillId="0" borderId="34" xfId="0" applyFont="1" applyBorder="1"/>
    <xf numFmtId="0" fontId="13" fillId="0" borderId="76" xfId="0" applyFont="1" applyBorder="1"/>
    <xf numFmtId="0" fontId="2" fillId="0" borderId="31" xfId="0" applyFont="1" applyBorder="1"/>
    <xf numFmtId="0" fontId="8" fillId="0" borderId="31" xfId="0" applyFont="1" applyBorder="1"/>
    <xf numFmtId="1" fontId="33" fillId="0" borderId="0" xfId="0" applyNumberFormat="1" applyFont="1" applyAlignment="1" applyProtection="1">
      <alignment horizontal="center"/>
      <protection locked="0"/>
    </xf>
    <xf numFmtId="0" fontId="13" fillId="19" borderId="0" xfId="0" applyFont="1" applyFill="1"/>
    <xf numFmtId="0" fontId="13" fillId="19" borderId="76" xfId="0" applyFont="1" applyFill="1" applyBorder="1"/>
    <xf numFmtId="0" fontId="17" fillId="0" borderId="22" xfId="0" applyFont="1" applyBorder="1"/>
    <xf numFmtId="0" fontId="17" fillId="0" borderId="34" xfId="0" applyFont="1" applyBorder="1"/>
    <xf numFmtId="0" fontId="17" fillId="0" borderId="86" xfId="0" applyFont="1" applyBorder="1"/>
    <xf numFmtId="0" fontId="17" fillId="0" borderId="76" xfId="0" applyFont="1" applyBorder="1"/>
    <xf numFmtId="0" fontId="17" fillId="0" borderId="15" xfId="0" applyFont="1" applyBorder="1"/>
    <xf numFmtId="0" fontId="0" fillId="0" borderId="34" xfId="0" applyBorder="1"/>
    <xf numFmtId="0" fontId="0" fillId="0" borderId="76" xfId="0" applyBorder="1"/>
    <xf numFmtId="0" fontId="31" fillId="0" borderId="4" xfId="12" applyFont="1" applyBorder="1" applyAlignment="1">
      <alignment horizontal="center"/>
    </xf>
    <xf numFmtId="0" fontId="5" fillId="0" borderId="0" xfId="9" applyFont="1" applyFill="1" applyBorder="1"/>
    <xf numFmtId="2" fontId="16" fillId="19" borderId="77" xfId="0" applyNumberFormat="1" applyFont="1" applyFill="1" applyBorder="1" applyAlignment="1">
      <alignment horizontal="center"/>
    </xf>
    <xf numFmtId="0" fontId="16" fillId="19" borderId="82" xfId="0" applyFont="1" applyFill="1" applyBorder="1" applyAlignment="1" applyProtection="1">
      <alignment horizontal="center"/>
      <protection locked="0"/>
    </xf>
    <xf numFmtId="0" fontId="16" fillId="19" borderId="76" xfId="0" applyFont="1" applyFill="1" applyBorder="1" applyAlignment="1" applyProtection="1">
      <alignment horizontal="center"/>
      <protection locked="0"/>
    </xf>
    <xf numFmtId="2" fontId="2" fillId="0" borderId="77" xfId="0" applyNumberFormat="1" applyFont="1" applyBorder="1" applyAlignment="1">
      <alignment horizontal="center"/>
    </xf>
    <xf numFmtId="2" fontId="2" fillId="19" borderId="82" xfId="0" applyNumberFormat="1" applyFont="1" applyFill="1" applyBorder="1" applyAlignment="1" applyProtection="1">
      <alignment horizontal="center"/>
      <protection locked="0"/>
    </xf>
    <xf numFmtId="2" fontId="16" fillId="19" borderId="76" xfId="0" applyNumberFormat="1" applyFont="1" applyFill="1" applyBorder="1" applyAlignment="1" applyProtection="1">
      <alignment horizontal="center"/>
      <protection locked="0"/>
    </xf>
    <xf numFmtId="0" fontId="0" fillId="19" borderId="76" xfId="0" applyFill="1" applyBorder="1" applyAlignment="1" applyProtection="1">
      <alignment horizontal="center"/>
      <protection locked="0"/>
    </xf>
    <xf numFmtId="0" fontId="34" fillId="0" borderId="15" xfId="12" applyFont="1" applyBorder="1"/>
    <xf numFmtId="0" fontId="7" fillId="0" borderId="0" xfId="0" applyFont="1" applyProtection="1">
      <protection locked="0"/>
    </xf>
    <xf numFmtId="0" fontId="7" fillId="0" borderId="0" xfId="0" applyFont="1"/>
    <xf numFmtId="0" fontId="35" fillId="0" borderId="0" xfId="0" applyFont="1"/>
    <xf numFmtId="2" fontId="35" fillId="0" borderId="0" xfId="0" applyNumberFormat="1" applyFont="1"/>
    <xf numFmtId="0" fontId="17" fillId="0" borderId="13" xfId="0" applyFont="1" applyBorder="1" applyAlignment="1" applyProtection="1">
      <alignment horizontal="left"/>
      <protection locked="0"/>
    </xf>
    <xf numFmtId="1" fontId="17" fillId="0" borderId="13" xfId="0" applyNumberFormat="1" applyFont="1" applyBorder="1" applyProtection="1">
      <protection locked="0"/>
    </xf>
    <xf numFmtId="0" fontId="32" fillId="19" borderId="15" xfId="12" applyFont="1" applyFill="1" applyBorder="1" applyAlignment="1">
      <alignment horizontal="left"/>
    </xf>
    <xf numFmtId="0" fontId="32" fillId="19" borderId="32" xfId="12" applyFont="1" applyFill="1" applyBorder="1" applyAlignment="1">
      <alignment horizontal="left"/>
    </xf>
    <xf numFmtId="0" fontId="16" fillId="0" borderId="76" xfId="0" applyFont="1" applyBorder="1" applyProtection="1">
      <protection locked="0"/>
    </xf>
    <xf numFmtId="1" fontId="16" fillId="0" borderId="76" xfId="0" applyNumberFormat="1" applyFont="1" applyBorder="1" applyProtection="1">
      <protection locked="0"/>
    </xf>
    <xf numFmtId="0" fontId="17" fillId="0" borderId="0" xfId="0" applyFont="1" applyProtection="1">
      <protection locked="0"/>
    </xf>
    <xf numFmtId="2" fontId="16" fillId="0" borderId="75" xfId="0" applyNumberFormat="1" applyFont="1" applyBorder="1" applyAlignment="1">
      <alignment horizontal="center"/>
    </xf>
    <xf numFmtId="0" fontId="17" fillId="0" borderId="32" xfId="0" applyFont="1" applyBorder="1" applyProtection="1">
      <protection locked="0"/>
    </xf>
    <xf numFmtId="2" fontId="16" fillId="19" borderId="31" xfId="0" applyNumberFormat="1" applyFont="1" applyFill="1" applyBorder="1" applyAlignment="1" applyProtection="1">
      <alignment horizontal="center"/>
      <protection locked="0"/>
    </xf>
    <xf numFmtId="2" fontId="16" fillId="19" borderId="28" xfId="0" applyNumberFormat="1" applyFont="1" applyFill="1" applyBorder="1" applyAlignment="1" applyProtection="1">
      <alignment horizontal="center"/>
      <protection locked="0"/>
    </xf>
    <xf numFmtId="0" fontId="17" fillId="0" borderId="76" xfId="0" applyFont="1" applyBorder="1" applyProtection="1">
      <protection locked="0"/>
    </xf>
    <xf numFmtId="0" fontId="15" fillId="0" borderId="63" xfId="1" applyFont="1" applyFill="1" applyBorder="1" applyAlignment="1" applyProtection="1">
      <alignment horizontal="center" vertical="center" wrapText="1"/>
      <protection locked="0"/>
    </xf>
    <xf numFmtId="2" fontId="16" fillId="19" borderId="75" xfId="0" applyNumberFormat="1" applyFont="1" applyFill="1" applyBorder="1" applyAlignment="1">
      <alignment horizontal="center" vertical="center"/>
    </xf>
    <xf numFmtId="2" fontId="16" fillId="0" borderId="77" xfId="0" applyNumberFormat="1" applyFont="1" applyBorder="1" applyAlignment="1">
      <alignment horizontal="left" vertical="center"/>
    </xf>
    <xf numFmtId="2" fontId="16" fillId="0" borderId="79" xfId="0" applyNumberFormat="1" applyFont="1" applyBorder="1" applyAlignment="1">
      <alignment horizontal="left" vertical="center"/>
    </xf>
    <xf numFmtId="164" fontId="17" fillId="0" borderId="73" xfId="0" applyNumberFormat="1" applyFont="1" applyBorder="1" applyAlignment="1">
      <alignment horizontal="center"/>
    </xf>
    <xf numFmtId="164" fontId="15" fillId="0" borderId="14" xfId="1" applyNumberFormat="1" applyFont="1" applyFill="1" applyBorder="1" applyAlignment="1">
      <alignment horizontal="center" vertical="center" wrapText="1"/>
    </xf>
    <xf numFmtId="2" fontId="26" fillId="0" borderId="0" xfId="11" applyNumberFormat="1" applyFont="1" applyFill="1" applyBorder="1" applyAlignment="1">
      <alignment horizontal="center"/>
    </xf>
    <xf numFmtId="2" fontId="25" fillId="0" borderId="0" xfId="10" applyNumberFormat="1" applyFont="1" applyFill="1" applyBorder="1" applyAlignment="1">
      <alignment horizontal="center"/>
    </xf>
    <xf numFmtId="10" fontId="17" fillId="0" borderId="0" xfId="4" applyFont="1" applyFill="1" applyBorder="1" applyAlignment="1">
      <alignment horizontal="center"/>
    </xf>
    <xf numFmtId="164" fontId="0" fillId="0" borderId="87" xfId="0" applyNumberFormat="1" applyBorder="1" applyAlignment="1" applyProtection="1">
      <alignment horizontal="center"/>
      <protection locked="0"/>
    </xf>
    <xf numFmtId="164" fontId="5" fillId="0" borderId="71" xfId="0" applyNumberFormat="1" applyFont="1" applyBorder="1" applyAlignment="1">
      <alignment horizontal="center"/>
    </xf>
    <xf numFmtId="164" fontId="5" fillId="0" borderId="72" xfId="0" applyNumberFormat="1" applyFont="1" applyBorder="1" applyAlignment="1">
      <alignment horizontal="center"/>
    </xf>
    <xf numFmtId="0" fontId="15" fillId="0" borderId="55" xfId="1" applyFont="1" applyFill="1" applyBorder="1" applyAlignment="1" applyProtection="1">
      <alignment horizontal="center" vertical="center"/>
      <protection locked="0"/>
    </xf>
    <xf numFmtId="0" fontId="15" fillId="0" borderId="8" xfId="1" applyFont="1" applyFill="1" applyBorder="1" applyAlignment="1" applyProtection="1">
      <alignment horizontal="center" vertical="center"/>
      <protection locked="0"/>
    </xf>
    <xf numFmtId="0" fontId="2" fillId="0" borderId="88" xfId="4" applyNumberFormat="1" applyFont="1" applyFill="1" applyBorder="1"/>
    <xf numFmtId="10" fontId="17" fillId="0" borderId="67" xfId="4" applyFont="1" applyFill="1" applyBorder="1" applyAlignment="1">
      <alignment horizontal="center"/>
    </xf>
    <xf numFmtId="0" fontId="17" fillId="0" borderId="4" xfId="0" applyFont="1" applyBorder="1" applyProtection="1">
      <protection locked="0"/>
    </xf>
    <xf numFmtId="0" fontId="15" fillId="0" borderId="0" xfId="0" applyFont="1" applyProtection="1">
      <protection locked="0"/>
    </xf>
    <xf numFmtId="0" fontId="22" fillId="0" borderId="0" xfId="0" applyFont="1" applyAlignment="1">
      <alignment horizontal="left"/>
    </xf>
    <xf numFmtId="0" fontId="22" fillId="0" borderId="0" xfId="0" applyFont="1"/>
    <xf numFmtId="0" fontId="20" fillId="0" borderId="0" xfId="0" applyFont="1"/>
    <xf numFmtId="0" fontId="17" fillId="0" borderId="13" xfId="0" applyFont="1" applyBorder="1"/>
    <xf numFmtId="0" fontId="17" fillId="0" borderId="13" xfId="0" applyFont="1" applyBorder="1" applyProtection="1">
      <protection locked="0"/>
    </xf>
    <xf numFmtId="0" fontId="37" fillId="0" borderId="0" xfId="12" applyFont="1"/>
    <xf numFmtId="164" fontId="27" fillId="5" borderId="0" xfId="5" applyNumberFormat="1" applyFont="1" applyBorder="1" applyAlignment="1">
      <alignment horizontal="left"/>
    </xf>
    <xf numFmtId="0" fontId="17" fillId="0" borderId="36" xfId="0" applyFont="1" applyBorder="1" applyAlignment="1">
      <alignment horizontal="center"/>
    </xf>
    <xf numFmtId="0" fontId="0" fillId="0" borderId="42" xfId="0" applyBorder="1" applyProtection="1">
      <protection locked="0"/>
    </xf>
    <xf numFmtId="0" fontId="1" fillId="0" borderId="41" xfId="4" applyNumberFormat="1" applyFont="1" applyFill="1" applyBorder="1" applyAlignment="1">
      <alignment horizontal="center" vertical="center"/>
    </xf>
    <xf numFmtId="0" fontId="1" fillId="0" borderId="36" xfId="4" applyNumberFormat="1" applyFont="1" applyFill="1" applyBorder="1"/>
    <xf numFmtId="0" fontId="1" fillId="0" borderId="42" xfId="4" applyNumberFormat="1" applyFont="1" applyFill="1" applyBorder="1"/>
    <xf numFmtId="0" fontId="1" fillId="0" borderId="73" xfId="4" applyNumberFormat="1" applyFont="1" applyFill="1" applyBorder="1" applyAlignment="1">
      <alignment horizontal="center" vertical="center"/>
    </xf>
    <xf numFmtId="1" fontId="0" fillId="0" borderId="54" xfId="0" applyNumberFormat="1" applyBorder="1" applyAlignment="1" applyProtection="1">
      <alignment horizontal="center" vertical="center"/>
      <protection locked="0"/>
    </xf>
    <xf numFmtId="164" fontId="17" fillId="0" borderId="41" xfId="0" applyNumberFormat="1" applyFont="1" applyBorder="1" applyAlignment="1">
      <alignment horizontal="center" vertical="center"/>
    </xf>
    <xf numFmtId="10" fontId="17" fillId="0" borderId="36" xfId="4" applyFont="1" applyFill="1" applyBorder="1" applyAlignment="1">
      <alignment horizontal="center" vertical="center"/>
    </xf>
    <xf numFmtId="10" fontId="17" fillId="0" borderId="37" xfId="4" applyFont="1" applyFill="1" applyBorder="1" applyAlignment="1">
      <alignment horizontal="center" vertical="center"/>
    </xf>
    <xf numFmtId="2" fontId="17" fillId="0" borderId="35" xfId="4" applyNumberFormat="1" applyFont="1" applyFill="1" applyBorder="1" applyAlignment="1">
      <alignment horizontal="center" vertical="center"/>
    </xf>
    <xf numFmtId="2" fontId="17" fillId="0" borderId="36" xfId="4" applyNumberFormat="1" applyFont="1" applyFill="1" applyBorder="1" applyAlignment="1">
      <alignment horizontal="center" vertical="center"/>
    </xf>
    <xf numFmtId="164" fontId="17" fillId="0" borderId="36" xfId="0" applyNumberFormat="1" applyFont="1" applyBorder="1" applyAlignment="1">
      <alignment horizontal="center" vertical="center"/>
    </xf>
    <xf numFmtId="2" fontId="17" fillId="0" borderId="36" xfId="0" applyNumberFormat="1" applyFont="1" applyBorder="1" applyAlignment="1">
      <alignment horizontal="center" vertical="center"/>
    </xf>
    <xf numFmtId="2" fontId="17" fillId="0" borderId="42" xfId="0" applyNumberFormat="1" applyFont="1" applyBorder="1" applyAlignment="1">
      <alignment horizontal="center" vertical="center"/>
    </xf>
    <xf numFmtId="0" fontId="0" fillId="0" borderId="74" xfId="4" applyNumberFormat="1" applyFont="1" applyFill="1" applyBorder="1" applyAlignment="1">
      <alignment vertical="center" wrapText="1"/>
    </xf>
    <xf numFmtId="0" fontId="1" fillId="0" borderId="88" xfId="4" applyNumberFormat="1" applyFont="1" applyFill="1" applyBorder="1"/>
    <xf numFmtId="0" fontId="1" fillId="0" borderId="61" xfId="4" applyNumberFormat="1" applyFont="1" applyFill="1" applyBorder="1" applyAlignment="1">
      <alignment wrapText="1"/>
    </xf>
    <xf numFmtId="0" fontId="1" fillId="0" borderId="36" xfId="4" applyNumberFormat="1" applyFont="1" applyFill="1" applyBorder="1" applyAlignment="1">
      <alignment wrapText="1"/>
    </xf>
    <xf numFmtId="0" fontId="8" fillId="0" borderId="21" xfId="4" applyNumberFormat="1" applyFont="1" applyFill="1" applyBorder="1" applyAlignment="1">
      <alignment horizontal="center" vertical="center"/>
    </xf>
    <xf numFmtId="0" fontId="16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4" fillId="0" borderId="0" xfId="9" applyFont="1" applyFill="1" applyBorder="1"/>
    <xf numFmtId="0" fontId="39" fillId="0" borderId="13" xfId="9" applyFont="1" applyFill="1" applyBorder="1"/>
    <xf numFmtId="49" fontId="0" fillId="0" borderId="0" xfId="0" applyNumberFormat="1"/>
    <xf numFmtId="14" fontId="17" fillId="0" borderId="27" xfId="0" applyNumberFormat="1" applyFont="1" applyBorder="1" applyAlignment="1">
      <alignment horizontal="center" vertical="center"/>
    </xf>
    <xf numFmtId="0" fontId="17" fillId="0" borderId="18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2" fontId="17" fillId="0" borderId="38" xfId="0" applyNumberFormat="1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1" fillId="0" borderId="89" xfId="4" applyNumberFormat="1" applyFont="1" applyFill="1" applyBorder="1" applyAlignment="1">
      <alignment horizontal="center" vertical="center"/>
    </xf>
    <xf numFmtId="0" fontId="1" fillId="0" borderId="90" xfId="4" applyNumberFormat="1" applyFont="1" applyFill="1" applyBorder="1"/>
    <xf numFmtId="0" fontId="1" fillId="0" borderId="61" xfId="4" applyNumberFormat="1" applyFont="1" applyFill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51" xfId="4" applyNumberFormat="1" applyFont="1" applyFill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" fillId="0" borderId="90" xfId="4" applyNumberFormat="1" applyFont="1" applyFill="1" applyBorder="1" applyAlignment="1">
      <alignment horizontal="center" vertical="center"/>
    </xf>
    <xf numFmtId="0" fontId="2" fillId="0" borderId="90" xfId="4" applyNumberFormat="1" applyFont="1" applyFill="1" applyBorder="1"/>
    <xf numFmtId="0" fontId="2" fillId="0" borderId="91" xfId="4" applyNumberFormat="1" applyFont="1" applyFill="1" applyBorder="1"/>
    <xf numFmtId="0" fontId="17" fillId="0" borderId="89" xfId="0" applyFont="1" applyBorder="1" applyAlignment="1">
      <alignment horizontal="center"/>
    </xf>
    <xf numFmtId="0" fontId="17" fillId="0" borderId="92" xfId="4" applyNumberFormat="1" applyFont="1" applyFill="1" applyBorder="1" applyAlignment="1">
      <alignment horizontal="center"/>
    </xf>
    <xf numFmtId="0" fontId="17" fillId="0" borderId="93" xfId="0" applyFont="1" applyBorder="1" applyAlignment="1">
      <alignment horizontal="center"/>
    </xf>
    <xf numFmtId="0" fontId="17" fillId="0" borderId="53" xfId="0" applyFont="1" applyBorder="1" applyAlignment="1" applyProtection="1">
      <alignment horizontal="center"/>
      <protection locked="0"/>
    </xf>
    <xf numFmtId="0" fontId="17" fillId="16" borderId="19" xfId="0" applyFont="1" applyFill="1" applyBorder="1" applyAlignment="1" applyProtection="1">
      <alignment horizontal="center"/>
      <protection locked="0"/>
    </xf>
    <xf numFmtId="0" fontId="17" fillId="16" borderId="24" xfId="0" applyFont="1" applyFill="1" applyBorder="1" applyAlignment="1" applyProtection="1">
      <alignment horizontal="center"/>
      <protection locked="0"/>
    </xf>
    <xf numFmtId="0" fontId="17" fillId="0" borderId="20" xfId="0" applyFont="1" applyBorder="1" applyAlignment="1" applyProtection="1">
      <alignment horizontal="center"/>
      <protection locked="0"/>
    </xf>
    <xf numFmtId="0" fontId="17" fillId="16" borderId="94" xfId="0" applyFont="1" applyFill="1" applyBorder="1" applyAlignment="1" applyProtection="1">
      <alignment horizontal="center"/>
      <protection locked="0"/>
    </xf>
    <xf numFmtId="0" fontId="17" fillId="16" borderId="95" xfId="0" applyFont="1" applyFill="1" applyBorder="1" applyAlignment="1" applyProtection="1">
      <alignment horizontal="center"/>
      <protection locked="0"/>
    </xf>
    <xf numFmtId="0" fontId="17" fillId="16" borderId="96" xfId="0" applyFont="1" applyFill="1" applyBorder="1" applyAlignment="1" applyProtection="1">
      <alignment horizontal="center"/>
      <protection locked="0"/>
    </xf>
    <xf numFmtId="0" fontId="0" fillId="0" borderId="94" xfId="0" applyBorder="1" applyProtection="1">
      <protection locked="0"/>
    </xf>
    <xf numFmtId="0" fontId="0" fillId="0" borderId="96" xfId="0" applyBorder="1" applyProtection="1">
      <protection locked="0"/>
    </xf>
    <xf numFmtId="0" fontId="17" fillId="0" borderId="24" xfId="0" applyFont="1" applyBorder="1" applyAlignment="1" applyProtection="1">
      <alignment horizontal="center"/>
      <protection locked="0"/>
    </xf>
    <xf numFmtId="0" fontId="17" fillId="16" borderId="20" xfId="0" applyFont="1" applyFill="1" applyBorder="1" applyAlignment="1" applyProtection="1">
      <alignment horizontal="center"/>
      <protection locked="0"/>
    </xf>
    <xf numFmtId="0" fontId="0" fillId="0" borderId="26" xfId="0" applyBorder="1" applyAlignment="1" applyProtection="1">
      <alignment wrapText="1"/>
      <protection locked="0"/>
    </xf>
    <xf numFmtId="0" fontId="17" fillId="16" borderId="23" xfId="0" applyFont="1" applyFill="1" applyBorder="1" applyAlignment="1" applyProtection="1">
      <alignment horizontal="center"/>
      <protection locked="0"/>
    </xf>
    <xf numFmtId="0" fontId="17" fillId="16" borderId="25" xfId="0" applyFont="1" applyFill="1" applyBorder="1" applyAlignment="1" applyProtection="1">
      <alignment horizontal="center"/>
      <protection locked="0"/>
    </xf>
    <xf numFmtId="1" fontId="15" fillId="0" borderId="69" xfId="1" applyNumberFormat="1" applyFont="1" applyFill="1" applyBorder="1" applyAlignment="1" applyProtection="1">
      <alignment horizontal="center" wrapText="1"/>
      <protection locked="0"/>
    </xf>
    <xf numFmtId="0" fontId="20" fillId="21" borderId="0" xfId="0" applyFont="1" applyFill="1"/>
    <xf numFmtId="0" fontId="40" fillId="21" borderId="0" xfId="0" applyFont="1" applyFill="1"/>
    <xf numFmtId="0" fontId="17" fillId="21" borderId="0" xfId="0" applyFont="1" applyFill="1"/>
    <xf numFmtId="0" fontId="40" fillId="21" borderId="0" xfId="0" applyFont="1" applyFill="1" applyAlignment="1">
      <alignment vertical="center" wrapText="1"/>
    </xf>
    <xf numFmtId="0" fontId="2" fillId="9" borderId="17" xfId="7" applyFont="1" applyFill="1" applyBorder="1" applyAlignment="1" applyProtection="1">
      <alignment horizontal="center" vertical="center"/>
      <protection locked="0"/>
    </xf>
    <xf numFmtId="0" fontId="2" fillId="9" borderId="0" xfId="7" applyFont="1" applyFill="1" applyBorder="1" applyAlignment="1" applyProtection="1">
      <alignment horizontal="center" vertical="center"/>
      <protection locked="0"/>
    </xf>
    <xf numFmtId="0" fontId="2" fillId="9" borderId="13" xfId="7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/>
      <protection locked="0"/>
    </xf>
    <xf numFmtId="14" fontId="17" fillId="0" borderId="53" xfId="0" applyNumberFormat="1" applyFont="1" applyBorder="1" applyAlignment="1" applyProtection="1">
      <alignment horizontal="center"/>
      <protection locked="0"/>
    </xf>
    <xf numFmtId="0" fontId="0" fillId="0" borderId="73" xfId="4" applyNumberFormat="1" applyFont="1" applyFill="1" applyBorder="1" applyAlignment="1">
      <alignment horizontal="center" vertical="center"/>
    </xf>
    <xf numFmtId="0" fontId="0" fillId="0" borderId="61" xfId="4" applyNumberFormat="1" applyFont="1" applyFill="1" applyBorder="1" applyAlignment="1">
      <alignment horizontal="center" vertical="center"/>
    </xf>
    <xf numFmtId="0" fontId="0" fillId="0" borderId="36" xfId="4" applyNumberFormat="1" applyFont="1" applyFill="1" applyBorder="1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" fontId="25" fillId="17" borderId="0" xfId="10" applyNumberFormat="1" applyFont="1" applyBorder="1" applyAlignment="1" applyProtection="1">
      <alignment horizontal="left"/>
      <protection locked="0"/>
    </xf>
    <xf numFmtId="9" fontId="27" fillId="5" borderId="0" xfId="5" applyNumberFormat="1" applyFont="1" applyBorder="1" applyAlignment="1">
      <alignment horizontal="left"/>
    </xf>
    <xf numFmtId="9" fontId="26" fillId="18" borderId="0" xfId="11" applyNumberFormat="1" applyFont="1" applyBorder="1" applyAlignment="1">
      <alignment horizontal="left"/>
    </xf>
    <xf numFmtId="0" fontId="36" fillId="18" borderId="6" xfId="11" applyFont="1" applyBorder="1" applyAlignment="1">
      <alignment horizontal="center"/>
    </xf>
    <xf numFmtId="0" fontId="36" fillId="18" borderId="7" xfId="11" applyFont="1" applyBorder="1" applyAlignment="1">
      <alignment horizontal="center"/>
    </xf>
    <xf numFmtId="0" fontId="36" fillId="18" borderId="8" xfId="11" applyFont="1" applyBorder="1" applyAlignment="1">
      <alignment horizontal="center"/>
    </xf>
    <xf numFmtId="0" fontId="30" fillId="0" borderId="18" xfId="12" applyFont="1" applyBorder="1" applyAlignment="1">
      <alignment horizontal="right"/>
    </xf>
    <xf numFmtId="0" fontId="30" fillId="0" borderId="28" xfId="12" applyFont="1" applyBorder="1" applyAlignment="1">
      <alignment horizontal="right"/>
    </xf>
    <xf numFmtId="0" fontId="30" fillId="0" borderId="29" xfId="12" applyFont="1" applyBorder="1" applyAlignment="1">
      <alignment horizontal="right"/>
    </xf>
    <xf numFmtId="0" fontId="31" fillId="0" borderId="86" xfId="12" applyFont="1" applyBorder="1" applyAlignment="1">
      <alignment horizontal="center"/>
    </xf>
    <xf numFmtId="0" fontId="31" fillId="0" borderId="76" xfId="12" applyFont="1" applyBorder="1" applyAlignment="1">
      <alignment horizontal="center"/>
    </xf>
    <xf numFmtId="14" fontId="29" fillId="0" borderId="86" xfId="12" applyNumberFormat="1" applyFont="1" applyBorder="1" applyAlignment="1">
      <alignment horizontal="center"/>
    </xf>
    <xf numFmtId="14" fontId="29" fillId="0" borderId="76" xfId="12" applyNumberFormat="1" applyFont="1" applyBorder="1" applyAlignment="1">
      <alignment horizontal="center"/>
    </xf>
    <xf numFmtId="14" fontId="29" fillId="0" borderId="15" xfId="12" applyNumberFormat="1" applyFont="1" applyBorder="1" applyAlignment="1">
      <alignment horizontal="center"/>
    </xf>
    <xf numFmtId="14" fontId="29" fillId="0" borderId="32" xfId="12" applyNumberFormat="1" applyFont="1" applyBorder="1" applyAlignment="1">
      <alignment horizontal="center"/>
    </xf>
    <xf numFmtId="0" fontId="29" fillId="0" borderId="22" xfId="12" applyFont="1" applyBorder="1" applyAlignment="1">
      <alignment horizontal="left"/>
    </xf>
    <xf numFmtId="0" fontId="29" fillId="0" borderId="34" xfId="12" applyFont="1" applyBorder="1" applyAlignment="1">
      <alignment horizontal="left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1" fontId="0" fillId="0" borderId="34" xfId="0" applyNumberFormat="1" applyBorder="1" applyAlignment="1" applyProtection="1">
      <alignment horizontal="center"/>
      <protection locked="0"/>
    </xf>
    <xf numFmtId="1" fontId="0" fillId="0" borderId="86" xfId="0" applyNumberFormat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76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1" fontId="0" fillId="0" borderId="31" xfId="0" applyNumberFormat="1" applyBorder="1" applyAlignment="1" applyProtection="1">
      <alignment horizontal="center"/>
      <protection locked="0"/>
    </xf>
    <xf numFmtId="1" fontId="0" fillId="0" borderId="32" xfId="0" applyNumberFormat="1" applyBorder="1" applyAlignment="1" applyProtection="1">
      <alignment horizontal="center"/>
      <protection locked="0"/>
    </xf>
    <xf numFmtId="0" fontId="13" fillId="19" borderId="18" xfId="0" applyFont="1" applyFill="1" applyBorder="1" applyAlignment="1">
      <alignment horizontal="center"/>
    </xf>
    <xf numFmtId="0" fontId="13" fillId="19" borderId="28" xfId="0" applyFont="1" applyFill="1" applyBorder="1" applyAlignment="1">
      <alignment horizontal="center"/>
    </xf>
    <xf numFmtId="0" fontId="13" fillId="19" borderId="29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1" fontId="25" fillId="17" borderId="75" xfId="10" applyNumberFormat="1" applyFont="1" applyBorder="1" applyAlignment="1" applyProtection="1">
      <alignment horizontal="center"/>
      <protection locked="0"/>
    </xf>
    <xf numFmtId="9" fontId="26" fillId="18" borderId="75" xfId="11" applyNumberFormat="1" applyFont="1" applyBorder="1" applyAlignment="1">
      <alignment horizontal="center"/>
    </xf>
    <xf numFmtId="9" fontId="27" fillId="5" borderId="75" xfId="5" applyNumberFormat="1" applyFont="1" applyBorder="1" applyAlignment="1">
      <alignment horizontal="center"/>
    </xf>
    <xf numFmtId="0" fontId="26" fillId="18" borderId="75" xfId="11" quotePrefix="1" applyFont="1" applyBorder="1" applyAlignment="1">
      <alignment horizontal="center"/>
    </xf>
    <xf numFmtId="0" fontId="27" fillId="5" borderId="75" xfId="5" quotePrefix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0" fontId="13" fillId="0" borderId="8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6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9" applyFont="1" applyFill="1" applyBorder="1" applyAlignment="1">
      <alignment horizontal="left"/>
    </xf>
    <xf numFmtId="0" fontId="28" fillId="0" borderId="0" xfId="12"/>
    <xf numFmtId="9" fontId="27" fillId="5" borderId="75" xfId="5" applyNumberFormat="1" applyFont="1" applyBorder="1" applyAlignment="1">
      <alignment horizontal="center" vertical="center" wrapText="1"/>
    </xf>
    <xf numFmtId="1" fontId="25" fillId="17" borderId="75" xfId="10" applyNumberFormat="1" applyFont="1" applyBorder="1" applyAlignment="1" applyProtection="1">
      <alignment horizontal="center" vertical="center"/>
      <protection locked="0"/>
    </xf>
    <xf numFmtId="9" fontId="26" fillId="18" borderId="75" xfId="11" applyNumberFormat="1" applyFont="1" applyBorder="1" applyAlignment="1">
      <alignment horizontal="center" vertical="center"/>
    </xf>
    <xf numFmtId="2" fontId="25" fillId="17" borderId="75" xfId="10" applyNumberFormat="1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86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76" xfId="0" applyFont="1" applyBorder="1" applyAlignment="1">
      <alignment horizontal="center"/>
    </xf>
    <xf numFmtId="0" fontId="29" fillId="19" borderId="28" xfId="12" applyFont="1" applyFill="1" applyBorder="1" applyAlignment="1">
      <alignment horizontal="center"/>
    </xf>
    <xf numFmtId="0" fontId="29" fillId="19" borderId="29" xfId="12" applyFont="1" applyFill="1" applyBorder="1" applyAlignment="1">
      <alignment horizontal="center"/>
    </xf>
    <xf numFmtId="0" fontId="29" fillId="0" borderId="0" xfId="12" applyFont="1" applyAlignment="1">
      <alignment horizontal="left"/>
    </xf>
    <xf numFmtId="0" fontId="29" fillId="0" borderId="76" xfId="12" applyFont="1" applyBorder="1" applyAlignment="1">
      <alignment horizontal="left"/>
    </xf>
    <xf numFmtId="0" fontId="32" fillId="19" borderId="31" xfId="12" applyFont="1" applyFill="1" applyBorder="1" applyAlignment="1">
      <alignment horizontal="left"/>
    </xf>
    <xf numFmtId="0" fontId="32" fillId="19" borderId="32" xfId="12" applyFont="1" applyFill="1" applyBorder="1" applyAlignment="1">
      <alignment horizontal="left"/>
    </xf>
    <xf numFmtId="1" fontId="36" fillId="18" borderId="18" xfId="11" applyNumberFormat="1" applyFont="1" applyBorder="1" applyAlignment="1" applyProtection="1">
      <alignment horizontal="center"/>
      <protection locked="0"/>
    </xf>
    <xf numFmtId="1" fontId="36" fillId="18" borderId="28" xfId="11" applyNumberFormat="1" applyFont="1" applyBorder="1" applyAlignment="1" applyProtection="1">
      <alignment horizontal="center"/>
      <protection locked="0"/>
    </xf>
    <xf numFmtId="1" fontId="36" fillId="18" borderId="29" xfId="11" applyNumberFormat="1" applyFont="1" applyBorder="1" applyAlignment="1" applyProtection="1">
      <alignment horizontal="center"/>
      <protection locked="0"/>
    </xf>
    <xf numFmtId="0" fontId="31" fillId="0" borderId="0" xfId="12" applyFont="1" applyAlignment="1">
      <alignment horizontal="center"/>
    </xf>
    <xf numFmtId="14" fontId="29" fillId="0" borderId="0" xfId="12" applyNumberFormat="1" applyFont="1" applyAlignment="1">
      <alignment horizontal="center"/>
    </xf>
    <xf numFmtId="14" fontId="29" fillId="0" borderId="31" xfId="12" applyNumberFormat="1" applyFont="1" applyBorder="1" applyAlignment="1">
      <alignment horizontal="center"/>
    </xf>
    <xf numFmtId="0" fontId="2" fillId="9" borderId="2" xfId="7" applyFont="1" applyFill="1" applyBorder="1" applyAlignment="1" applyProtection="1">
      <alignment horizontal="center" vertical="center"/>
      <protection locked="0"/>
    </xf>
    <xf numFmtId="0" fontId="2" fillId="9" borderId="9" xfId="7" applyFont="1" applyFill="1" applyBorder="1" applyAlignment="1" applyProtection="1">
      <alignment horizontal="center" vertical="center"/>
      <protection locked="0"/>
    </xf>
    <xf numFmtId="0" fontId="2" fillId="9" borderId="11" xfId="7" applyFont="1" applyFill="1" applyBorder="1" applyAlignment="1" applyProtection="1">
      <alignment horizontal="center" vertical="center"/>
      <protection locked="0"/>
    </xf>
    <xf numFmtId="0" fontId="11" fillId="11" borderId="6" xfId="8" applyFont="1" applyFill="1" applyBorder="1" applyAlignment="1" applyProtection="1">
      <alignment horizontal="center" vertical="center"/>
      <protection locked="0"/>
    </xf>
    <xf numFmtId="0" fontId="11" fillId="11" borderId="7" xfId="8" applyFont="1" applyFill="1" applyBorder="1" applyAlignment="1" applyProtection="1">
      <alignment horizontal="center" vertical="center"/>
      <protection locked="0"/>
    </xf>
    <xf numFmtId="0" fontId="12" fillId="12" borderId="7" xfId="0" applyFont="1" applyFill="1" applyBorder="1" applyAlignment="1" applyProtection="1">
      <alignment horizontal="center" vertical="center"/>
      <protection locked="0"/>
    </xf>
    <xf numFmtId="0" fontId="10" fillId="11" borderId="6" xfId="2" applyFont="1" applyFill="1" applyBorder="1" applyAlignment="1" applyProtection="1">
      <alignment horizontal="center" vertical="center" wrapText="1"/>
      <protection locked="0"/>
    </xf>
    <xf numFmtId="0" fontId="10" fillId="11" borderId="7" xfId="2" applyFont="1" applyFill="1" applyBorder="1" applyAlignment="1" applyProtection="1">
      <alignment horizontal="center" vertical="center" wrapText="1"/>
      <protection locked="0"/>
    </xf>
    <xf numFmtId="0" fontId="10" fillId="11" borderId="8" xfId="2" applyFont="1" applyFill="1" applyBorder="1" applyAlignment="1" applyProtection="1">
      <alignment horizontal="center" vertical="center" wrapText="1"/>
      <protection locked="0"/>
    </xf>
    <xf numFmtId="0" fontId="0" fillId="12" borderId="8" xfId="0" applyFill="1" applyBorder="1" applyAlignment="1" applyProtection="1">
      <alignment horizontal="center" vertical="center" wrapText="1"/>
      <protection locked="0"/>
    </xf>
  </cellXfs>
  <cellStyles count="13">
    <cellStyle name="20% - Accent3" xfId="6" builtinId="38"/>
    <cellStyle name="60% - Accent6" xfId="8" builtinId="52"/>
    <cellStyle name="Accent1" xfId="1" builtinId="29"/>
    <cellStyle name="Accent4" xfId="7" builtinId="41"/>
    <cellStyle name="Accent5" xfId="3" builtinId="45"/>
    <cellStyle name="Accent6" xfId="2" builtinId="49"/>
    <cellStyle name="Bad" xfId="5" builtinId="27"/>
    <cellStyle name="Explanatory Text" xfId="9" builtinId="53"/>
    <cellStyle name="Good" xfId="10" builtinId="26"/>
    <cellStyle name="Neutral" xfId="11" builtinId="28"/>
    <cellStyle name="Normal" xfId="0" builtinId="0"/>
    <cellStyle name="Normal 2" xfId="12" xr:uid="{00000000-0005-0000-0000-00000B000000}"/>
    <cellStyle name="Percent" xfId="4" builtinId="5" customBuiltin="1"/>
  </cellStyles>
  <dxfs count="404"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8F9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0DDAD"/>
      <color rgb="FF85BD5F"/>
      <color rgb="FFCDE4BE"/>
      <color rgb="FFFF9999"/>
      <color rgb="FFFFCCCC"/>
      <color rgb="FFF496D5"/>
      <color rgb="FFFF9900"/>
      <color rgb="FFFFFFCC"/>
      <color rgb="FFFFFF99"/>
      <color rgb="FFFFB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QA Output Factor GTR2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GTR2_150MeV!$X$36:$X$100</c:f>
              <c:numCache>
                <c:formatCode>m/d/yyyy</c:formatCode>
                <c:ptCount val="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GTR2_150MeV!$Y$36:$Y$100</c:f>
              <c:numCache>
                <c:formatCode>0.000</c:formatCode>
                <c:ptCount val="65"/>
                <c:pt idx="0">
                  <c:v>1.0064743967039433</c:v>
                </c:pt>
                <c:pt idx="1">
                  <c:v>1.0047086521483226</c:v>
                </c:pt>
                <c:pt idx="2">
                  <c:v>1.0047086521483226</c:v>
                </c:pt>
                <c:pt idx="3">
                  <c:v>0.9964685108887581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715-AB3B-C1191CC934F5}"/>
            </c:ext>
          </c:extLst>
        </c:ser>
        <c:ser>
          <c:idx val="1"/>
          <c:order val="1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GTR2_150MeV!$X$36:$X$99</c:f>
              <c:numCache>
                <c:formatCode>m/d/yyyy</c:formatCode>
                <c:ptCount val="64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GTR2_150MeV!$AB$36:$AB$99</c:f>
              <c:numCache>
                <c:formatCode>0.000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E-4060-80C8-0E7DD9141D53}"/>
            </c:ext>
          </c:extLst>
        </c:ser>
        <c:ser>
          <c:idx val="2"/>
          <c:order val="2"/>
          <c:tx>
            <c:strRef>
              <c:f>GTR2_150MeV!$AC$35</c:f>
              <c:strCache>
                <c:ptCount val="1"/>
                <c:pt idx="0">
                  <c:v>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GTR2_150MeV!$X$36:$X$99</c:f>
              <c:numCache>
                <c:formatCode>m/d/yyyy</c:formatCode>
                <c:ptCount val="64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GTR2_150MeV!$AC$36:$AC$99</c:f>
              <c:numCache>
                <c:formatCode>0.000</c:formatCode>
                <c:ptCount val="64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E-4060-80C8-0E7DD9141D53}"/>
            </c:ext>
          </c:extLst>
        </c:ser>
        <c:ser>
          <c:idx val="3"/>
          <c:order val="3"/>
          <c:tx>
            <c:strRef>
              <c:f>GTR2_150MeV!$AD$35</c:f>
              <c:strCache>
                <c:ptCount val="1"/>
                <c:pt idx="0">
                  <c:v>-1%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GTR2_150MeV!$X$36:$X$99</c:f>
              <c:numCache>
                <c:formatCode>m/d/yyyy</c:formatCode>
                <c:ptCount val="64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GTR2_150MeV!$AD$36:$AD$99</c:f>
              <c:numCache>
                <c:formatCode>0.000</c:formatCode>
                <c:ptCount val="64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E-4060-80C8-0E7DD9141D53}"/>
            </c:ext>
          </c:extLst>
        </c:ser>
        <c:ser>
          <c:idx val="4"/>
          <c:order val="4"/>
          <c:tx>
            <c:strRef>
              <c:f>GTR2_150MeV!$AE$35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GTR2_150MeV!$X$36:$X$99</c:f>
              <c:numCache>
                <c:formatCode>m/d/yyyy</c:formatCode>
                <c:ptCount val="64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GTR2_150MeV!$AE$36:$AE$99</c:f>
              <c:numCache>
                <c:formatCode>0.000</c:formatCode>
                <c:ptCount val="64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E-4060-80C8-0E7DD9141D53}"/>
            </c:ext>
          </c:extLst>
        </c:ser>
        <c:ser>
          <c:idx val="5"/>
          <c:order val="5"/>
          <c:tx>
            <c:strRef>
              <c:f>GTR2_150MeV!$AF$35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GTR2_150MeV!$X$36:$X$99</c:f>
              <c:numCache>
                <c:formatCode>m/d/yyyy</c:formatCode>
                <c:ptCount val="64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GTR2_150MeV!$AF$36:$AF$99</c:f>
              <c:numCache>
                <c:formatCode>0.000</c:formatCode>
                <c:ptCount val="6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FE-4060-80C8-0E7DD9141D53}"/>
            </c:ext>
          </c:extLst>
        </c:ser>
        <c:ser>
          <c:idx val="6"/>
          <c:order val="6"/>
          <c:tx>
            <c:strRef>
              <c:f>GTR2_150MeV!$Z$35</c:f>
              <c:strCache>
                <c:ptCount val="1"/>
                <c:pt idx="0">
                  <c:v>Medelvärde +/- 10 dygn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GTR2_150MeV!$X$36:$X$99</c:f>
              <c:numCache>
                <c:formatCode>m/d/yyyy</c:formatCode>
                <c:ptCount val="64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GTR2_150MeV!$Y$36:$Y$99</c:f>
              <c:numCache>
                <c:formatCode>0.000</c:formatCode>
                <c:ptCount val="64"/>
                <c:pt idx="0">
                  <c:v>1.0064743967039433</c:v>
                </c:pt>
                <c:pt idx="1">
                  <c:v>1.0047086521483226</c:v>
                </c:pt>
                <c:pt idx="2">
                  <c:v>1.0047086521483226</c:v>
                </c:pt>
                <c:pt idx="3">
                  <c:v>0.9964685108887581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FE-4060-80C8-0E7DD9141D53}"/>
            </c:ext>
          </c:extLst>
        </c:ser>
        <c:ser>
          <c:idx val="7"/>
          <c:order val="7"/>
          <c:tx>
            <c:strRef>
              <c:f>GTR2_150MeV!$AA$35</c:f>
              <c:strCache>
                <c:ptCount val="1"/>
                <c:pt idx="0">
                  <c:v>Medelvärde +/- 20 dygn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GTR2_150MeV!$X$36:$X$99</c:f>
              <c:numCache>
                <c:formatCode>m/d/yyyy</c:formatCode>
                <c:ptCount val="64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GTR2_150MeV!$AA$36:$AA$99</c:f>
              <c:numCache>
                <c:formatCode>0.000</c:formatCode>
                <c:ptCount val="64"/>
                <c:pt idx="0">
                  <c:v>1.0030900529723368</c:v>
                </c:pt>
                <c:pt idx="1">
                  <c:v>1.0030900529723368</c:v>
                </c:pt>
                <c:pt idx="2">
                  <c:v>1.0030900529723368</c:v>
                </c:pt>
                <c:pt idx="3">
                  <c:v>1.0030900529723368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FE-4060-80C8-0E7DD914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6968"/>
        <c:axId val="258689320"/>
      </c:scatterChart>
      <c:valAx>
        <c:axId val="258686968"/>
        <c:scaling>
          <c:orientation val="minMax"/>
          <c:min val="448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9320"/>
        <c:crosses val="autoZero"/>
        <c:crossBetween val="midCat"/>
      </c:valAx>
      <c:valAx>
        <c:axId val="258689320"/>
        <c:scaling>
          <c:orientation val="minMax"/>
          <c:max val="1.03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Devaition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6968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Daily QA Dose</a:t>
            </a:r>
            <a:r>
              <a:rPr lang="sv-SE" b="1" baseline="0"/>
              <a:t> Output Factor GTR2</a:t>
            </a:r>
            <a:endParaRPr lang="sv-S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R15M10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GTR2_Cubes!$AU$50:$AU$110</c:f>
              <c:numCache>
                <c:formatCode>m/d/yyyy</c:formatCode>
                <c:ptCount val="6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GTR2_Cubes!$AV$50:$AV$110</c:f>
              <c:numCache>
                <c:formatCode>0.000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0.99597382989431305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D-481A-8362-F8F7B58D749D}"/>
            </c:ext>
          </c:extLst>
        </c:ser>
        <c:ser>
          <c:idx val="1"/>
          <c:order val="1"/>
          <c:tx>
            <c:v>R31M10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GTR2_Cubes!$AU$50:$AU$110</c:f>
              <c:numCache>
                <c:formatCode>m/d/yyyy</c:formatCode>
                <c:ptCount val="6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GTR2_Cubes!$AY$50:$AY$110</c:f>
              <c:numCache>
                <c:formatCode>0.000</c:formatCode>
                <c:ptCount val="61"/>
                <c:pt idx="0">
                  <c:v>1.0009965122072744</c:v>
                </c:pt>
                <c:pt idx="1">
                  <c:v>1.0014947683109117</c:v>
                </c:pt>
                <c:pt idx="2">
                  <c:v>1.0014947683109117</c:v>
                </c:pt>
                <c:pt idx="3">
                  <c:v>0.99601395117090186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D-481A-8362-F8F7B58D749D}"/>
            </c:ext>
          </c:extLst>
        </c:ser>
        <c:ser>
          <c:idx val="2"/>
          <c:order val="2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GTR2_Cubes!$AU$50:$AU$99</c:f>
              <c:numCache>
                <c:formatCode>m/d/yyyy</c:formatCode>
                <c:ptCount val="50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GTR2_Cubes!$BB$50:$BB$99</c:f>
              <c:numCache>
                <c:formatCode>0.000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1-4FE2-BC01-E841B013038A}"/>
            </c:ext>
          </c:extLst>
        </c:ser>
        <c:ser>
          <c:idx val="3"/>
          <c:order val="3"/>
          <c:tx>
            <c:strRef>
              <c:f>GTR2_Cubes!$BC$49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GTR2_Cubes!$AU$50:$AU$99</c:f>
              <c:numCache>
                <c:formatCode>m/d/yyyy</c:formatCode>
                <c:ptCount val="50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GTR2_Cubes!$BC$50:$BC$99</c:f>
              <c:numCache>
                <c:formatCode>0.000</c:formatCode>
                <c:ptCount val="50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1-4FE2-BC01-E841B013038A}"/>
            </c:ext>
          </c:extLst>
        </c:ser>
        <c:ser>
          <c:idx val="4"/>
          <c:order val="4"/>
          <c:tx>
            <c:strRef>
              <c:f>GTR2_Cubes!$BD$49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GTR2_Cubes!$AU$50:$AU$99</c:f>
              <c:numCache>
                <c:formatCode>m/d/yyyy</c:formatCode>
                <c:ptCount val="50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GTR2_Cubes!$BD$50:$BD$99</c:f>
              <c:numCache>
                <c:formatCode>0.000</c:formatCode>
                <c:ptCount val="5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1-4FE2-BC01-E841B013038A}"/>
            </c:ext>
          </c:extLst>
        </c:ser>
        <c:ser>
          <c:idx val="5"/>
          <c:order val="5"/>
          <c:tx>
            <c:strRef>
              <c:f>GTR2_Cubes!$BE$49</c:f>
              <c:strCache>
                <c:ptCount val="1"/>
                <c:pt idx="0">
                  <c:v>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GTR2_Cubes!$AU$50:$AU$99</c:f>
              <c:numCache>
                <c:formatCode>m/d/yyyy</c:formatCode>
                <c:ptCount val="50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GTR2_Cubes!$BE$50:$BE$99</c:f>
              <c:numCache>
                <c:formatCode>0.000</c:formatCode>
                <c:ptCount val="50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1-4FE2-BC01-E841B013038A}"/>
            </c:ext>
          </c:extLst>
        </c:ser>
        <c:ser>
          <c:idx val="6"/>
          <c:order val="6"/>
          <c:tx>
            <c:strRef>
              <c:f>GTR2_Cubes!$BF$49</c:f>
              <c:strCache>
                <c:ptCount val="1"/>
                <c:pt idx="0">
                  <c:v>-3%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GTR2_Cubes!$AU$51:$AU$99</c:f>
              <c:numCache>
                <c:formatCode>m/d/yyyy</c:formatCode>
                <c:ptCount val="49"/>
                <c:pt idx="0">
                  <c:v>44883</c:v>
                </c:pt>
                <c:pt idx="1">
                  <c:v>44883</c:v>
                </c:pt>
                <c:pt idx="2">
                  <c:v>44994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GTR2_Cubes!$BF$50:$BF$99</c:f>
              <c:numCache>
                <c:formatCode>0.000</c:formatCode>
                <c:ptCount val="5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1-4FE2-BC01-E841B013038A}"/>
            </c:ext>
          </c:extLst>
        </c:ser>
        <c:ser>
          <c:idx val="7"/>
          <c:order val="7"/>
          <c:tx>
            <c:strRef>
              <c:f>GTR2_Cubes!$AW$49</c:f>
              <c:strCache>
                <c:ptCount val="1"/>
                <c:pt idx="0">
                  <c:v>Medelvärde +/- 10 dygn R15M10</c:v>
                </c:pt>
              </c:strCache>
            </c:strRef>
          </c:tx>
          <c:spPr>
            <a:ln w="25400" cap="rnd">
              <a:solidFill>
                <a:srgbClr val="85BD5F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rgbClr val="85BD5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9-4DD2-A8A5-057048898FC8}"/>
              </c:ext>
            </c:extLst>
          </c:dPt>
          <c:xVal>
            <c:numRef>
              <c:f>GTR2_Cubes!$AU$50:$AU$99</c:f>
              <c:numCache>
                <c:formatCode>m/d/yyyy</c:formatCode>
                <c:ptCount val="50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GTR2_Cubes!$AW$50:$AW$99</c:f>
              <c:numCache>
                <c:formatCode>0.000</c:formatCode>
                <c:ptCount val="50"/>
                <c:pt idx="0">
                  <c:v>0.99899345747357826</c:v>
                </c:pt>
                <c:pt idx="1">
                  <c:v>0.99899345747357826</c:v>
                </c:pt>
                <c:pt idx="2">
                  <c:v>0.99899345747357826</c:v>
                </c:pt>
                <c:pt idx="3">
                  <c:v>0.99899345747357826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81-4FE2-BC01-E841B013038A}"/>
            </c:ext>
          </c:extLst>
        </c:ser>
        <c:ser>
          <c:idx val="8"/>
          <c:order val="8"/>
          <c:tx>
            <c:strRef>
              <c:f>GTR2_Cubes!$AX$49</c:f>
              <c:strCache>
                <c:ptCount val="1"/>
                <c:pt idx="0">
                  <c:v>Medelvärde +/- 20 dygn R15M10</c:v>
                </c:pt>
              </c:strCache>
            </c:strRef>
          </c:tx>
          <c:spPr>
            <a:ln w="19050" cap="rnd">
              <a:solidFill>
                <a:srgbClr val="C0DDAD"/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GTR2_Cubes!$AU$50:$AU$99</c:f>
              <c:numCache>
                <c:formatCode>m/d/yyyy</c:formatCode>
                <c:ptCount val="50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GTR2_Cubes!$AX$50:$AX$54</c:f>
              <c:numCache>
                <c:formatCode>0.000</c:formatCode>
                <c:ptCount val="5"/>
                <c:pt idx="0">
                  <c:v>0.99899345747357826</c:v>
                </c:pt>
                <c:pt idx="1">
                  <c:v>0.99899345747357826</c:v>
                </c:pt>
                <c:pt idx="2">
                  <c:v>0.99899345747357826</c:v>
                </c:pt>
                <c:pt idx="3">
                  <c:v>0.99899345747357826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81-4FE2-BC01-E841B013038A}"/>
            </c:ext>
          </c:extLst>
        </c:ser>
        <c:ser>
          <c:idx val="9"/>
          <c:order val="9"/>
          <c:tx>
            <c:strRef>
              <c:f>GTR2_Cubes!$AZ$49</c:f>
              <c:strCache>
                <c:ptCount val="1"/>
                <c:pt idx="0">
                  <c:v>Medelvärde +/- 10 dygn R31M10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GTR2_Cubes!$AU$50:$AU$99</c:f>
              <c:numCache>
                <c:formatCode>m/d/yyyy</c:formatCode>
                <c:ptCount val="50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GTR2_Cubes!$AZ$50:$AZ$54</c:f>
              <c:numCache>
                <c:formatCode>0.000</c:formatCode>
                <c:ptCount val="5"/>
                <c:pt idx="0">
                  <c:v>0.99999999999999978</c:v>
                </c:pt>
                <c:pt idx="1">
                  <c:v>0.99999999999999978</c:v>
                </c:pt>
                <c:pt idx="2">
                  <c:v>0.99999999999999978</c:v>
                </c:pt>
                <c:pt idx="3">
                  <c:v>0.99999999999999978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81-4FE2-BC01-E841B013038A}"/>
            </c:ext>
          </c:extLst>
        </c:ser>
        <c:ser>
          <c:idx val="10"/>
          <c:order val="10"/>
          <c:tx>
            <c:strRef>
              <c:f>GTR2_Cubes!$BA$49</c:f>
              <c:strCache>
                <c:ptCount val="1"/>
                <c:pt idx="0">
                  <c:v>Medelvärde +/- 20 dygn R31M10</c:v>
                </c:pt>
              </c:strCache>
            </c:strRef>
          </c:tx>
          <c:spPr>
            <a:ln w="19050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GTR2_Cubes!$AU$50:$AU$99</c:f>
              <c:numCache>
                <c:formatCode>m/d/yyyy</c:formatCode>
                <c:ptCount val="50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GTR2_Cubes!$BA$50:$BA$99</c:f>
              <c:numCache>
                <c:formatCode>0.000</c:formatCode>
                <c:ptCount val="50"/>
                <c:pt idx="0">
                  <c:v>0.99999999999999978</c:v>
                </c:pt>
                <c:pt idx="1">
                  <c:v>0.99999999999999978</c:v>
                </c:pt>
                <c:pt idx="2">
                  <c:v>0.99999999999999978</c:v>
                </c:pt>
                <c:pt idx="3">
                  <c:v>0.99999999999999978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81-4FE2-BC01-E841B013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8536"/>
        <c:axId val="258685008"/>
      </c:scatterChart>
      <c:valAx>
        <c:axId val="258688536"/>
        <c:scaling>
          <c:orientation val="minMax"/>
          <c:min val="448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5008"/>
        <c:crosses val="autoZero"/>
        <c:crossBetween val="midCat"/>
      </c:valAx>
      <c:valAx>
        <c:axId val="258685008"/>
        <c:scaling>
          <c:orientation val="minMax"/>
          <c:max val="1.04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Deviation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8536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0.12702916207107762"/>
          <c:y val="0.89427928762495279"/>
          <c:w val="0.74761765200935903"/>
          <c:h val="9.5253723116321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104775</xdr:rowOff>
    </xdr:from>
    <xdr:to>
      <xdr:col>2</xdr:col>
      <xdr:colOff>639841</xdr:colOff>
      <xdr:row>3</xdr:row>
      <xdr:rowOff>134537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7EE16BF-0DE1-468B-9326-737FFA4DE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66700"/>
          <a:ext cx="1639966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116417</xdr:colOff>
      <xdr:row>1</xdr:row>
      <xdr:rowOff>148167</xdr:rowOff>
    </xdr:from>
    <xdr:to>
      <xdr:col>2</xdr:col>
      <xdr:colOff>496966</xdr:colOff>
      <xdr:row>3</xdr:row>
      <xdr:rowOff>167346</xdr:rowOff>
    </xdr:to>
    <xdr:pic>
      <xdr:nvPicPr>
        <xdr:cNvPr id="3" name="Bildobjekt 1">
          <a:extLst>
            <a:ext uri="{FF2B5EF4-FFF2-40B4-BE49-F238E27FC236}">
              <a16:creationId xmlns:a16="http://schemas.microsoft.com/office/drawing/2014/main" id="{8047E5EC-6A64-4F50-AE72-643F18CB3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" y="338667"/>
          <a:ext cx="1639966" cy="506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130AA-6750-405F-89FB-D49E88184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92075</xdr:colOff>
      <xdr:row>1</xdr:row>
      <xdr:rowOff>9525</xdr:rowOff>
    </xdr:from>
    <xdr:to>
      <xdr:col>2</xdr:col>
      <xdr:colOff>789066</xdr:colOff>
      <xdr:row>3</xdr:row>
      <xdr:rowOff>134537</xdr:rowOff>
    </xdr:to>
    <xdr:pic>
      <xdr:nvPicPr>
        <xdr:cNvPr id="4" name="Bildobjekt 1">
          <a:extLst>
            <a:ext uri="{FF2B5EF4-FFF2-40B4-BE49-F238E27FC236}">
              <a16:creationId xmlns:a16="http://schemas.microsoft.com/office/drawing/2014/main" id="{CF192CA2-143A-43E7-80E7-E4F1BC239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25" y="200025"/>
          <a:ext cx="1638908" cy="5060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72852-7FE7-42C8-9A31-DFB39F974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114"/>
  <sheetViews>
    <sheetView showGridLines="0" tabSelected="1" topLeftCell="A19" workbookViewId="0">
      <selection activeCell="S30" sqref="S29:S30"/>
    </sheetView>
  </sheetViews>
  <sheetFormatPr defaultRowHeight="12.75" x14ac:dyDescent="0.2"/>
  <cols>
    <col min="1" max="1" width="2.85546875" style="49" customWidth="1"/>
    <col min="2" max="2" width="16.85546875" style="49" bestFit="1" customWidth="1"/>
    <col min="3" max="6" width="10.7109375" style="49" customWidth="1"/>
    <col min="7" max="7" width="15.140625" style="49" customWidth="1"/>
    <col min="8" max="11" width="10.7109375" style="49" customWidth="1"/>
    <col min="12" max="13" width="11.42578125" style="49" customWidth="1"/>
    <col min="14" max="26" width="8.7109375" style="49" customWidth="1"/>
    <col min="27" max="27" width="8.7109375" style="49" hidden="1" customWidth="1"/>
    <col min="28" max="28" width="11.7109375" style="49" bestFit="1" customWidth="1"/>
    <col min="29" max="29" width="14.7109375" style="49" customWidth="1"/>
    <col min="30" max="31" width="16.28515625" style="49" customWidth="1"/>
    <col min="32" max="33" width="11.85546875" style="49" bestFit="1" customWidth="1"/>
    <col min="34" max="34" width="29.5703125" style="49" customWidth="1"/>
    <col min="35" max="16384" width="9.140625" style="49"/>
  </cols>
  <sheetData>
    <row r="2" spans="2:34" ht="18.75" customHeight="1" x14ac:dyDescent="0.2">
      <c r="B2" s="248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49"/>
    </row>
    <row r="3" spans="2:34" ht="18.75" customHeight="1" x14ac:dyDescent="0.2">
      <c r="B3" s="250"/>
      <c r="AH3" s="251"/>
    </row>
    <row r="4" spans="2:34" ht="18.75" customHeight="1" x14ac:dyDescent="0.2">
      <c r="B4" s="252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8"/>
    </row>
    <row r="5" spans="2:34" x14ac:dyDescent="0.2">
      <c r="B5" s="387" t="s">
        <v>118</v>
      </c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  <c r="AD5" s="388"/>
      <c r="AE5" s="388"/>
      <c r="AF5" s="389"/>
      <c r="AG5" s="224"/>
      <c r="AH5" s="225"/>
    </row>
    <row r="6" spans="2:34" ht="15" x14ac:dyDescent="0.2">
      <c r="B6" s="211" t="s">
        <v>113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15"/>
      <c r="AG6" s="396" t="s">
        <v>119</v>
      </c>
      <c r="AH6" s="397"/>
    </row>
    <row r="7" spans="2:34" ht="18" x14ac:dyDescent="0.25">
      <c r="B7" s="264" t="s">
        <v>124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8"/>
      <c r="AG7" s="271" t="s">
        <v>120</v>
      </c>
      <c r="AH7" s="272"/>
    </row>
    <row r="8" spans="2:34" ht="15" x14ac:dyDescent="0.2">
      <c r="B8" s="211" t="s">
        <v>114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18" t="s">
        <v>121</v>
      </c>
      <c r="AG8" s="222"/>
      <c r="AH8" s="230"/>
    </row>
    <row r="9" spans="2:34" ht="15" x14ac:dyDescent="0.2">
      <c r="B9" s="212" t="s">
        <v>115</v>
      </c>
      <c r="C9" s="229" t="s">
        <v>125</v>
      </c>
      <c r="AF9" s="219"/>
      <c r="AG9" s="390"/>
      <c r="AH9" s="391"/>
    </row>
    <row r="10" spans="2:34" x14ac:dyDescent="0.2">
      <c r="B10" s="212" t="s">
        <v>116</v>
      </c>
      <c r="AF10" s="220" t="s">
        <v>122</v>
      </c>
      <c r="AG10" s="392"/>
      <c r="AH10" s="393"/>
    </row>
    <row r="11" spans="2:34" x14ac:dyDescent="0.2">
      <c r="B11" s="213" t="s">
        <v>117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1" t="s">
        <v>123</v>
      </c>
      <c r="AG11" s="394"/>
      <c r="AH11" s="395"/>
    </row>
    <row r="12" spans="2:34" ht="13.5" thickBot="1" x14ac:dyDescent="0.25"/>
    <row r="13" spans="2:34" ht="19.5" thickBot="1" x14ac:dyDescent="0.35">
      <c r="B13" s="384" t="s">
        <v>140</v>
      </c>
      <c r="C13" s="385"/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385"/>
      <c r="X13" s="385"/>
      <c r="Y13" s="385"/>
      <c r="Z13" s="385"/>
      <c r="AA13" s="385"/>
      <c r="AB13" s="385"/>
      <c r="AC13" s="385"/>
      <c r="AD13" s="385"/>
      <c r="AE13" s="385"/>
      <c r="AF13" s="385"/>
      <c r="AG13" s="385"/>
      <c r="AH13" s="386"/>
    </row>
    <row r="15" spans="2:34" ht="28.5" x14ac:dyDescent="0.45">
      <c r="B15" s="38" t="s">
        <v>142</v>
      </c>
      <c r="C15" s="10"/>
      <c r="D15" s="10"/>
      <c r="E15"/>
      <c r="F15"/>
      <c r="G15"/>
      <c r="H15" s="1"/>
      <c r="I15" s="1"/>
      <c r="J15" s="1"/>
      <c r="K15" s="1"/>
      <c r="L15" s="52"/>
    </row>
    <row r="16" spans="2:34" ht="15" x14ac:dyDescent="0.25">
      <c r="B16" s="39"/>
      <c r="C16" s="10"/>
      <c r="D16" s="10"/>
      <c r="E16"/>
      <c r="F16"/>
      <c r="G16"/>
      <c r="H16" s="1"/>
      <c r="I16" s="1"/>
      <c r="J16" s="1"/>
      <c r="K16" s="1"/>
      <c r="L16" s="52"/>
      <c r="M16" s="52"/>
    </row>
    <row r="17" spans="2:15" x14ac:dyDescent="0.2">
      <c r="B17" s="145" t="s">
        <v>67</v>
      </c>
      <c r="C17" s="226"/>
      <c r="D17" s="297" t="s">
        <v>144</v>
      </c>
      <c r="E17" s="297"/>
      <c r="F17" s="297"/>
      <c r="G17" s="297"/>
      <c r="H17" s="297"/>
    </row>
    <row r="18" spans="2:15" x14ac:dyDescent="0.2">
      <c r="B18" s="51" t="s">
        <v>22</v>
      </c>
      <c r="D18" s="298" t="s">
        <v>145</v>
      </c>
      <c r="E18" s="298"/>
      <c r="F18" s="298"/>
      <c r="G18" s="298"/>
      <c r="H18" s="298"/>
    </row>
    <row r="19" spans="2:15" x14ac:dyDescent="0.2">
      <c r="B19" s="51" t="s">
        <v>23</v>
      </c>
      <c r="D19" s="275" t="s">
        <v>24</v>
      </c>
      <c r="E19" s="275"/>
      <c r="F19" s="275"/>
      <c r="G19" s="275"/>
      <c r="H19" s="275"/>
      <c r="I19" s="52"/>
      <c r="J19" s="52"/>
      <c r="K19" s="52"/>
      <c r="L19" s="52"/>
      <c r="M19" s="52"/>
      <c r="O19" s="182"/>
    </row>
    <row r="20" spans="2:15" x14ac:dyDescent="0.2">
      <c r="B20" s="51" t="s">
        <v>109</v>
      </c>
      <c r="D20" s="326" t="s">
        <v>166</v>
      </c>
      <c r="E20" s="275"/>
      <c r="F20" s="275"/>
      <c r="G20" s="275"/>
      <c r="H20" s="275"/>
      <c r="I20" s="52"/>
      <c r="J20" s="52"/>
      <c r="K20" s="52"/>
      <c r="L20" s="52"/>
      <c r="M20" s="52"/>
      <c r="O20" s="182"/>
    </row>
    <row r="21" spans="2:15" x14ac:dyDescent="0.2">
      <c r="B21" s="51" t="s">
        <v>110</v>
      </c>
      <c r="D21" s="326" t="s">
        <v>167</v>
      </c>
      <c r="E21" s="326"/>
      <c r="F21" s="326"/>
      <c r="G21" s="275"/>
      <c r="H21" s="275"/>
      <c r="I21" s="52"/>
      <c r="J21" s="52"/>
      <c r="K21" s="52"/>
      <c r="L21" s="52"/>
      <c r="M21" s="52"/>
    </row>
    <row r="22" spans="2:15" x14ac:dyDescent="0.2">
      <c r="B22" s="51" t="s">
        <v>111</v>
      </c>
      <c r="D22" s="327" t="s">
        <v>168</v>
      </c>
      <c r="E22" s="327"/>
      <c r="F22" s="327"/>
      <c r="G22" s="275"/>
      <c r="H22" s="275"/>
      <c r="I22" s="52"/>
      <c r="J22" s="52"/>
      <c r="K22" s="52"/>
      <c r="L22" s="52"/>
      <c r="M22" s="52"/>
    </row>
    <row r="23" spans="2:15" x14ac:dyDescent="0.2">
      <c r="B23" s="51" t="s">
        <v>112</v>
      </c>
      <c r="D23" s="299">
        <v>85.956000000000003</v>
      </c>
      <c r="E23" s="300" t="s">
        <v>146</v>
      </c>
      <c r="F23" s="300"/>
      <c r="G23" s="300"/>
      <c r="H23" s="300"/>
      <c r="I23" s="52"/>
      <c r="J23" s="52"/>
      <c r="K23" s="52"/>
      <c r="L23" s="52"/>
      <c r="M23" s="52"/>
    </row>
    <row r="24" spans="2:15" x14ac:dyDescent="0.2">
      <c r="B24" s="51" t="s">
        <v>170</v>
      </c>
      <c r="D24" s="299">
        <v>1.6990000000000001</v>
      </c>
      <c r="E24" s="301"/>
      <c r="F24" s="300"/>
      <c r="G24" s="300"/>
      <c r="H24" s="300"/>
      <c r="I24" s="52"/>
      <c r="J24" s="52"/>
      <c r="K24" s="52"/>
      <c r="L24" s="52"/>
      <c r="M24" s="52"/>
    </row>
    <row r="25" spans="2:15" ht="15" customHeight="1" thickBot="1" x14ac:dyDescent="0.25">
      <c r="B25" s="270" t="s">
        <v>171</v>
      </c>
      <c r="C25" s="302"/>
      <c r="D25" s="269">
        <v>1.716</v>
      </c>
      <c r="E25" s="303"/>
      <c r="F25" s="303"/>
      <c r="G25" s="303"/>
      <c r="H25" s="303"/>
    </row>
    <row r="26" spans="2:15" x14ac:dyDescent="0.2">
      <c r="B26" s="51"/>
      <c r="C26" s="53"/>
      <c r="D26" s="54"/>
      <c r="E26" s="55"/>
    </row>
    <row r="27" spans="2:15" x14ac:dyDescent="0.2">
      <c r="B27" s="381" t="s">
        <v>71</v>
      </c>
      <c r="C27" s="381"/>
      <c r="D27" s="54"/>
      <c r="E27" s="55"/>
    </row>
    <row r="28" spans="2:15" x14ac:dyDescent="0.2">
      <c r="B28" s="75">
        <f>($D$24-($D$24*1%))</f>
        <v>1.68201</v>
      </c>
      <c r="C28" s="75">
        <f>($D$24+($D$24*1%))</f>
        <v>1.7159900000000001</v>
      </c>
    </row>
    <row r="29" spans="2:15" x14ac:dyDescent="0.2">
      <c r="B29" s="75">
        <f>($D$25-($D$25*1%))</f>
        <v>1.6988399999999999</v>
      </c>
      <c r="C29" s="75">
        <f>($D$25+($D$25*1%))</f>
        <v>1.73316</v>
      </c>
    </row>
    <row r="30" spans="2:15" x14ac:dyDescent="0.2">
      <c r="B30" s="383" t="s">
        <v>136</v>
      </c>
      <c r="C30" s="383"/>
    </row>
    <row r="31" spans="2:15" x14ac:dyDescent="0.2">
      <c r="B31" s="74">
        <f>$D$24+($D$24*1%)+0.001</f>
        <v>1.71699</v>
      </c>
      <c r="C31" s="74">
        <f>$D$24+($D$24*(-1%))-0.001</f>
        <v>1.6810100000000001</v>
      </c>
    </row>
    <row r="32" spans="2:15" x14ac:dyDescent="0.2">
      <c r="B32" s="74">
        <f>$D$25+($D$25*1%)+0.001</f>
        <v>1.7341599999999999</v>
      </c>
      <c r="C32" s="74">
        <f>$D$25+($D$25*(-1%))-0.001</f>
        <v>1.69784</v>
      </c>
      <c r="F32" s="73"/>
      <c r="G32" s="73"/>
      <c r="H32" s="73"/>
    </row>
    <row r="33" spans="2:34" x14ac:dyDescent="0.2">
      <c r="B33" s="382" t="s">
        <v>132</v>
      </c>
      <c r="C33" s="382"/>
    </row>
    <row r="34" spans="2:34" x14ac:dyDescent="0.2">
      <c r="B34" s="305">
        <f>$D$24+($D$24*2%)+0.001</f>
        <v>1.7339799999999999</v>
      </c>
      <c r="C34" s="305">
        <f>$D$24+($D$24*(-2%))-0.001</f>
        <v>1.6640200000000003</v>
      </c>
    </row>
    <row r="35" spans="2:34" x14ac:dyDescent="0.2">
      <c r="B35" s="305">
        <f>$D$25+($D$25*2%)+0.001</f>
        <v>1.7513199999999998</v>
      </c>
      <c r="C35" s="305">
        <f>$D$25+($D$25*(-2%))-0.001</f>
        <v>1.6806800000000002</v>
      </c>
    </row>
    <row r="36" spans="2:34" ht="13.5" thickBot="1" x14ac:dyDescent="0.25">
      <c r="B36" s="58"/>
      <c r="C36" s="59"/>
      <c r="D36" s="59"/>
      <c r="E36" s="60"/>
      <c r="F36" s="61"/>
      <c r="G36" s="61"/>
    </row>
    <row r="37" spans="2:34" ht="15" customHeight="1" thickBot="1" x14ac:dyDescent="0.25">
      <c r="B37" s="55"/>
      <c r="C37" s="57"/>
      <c r="D37" s="378" t="s">
        <v>259</v>
      </c>
      <c r="E37" s="379"/>
      <c r="F37" s="380"/>
      <c r="G37" s="378" t="s">
        <v>68</v>
      </c>
      <c r="H37" s="379"/>
      <c r="I37" s="379"/>
      <c r="J37" s="379"/>
      <c r="K37" s="379"/>
      <c r="L37" s="379"/>
      <c r="M37" s="380"/>
      <c r="N37" s="378" t="s">
        <v>60</v>
      </c>
      <c r="O37" s="379"/>
      <c r="P37" s="379"/>
      <c r="Q37" s="379"/>
      <c r="R37" s="379"/>
      <c r="S37" s="379"/>
      <c r="T37" s="380"/>
      <c r="U37" s="378" t="s">
        <v>180</v>
      </c>
      <c r="V37" s="379"/>
      <c r="W37" s="379"/>
      <c r="X37" s="379"/>
      <c r="Y37" s="379"/>
      <c r="Z37" s="380"/>
    </row>
    <row r="38" spans="2:34" ht="39" thickBot="1" x14ac:dyDescent="0.25">
      <c r="B38" s="117" t="s">
        <v>5</v>
      </c>
      <c r="C38" s="118" t="s">
        <v>17</v>
      </c>
      <c r="D38" s="126" t="s">
        <v>26</v>
      </c>
      <c r="E38" s="119" t="s">
        <v>62</v>
      </c>
      <c r="F38" s="127" t="s">
        <v>63</v>
      </c>
      <c r="G38" s="126" t="s">
        <v>76</v>
      </c>
      <c r="H38" s="119" t="s">
        <v>65</v>
      </c>
      <c r="I38" s="119" t="s">
        <v>64</v>
      </c>
      <c r="J38" s="120" t="s">
        <v>149</v>
      </c>
      <c r="K38" s="120" t="s">
        <v>150</v>
      </c>
      <c r="L38" s="120" t="s">
        <v>151</v>
      </c>
      <c r="M38" s="120" t="s">
        <v>152</v>
      </c>
      <c r="N38" s="129" t="s">
        <v>176</v>
      </c>
      <c r="O38" s="121" t="s">
        <v>177</v>
      </c>
      <c r="P38" s="121" t="s">
        <v>178</v>
      </c>
      <c r="Q38" s="121" t="s">
        <v>72</v>
      </c>
      <c r="R38" s="121" t="s">
        <v>73</v>
      </c>
      <c r="S38" s="121" t="s">
        <v>74</v>
      </c>
      <c r="T38" s="130" t="s">
        <v>179</v>
      </c>
      <c r="U38" s="129" t="s">
        <v>181</v>
      </c>
      <c r="V38" s="121" t="s">
        <v>182</v>
      </c>
      <c r="W38" s="121" t="s">
        <v>183</v>
      </c>
      <c r="X38" s="121" t="s">
        <v>72</v>
      </c>
      <c r="Y38" s="121" t="s">
        <v>73</v>
      </c>
      <c r="Z38" s="130" t="s">
        <v>74</v>
      </c>
      <c r="AA38" s="128" t="s">
        <v>61</v>
      </c>
      <c r="AB38" s="365" t="s">
        <v>260</v>
      </c>
      <c r="AC38" s="131" t="s">
        <v>77</v>
      </c>
      <c r="AD38" s="123" t="s">
        <v>175</v>
      </c>
      <c r="AE38" s="124" t="s">
        <v>174</v>
      </c>
      <c r="AF38" s="122" t="s">
        <v>59</v>
      </c>
      <c r="AG38" s="132" t="s">
        <v>58</v>
      </c>
      <c r="AH38" s="137" t="s">
        <v>6</v>
      </c>
    </row>
    <row r="39" spans="2:34" s="56" customFormat="1" x14ac:dyDescent="0.2">
      <c r="B39" s="331">
        <v>44883</v>
      </c>
      <c r="C39" s="332" t="s">
        <v>160</v>
      </c>
      <c r="D39" s="333">
        <v>1017</v>
      </c>
      <c r="E39" s="306">
        <v>23.7</v>
      </c>
      <c r="F39" s="334">
        <f>IF(E39="","",E39+273.15)</f>
        <v>296.84999999999997</v>
      </c>
      <c r="G39" s="333">
        <v>85.956000000000003</v>
      </c>
      <c r="H39" s="306">
        <v>22.8</v>
      </c>
      <c r="I39" s="306">
        <v>1017</v>
      </c>
      <c r="J39" s="306">
        <v>24.6</v>
      </c>
      <c r="K39" s="335">
        <v>1017</v>
      </c>
      <c r="L39" s="335">
        <f>IF(H39="","",H39-J39)</f>
        <v>-1.8000000000000007</v>
      </c>
      <c r="M39" s="334">
        <f>IF(I39="","",I39-K39)</f>
        <v>0</v>
      </c>
      <c r="N39" s="333"/>
      <c r="O39" s="306"/>
      <c r="P39" s="306"/>
      <c r="Q39" s="306"/>
      <c r="R39" s="306"/>
      <c r="S39" s="306"/>
      <c r="T39" s="115" t="str">
        <f>IF(N39="","",SQRT(N39^2+O39^2+P39^2))</f>
        <v/>
      </c>
      <c r="U39" s="333"/>
      <c r="V39" s="306"/>
      <c r="W39" s="306"/>
      <c r="X39" s="306"/>
      <c r="Y39" s="306"/>
      <c r="Z39" s="334"/>
      <c r="AA39" s="336" t="str">
        <f t="shared" ref="AA39:AA59" si="0">IF(U39="","",SQRT(U39^2+V39^2+W39^2))</f>
        <v/>
      </c>
      <c r="AB39" s="335"/>
      <c r="AC39" s="187">
        <v>1.71</v>
      </c>
      <c r="AD39" s="109">
        <f>IF(AC39="","",((AC39/$D$24)-1))</f>
        <v>6.4743967039433414E-3</v>
      </c>
      <c r="AE39" s="110">
        <f>IF(AC39="","",((AC39/$D$25)-1))</f>
        <v>-3.4965034965035446E-3</v>
      </c>
      <c r="AF39" s="337">
        <v>100</v>
      </c>
      <c r="AG39" s="133"/>
      <c r="AH39" s="338" t="s">
        <v>162</v>
      </c>
    </row>
    <row r="40" spans="2:34" x14ac:dyDescent="0.2">
      <c r="B40" s="331">
        <v>44883</v>
      </c>
      <c r="C40" s="332" t="s">
        <v>160</v>
      </c>
      <c r="D40" s="333">
        <v>1017</v>
      </c>
      <c r="E40" s="306">
        <v>23.7</v>
      </c>
      <c r="F40" s="334">
        <f t="shared" ref="F40:F59" si="1">IF(E40="","",E40+273.15)</f>
        <v>296.84999999999997</v>
      </c>
      <c r="G40" s="333">
        <v>85.956000000000003</v>
      </c>
      <c r="H40" s="306">
        <v>22.8</v>
      </c>
      <c r="I40" s="306">
        <v>1017</v>
      </c>
      <c r="J40" s="306">
        <v>24.6</v>
      </c>
      <c r="K40" s="335">
        <v>1017</v>
      </c>
      <c r="L40" s="335">
        <f>IF(H40="","",H40-J40)</f>
        <v>-1.8000000000000007</v>
      </c>
      <c r="M40" s="334">
        <f>IF(I40="","",I40-K40)</f>
        <v>0</v>
      </c>
      <c r="N40" s="333"/>
      <c r="O40" s="306"/>
      <c r="P40" s="306"/>
      <c r="Q40" s="306"/>
      <c r="R40" s="306"/>
      <c r="S40" s="306"/>
      <c r="T40" s="115" t="str">
        <f>IF(N40="","",SQRT(N40^2+O40^2+P40^2))</f>
        <v/>
      </c>
      <c r="U40" s="333"/>
      <c r="V40" s="306"/>
      <c r="W40" s="306"/>
      <c r="X40" s="306"/>
      <c r="Y40" s="306"/>
      <c r="Z40" s="334"/>
      <c r="AA40" s="336" t="str">
        <f t="shared" si="0"/>
        <v/>
      </c>
      <c r="AB40" s="335"/>
      <c r="AC40" s="187">
        <v>1.7070000000000001</v>
      </c>
      <c r="AD40" s="109">
        <f t="shared" ref="AD40:AD42" si="2">IF(AC40="","",((AC40/$D$24)-1))</f>
        <v>4.7086521483226118E-3</v>
      </c>
      <c r="AE40" s="110">
        <f t="shared" ref="AE40:AE42" si="3">IF(AC40="","",((AC40/$D$25)-1))</f>
        <v>-5.2447552447552059E-3</v>
      </c>
      <c r="AF40" s="337">
        <v>100</v>
      </c>
      <c r="AG40" s="133"/>
      <c r="AH40" s="338" t="s">
        <v>163</v>
      </c>
    </row>
    <row r="41" spans="2:34" x14ac:dyDescent="0.2">
      <c r="B41" s="331">
        <v>44883</v>
      </c>
      <c r="C41" s="332" t="s">
        <v>160</v>
      </c>
      <c r="D41" s="333">
        <v>1017</v>
      </c>
      <c r="E41" s="306">
        <v>23.7</v>
      </c>
      <c r="F41" s="334">
        <f t="shared" si="1"/>
        <v>296.84999999999997</v>
      </c>
      <c r="G41" s="333">
        <v>85.956000000000003</v>
      </c>
      <c r="H41" s="306">
        <v>22.8</v>
      </c>
      <c r="I41" s="306">
        <v>1017</v>
      </c>
      <c r="J41" s="306">
        <v>24.6</v>
      </c>
      <c r="K41" s="335">
        <v>1017</v>
      </c>
      <c r="L41" s="335">
        <f>IF(H41="","",H41-J41)</f>
        <v>-1.8000000000000007</v>
      </c>
      <c r="M41" s="334">
        <f t="shared" ref="M41" si="4">IF(I41="","",I41-K41)</f>
        <v>0</v>
      </c>
      <c r="N41" s="333"/>
      <c r="O41" s="306"/>
      <c r="P41" s="306"/>
      <c r="Q41" s="306"/>
      <c r="R41" s="306"/>
      <c r="S41" s="306"/>
      <c r="T41" s="115" t="str">
        <f t="shared" ref="T41:T59" si="5">IF(N41="","",SQRT(N41^2+O41^2+P41^2))</f>
        <v/>
      </c>
      <c r="U41" s="333"/>
      <c r="V41" s="306"/>
      <c r="W41" s="306"/>
      <c r="X41" s="306"/>
      <c r="Y41" s="306"/>
      <c r="Z41" s="334"/>
      <c r="AA41" s="336" t="str">
        <f t="shared" si="0"/>
        <v/>
      </c>
      <c r="AB41" s="335"/>
      <c r="AC41" s="187">
        <v>1.7070000000000001</v>
      </c>
      <c r="AD41" s="109">
        <f t="shared" si="2"/>
        <v>4.7086521483226118E-3</v>
      </c>
      <c r="AE41" s="110">
        <f t="shared" si="3"/>
        <v>-5.2447552447552059E-3</v>
      </c>
      <c r="AF41" s="337"/>
      <c r="AG41" s="133"/>
      <c r="AH41" s="338" t="s">
        <v>164</v>
      </c>
    </row>
    <row r="42" spans="2:34" x14ac:dyDescent="0.2">
      <c r="B42" s="331">
        <v>44994</v>
      </c>
      <c r="C42" s="332" t="s">
        <v>286</v>
      </c>
      <c r="D42" s="333">
        <v>992.7</v>
      </c>
      <c r="E42" s="306">
        <v>23.7</v>
      </c>
      <c r="F42" s="334">
        <f t="shared" si="1"/>
        <v>296.84999999999997</v>
      </c>
      <c r="G42" s="333">
        <v>85.956000000000003</v>
      </c>
      <c r="H42" s="306">
        <v>22.7</v>
      </c>
      <c r="I42" s="306">
        <v>992.7</v>
      </c>
      <c r="J42" s="306">
        <v>22.8</v>
      </c>
      <c r="K42" s="335">
        <v>993</v>
      </c>
      <c r="L42" s="335">
        <f t="shared" ref="L42:L105" si="6">IF(H42="","",H42-J42)</f>
        <v>-0.10000000000000142</v>
      </c>
      <c r="M42" s="334">
        <f t="shared" ref="M42:M105" si="7">IF(I42="","",I42-K42)</f>
        <v>-0.29999999999995453</v>
      </c>
      <c r="N42" s="333">
        <v>-0.05</v>
      </c>
      <c r="O42" s="306">
        <v>0</v>
      </c>
      <c r="P42" s="306">
        <v>0.05</v>
      </c>
      <c r="Q42" s="306">
        <v>0</v>
      </c>
      <c r="R42" s="306">
        <v>0</v>
      </c>
      <c r="S42" s="306">
        <v>0</v>
      </c>
      <c r="T42" s="115">
        <f t="shared" si="5"/>
        <v>7.0710678118654766E-2</v>
      </c>
      <c r="U42" s="333">
        <v>-0.05</v>
      </c>
      <c r="V42" s="306">
        <v>0.01</v>
      </c>
      <c r="W42" s="306">
        <v>0.04</v>
      </c>
      <c r="X42" s="306">
        <v>0</v>
      </c>
      <c r="Y42" s="306">
        <v>0</v>
      </c>
      <c r="Z42" s="334">
        <v>0</v>
      </c>
      <c r="AA42" s="336">
        <f t="shared" si="0"/>
        <v>6.4807406984078608E-2</v>
      </c>
      <c r="AB42" s="335">
        <v>-2.96</v>
      </c>
      <c r="AC42" s="187">
        <v>1.6930000000000001</v>
      </c>
      <c r="AD42" s="109">
        <f t="shared" si="2"/>
        <v>-3.5314891112419033E-3</v>
      </c>
      <c r="AE42" s="110">
        <f t="shared" si="3"/>
        <v>-1.3403263403263366E-2</v>
      </c>
      <c r="AF42" s="337">
        <v>98.7</v>
      </c>
      <c r="AG42" s="133"/>
      <c r="AH42" s="338" t="s">
        <v>290</v>
      </c>
    </row>
    <row r="43" spans="2:34" x14ac:dyDescent="0.2">
      <c r="B43" s="331"/>
      <c r="C43" s="332"/>
      <c r="D43" s="333"/>
      <c r="E43" s="306"/>
      <c r="F43" s="334" t="str">
        <f t="shared" si="1"/>
        <v/>
      </c>
      <c r="G43" s="333"/>
      <c r="H43" s="306"/>
      <c r="I43" s="306"/>
      <c r="J43" s="306"/>
      <c r="K43" s="335"/>
      <c r="L43" s="335" t="str">
        <f t="shared" si="6"/>
        <v/>
      </c>
      <c r="M43" s="334" t="str">
        <f t="shared" si="7"/>
        <v/>
      </c>
      <c r="N43" s="333"/>
      <c r="O43" s="306"/>
      <c r="P43" s="306"/>
      <c r="Q43" s="306"/>
      <c r="R43" s="306"/>
      <c r="S43" s="306"/>
      <c r="T43" s="115" t="str">
        <f t="shared" si="5"/>
        <v/>
      </c>
      <c r="U43" s="333"/>
      <c r="V43" s="306"/>
      <c r="W43" s="306"/>
      <c r="X43" s="306"/>
      <c r="Y43" s="306"/>
      <c r="Z43" s="334"/>
      <c r="AA43" s="336" t="str">
        <f t="shared" si="0"/>
        <v/>
      </c>
      <c r="AB43" s="335"/>
      <c r="AC43" s="187"/>
      <c r="AD43" s="109" t="str">
        <f>IF(AC43="","",((AC43/$D$24)-1))</f>
        <v/>
      </c>
      <c r="AE43" s="110" t="str">
        <f t="shared" ref="AE43:AE59" si="8">IF(AC43="","",((AC43/$D$25)-1))</f>
        <v/>
      </c>
      <c r="AF43" s="337"/>
      <c r="AG43" s="133"/>
      <c r="AH43" s="338"/>
    </row>
    <row r="44" spans="2:34" x14ac:dyDescent="0.2">
      <c r="B44" s="331"/>
      <c r="C44" s="332"/>
      <c r="D44" s="333"/>
      <c r="E44" s="306"/>
      <c r="F44" s="334" t="str">
        <f t="shared" si="1"/>
        <v/>
      </c>
      <c r="G44" s="333"/>
      <c r="H44" s="306"/>
      <c r="I44" s="306"/>
      <c r="J44" s="306"/>
      <c r="K44" s="335"/>
      <c r="L44" s="335" t="str">
        <f t="shared" si="6"/>
        <v/>
      </c>
      <c r="M44" s="334" t="str">
        <f t="shared" si="7"/>
        <v/>
      </c>
      <c r="N44" s="333"/>
      <c r="O44" s="306"/>
      <c r="P44" s="306"/>
      <c r="Q44" s="306"/>
      <c r="R44" s="306"/>
      <c r="S44" s="306"/>
      <c r="T44" s="115" t="str">
        <f t="shared" si="5"/>
        <v/>
      </c>
      <c r="U44" s="333"/>
      <c r="V44" s="306"/>
      <c r="W44" s="306"/>
      <c r="X44" s="306"/>
      <c r="Y44" s="306"/>
      <c r="Z44" s="334"/>
      <c r="AA44" s="336" t="str">
        <f t="shared" si="0"/>
        <v/>
      </c>
      <c r="AB44" s="335"/>
      <c r="AC44" s="187"/>
      <c r="AD44" s="109" t="str">
        <f t="shared" ref="AD44:AD59" si="9">IF(AC44="","",((AC44/$D$24)-1))</f>
        <v/>
      </c>
      <c r="AE44" s="110" t="str">
        <f t="shared" si="8"/>
        <v/>
      </c>
      <c r="AF44" s="337"/>
      <c r="AG44" s="133"/>
      <c r="AH44" s="338"/>
    </row>
    <row r="45" spans="2:34" x14ac:dyDescent="0.2">
      <c r="B45" s="331"/>
      <c r="C45" s="332"/>
      <c r="D45" s="333"/>
      <c r="E45" s="306"/>
      <c r="F45" s="334" t="str">
        <f t="shared" si="1"/>
        <v/>
      </c>
      <c r="G45" s="333"/>
      <c r="H45" s="306"/>
      <c r="I45" s="306"/>
      <c r="J45" s="306"/>
      <c r="K45" s="335"/>
      <c r="L45" s="335" t="str">
        <f t="shared" si="6"/>
        <v/>
      </c>
      <c r="M45" s="334" t="str">
        <f t="shared" si="7"/>
        <v/>
      </c>
      <c r="N45" s="333"/>
      <c r="O45" s="306"/>
      <c r="P45" s="306"/>
      <c r="Q45" s="306"/>
      <c r="R45" s="306"/>
      <c r="S45" s="306"/>
      <c r="T45" s="115" t="str">
        <f t="shared" si="5"/>
        <v/>
      </c>
      <c r="U45" s="333"/>
      <c r="V45" s="306"/>
      <c r="W45" s="306"/>
      <c r="X45" s="306"/>
      <c r="Y45" s="306"/>
      <c r="Z45" s="334"/>
      <c r="AA45" s="336" t="str">
        <f t="shared" si="0"/>
        <v/>
      </c>
      <c r="AB45" s="335"/>
      <c r="AC45" s="187"/>
      <c r="AD45" s="109" t="str">
        <f t="shared" si="9"/>
        <v/>
      </c>
      <c r="AE45" s="110" t="str">
        <f t="shared" si="8"/>
        <v/>
      </c>
      <c r="AF45" s="337"/>
      <c r="AG45" s="133"/>
      <c r="AH45" s="338"/>
    </row>
    <row r="46" spans="2:34" x14ac:dyDescent="0.2">
      <c r="B46" s="331"/>
      <c r="C46" s="332"/>
      <c r="D46" s="333"/>
      <c r="E46" s="306"/>
      <c r="F46" s="334" t="str">
        <f t="shared" si="1"/>
        <v/>
      </c>
      <c r="G46" s="333"/>
      <c r="H46" s="306"/>
      <c r="I46" s="306"/>
      <c r="J46" s="306"/>
      <c r="K46" s="335"/>
      <c r="L46" s="335" t="str">
        <f t="shared" si="6"/>
        <v/>
      </c>
      <c r="M46" s="334" t="str">
        <f t="shared" si="7"/>
        <v/>
      </c>
      <c r="N46" s="333"/>
      <c r="O46" s="306"/>
      <c r="P46" s="306"/>
      <c r="Q46" s="306"/>
      <c r="R46" s="306"/>
      <c r="S46" s="306"/>
      <c r="T46" s="115" t="str">
        <f t="shared" si="5"/>
        <v/>
      </c>
      <c r="U46" s="333"/>
      <c r="V46" s="306"/>
      <c r="W46" s="306"/>
      <c r="X46" s="306"/>
      <c r="Y46" s="306"/>
      <c r="Z46" s="334"/>
      <c r="AA46" s="336" t="str">
        <f t="shared" si="0"/>
        <v/>
      </c>
      <c r="AB46" s="335"/>
      <c r="AC46" s="187"/>
      <c r="AD46" s="109" t="str">
        <f t="shared" si="9"/>
        <v/>
      </c>
      <c r="AE46" s="110" t="str">
        <f t="shared" si="8"/>
        <v/>
      </c>
      <c r="AF46" s="337"/>
      <c r="AG46" s="133"/>
      <c r="AH46" s="338"/>
    </row>
    <row r="47" spans="2:34" x14ac:dyDescent="0.2">
      <c r="B47" s="331"/>
      <c r="C47" s="332"/>
      <c r="D47" s="333"/>
      <c r="E47" s="306"/>
      <c r="F47" s="334" t="str">
        <f t="shared" si="1"/>
        <v/>
      </c>
      <c r="G47" s="333"/>
      <c r="H47" s="306"/>
      <c r="I47" s="306"/>
      <c r="J47" s="306"/>
      <c r="K47" s="335"/>
      <c r="L47" s="335" t="str">
        <f t="shared" si="6"/>
        <v/>
      </c>
      <c r="M47" s="334" t="str">
        <f t="shared" si="7"/>
        <v/>
      </c>
      <c r="N47" s="333"/>
      <c r="O47" s="306"/>
      <c r="P47" s="306"/>
      <c r="Q47" s="306"/>
      <c r="R47" s="306"/>
      <c r="S47" s="306"/>
      <c r="T47" s="115" t="str">
        <f t="shared" si="5"/>
        <v/>
      </c>
      <c r="U47" s="333"/>
      <c r="V47" s="306"/>
      <c r="W47" s="306"/>
      <c r="X47" s="306"/>
      <c r="Y47" s="306"/>
      <c r="Z47" s="334"/>
      <c r="AA47" s="336" t="str">
        <f t="shared" si="0"/>
        <v/>
      </c>
      <c r="AB47" s="335"/>
      <c r="AC47" s="187"/>
      <c r="AD47" s="109" t="str">
        <f t="shared" si="9"/>
        <v/>
      </c>
      <c r="AE47" s="110" t="str">
        <f t="shared" si="8"/>
        <v/>
      </c>
      <c r="AF47" s="337"/>
      <c r="AG47" s="133"/>
      <c r="AH47" s="338"/>
    </row>
    <row r="48" spans="2:34" x14ac:dyDescent="0.2">
      <c r="B48" s="331"/>
      <c r="C48" s="332"/>
      <c r="D48" s="333"/>
      <c r="E48" s="306"/>
      <c r="F48" s="334" t="str">
        <f t="shared" si="1"/>
        <v/>
      </c>
      <c r="G48" s="333"/>
      <c r="H48" s="306"/>
      <c r="I48" s="306"/>
      <c r="J48" s="306"/>
      <c r="K48" s="335"/>
      <c r="L48" s="335" t="str">
        <f t="shared" si="6"/>
        <v/>
      </c>
      <c r="M48" s="334" t="str">
        <f t="shared" si="7"/>
        <v/>
      </c>
      <c r="N48" s="333"/>
      <c r="O48" s="306"/>
      <c r="P48" s="306"/>
      <c r="Q48" s="306"/>
      <c r="R48" s="306"/>
      <c r="S48" s="306"/>
      <c r="T48" s="115" t="str">
        <f t="shared" si="5"/>
        <v/>
      </c>
      <c r="U48" s="333"/>
      <c r="V48" s="306"/>
      <c r="W48" s="306"/>
      <c r="X48" s="306"/>
      <c r="Y48" s="306"/>
      <c r="Z48" s="334"/>
      <c r="AA48" s="336" t="str">
        <f t="shared" si="0"/>
        <v/>
      </c>
      <c r="AB48" s="335"/>
      <c r="AC48" s="187"/>
      <c r="AD48" s="109" t="str">
        <f t="shared" si="9"/>
        <v/>
      </c>
      <c r="AE48" s="110" t="str">
        <f t="shared" si="8"/>
        <v/>
      </c>
      <c r="AF48" s="337"/>
      <c r="AG48" s="133"/>
      <c r="AH48" s="338"/>
    </row>
    <row r="49" spans="2:34" x14ac:dyDescent="0.2">
      <c r="B49" s="331"/>
      <c r="C49" s="332"/>
      <c r="D49" s="333"/>
      <c r="E49" s="306"/>
      <c r="F49" s="334" t="str">
        <f t="shared" si="1"/>
        <v/>
      </c>
      <c r="G49" s="333"/>
      <c r="H49" s="306"/>
      <c r="I49" s="306"/>
      <c r="J49" s="306"/>
      <c r="K49" s="335"/>
      <c r="L49" s="335" t="str">
        <f t="shared" si="6"/>
        <v/>
      </c>
      <c r="M49" s="334" t="str">
        <f t="shared" si="7"/>
        <v/>
      </c>
      <c r="N49" s="333"/>
      <c r="O49" s="306"/>
      <c r="P49" s="306"/>
      <c r="Q49" s="306"/>
      <c r="R49" s="306"/>
      <c r="S49" s="306"/>
      <c r="T49" s="115" t="str">
        <f t="shared" si="5"/>
        <v/>
      </c>
      <c r="U49" s="333"/>
      <c r="V49" s="306"/>
      <c r="W49" s="306"/>
      <c r="X49" s="306"/>
      <c r="Y49" s="306"/>
      <c r="Z49" s="334"/>
      <c r="AA49" s="336" t="str">
        <f t="shared" si="0"/>
        <v/>
      </c>
      <c r="AB49" s="335"/>
      <c r="AC49" s="187"/>
      <c r="AD49" s="109" t="str">
        <f t="shared" si="9"/>
        <v/>
      </c>
      <c r="AE49" s="110" t="str">
        <f t="shared" si="8"/>
        <v/>
      </c>
      <c r="AF49" s="337"/>
      <c r="AG49" s="133"/>
      <c r="AH49" s="338"/>
    </row>
    <row r="50" spans="2:34" x14ac:dyDescent="0.2">
      <c r="B50" s="331"/>
      <c r="C50" s="332"/>
      <c r="D50" s="333"/>
      <c r="E50" s="306"/>
      <c r="F50" s="334" t="str">
        <f t="shared" si="1"/>
        <v/>
      </c>
      <c r="G50" s="333"/>
      <c r="H50" s="306"/>
      <c r="I50" s="306"/>
      <c r="J50" s="306"/>
      <c r="K50" s="335"/>
      <c r="L50" s="335" t="str">
        <f t="shared" si="6"/>
        <v/>
      </c>
      <c r="M50" s="334" t="str">
        <f t="shared" si="7"/>
        <v/>
      </c>
      <c r="N50" s="333"/>
      <c r="O50" s="306"/>
      <c r="P50" s="306"/>
      <c r="Q50" s="306"/>
      <c r="R50" s="306"/>
      <c r="S50" s="306"/>
      <c r="T50" s="115" t="str">
        <f t="shared" si="5"/>
        <v/>
      </c>
      <c r="U50" s="333"/>
      <c r="V50" s="306"/>
      <c r="W50" s="306"/>
      <c r="X50" s="306"/>
      <c r="Y50" s="306"/>
      <c r="Z50" s="334"/>
      <c r="AA50" s="336" t="str">
        <f t="shared" si="0"/>
        <v/>
      </c>
      <c r="AB50" s="335"/>
      <c r="AC50" s="187"/>
      <c r="AD50" s="109" t="str">
        <f t="shared" si="9"/>
        <v/>
      </c>
      <c r="AE50" s="110" t="str">
        <f t="shared" si="8"/>
        <v/>
      </c>
      <c r="AF50" s="337"/>
      <c r="AG50" s="133"/>
      <c r="AH50" s="338"/>
    </row>
    <row r="51" spans="2:34" x14ac:dyDescent="0.2">
      <c r="B51" s="331"/>
      <c r="C51" s="332"/>
      <c r="D51" s="333"/>
      <c r="E51" s="306"/>
      <c r="F51" s="334" t="str">
        <f t="shared" si="1"/>
        <v/>
      </c>
      <c r="G51" s="333"/>
      <c r="H51" s="306"/>
      <c r="I51" s="306"/>
      <c r="J51" s="306"/>
      <c r="K51" s="335"/>
      <c r="L51" s="335" t="str">
        <f t="shared" si="6"/>
        <v/>
      </c>
      <c r="M51" s="334" t="str">
        <f t="shared" si="7"/>
        <v/>
      </c>
      <c r="N51" s="333"/>
      <c r="O51" s="306"/>
      <c r="P51" s="306"/>
      <c r="Q51" s="306"/>
      <c r="R51" s="306"/>
      <c r="S51" s="306"/>
      <c r="T51" s="115" t="str">
        <f t="shared" si="5"/>
        <v/>
      </c>
      <c r="U51" s="333"/>
      <c r="V51" s="306"/>
      <c r="W51" s="306"/>
      <c r="X51" s="306"/>
      <c r="Y51" s="306"/>
      <c r="Z51" s="334"/>
      <c r="AA51" s="336" t="str">
        <f t="shared" si="0"/>
        <v/>
      </c>
      <c r="AB51" s="335"/>
      <c r="AC51" s="187"/>
      <c r="AD51" s="109" t="str">
        <f t="shared" si="9"/>
        <v/>
      </c>
      <c r="AE51" s="110" t="str">
        <f t="shared" si="8"/>
        <v/>
      </c>
      <c r="AF51" s="337"/>
      <c r="AG51" s="133"/>
      <c r="AH51" s="338"/>
    </row>
    <row r="52" spans="2:34" x14ac:dyDescent="0.2">
      <c r="B52" s="331"/>
      <c r="C52" s="332"/>
      <c r="D52" s="333"/>
      <c r="E52" s="306"/>
      <c r="F52" s="334" t="str">
        <f t="shared" si="1"/>
        <v/>
      </c>
      <c r="G52" s="333"/>
      <c r="H52" s="306"/>
      <c r="I52" s="306"/>
      <c r="J52" s="306"/>
      <c r="K52" s="335"/>
      <c r="L52" s="335" t="str">
        <f t="shared" si="6"/>
        <v/>
      </c>
      <c r="M52" s="334" t="str">
        <f t="shared" si="7"/>
        <v/>
      </c>
      <c r="N52" s="333"/>
      <c r="O52" s="306"/>
      <c r="P52" s="306"/>
      <c r="Q52" s="306"/>
      <c r="R52" s="306"/>
      <c r="S52" s="306"/>
      <c r="T52" s="115" t="str">
        <f t="shared" si="5"/>
        <v/>
      </c>
      <c r="U52" s="333"/>
      <c r="V52" s="306"/>
      <c r="W52" s="306"/>
      <c r="X52" s="306"/>
      <c r="Y52" s="306"/>
      <c r="Z52" s="334"/>
      <c r="AA52" s="336" t="str">
        <f t="shared" si="0"/>
        <v/>
      </c>
      <c r="AB52" s="335"/>
      <c r="AC52" s="187"/>
      <c r="AD52" s="109" t="str">
        <f t="shared" si="9"/>
        <v/>
      </c>
      <c r="AE52" s="110" t="str">
        <f t="shared" si="8"/>
        <v/>
      </c>
      <c r="AF52" s="337"/>
      <c r="AG52" s="133"/>
      <c r="AH52" s="338"/>
    </row>
    <row r="53" spans="2:34" x14ac:dyDescent="0.2">
      <c r="B53" s="331"/>
      <c r="C53" s="332"/>
      <c r="D53" s="333"/>
      <c r="E53" s="306"/>
      <c r="F53" s="334" t="str">
        <f t="shared" si="1"/>
        <v/>
      </c>
      <c r="G53" s="333"/>
      <c r="H53" s="306"/>
      <c r="I53" s="306"/>
      <c r="J53" s="306"/>
      <c r="K53" s="335"/>
      <c r="L53" s="335" t="str">
        <f t="shared" si="6"/>
        <v/>
      </c>
      <c r="M53" s="334" t="str">
        <f t="shared" si="7"/>
        <v/>
      </c>
      <c r="N53" s="333"/>
      <c r="O53" s="306"/>
      <c r="P53" s="306"/>
      <c r="Q53" s="306"/>
      <c r="R53" s="306"/>
      <c r="S53" s="306"/>
      <c r="T53" s="115" t="str">
        <f t="shared" si="5"/>
        <v/>
      </c>
      <c r="U53" s="333"/>
      <c r="V53" s="306"/>
      <c r="W53" s="306"/>
      <c r="X53" s="306"/>
      <c r="Y53" s="306"/>
      <c r="Z53" s="334"/>
      <c r="AA53" s="336" t="str">
        <f t="shared" si="0"/>
        <v/>
      </c>
      <c r="AB53" s="335"/>
      <c r="AC53" s="187"/>
      <c r="AD53" s="109" t="str">
        <f t="shared" si="9"/>
        <v/>
      </c>
      <c r="AE53" s="110" t="str">
        <f t="shared" si="8"/>
        <v/>
      </c>
      <c r="AF53" s="337"/>
      <c r="AG53" s="133"/>
      <c r="AH53" s="338"/>
    </row>
    <row r="54" spans="2:34" x14ac:dyDescent="0.2">
      <c r="B54" s="331"/>
      <c r="C54" s="332"/>
      <c r="D54" s="333"/>
      <c r="E54" s="306"/>
      <c r="F54" s="334" t="str">
        <f t="shared" si="1"/>
        <v/>
      </c>
      <c r="G54" s="333"/>
      <c r="H54" s="306"/>
      <c r="I54" s="306"/>
      <c r="J54" s="306"/>
      <c r="K54" s="335"/>
      <c r="L54" s="335" t="str">
        <f t="shared" si="6"/>
        <v/>
      </c>
      <c r="M54" s="334" t="str">
        <f t="shared" si="7"/>
        <v/>
      </c>
      <c r="N54" s="333"/>
      <c r="O54" s="306"/>
      <c r="P54" s="306"/>
      <c r="Q54" s="306"/>
      <c r="R54" s="306"/>
      <c r="S54" s="306"/>
      <c r="T54" s="115" t="str">
        <f t="shared" si="5"/>
        <v/>
      </c>
      <c r="U54" s="333"/>
      <c r="V54" s="306"/>
      <c r="W54" s="306"/>
      <c r="X54" s="306"/>
      <c r="Y54" s="306"/>
      <c r="Z54" s="334"/>
      <c r="AA54" s="336" t="str">
        <f t="shared" si="0"/>
        <v/>
      </c>
      <c r="AB54" s="335"/>
      <c r="AC54" s="187"/>
      <c r="AD54" s="109" t="str">
        <f t="shared" si="9"/>
        <v/>
      </c>
      <c r="AE54" s="110" t="str">
        <f t="shared" si="8"/>
        <v/>
      </c>
      <c r="AF54" s="337"/>
      <c r="AG54" s="133"/>
      <c r="AH54" s="338"/>
    </row>
    <row r="55" spans="2:34" x14ac:dyDescent="0.2">
      <c r="B55" s="331"/>
      <c r="C55" s="332"/>
      <c r="D55" s="333"/>
      <c r="E55" s="306"/>
      <c r="F55" s="334" t="str">
        <f t="shared" si="1"/>
        <v/>
      </c>
      <c r="G55" s="333"/>
      <c r="H55" s="306"/>
      <c r="I55" s="306"/>
      <c r="J55" s="306"/>
      <c r="K55" s="335"/>
      <c r="L55" s="335" t="str">
        <f t="shared" si="6"/>
        <v/>
      </c>
      <c r="M55" s="334" t="str">
        <f t="shared" si="7"/>
        <v/>
      </c>
      <c r="N55" s="333"/>
      <c r="O55" s="306"/>
      <c r="P55" s="306"/>
      <c r="Q55" s="306"/>
      <c r="R55" s="306"/>
      <c r="S55" s="306"/>
      <c r="T55" s="115" t="str">
        <f t="shared" si="5"/>
        <v/>
      </c>
      <c r="U55" s="333"/>
      <c r="V55" s="306"/>
      <c r="W55" s="306"/>
      <c r="X55" s="306"/>
      <c r="Y55" s="306"/>
      <c r="Z55" s="334"/>
      <c r="AA55" s="336" t="str">
        <f t="shared" si="0"/>
        <v/>
      </c>
      <c r="AB55" s="335"/>
      <c r="AC55" s="187"/>
      <c r="AD55" s="109" t="str">
        <f t="shared" si="9"/>
        <v/>
      </c>
      <c r="AE55" s="110" t="str">
        <f t="shared" si="8"/>
        <v/>
      </c>
      <c r="AF55" s="337"/>
      <c r="AG55" s="133"/>
      <c r="AH55" s="338"/>
    </row>
    <row r="56" spans="2:34" x14ac:dyDescent="0.2">
      <c r="B56" s="331"/>
      <c r="C56" s="332"/>
      <c r="D56" s="333"/>
      <c r="E56" s="306"/>
      <c r="F56" s="334" t="str">
        <f t="shared" si="1"/>
        <v/>
      </c>
      <c r="G56" s="333"/>
      <c r="H56" s="306"/>
      <c r="I56" s="306"/>
      <c r="J56" s="306"/>
      <c r="K56" s="335"/>
      <c r="L56" s="335" t="str">
        <f t="shared" si="6"/>
        <v/>
      </c>
      <c r="M56" s="334" t="str">
        <f t="shared" si="7"/>
        <v/>
      </c>
      <c r="N56" s="333"/>
      <c r="O56" s="306"/>
      <c r="P56" s="306"/>
      <c r="Q56" s="306"/>
      <c r="R56" s="306"/>
      <c r="S56" s="306"/>
      <c r="T56" s="115" t="str">
        <f t="shared" si="5"/>
        <v/>
      </c>
      <c r="U56" s="333"/>
      <c r="V56" s="306"/>
      <c r="W56" s="306"/>
      <c r="X56" s="306"/>
      <c r="Y56" s="306"/>
      <c r="Z56" s="334"/>
      <c r="AA56" s="336" t="str">
        <f t="shared" si="0"/>
        <v/>
      </c>
      <c r="AB56" s="335"/>
      <c r="AC56" s="187"/>
      <c r="AD56" s="109" t="str">
        <f t="shared" si="9"/>
        <v/>
      </c>
      <c r="AE56" s="110" t="str">
        <f t="shared" si="8"/>
        <v/>
      </c>
      <c r="AF56" s="337"/>
      <c r="AG56" s="133"/>
      <c r="AH56" s="338"/>
    </row>
    <row r="57" spans="2:34" x14ac:dyDescent="0.2">
      <c r="B57" s="331"/>
      <c r="C57" s="332"/>
      <c r="D57" s="333"/>
      <c r="E57" s="306"/>
      <c r="F57" s="334" t="str">
        <f t="shared" si="1"/>
        <v/>
      </c>
      <c r="G57" s="333"/>
      <c r="H57" s="306"/>
      <c r="I57" s="306"/>
      <c r="J57" s="306"/>
      <c r="K57" s="335"/>
      <c r="L57" s="335" t="str">
        <f t="shared" si="6"/>
        <v/>
      </c>
      <c r="M57" s="334" t="str">
        <f t="shared" si="7"/>
        <v/>
      </c>
      <c r="N57" s="333"/>
      <c r="O57" s="306"/>
      <c r="P57" s="306"/>
      <c r="Q57" s="306"/>
      <c r="R57" s="306"/>
      <c r="S57" s="306"/>
      <c r="T57" s="115" t="str">
        <f t="shared" si="5"/>
        <v/>
      </c>
      <c r="U57" s="333"/>
      <c r="V57" s="306"/>
      <c r="W57" s="306"/>
      <c r="X57" s="306"/>
      <c r="Y57" s="306"/>
      <c r="Z57" s="334"/>
      <c r="AA57" s="336" t="str">
        <f t="shared" si="0"/>
        <v/>
      </c>
      <c r="AB57" s="335"/>
      <c r="AC57" s="187"/>
      <c r="AD57" s="109" t="str">
        <f t="shared" si="9"/>
        <v/>
      </c>
      <c r="AE57" s="110" t="str">
        <f t="shared" si="8"/>
        <v/>
      </c>
      <c r="AF57" s="337"/>
      <c r="AG57" s="133"/>
      <c r="AH57" s="338"/>
    </row>
    <row r="58" spans="2:34" x14ac:dyDescent="0.2">
      <c r="B58" s="331"/>
      <c r="C58" s="332"/>
      <c r="D58" s="333"/>
      <c r="E58" s="306"/>
      <c r="F58" s="334" t="str">
        <f t="shared" si="1"/>
        <v/>
      </c>
      <c r="G58" s="333"/>
      <c r="H58" s="306"/>
      <c r="I58" s="306"/>
      <c r="J58" s="306"/>
      <c r="K58" s="335"/>
      <c r="L58" s="335" t="str">
        <f t="shared" si="6"/>
        <v/>
      </c>
      <c r="M58" s="334" t="str">
        <f t="shared" si="7"/>
        <v/>
      </c>
      <c r="N58" s="333"/>
      <c r="O58" s="306"/>
      <c r="P58" s="306"/>
      <c r="Q58" s="306"/>
      <c r="R58" s="306"/>
      <c r="S58" s="306"/>
      <c r="T58" s="115" t="str">
        <f t="shared" si="5"/>
        <v/>
      </c>
      <c r="U58" s="333"/>
      <c r="V58" s="306"/>
      <c r="W58" s="306"/>
      <c r="X58" s="306"/>
      <c r="Y58" s="306"/>
      <c r="Z58" s="334"/>
      <c r="AA58" s="336" t="str">
        <f t="shared" si="0"/>
        <v/>
      </c>
      <c r="AB58" s="335"/>
      <c r="AC58" s="187"/>
      <c r="AD58" s="109" t="str">
        <f t="shared" si="9"/>
        <v/>
      </c>
      <c r="AE58" s="110" t="str">
        <f t="shared" si="8"/>
        <v/>
      </c>
      <c r="AF58" s="337"/>
      <c r="AG58" s="133"/>
      <c r="AH58" s="338"/>
    </row>
    <row r="59" spans="2:34" x14ac:dyDescent="0.2">
      <c r="B59" s="331"/>
      <c r="C59" s="332"/>
      <c r="D59" s="333"/>
      <c r="E59" s="306"/>
      <c r="F59" s="334" t="str">
        <f t="shared" si="1"/>
        <v/>
      </c>
      <c r="G59" s="333"/>
      <c r="H59" s="306"/>
      <c r="I59" s="306"/>
      <c r="J59" s="306"/>
      <c r="K59" s="335"/>
      <c r="L59" s="335" t="str">
        <f t="shared" si="6"/>
        <v/>
      </c>
      <c r="M59" s="334" t="str">
        <f t="shared" si="7"/>
        <v/>
      </c>
      <c r="N59" s="333"/>
      <c r="O59" s="306"/>
      <c r="P59" s="306"/>
      <c r="Q59" s="306"/>
      <c r="R59" s="306"/>
      <c r="S59" s="306"/>
      <c r="T59" s="115" t="str">
        <f t="shared" si="5"/>
        <v/>
      </c>
      <c r="U59" s="333"/>
      <c r="V59" s="306"/>
      <c r="W59" s="306"/>
      <c r="X59" s="306"/>
      <c r="Y59" s="306"/>
      <c r="Z59" s="334"/>
      <c r="AA59" s="336" t="str">
        <f t="shared" si="0"/>
        <v/>
      </c>
      <c r="AB59" s="335"/>
      <c r="AC59" s="187"/>
      <c r="AD59" s="109" t="str">
        <f t="shared" si="9"/>
        <v/>
      </c>
      <c r="AE59" s="110" t="str">
        <f t="shared" si="8"/>
        <v/>
      </c>
      <c r="AF59" s="337"/>
      <c r="AG59" s="133"/>
      <c r="AH59" s="338"/>
    </row>
    <row r="60" spans="2:34" x14ac:dyDescent="0.2">
      <c r="B60" s="331"/>
      <c r="C60" s="332"/>
      <c r="D60" s="333"/>
      <c r="E60" s="306"/>
      <c r="F60" s="334"/>
      <c r="G60" s="333"/>
      <c r="H60" s="306"/>
      <c r="I60" s="306"/>
      <c r="J60" s="306"/>
      <c r="K60" s="335"/>
      <c r="L60" s="335" t="str">
        <f t="shared" si="6"/>
        <v/>
      </c>
      <c r="M60" s="334" t="str">
        <f t="shared" si="7"/>
        <v/>
      </c>
      <c r="N60" s="333"/>
      <c r="O60" s="306"/>
      <c r="P60" s="306"/>
      <c r="Q60" s="306"/>
      <c r="R60" s="306"/>
      <c r="S60" s="306"/>
      <c r="T60" s="115"/>
      <c r="U60" s="333"/>
      <c r="V60" s="306"/>
      <c r="W60" s="306"/>
      <c r="X60" s="306"/>
      <c r="Y60" s="306"/>
      <c r="Z60" s="334"/>
      <c r="AA60" s="336"/>
      <c r="AB60" s="335"/>
      <c r="AC60" s="187"/>
      <c r="AD60" s="109"/>
      <c r="AE60" s="110"/>
      <c r="AF60" s="337"/>
      <c r="AG60" s="133"/>
      <c r="AH60" s="338"/>
    </row>
    <row r="61" spans="2:34" x14ac:dyDescent="0.2">
      <c r="B61" s="331"/>
      <c r="C61" s="332"/>
      <c r="D61" s="333"/>
      <c r="E61" s="306"/>
      <c r="F61" s="334"/>
      <c r="G61" s="333"/>
      <c r="H61" s="306"/>
      <c r="I61" s="306"/>
      <c r="J61" s="306"/>
      <c r="K61" s="335"/>
      <c r="L61" s="335" t="str">
        <f t="shared" si="6"/>
        <v/>
      </c>
      <c r="M61" s="334" t="str">
        <f t="shared" si="7"/>
        <v/>
      </c>
      <c r="N61" s="333"/>
      <c r="O61" s="306"/>
      <c r="P61" s="306"/>
      <c r="Q61" s="306"/>
      <c r="R61" s="306"/>
      <c r="S61" s="306"/>
      <c r="T61" s="115"/>
      <c r="U61" s="333"/>
      <c r="V61" s="306"/>
      <c r="W61" s="306"/>
      <c r="X61" s="306"/>
      <c r="Y61" s="306"/>
      <c r="Z61" s="334"/>
      <c r="AA61" s="336"/>
      <c r="AB61" s="335"/>
      <c r="AC61" s="187"/>
      <c r="AD61" s="109"/>
      <c r="AE61" s="110"/>
      <c r="AF61" s="337"/>
      <c r="AG61" s="133"/>
      <c r="AH61" s="338"/>
    </row>
    <row r="62" spans="2:34" x14ac:dyDescent="0.2">
      <c r="B62" s="331"/>
      <c r="C62" s="332"/>
      <c r="D62" s="333"/>
      <c r="E62" s="306"/>
      <c r="F62" s="334"/>
      <c r="G62" s="333"/>
      <c r="H62" s="306"/>
      <c r="I62" s="306"/>
      <c r="J62" s="306"/>
      <c r="K62" s="335"/>
      <c r="L62" s="335" t="str">
        <f t="shared" si="6"/>
        <v/>
      </c>
      <c r="M62" s="334" t="str">
        <f t="shared" si="7"/>
        <v/>
      </c>
      <c r="N62" s="333"/>
      <c r="O62" s="306"/>
      <c r="P62" s="306"/>
      <c r="Q62" s="306"/>
      <c r="R62" s="306"/>
      <c r="S62" s="306"/>
      <c r="T62" s="115"/>
      <c r="U62" s="333"/>
      <c r="V62" s="306"/>
      <c r="W62" s="306"/>
      <c r="X62" s="306"/>
      <c r="Y62" s="306"/>
      <c r="Z62" s="334"/>
      <c r="AA62" s="336"/>
      <c r="AB62" s="335"/>
      <c r="AC62" s="187"/>
      <c r="AD62" s="109"/>
      <c r="AE62" s="110"/>
      <c r="AF62" s="337"/>
      <c r="AG62" s="133"/>
      <c r="AH62" s="338"/>
    </row>
    <row r="63" spans="2:34" x14ac:dyDescent="0.2">
      <c r="B63" s="331"/>
      <c r="C63" s="332"/>
      <c r="D63" s="333"/>
      <c r="E63" s="306"/>
      <c r="F63" s="334"/>
      <c r="G63" s="333"/>
      <c r="H63" s="306"/>
      <c r="I63" s="306"/>
      <c r="J63" s="306"/>
      <c r="K63" s="335"/>
      <c r="L63" s="335" t="str">
        <f t="shared" si="6"/>
        <v/>
      </c>
      <c r="M63" s="334" t="str">
        <f t="shared" si="7"/>
        <v/>
      </c>
      <c r="N63" s="333"/>
      <c r="O63" s="306"/>
      <c r="P63" s="306"/>
      <c r="Q63" s="306"/>
      <c r="R63" s="306"/>
      <c r="S63" s="306"/>
      <c r="T63" s="115"/>
      <c r="U63" s="333"/>
      <c r="V63" s="306"/>
      <c r="W63" s="306"/>
      <c r="X63" s="306"/>
      <c r="Y63" s="306"/>
      <c r="Z63" s="334"/>
      <c r="AA63" s="336"/>
      <c r="AB63" s="335"/>
      <c r="AC63" s="187"/>
      <c r="AD63" s="109"/>
      <c r="AE63" s="110"/>
      <c r="AF63" s="337"/>
      <c r="AG63" s="133"/>
      <c r="AH63" s="338"/>
    </row>
    <row r="64" spans="2:34" x14ac:dyDescent="0.2">
      <c r="B64" s="331"/>
      <c r="C64" s="332"/>
      <c r="D64" s="333"/>
      <c r="E64" s="306"/>
      <c r="F64" s="334"/>
      <c r="G64" s="333"/>
      <c r="H64" s="306"/>
      <c r="I64" s="306"/>
      <c r="J64" s="306"/>
      <c r="K64" s="335"/>
      <c r="L64" s="335" t="str">
        <f t="shared" si="6"/>
        <v/>
      </c>
      <c r="M64" s="334" t="str">
        <f t="shared" si="7"/>
        <v/>
      </c>
      <c r="N64" s="333"/>
      <c r="O64" s="306"/>
      <c r="P64" s="306"/>
      <c r="Q64" s="306"/>
      <c r="R64" s="306"/>
      <c r="S64" s="306"/>
      <c r="T64" s="115"/>
      <c r="U64" s="333"/>
      <c r="V64" s="306"/>
      <c r="W64" s="306"/>
      <c r="X64" s="306"/>
      <c r="Y64" s="306"/>
      <c r="Z64" s="334"/>
      <c r="AA64" s="336"/>
      <c r="AB64" s="335"/>
      <c r="AC64" s="187"/>
      <c r="AD64" s="109"/>
      <c r="AE64" s="110"/>
      <c r="AF64" s="337"/>
      <c r="AG64" s="133"/>
      <c r="AH64" s="338"/>
    </row>
    <row r="65" spans="2:34" x14ac:dyDescent="0.2">
      <c r="B65" s="331"/>
      <c r="C65" s="332"/>
      <c r="D65" s="333"/>
      <c r="E65" s="306"/>
      <c r="F65" s="334"/>
      <c r="G65" s="333"/>
      <c r="H65" s="306"/>
      <c r="I65" s="306"/>
      <c r="J65" s="306"/>
      <c r="K65" s="335"/>
      <c r="L65" s="335" t="str">
        <f t="shared" si="6"/>
        <v/>
      </c>
      <c r="M65" s="334" t="str">
        <f t="shared" si="7"/>
        <v/>
      </c>
      <c r="N65" s="333"/>
      <c r="O65" s="306"/>
      <c r="P65" s="306"/>
      <c r="Q65" s="306"/>
      <c r="R65" s="306"/>
      <c r="S65" s="306"/>
      <c r="T65" s="115"/>
      <c r="U65" s="333"/>
      <c r="V65" s="306"/>
      <c r="W65" s="306"/>
      <c r="X65" s="306"/>
      <c r="Y65" s="306"/>
      <c r="Z65" s="334"/>
      <c r="AA65" s="336"/>
      <c r="AB65" s="335"/>
      <c r="AC65" s="187"/>
      <c r="AD65" s="109"/>
      <c r="AE65" s="110"/>
      <c r="AF65" s="337"/>
      <c r="AG65" s="133"/>
      <c r="AH65" s="338"/>
    </row>
    <row r="66" spans="2:34" x14ac:dyDescent="0.2">
      <c r="B66" s="331"/>
      <c r="C66" s="332"/>
      <c r="D66" s="333"/>
      <c r="E66" s="306"/>
      <c r="F66" s="334"/>
      <c r="G66" s="333"/>
      <c r="H66" s="306"/>
      <c r="I66" s="306"/>
      <c r="J66" s="306"/>
      <c r="K66" s="335"/>
      <c r="L66" s="335" t="str">
        <f t="shared" si="6"/>
        <v/>
      </c>
      <c r="M66" s="334" t="str">
        <f t="shared" si="7"/>
        <v/>
      </c>
      <c r="N66" s="333"/>
      <c r="O66" s="306"/>
      <c r="P66" s="306"/>
      <c r="Q66" s="306"/>
      <c r="R66" s="306"/>
      <c r="S66" s="306"/>
      <c r="T66" s="115"/>
      <c r="U66" s="333"/>
      <c r="V66" s="306"/>
      <c r="W66" s="306"/>
      <c r="X66" s="306"/>
      <c r="Y66" s="306"/>
      <c r="Z66" s="334"/>
      <c r="AA66" s="336"/>
      <c r="AB66" s="335"/>
      <c r="AC66" s="187"/>
      <c r="AD66" s="109"/>
      <c r="AE66" s="110"/>
      <c r="AF66" s="337"/>
      <c r="AG66" s="133"/>
      <c r="AH66" s="338"/>
    </row>
    <row r="67" spans="2:34" x14ac:dyDescent="0.2">
      <c r="B67" s="331"/>
      <c r="C67" s="332"/>
      <c r="D67" s="333"/>
      <c r="E67" s="306"/>
      <c r="F67" s="334"/>
      <c r="G67" s="333"/>
      <c r="H67" s="306"/>
      <c r="I67" s="306"/>
      <c r="J67" s="306"/>
      <c r="K67" s="335"/>
      <c r="L67" s="335" t="str">
        <f t="shared" si="6"/>
        <v/>
      </c>
      <c r="M67" s="334" t="str">
        <f t="shared" si="7"/>
        <v/>
      </c>
      <c r="N67" s="333"/>
      <c r="O67" s="306"/>
      <c r="P67" s="306"/>
      <c r="Q67" s="306"/>
      <c r="R67" s="306"/>
      <c r="S67" s="306"/>
      <c r="T67" s="115"/>
      <c r="U67" s="333"/>
      <c r="V67" s="306"/>
      <c r="W67" s="306"/>
      <c r="X67" s="306"/>
      <c r="Y67" s="306"/>
      <c r="Z67" s="334"/>
      <c r="AA67" s="336"/>
      <c r="AB67" s="335"/>
      <c r="AC67" s="187"/>
      <c r="AD67" s="109"/>
      <c r="AE67" s="110"/>
      <c r="AF67" s="337"/>
      <c r="AG67" s="133"/>
      <c r="AH67" s="338"/>
    </row>
    <row r="68" spans="2:34" x14ac:dyDescent="0.2">
      <c r="B68" s="331"/>
      <c r="C68" s="332"/>
      <c r="D68" s="333"/>
      <c r="E68" s="306"/>
      <c r="F68" s="334"/>
      <c r="G68" s="333"/>
      <c r="H68" s="306"/>
      <c r="I68" s="306"/>
      <c r="J68" s="306"/>
      <c r="K68" s="335"/>
      <c r="L68" s="335" t="str">
        <f t="shared" si="6"/>
        <v/>
      </c>
      <c r="M68" s="334" t="str">
        <f t="shared" si="7"/>
        <v/>
      </c>
      <c r="N68" s="333"/>
      <c r="O68" s="306"/>
      <c r="P68" s="306"/>
      <c r="Q68" s="306"/>
      <c r="R68" s="306"/>
      <c r="S68" s="306"/>
      <c r="T68" s="115"/>
      <c r="U68" s="333"/>
      <c r="V68" s="306"/>
      <c r="W68" s="306"/>
      <c r="X68" s="306"/>
      <c r="Y68" s="306"/>
      <c r="Z68" s="334"/>
      <c r="AA68" s="336"/>
      <c r="AB68" s="335"/>
      <c r="AC68" s="187"/>
      <c r="AD68" s="109"/>
      <c r="AE68" s="110"/>
      <c r="AF68" s="337"/>
      <c r="AG68" s="133"/>
      <c r="AH68" s="338"/>
    </row>
    <row r="69" spans="2:34" x14ac:dyDescent="0.2">
      <c r="B69" s="331"/>
      <c r="C69" s="332"/>
      <c r="D69" s="333"/>
      <c r="E69" s="306"/>
      <c r="F69" s="334"/>
      <c r="G69" s="333"/>
      <c r="H69" s="306"/>
      <c r="I69" s="306"/>
      <c r="J69" s="306"/>
      <c r="K69" s="335"/>
      <c r="L69" s="335" t="str">
        <f t="shared" si="6"/>
        <v/>
      </c>
      <c r="M69" s="334" t="str">
        <f t="shared" si="7"/>
        <v/>
      </c>
      <c r="N69" s="333"/>
      <c r="O69" s="306"/>
      <c r="P69" s="306"/>
      <c r="Q69" s="306"/>
      <c r="R69" s="306"/>
      <c r="S69" s="306"/>
      <c r="T69" s="115"/>
      <c r="U69" s="333"/>
      <c r="V69" s="306"/>
      <c r="W69" s="306"/>
      <c r="X69" s="306"/>
      <c r="Y69" s="306"/>
      <c r="Z69" s="334"/>
      <c r="AA69" s="336"/>
      <c r="AB69" s="335"/>
      <c r="AC69" s="187"/>
      <c r="AD69" s="109"/>
      <c r="AE69" s="110"/>
      <c r="AF69" s="337"/>
      <c r="AG69" s="133"/>
      <c r="AH69" s="338"/>
    </row>
    <row r="70" spans="2:34" x14ac:dyDescent="0.2">
      <c r="B70" s="331"/>
      <c r="C70" s="332"/>
      <c r="D70" s="333"/>
      <c r="E70" s="306"/>
      <c r="F70" s="334"/>
      <c r="G70" s="333"/>
      <c r="H70" s="306"/>
      <c r="I70" s="306"/>
      <c r="J70" s="306"/>
      <c r="K70" s="335"/>
      <c r="L70" s="335" t="str">
        <f t="shared" si="6"/>
        <v/>
      </c>
      <c r="M70" s="334" t="str">
        <f t="shared" si="7"/>
        <v/>
      </c>
      <c r="N70" s="333"/>
      <c r="O70" s="306"/>
      <c r="P70" s="306"/>
      <c r="Q70" s="306"/>
      <c r="R70" s="306"/>
      <c r="S70" s="306"/>
      <c r="T70" s="115"/>
      <c r="U70" s="333"/>
      <c r="V70" s="306"/>
      <c r="W70" s="306"/>
      <c r="X70" s="306"/>
      <c r="Y70" s="306"/>
      <c r="Z70" s="334"/>
      <c r="AA70" s="336"/>
      <c r="AB70" s="335"/>
      <c r="AC70" s="187"/>
      <c r="AD70" s="109"/>
      <c r="AE70" s="110"/>
      <c r="AF70" s="337"/>
      <c r="AG70" s="133"/>
      <c r="AH70" s="338"/>
    </row>
    <row r="71" spans="2:34" x14ac:dyDescent="0.2">
      <c r="B71" s="331"/>
      <c r="C71" s="332"/>
      <c r="D71" s="333"/>
      <c r="E71" s="306"/>
      <c r="F71" s="334"/>
      <c r="G71" s="333"/>
      <c r="H71" s="306"/>
      <c r="I71" s="306"/>
      <c r="J71" s="306"/>
      <c r="K71" s="335"/>
      <c r="L71" s="335" t="str">
        <f t="shared" si="6"/>
        <v/>
      </c>
      <c r="M71" s="334" t="str">
        <f t="shared" si="7"/>
        <v/>
      </c>
      <c r="N71" s="333"/>
      <c r="O71" s="306"/>
      <c r="P71" s="306"/>
      <c r="Q71" s="306"/>
      <c r="R71" s="306"/>
      <c r="S71" s="306"/>
      <c r="T71" s="115"/>
      <c r="U71" s="333"/>
      <c r="V71" s="306"/>
      <c r="W71" s="306"/>
      <c r="X71" s="306"/>
      <c r="Y71" s="306"/>
      <c r="Z71" s="334"/>
      <c r="AA71" s="336"/>
      <c r="AB71" s="335"/>
      <c r="AC71" s="187"/>
      <c r="AD71" s="109"/>
      <c r="AE71" s="110"/>
      <c r="AF71" s="337"/>
      <c r="AG71" s="133"/>
      <c r="AH71" s="338"/>
    </row>
    <row r="72" spans="2:34" x14ac:dyDescent="0.2">
      <c r="B72" s="331"/>
      <c r="C72" s="332"/>
      <c r="D72" s="333"/>
      <c r="E72" s="306"/>
      <c r="F72" s="334"/>
      <c r="G72" s="333"/>
      <c r="H72" s="306"/>
      <c r="I72" s="306"/>
      <c r="J72" s="306"/>
      <c r="K72" s="335"/>
      <c r="L72" s="335" t="str">
        <f t="shared" si="6"/>
        <v/>
      </c>
      <c r="M72" s="334" t="str">
        <f t="shared" si="7"/>
        <v/>
      </c>
      <c r="N72" s="333"/>
      <c r="O72" s="306"/>
      <c r="P72" s="306"/>
      <c r="Q72" s="306"/>
      <c r="R72" s="306"/>
      <c r="S72" s="306"/>
      <c r="T72" s="115"/>
      <c r="U72" s="333"/>
      <c r="V72" s="306"/>
      <c r="W72" s="306"/>
      <c r="X72" s="306"/>
      <c r="Y72" s="306"/>
      <c r="Z72" s="334"/>
      <c r="AA72" s="336"/>
      <c r="AB72" s="335"/>
      <c r="AC72" s="187"/>
      <c r="AD72" s="109"/>
      <c r="AE72" s="110"/>
      <c r="AF72" s="337"/>
      <c r="AG72" s="133"/>
      <c r="AH72" s="338"/>
    </row>
    <row r="73" spans="2:34" x14ac:dyDescent="0.2">
      <c r="B73" s="331"/>
      <c r="C73" s="332"/>
      <c r="D73" s="333"/>
      <c r="E73" s="306"/>
      <c r="F73" s="334"/>
      <c r="G73" s="333"/>
      <c r="H73" s="306"/>
      <c r="I73" s="306"/>
      <c r="J73" s="306"/>
      <c r="K73" s="335"/>
      <c r="L73" s="335" t="str">
        <f t="shared" si="6"/>
        <v/>
      </c>
      <c r="M73" s="334" t="str">
        <f t="shared" si="7"/>
        <v/>
      </c>
      <c r="N73" s="333"/>
      <c r="O73" s="306"/>
      <c r="P73" s="306"/>
      <c r="Q73" s="306"/>
      <c r="R73" s="306"/>
      <c r="S73" s="306"/>
      <c r="T73" s="115"/>
      <c r="U73" s="333"/>
      <c r="V73" s="306"/>
      <c r="W73" s="306"/>
      <c r="X73" s="306"/>
      <c r="Y73" s="306"/>
      <c r="Z73" s="334"/>
      <c r="AA73" s="336"/>
      <c r="AB73" s="335"/>
      <c r="AC73" s="187"/>
      <c r="AD73" s="109"/>
      <c r="AE73" s="110"/>
      <c r="AF73" s="337"/>
      <c r="AG73" s="133"/>
      <c r="AH73" s="338"/>
    </row>
    <row r="74" spans="2:34" x14ac:dyDescent="0.2">
      <c r="B74" s="331"/>
      <c r="C74" s="332"/>
      <c r="D74" s="333"/>
      <c r="E74" s="306"/>
      <c r="F74" s="334"/>
      <c r="G74" s="333"/>
      <c r="H74" s="306"/>
      <c r="I74" s="306"/>
      <c r="J74" s="306"/>
      <c r="K74" s="335"/>
      <c r="L74" s="335" t="str">
        <f t="shared" si="6"/>
        <v/>
      </c>
      <c r="M74" s="334" t="str">
        <f t="shared" si="7"/>
        <v/>
      </c>
      <c r="N74" s="333"/>
      <c r="O74" s="306"/>
      <c r="P74" s="306"/>
      <c r="Q74" s="306"/>
      <c r="R74" s="306"/>
      <c r="S74" s="306"/>
      <c r="T74" s="115"/>
      <c r="U74" s="333"/>
      <c r="V74" s="306"/>
      <c r="W74" s="306"/>
      <c r="X74" s="306"/>
      <c r="Y74" s="306"/>
      <c r="Z74" s="334"/>
      <c r="AA74" s="336"/>
      <c r="AB74" s="335"/>
      <c r="AC74" s="187"/>
      <c r="AD74" s="109"/>
      <c r="AE74" s="110"/>
      <c r="AF74" s="337"/>
      <c r="AG74" s="133"/>
      <c r="AH74" s="338"/>
    </row>
    <row r="75" spans="2:34" x14ac:dyDescent="0.2">
      <c r="B75" s="331"/>
      <c r="C75" s="332"/>
      <c r="D75" s="333"/>
      <c r="E75" s="306"/>
      <c r="F75" s="334"/>
      <c r="G75" s="333"/>
      <c r="H75" s="306"/>
      <c r="I75" s="306"/>
      <c r="J75" s="306"/>
      <c r="K75" s="335"/>
      <c r="L75" s="335" t="str">
        <f t="shared" si="6"/>
        <v/>
      </c>
      <c r="M75" s="334" t="str">
        <f t="shared" si="7"/>
        <v/>
      </c>
      <c r="N75" s="333"/>
      <c r="O75" s="306"/>
      <c r="P75" s="306"/>
      <c r="Q75" s="306"/>
      <c r="R75" s="306"/>
      <c r="S75" s="306"/>
      <c r="T75" s="115"/>
      <c r="U75" s="333"/>
      <c r="V75" s="306"/>
      <c r="W75" s="306"/>
      <c r="X75" s="306"/>
      <c r="Y75" s="306"/>
      <c r="Z75" s="334"/>
      <c r="AA75" s="336"/>
      <c r="AB75" s="335"/>
      <c r="AC75" s="187"/>
      <c r="AD75" s="109"/>
      <c r="AE75" s="110"/>
      <c r="AF75" s="337"/>
      <c r="AG75" s="133"/>
      <c r="AH75" s="338"/>
    </row>
    <row r="76" spans="2:34" x14ac:dyDescent="0.2">
      <c r="B76" s="331"/>
      <c r="C76" s="332"/>
      <c r="D76" s="333"/>
      <c r="E76" s="306"/>
      <c r="F76" s="334"/>
      <c r="G76" s="333"/>
      <c r="H76" s="306"/>
      <c r="I76" s="306"/>
      <c r="J76" s="306"/>
      <c r="K76" s="335"/>
      <c r="L76" s="335" t="str">
        <f t="shared" si="6"/>
        <v/>
      </c>
      <c r="M76" s="334" t="str">
        <f t="shared" si="7"/>
        <v/>
      </c>
      <c r="N76" s="333"/>
      <c r="O76" s="306"/>
      <c r="P76" s="306"/>
      <c r="Q76" s="306"/>
      <c r="R76" s="306"/>
      <c r="S76" s="306"/>
      <c r="T76" s="115"/>
      <c r="U76" s="333"/>
      <c r="V76" s="306"/>
      <c r="W76" s="306"/>
      <c r="X76" s="306"/>
      <c r="Y76" s="306"/>
      <c r="Z76" s="334"/>
      <c r="AA76" s="336"/>
      <c r="AB76" s="335"/>
      <c r="AC76" s="187"/>
      <c r="AD76" s="109"/>
      <c r="AE76" s="110"/>
      <c r="AF76" s="337"/>
      <c r="AG76" s="133"/>
      <c r="AH76" s="338"/>
    </row>
    <row r="77" spans="2:34" x14ac:dyDescent="0.2">
      <c r="B77" s="331"/>
      <c r="C77" s="332"/>
      <c r="D77" s="333"/>
      <c r="E77" s="306"/>
      <c r="F77" s="334"/>
      <c r="G77" s="333"/>
      <c r="H77" s="306"/>
      <c r="I77" s="306"/>
      <c r="J77" s="306"/>
      <c r="K77" s="335"/>
      <c r="L77" s="335" t="str">
        <f t="shared" si="6"/>
        <v/>
      </c>
      <c r="M77" s="334" t="str">
        <f t="shared" si="7"/>
        <v/>
      </c>
      <c r="N77" s="333"/>
      <c r="O77" s="306"/>
      <c r="P77" s="306"/>
      <c r="Q77" s="306"/>
      <c r="R77" s="306"/>
      <c r="S77" s="306"/>
      <c r="T77" s="115"/>
      <c r="U77" s="333"/>
      <c r="V77" s="306"/>
      <c r="W77" s="306"/>
      <c r="X77" s="306"/>
      <c r="Y77" s="306"/>
      <c r="Z77" s="334"/>
      <c r="AA77" s="336"/>
      <c r="AB77" s="335"/>
      <c r="AC77" s="187"/>
      <c r="AD77" s="109"/>
      <c r="AE77" s="110"/>
      <c r="AF77" s="337"/>
      <c r="AG77" s="133"/>
      <c r="AH77" s="338"/>
    </row>
    <row r="78" spans="2:34" x14ac:dyDescent="0.2">
      <c r="B78" s="331"/>
      <c r="C78" s="332"/>
      <c r="D78" s="333"/>
      <c r="E78" s="306"/>
      <c r="F78" s="334"/>
      <c r="G78" s="333"/>
      <c r="H78" s="306"/>
      <c r="I78" s="306"/>
      <c r="J78" s="306"/>
      <c r="K78" s="335"/>
      <c r="L78" s="335" t="str">
        <f t="shared" si="6"/>
        <v/>
      </c>
      <c r="M78" s="334" t="str">
        <f t="shared" si="7"/>
        <v/>
      </c>
      <c r="N78" s="333"/>
      <c r="O78" s="306"/>
      <c r="P78" s="306"/>
      <c r="Q78" s="306"/>
      <c r="R78" s="306"/>
      <c r="S78" s="306"/>
      <c r="T78" s="115"/>
      <c r="U78" s="333"/>
      <c r="V78" s="306"/>
      <c r="W78" s="306"/>
      <c r="X78" s="306"/>
      <c r="Y78" s="306"/>
      <c r="Z78" s="334"/>
      <c r="AA78" s="336"/>
      <c r="AB78" s="335"/>
      <c r="AC78" s="187"/>
      <c r="AD78" s="109"/>
      <c r="AE78" s="110"/>
      <c r="AF78" s="337"/>
      <c r="AG78" s="133"/>
      <c r="AH78" s="338"/>
    </row>
    <row r="79" spans="2:34" x14ac:dyDescent="0.2">
      <c r="B79" s="331"/>
      <c r="C79" s="332"/>
      <c r="D79" s="333"/>
      <c r="E79" s="306"/>
      <c r="F79" s="334"/>
      <c r="G79" s="333"/>
      <c r="H79" s="306"/>
      <c r="I79" s="306"/>
      <c r="J79" s="306"/>
      <c r="K79" s="335"/>
      <c r="L79" s="335" t="str">
        <f t="shared" si="6"/>
        <v/>
      </c>
      <c r="M79" s="334" t="str">
        <f t="shared" si="7"/>
        <v/>
      </c>
      <c r="N79" s="333"/>
      <c r="O79" s="306"/>
      <c r="P79" s="306"/>
      <c r="Q79" s="306"/>
      <c r="R79" s="306"/>
      <c r="S79" s="306"/>
      <c r="T79" s="115"/>
      <c r="U79" s="333"/>
      <c r="V79" s="306"/>
      <c r="W79" s="306"/>
      <c r="X79" s="306"/>
      <c r="Y79" s="306"/>
      <c r="Z79" s="334"/>
      <c r="AA79" s="336"/>
      <c r="AB79" s="335"/>
      <c r="AC79" s="187"/>
      <c r="AD79" s="109"/>
      <c r="AE79" s="110"/>
      <c r="AF79" s="337"/>
      <c r="AG79" s="133"/>
      <c r="AH79" s="338"/>
    </row>
    <row r="80" spans="2:34" x14ac:dyDescent="0.2">
      <c r="B80" s="331"/>
      <c r="C80" s="332"/>
      <c r="D80" s="333"/>
      <c r="E80" s="306"/>
      <c r="F80" s="334"/>
      <c r="G80" s="333"/>
      <c r="H80" s="306"/>
      <c r="I80" s="306"/>
      <c r="J80" s="306"/>
      <c r="K80" s="335"/>
      <c r="L80" s="335" t="str">
        <f t="shared" si="6"/>
        <v/>
      </c>
      <c r="M80" s="334" t="str">
        <f t="shared" si="7"/>
        <v/>
      </c>
      <c r="N80" s="333"/>
      <c r="O80" s="306"/>
      <c r="P80" s="306"/>
      <c r="Q80" s="306"/>
      <c r="R80" s="306"/>
      <c r="S80" s="306"/>
      <c r="T80" s="115"/>
      <c r="U80" s="333"/>
      <c r="V80" s="306"/>
      <c r="W80" s="306"/>
      <c r="X80" s="306"/>
      <c r="Y80" s="306"/>
      <c r="Z80" s="334"/>
      <c r="AA80" s="336"/>
      <c r="AB80" s="335"/>
      <c r="AC80" s="187"/>
      <c r="AD80" s="109"/>
      <c r="AE80" s="110"/>
      <c r="AF80" s="337"/>
      <c r="AG80" s="133"/>
      <c r="AH80" s="338"/>
    </row>
    <row r="81" spans="2:34" x14ac:dyDescent="0.2">
      <c r="B81" s="331"/>
      <c r="C81" s="332"/>
      <c r="D81" s="333"/>
      <c r="E81" s="306"/>
      <c r="F81" s="334"/>
      <c r="G81" s="333"/>
      <c r="H81" s="306"/>
      <c r="I81" s="306"/>
      <c r="J81" s="306"/>
      <c r="K81" s="335"/>
      <c r="L81" s="335" t="str">
        <f t="shared" si="6"/>
        <v/>
      </c>
      <c r="M81" s="334" t="str">
        <f t="shared" si="7"/>
        <v/>
      </c>
      <c r="N81" s="333"/>
      <c r="O81" s="306"/>
      <c r="P81" s="306"/>
      <c r="Q81" s="306"/>
      <c r="R81" s="306"/>
      <c r="S81" s="306"/>
      <c r="T81" s="115"/>
      <c r="U81" s="333"/>
      <c r="V81" s="306"/>
      <c r="W81" s="306"/>
      <c r="X81" s="306"/>
      <c r="Y81" s="306"/>
      <c r="Z81" s="334"/>
      <c r="AA81" s="336"/>
      <c r="AB81" s="335"/>
      <c r="AC81" s="187"/>
      <c r="AD81" s="109"/>
      <c r="AE81" s="110"/>
      <c r="AF81" s="337"/>
      <c r="AG81" s="133"/>
      <c r="AH81" s="338"/>
    </row>
    <row r="82" spans="2:34" x14ac:dyDescent="0.2">
      <c r="B82" s="331"/>
      <c r="C82" s="332"/>
      <c r="D82" s="333"/>
      <c r="E82" s="306"/>
      <c r="F82" s="334"/>
      <c r="G82" s="333"/>
      <c r="H82" s="306"/>
      <c r="I82" s="306"/>
      <c r="J82" s="306"/>
      <c r="K82" s="335"/>
      <c r="L82" s="335" t="str">
        <f t="shared" si="6"/>
        <v/>
      </c>
      <c r="M82" s="334" t="str">
        <f t="shared" si="7"/>
        <v/>
      </c>
      <c r="N82" s="333"/>
      <c r="O82" s="306"/>
      <c r="P82" s="306"/>
      <c r="Q82" s="306"/>
      <c r="R82" s="306"/>
      <c r="S82" s="306"/>
      <c r="T82" s="115"/>
      <c r="U82" s="333"/>
      <c r="V82" s="306"/>
      <c r="W82" s="306"/>
      <c r="X82" s="306"/>
      <c r="Y82" s="306"/>
      <c r="Z82" s="334"/>
      <c r="AA82" s="336"/>
      <c r="AB82" s="335"/>
      <c r="AC82" s="187"/>
      <c r="AD82" s="109"/>
      <c r="AE82" s="110"/>
      <c r="AF82" s="337"/>
      <c r="AG82" s="133"/>
      <c r="AH82" s="338"/>
    </row>
    <row r="83" spans="2:34" x14ac:dyDescent="0.2">
      <c r="B83" s="331"/>
      <c r="C83" s="332"/>
      <c r="D83" s="333"/>
      <c r="E83" s="306"/>
      <c r="F83" s="334"/>
      <c r="G83" s="333"/>
      <c r="H83" s="306"/>
      <c r="I83" s="306"/>
      <c r="J83" s="306"/>
      <c r="K83" s="335"/>
      <c r="L83" s="335" t="str">
        <f t="shared" si="6"/>
        <v/>
      </c>
      <c r="M83" s="334" t="str">
        <f t="shared" si="7"/>
        <v/>
      </c>
      <c r="N83" s="333"/>
      <c r="O83" s="306"/>
      <c r="P83" s="306"/>
      <c r="Q83" s="306"/>
      <c r="R83" s="306"/>
      <c r="S83" s="306"/>
      <c r="T83" s="115"/>
      <c r="U83" s="333"/>
      <c r="V83" s="306"/>
      <c r="W83" s="306"/>
      <c r="X83" s="306"/>
      <c r="Y83" s="306"/>
      <c r="Z83" s="334"/>
      <c r="AA83" s="336"/>
      <c r="AB83" s="335"/>
      <c r="AC83" s="187"/>
      <c r="AD83" s="109"/>
      <c r="AE83" s="110"/>
      <c r="AF83" s="337"/>
      <c r="AG83" s="133"/>
      <c r="AH83" s="338"/>
    </row>
    <row r="84" spans="2:34" x14ac:dyDescent="0.2">
      <c r="B84" s="331"/>
      <c r="C84" s="332"/>
      <c r="D84" s="333"/>
      <c r="E84" s="306"/>
      <c r="F84" s="334"/>
      <c r="G84" s="333"/>
      <c r="H84" s="306"/>
      <c r="I84" s="306"/>
      <c r="J84" s="306"/>
      <c r="K84" s="335"/>
      <c r="L84" s="335" t="str">
        <f t="shared" si="6"/>
        <v/>
      </c>
      <c r="M84" s="334" t="str">
        <f t="shared" si="7"/>
        <v/>
      </c>
      <c r="N84" s="333"/>
      <c r="O84" s="306"/>
      <c r="P84" s="306"/>
      <c r="Q84" s="306"/>
      <c r="R84" s="306"/>
      <c r="S84" s="306"/>
      <c r="T84" s="115"/>
      <c r="U84" s="333"/>
      <c r="V84" s="306"/>
      <c r="W84" s="306"/>
      <c r="X84" s="306"/>
      <c r="Y84" s="306"/>
      <c r="Z84" s="334"/>
      <c r="AA84" s="336"/>
      <c r="AB84" s="335"/>
      <c r="AC84" s="187"/>
      <c r="AD84" s="109"/>
      <c r="AE84" s="110"/>
      <c r="AF84" s="337"/>
      <c r="AG84" s="133"/>
      <c r="AH84" s="338"/>
    </row>
    <row r="85" spans="2:34" x14ac:dyDescent="0.2">
      <c r="B85" s="331"/>
      <c r="C85" s="332"/>
      <c r="D85" s="333"/>
      <c r="E85" s="306"/>
      <c r="F85" s="334"/>
      <c r="G85" s="333"/>
      <c r="H85" s="306"/>
      <c r="I85" s="306"/>
      <c r="J85" s="306"/>
      <c r="K85" s="335"/>
      <c r="L85" s="335" t="str">
        <f t="shared" si="6"/>
        <v/>
      </c>
      <c r="M85" s="334" t="str">
        <f t="shared" si="7"/>
        <v/>
      </c>
      <c r="N85" s="333"/>
      <c r="O85" s="306"/>
      <c r="P85" s="306"/>
      <c r="Q85" s="306"/>
      <c r="R85" s="306"/>
      <c r="S85" s="306"/>
      <c r="T85" s="115"/>
      <c r="U85" s="333"/>
      <c r="V85" s="306"/>
      <c r="W85" s="306"/>
      <c r="X85" s="306"/>
      <c r="Y85" s="306"/>
      <c r="Z85" s="334"/>
      <c r="AA85" s="336"/>
      <c r="AB85" s="335"/>
      <c r="AC85" s="187"/>
      <c r="AD85" s="109"/>
      <c r="AE85" s="110"/>
      <c r="AF85" s="337"/>
      <c r="AG85" s="133"/>
      <c r="AH85" s="338"/>
    </row>
    <row r="86" spans="2:34" x14ac:dyDescent="0.2">
      <c r="B86" s="331"/>
      <c r="C86" s="332"/>
      <c r="D86" s="333"/>
      <c r="E86" s="306"/>
      <c r="F86" s="334"/>
      <c r="G86" s="333"/>
      <c r="H86" s="306"/>
      <c r="I86" s="306"/>
      <c r="J86" s="306"/>
      <c r="K86" s="335"/>
      <c r="L86" s="335" t="str">
        <f t="shared" si="6"/>
        <v/>
      </c>
      <c r="M86" s="334" t="str">
        <f t="shared" si="7"/>
        <v/>
      </c>
      <c r="N86" s="333"/>
      <c r="O86" s="306"/>
      <c r="P86" s="306"/>
      <c r="Q86" s="306"/>
      <c r="R86" s="306"/>
      <c r="S86" s="306"/>
      <c r="T86" s="115"/>
      <c r="U86" s="333"/>
      <c r="V86" s="306"/>
      <c r="W86" s="306"/>
      <c r="X86" s="306"/>
      <c r="Y86" s="306"/>
      <c r="Z86" s="334"/>
      <c r="AA86" s="336"/>
      <c r="AB86" s="335"/>
      <c r="AC86" s="187"/>
      <c r="AD86" s="109"/>
      <c r="AE86" s="110"/>
      <c r="AF86" s="337"/>
      <c r="AG86" s="133"/>
      <c r="AH86" s="338"/>
    </row>
    <row r="87" spans="2:34" x14ac:dyDescent="0.2">
      <c r="B87" s="331"/>
      <c r="C87" s="332"/>
      <c r="D87" s="333"/>
      <c r="E87" s="306"/>
      <c r="F87" s="334"/>
      <c r="G87" s="333"/>
      <c r="H87" s="306"/>
      <c r="I87" s="306"/>
      <c r="J87" s="306"/>
      <c r="K87" s="335"/>
      <c r="L87" s="335" t="str">
        <f t="shared" si="6"/>
        <v/>
      </c>
      <c r="M87" s="334" t="str">
        <f t="shared" si="7"/>
        <v/>
      </c>
      <c r="N87" s="333"/>
      <c r="O87" s="306"/>
      <c r="P87" s="306"/>
      <c r="Q87" s="306"/>
      <c r="R87" s="306"/>
      <c r="S87" s="306"/>
      <c r="T87" s="115"/>
      <c r="U87" s="333"/>
      <c r="V87" s="306"/>
      <c r="W87" s="306"/>
      <c r="X87" s="306"/>
      <c r="Y87" s="306"/>
      <c r="Z87" s="334"/>
      <c r="AA87" s="336"/>
      <c r="AB87" s="335"/>
      <c r="AC87" s="187"/>
      <c r="AD87" s="109"/>
      <c r="AE87" s="110"/>
      <c r="AF87" s="337"/>
      <c r="AG87" s="133"/>
      <c r="AH87" s="338"/>
    </row>
    <row r="88" spans="2:34" x14ac:dyDescent="0.2">
      <c r="B88" s="331"/>
      <c r="C88" s="332"/>
      <c r="D88" s="333"/>
      <c r="E88" s="306"/>
      <c r="F88" s="334"/>
      <c r="G88" s="333"/>
      <c r="H88" s="306"/>
      <c r="I88" s="306"/>
      <c r="J88" s="306"/>
      <c r="K88" s="335"/>
      <c r="L88" s="335" t="str">
        <f t="shared" si="6"/>
        <v/>
      </c>
      <c r="M88" s="334" t="str">
        <f t="shared" si="7"/>
        <v/>
      </c>
      <c r="N88" s="333"/>
      <c r="O88" s="306"/>
      <c r="P88" s="306"/>
      <c r="Q88" s="306"/>
      <c r="R88" s="306"/>
      <c r="S88" s="306"/>
      <c r="T88" s="115"/>
      <c r="U88" s="333"/>
      <c r="V88" s="306"/>
      <c r="W88" s="306"/>
      <c r="X88" s="306"/>
      <c r="Y88" s="306"/>
      <c r="Z88" s="334"/>
      <c r="AA88" s="336"/>
      <c r="AB88" s="335"/>
      <c r="AC88" s="187"/>
      <c r="AD88" s="109"/>
      <c r="AE88" s="110"/>
      <c r="AF88" s="337"/>
      <c r="AG88" s="133"/>
      <c r="AH88" s="338"/>
    </row>
    <row r="89" spans="2:34" x14ac:dyDescent="0.2">
      <c r="B89" s="331"/>
      <c r="C89" s="332"/>
      <c r="D89" s="333"/>
      <c r="E89" s="306"/>
      <c r="F89" s="334"/>
      <c r="G89" s="333"/>
      <c r="H89" s="306"/>
      <c r="I89" s="306"/>
      <c r="J89" s="306"/>
      <c r="K89" s="335"/>
      <c r="L89" s="335" t="str">
        <f t="shared" si="6"/>
        <v/>
      </c>
      <c r="M89" s="334" t="str">
        <f t="shared" si="7"/>
        <v/>
      </c>
      <c r="N89" s="333"/>
      <c r="O89" s="306"/>
      <c r="P89" s="306"/>
      <c r="Q89" s="306"/>
      <c r="R89" s="306"/>
      <c r="S89" s="306"/>
      <c r="T89" s="115"/>
      <c r="U89" s="333"/>
      <c r="V89" s="306"/>
      <c r="W89" s="306"/>
      <c r="X89" s="306"/>
      <c r="Y89" s="306"/>
      <c r="Z89" s="334"/>
      <c r="AA89" s="336"/>
      <c r="AB89" s="335"/>
      <c r="AC89" s="187"/>
      <c r="AD89" s="109"/>
      <c r="AE89" s="110"/>
      <c r="AF89" s="337"/>
      <c r="AG89" s="133"/>
      <c r="AH89" s="338"/>
    </row>
    <row r="90" spans="2:34" x14ac:dyDescent="0.2">
      <c r="B90" s="331"/>
      <c r="C90" s="332"/>
      <c r="D90" s="333"/>
      <c r="E90" s="306"/>
      <c r="F90" s="334"/>
      <c r="G90" s="333"/>
      <c r="H90" s="306"/>
      <c r="I90" s="306"/>
      <c r="J90" s="306"/>
      <c r="K90" s="335"/>
      <c r="L90" s="335" t="str">
        <f t="shared" si="6"/>
        <v/>
      </c>
      <c r="M90" s="334" t="str">
        <f t="shared" si="7"/>
        <v/>
      </c>
      <c r="N90" s="333"/>
      <c r="O90" s="306"/>
      <c r="P90" s="306"/>
      <c r="Q90" s="306"/>
      <c r="R90" s="306"/>
      <c r="S90" s="306"/>
      <c r="T90" s="115"/>
      <c r="U90" s="333"/>
      <c r="V90" s="306"/>
      <c r="W90" s="306"/>
      <c r="X90" s="306"/>
      <c r="Y90" s="306"/>
      <c r="Z90" s="334"/>
      <c r="AA90" s="336"/>
      <c r="AB90" s="335"/>
      <c r="AC90" s="187"/>
      <c r="AD90" s="109"/>
      <c r="AE90" s="110"/>
      <c r="AF90" s="337"/>
      <c r="AG90" s="133"/>
      <c r="AH90" s="338"/>
    </row>
    <row r="91" spans="2:34" x14ac:dyDescent="0.2">
      <c r="B91" s="331"/>
      <c r="C91" s="332"/>
      <c r="D91" s="333"/>
      <c r="E91" s="306"/>
      <c r="F91" s="334"/>
      <c r="G91" s="333"/>
      <c r="H91" s="306"/>
      <c r="I91" s="306"/>
      <c r="J91" s="306"/>
      <c r="K91" s="335"/>
      <c r="L91" s="335" t="str">
        <f t="shared" si="6"/>
        <v/>
      </c>
      <c r="M91" s="334" t="str">
        <f t="shared" si="7"/>
        <v/>
      </c>
      <c r="N91" s="333"/>
      <c r="O91" s="306"/>
      <c r="P91" s="306"/>
      <c r="Q91" s="306"/>
      <c r="R91" s="306"/>
      <c r="S91" s="306"/>
      <c r="T91" s="115"/>
      <c r="U91" s="333"/>
      <c r="V91" s="306"/>
      <c r="W91" s="306"/>
      <c r="X91" s="306"/>
      <c r="Y91" s="306"/>
      <c r="Z91" s="334"/>
      <c r="AA91" s="336"/>
      <c r="AB91" s="335"/>
      <c r="AC91" s="187"/>
      <c r="AD91" s="109"/>
      <c r="AE91" s="110"/>
      <c r="AF91" s="337"/>
      <c r="AG91" s="133"/>
      <c r="AH91" s="338"/>
    </row>
    <row r="92" spans="2:34" x14ac:dyDescent="0.2">
      <c r="B92" s="331"/>
      <c r="C92" s="332"/>
      <c r="D92" s="333"/>
      <c r="E92" s="306"/>
      <c r="F92" s="334"/>
      <c r="G92" s="333"/>
      <c r="H92" s="306"/>
      <c r="I92" s="306"/>
      <c r="J92" s="306"/>
      <c r="K92" s="335"/>
      <c r="L92" s="335" t="str">
        <f t="shared" si="6"/>
        <v/>
      </c>
      <c r="M92" s="334" t="str">
        <f t="shared" si="7"/>
        <v/>
      </c>
      <c r="N92" s="333"/>
      <c r="O92" s="306"/>
      <c r="P92" s="306"/>
      <c r="Q92" s="306"/>
      <c r="R92" s="306"/>
      <c r="S92" s="306"/>
      <c r="T92" s="115"/>
      <c r="U92" s="333"/>
      <c r="V92" s="306"/>
      <c r="W92" s="306"/>
      <c r="X92" s="306"/>
      <c r="Y92" s="306"/>
      <c r="Z92" s="334"/>
      <c r="AA92" s="336"/>
      <c r="AB92" s="335"/>
      <c r="AC92" s="187"/>
      <c r="AD92" s="109"/>
      <c r="AE92" s="110"/>
      <c r="AF92" s="337"/>
      <c r="AG92" s="133"/>
      <c r="AH92" s="338"/>
    </row>
    <row r="93" spans="2:34" x14ac:dyDescent="0.2">
      <c r="B93" s="331"/>
      <c r="C93" s="332"/>
      <c r="D93" s="333"/>
      <c r="E93" s="306"/>
      <c r="F93" s="334"/>
      <c r="G93" s="333"/>
      <c r="H93" s="306"/>
      <c r="I93" s="306"/>
      <c r="J93" s="306"/>
      <c r="K93" s="335"/>
      <c r="L93" s="335" t="str">
        <f t="shared" si="6"/>
        <v/>
      </c>
      <c r="M93" s="334" t="str">
        <f t="shared" si="7"/>
        <v/>
      </c>
      <c r="N93" s="333"/>
      <c r="O93" s="306"/>
      <c r="P93" s="306"/>
      <c r="Q93" s="306"/>
      <c r="R93" s="306"/>
      <c r="S93" s="306"/>
      <c r="T93" s="115"/>
      <c r="U93" s="333"/>
      <c r="V93" s="306"/>
      <c r="W93" s="306"/>
      <c r="X93" s="306"/>
      <c r="Y93" s="306"/>
      <c r="Z93" s="334"/>
      <c r="AA93" s="336"/>
      <c r="AB93" s="335"/>
      <c r="AC93" s="187"/>
      <c r="AD93" s="109"/>
      <c r="AE93" s="110"/>
      <c r="AF93" s="337"/>
      <c r="AG93" s="133"/>
      <c r="AH93" s="338"/>
    </row>
    <row r="94" spans="2:34" x14ac:dyDescent="0.2">
      <c r="B94" s="331"/>
      <c r="C94" s="332"/>
      <c r="D94" s="333"/>
      <c r="E94" s="306"/>
      <c r="F94" s="334"/>
      <c r="G94" s="333"/>
      <c r="H94" s="306"/>
      <c r="I94" s="306"/>
      <c r="J94" s="306"/>
      <c r="K94" s="335"/>
      <c r="L94" s="335" t="str">
        <f t="shared" si="6"/>
        <v/>
      </c>
      <c r="M94" s="334" t="str">
        <f t="shared" si="7"/>
        <v/>
      </c>
      <c r="N94" s="333"/>
      <c r="O94" s="306"/>
      <c r="P94" s="306"/>
      <c r="Q94" s="306"/>
      <c r="R94" s="306"/>
      <c r="S94" s="306"/>
      <c r="T94" s="115"/>
      <c r="U94" s="333"/>
      <c r="V94" s="306"/>
      <c r="W94" s="306"/>
      <c r="X94" s="306"/>
      <c r="Y94" s="306"/>
      <c r="Z94" s="334"/>
      <c r="AA94" s="336"/>
      <c r="AB94" s="335"/>
      <c r="AC94" s="187"/>
      <c r="AD94" s="109"/>
      <c r="AE94" s="110"/>
      <c r="AF94" s="337"/>
      <c r="AG94" s="133"/>
      <c r="AH94" s="338"/>
    </row>
    <row r="95" spans="2:34" x14ac:dyDescent="0.2">
      <c r="B95" s="331"/>
      <c r="C95" s="332"/>
      <c r="D95" s="333"/>
      <c r="E95" s="306"/>
      <c r="F95" s="334"/>
      <c r="G95" s="333"/>
      <c r="H95" s="306"/>
      <c r="I95" s="306"/>
      <c r="J95" s="306"/>
      <c r="K95" s="335"/>
      <c r="L95" s="335" t="str">
        <f t="shared" si="6"/>
        <v/>
      </c>
      <c r="M95" s="334" t="str">
        <f t="shared" si="7"/>
        <v/>
      </c>
      <c r="N95" s="333"/>
      <c r="O95" s="306"/>
      <c r="P95" s="306"/>
      <c r="Q95" s="306"/>
      <c r="R95" s="306"/>
      <c r="S95" s="306"/>
      <c r="T95" s="115"/>
      <c r="U95" s="333"/>
      <c r="V95" s="306"/>
      <c r="W95" s="306"/>
      <c r="X95" s="306"/>
      <c r="Y95" s="306"/>
      <c r="Z95" s="334"/>
      <c r="AA95" s="336"/>
      <c r="AB95" s="335"/>
      <c r="AC95" s="187"/>
      <c r="AD95" s="109"/>
      <c r="AE95" s="110"/>
      <c r="AF95" s="337"/>
      <c r="AG95" s="133"/>
      <c r="AH95" s="338"/>
    </row>
    <row r="96" spans="2:34" x14ac:dyDescent="0.2">
      <c r="B96" s="331"/>
      <c r="C96" s="332"/>
      <c r="D96" s="333"/>
      <c r="E96" s="306"/>
      <c r="F96" s="334"/>
      <c r="G96" s="333"/>
      <c r="H96" s="306"/>
      <c r="I96" s="306"/>
      <c r="J96" s="306"/>
      <c r="K96" s="335"/>
      <c r="L96" s="335" t="str">
        <f t="shared" si="6"/>
        <v/>
      </c>
      <c r="M96" s="334" t="str">
        <f t="shared" si="7"/>
        <v/>
      </c>
      <c r="N96" s="333"/>
      <c r="O96" s="306"/>
      <c r="P96" s="306"/>
      <c r="Q96" s="306"/>
      <c r="R96" s="306"/>
      <c r="S96" s="306"/>
      <c r="T96" s="115"/>
      <c r="U96" s="333"/>
      <c r="V96" s="306"/>
      <c r="W96" s="306"/>
      <c r="X96" s="306"/>
      <c r="Y96" s="306"/>
      <c r="Z96" s="334"/>
      <c r="AA96" s="336"/>
      <c r="AB96" s="335"/>
      <c r="AC96" s="187"/>
      <c r="AD96" s="109"/>
      <c r="AE96" s="110"/>
      <c r="AF96" s="337"/>
      <c r="AG96" s="133"/>
      <c r="AH96" s="338"/>
    </row>
    <row r="97" spans="2:34" x14ac:dyDescent="0.2">
      <c r="B97" s="331"/>
      <c r="C97" s="332"/>
      <c r="D97" s="333"/>
      <c r="E97" s="306"/>
      <c r="F97" s="334"/>
      <c r="G97" s="333"/>
      <c r="H97" s="306"/>
      <c r="I97" s="306"/>
      <c r="J97" s="306"/>
      <c r="K97" s="335"/>
      <c r="L97" s="335" t="str">
        <f t="shared" si="6"/>
        <v/>
      </c>
      <c r="M97" s="334" t="str">
        <f t="shared" si="7"/>
        <v/>
      </c>
      <c r="N97" s="333"/>
      <c r="O97" s="306"/>
      <c r="P97" s="306"/>
      <c r="Q97" s="306"/>
      <c r="R97" s="306"/>
      <c r="S97" s="306"/>
      <c r="T97" s="115"/>
      <c r="U97" s="333"/>
      <c r="V97" s="306"/>
      <c r="W97" s="306"/>
      <c r="X97" s="306"/>
      <c r="Y97" s="306"/>
      <c r="Z97" s="334"/>
      <c r="AA97" s="336"/>
      <c r="AB97" s="335"/>
      <c r="AC97" s="187"/>
      <c r="AD97" s="109"/>
      <c r="AE97" s="110"/>
      <c r="AF97" s="337"/>
      <c r="AG97" s="133"/>
      <c r="AH97" s="338"/>
    </row>
    <row r="98" spans="2:34" x14ac:dyDescent="0.2">
      <c r="B98" s="331"/>
      <c r="C98" s="332"/>
      <c r="D98" s="333"/>
      <c r="E98" s="306"/>
      <c r="F98" s="334"/>
      <c r="G98" s="333"/>
      <c r="H98" s="306"/>
      <c r="I98" s="306"/>
      <c r="J98" s="306"/>
      <c r="K98" s="335"/>
      <c r="L98" s="335" t="str">
        <f t="shared" si="6"/>
        <v/>
      </c>
      <c r="M98" s="334" t="str">
        <f t="shared" si="7"/>
        <v/>
      </c>
      <c r="N98" s="333"/>
      <c r="O98" s="306"/>
      <c r="P98" s="306"/>
      <c r="Q98" s="306"/>
      <c r="R98" s="306"/>
      <c r="S98" s="306"/>
      <c r="T98" s="115"/>
      <c r="U98" s="333"/>
      <c r="V98" s="306"/>
      <c r="W98" s="306"/>
      <c r="X98" s="306"/>
      <c r="Y98" s="306"/>
      <c r="Z98" s="334"/>
      <c r="AA98" s="336"/>
      <c r="AB98" s="335"/>
      <c r="AC98" s="187"/>
      <c r="AD98" s="109"/>
      <c r="AE98" s="110"/>
      <c r="AF98" s="337"/>
      <c r="AG98" s="133"/>
      <c r="AH98" s="338"/>
    </row>
    <row r="99" spans="2:34" x14ac:dyDescent="0.2">
      <c r="B99" s="331"/>
      <c r="C99" s="332"/>
      <c r="D99" s="333"/>
      <c r="E99" s="306"/>
      <c r="F99" s="334"/>
      <c r="G99" s="333"/>
      <c r="H99" s="306"/>
      <c r="I99" s="306"/>
      <c r="J99" s="306"/>
      <c r="K99" s="335"/>
      <c r="L99" s="335" t="str">
        <f t="shared" si="6"/>
        <v/>
      </c>
      <c r="M99" s="334" t="str">
        <f t="shared" si="7"/>
        <v/>
      </c>
      <c r="N99" s="333"/>
      <c r="O99" s="306"/>
      <c r="P99" s="306"/>
      <c r="Q99" s="306"/>
      <c r="R99" s="306"/>
      <c r="S99" s="306"/>
      <c r="T99" s="115"/>
      <c r="U99" s="333"/>
      <c r="V99" s="306"/>
      <c r="W99" s="306"/>
      <c r="X99" s="306"/>
      <c r="Y99" s="306"/>
      <c r="Z99" s="334"/>
      <c r="AA99" s="336"/>
      <c r="AB99" s="335"/>
      <c r="AC99" s="187"/>
      <c r="AD99" s="109"/>
      <c r="AE99" s="110"/>
      <c r="AF99" s="337"/>
      <c r="AG99" s="133"/>
      <c r="AH99" s="338"/>
    </row>
    <row r="100" spans="2:34" x14ac:dyDescent="0.2">
      <c r="B100" s="331"/>
      <c r="C100" s="332"/>
      <c r="D100" s="333"/>
      <c r="E100" s="306"/>
      <c r="F100" s="334"/>
      <c r="G100" s="333"/>
      <c r="H100" s="306"/>
      <c r="I100" s="306"/>
      <c r="J100" s="306"/>
      <c r="K100" s="335"/>
      <c r="L100" s="335" t="str">
        <f t="shared" si="6"/>
        <v/>
      </c>
      <c r="M100" s="334" t="str">
        <f t="shared" si="7"/>
        <v/>
      </c>
      <c r="N100" s="333"/>
      <c r="O100" s="306"/>
      <c r="P100" s="306"/>
      <c r="Q100" s="306"/>
      <c r="R100" s="306"/>
      <c r="S100" s="306"/>
      <c r="T100" s="115"/>
      <c r="U100" s="333"/>
      <c r="V100" s="306"/>
      <c r="W100" s="306"/>
      <c r="X100" s="306"/>
      <c r="Y100" s="306"/>
      <c r="Z100" s="334"/>
      <c r="AA100" s="336"/>
      <c r="AB100" s="335"/>
      <c r="AC100" s="187"/>
      <c r="AD100" s="109"/>
      <c r="AE100" s="110"/>
      <c r="AF100" s="337"/>
      <c r="AG100" s="133"/>
      <c r="AH100" s="338"/>
    </row>
    <row r="101" spans="2:34" x14ac:dyDescent="0.2">
      <c r="B101" s="331"/>
      <c r="C101" s="332"/>
      <c r="D101" s="333"/>
      <c r="E101" s="306"/>
      <c r="F101" s="334"/>
      <c r="G101" s="333"/>
      <c r="H101" s="306"/>
      <c r="I101" s="306"/>
      <c r="J101" s="306"/>
      <c r="K101" s="335"/>
      <c r="L101" s="335" t="str">
        <f t="shared" si="6"/>
        <v/>
      </c>
      <c r="M101" s="334" t="str">
        <f t="shared" si="7"/>
        <v/>
      </c>
      <c r="N101" s="333"/>
      <c r="O101" s="306"/>
      <c r="P101" s="306"/>
      <c r="Q101" s="306"/>
      <c r="R101" s="306"/>
      <c r="S101" s="306"/>
      <c r="T101" s="115"/>
      <c r="U101" s="333"/>
      <c r="V101" s="306"/>
      <c r="W101" s="306"/>
      <c r="X101" s="306"/>
      <c r="Y101" s="306"/>
      <c r="Z101" s="334"/>
      <c r="AA101" s="336"/>
      <c r="AB101" s="335"/>
      <c r="AC101" s="187"/>
      <c r="AD101" s="109"/>
      <c r="AE101" s="110"/>
      <c r="AF101" s="337"/>
      <c r="AG101" s="133"/>
      <c r="AH101" s="338"/>
    </row>
    <row r="102" spans="2:34" x14ac:dyDescent="0.2">
      <c r="B102" s="331"/>
      <c r="C102" s="332"/>
      <c r="D102" s="333"/>
      <c r="E102" s="306"/>
      <c r="F102" s="334"/>
      <c r="G102" s="333"/>
      <c r="H102" s="306"/>
      <c r="I102" s="306"/>
      <c r="J102" s="306"/>
      <c r="K102" s="335"/>
      <c r="L102" s="335" t="str">
        <f t="shared" si="6"/>
        <v/>
      </c>
      <c r="M102" s="334" t="str">
        <f t="shared" si="7"/>
        <v/>
      </c>
      <c r="N102" s="333"/>
      <c r="O102" s="306"/>
      <c r="P102" s="306"/>
      <c r="Q102" s="306"/>
      <c r="R102" s="306"/>
      <c r="S102" s="306"/>
      <c r="T102" s="115"/>
      <c r="U102" s="333"/>
      <c r="V102" s="306"/>
      <c r="W102" s="306"/>
      <c r="X102" s="306"/>
      <c r="Y102" s="306"/>
      <c r="Z102" s="334"/>
      <c r="AA102" s="336"/>
      <c r="AB102" s="335"/>
      <c r="AC102" s="187"/>
      <c r="AD102" s="109"/>
      <c r="AE102" s="110"/>
      <c r="AF102" s="337"/>
      <c r="AG102" s="133"/>
      <c r="AH102" s="338"/>
    </row>
    <row r="103" spans="2:34" x14ac:dyDescent="0.2">
      <c r="B103" s="331"/>
      <c r="C103" s="332"/>
      <c r="D103" s="333"/>
      <c r="E103" s="306"/>
      <c r="F103" s="334"/>
      <c r="G103" s="333"/>
      <c r="H103" s="306"/>
      <c r="I103" s="306"/>
      <c r="J103" s="306"/>
      <c r="K103" s="335"/>
      <c r="L103" s="335" t="str">
        <f t="shared" si="6"/>
        <v/>
      </c>
      <c r="M103" s="334" t="str">
        <f t="shared" si="7"/>
        <v/>
      </c>
      <c r="N103" s="333"/>
      <c r="O103" s="306"/>
      <c r="P103" s="306"/>
      <c r="Q103" s="306"/>
      <c r="R103" s="306"/>
      <c r="S103" s="306"/>
      <c r="T103" s="115"/>
      <c r="U103" s="333"/>
      <c r="V103" s="306"/>
      <c r="W103" s="306"/>
      <c r="X103" s="306"/>
      <c r="Y103" s="306"/>
      <c r="Z103" s="334"/>
      <c r="AA103" s="336"/>
      <c r="AB103" s="335"/>
      <c r="AC103" s="187"/>
      <c r="AD103" s="109"/>
      <c r="AE103" s="110"/>
      <c r="AF103" s="337"/>
      <c r="AG103" s="133"/>
      <c r="AH103" s="338"/>
    </row>
    <row r="104" spans="2:34" x14ac:dyDescent="0.2">
      <c r="B104" s="331"/>
      <c r="C104" s="332"/>
      <c r="D104" s="333"/>
      <c r="E104" s="306"/>
      <c r="F104" s="334"/>
      <c r="G104" s="333"/>
      <c r="H104" s="306"/>
      <c r="I104" s="306"/>
      <c r="J104" s="306"/>
      <c r="K104" s="335"/>
      <c r="L104" s="335" t="str">
        <f t="shared" si="6"/>
        <v/>
      </c>
      <c r="M104" s="334" t="str">
        <f t="shared" si="7"/>
        <v/>
      </c>
      <c r="N104" s="333"/>
      <c r="O104" s="306"/>
      <c r="P104" s="306"/>
      <c r="Q104" s="306"/>
      <c r="R104" s="306"/>
      <c r="S104" s="306"/>
      <c r="T104" s="115"/>
      <c r="U104" s="333"/>
      <c r="V104" s="306"/>
      <c r="W104" s="306"/>
      <c r="X104" s="306"/>
      <c r="Y104" s="306"/>
      <c r="Z104" s="334"/>
      <c r="AA104" s="336"/>
      <c r="AB104" s="335"/>
      <c r="AC104" s="187"/>
      <c r="AD104" s="109"/>
      <c r="AE104" s="110"/>
      <c r="AF104" s="337"/>
      <c r="AG104" s="133"/>
      <c r="AH104" s="338"/>
    </row>
    <row r="105" spans="2:34" x14ac:dyDescent="0.2">
      <c r="B105" s="331"/>
      <c r="C105" s="332"/>
      <c r="D105" s="333"/>
      <c r="E105" s="306"/>
      <c r="F105" s="334"/>
      <c r="G105" s="333"/>
      <c r="H105" s="306"/>
      <c r="I105" s="306"/>
      <c r="J105" s="306"/>
      <c r="K105" s="335"/>
      <c r="L105" s="335" t="str">
        <f t="shared" si="6"/>
        <v/>
      </c>
      <c r="M105" s="334" t="str">
        <f t="shared" si="7"/>
        <v/>
      </c>
      <c r="N105" s="333"/>
      <c r="O105" s="306"/>
      <c r="P105" s="306"/>
      <c r="Q105" s="306"/>
      <c r="R105" s="306"/>
      <c r="S105" s="306"/>
      <c r="T105" s="115"/>
      <c r="U105" s="333"/>
      <c r="V105" s="306"/>
      <c r="W105" s="306"/>
      <c r="X105" s="306"/>
      <c r="Y105" s="306"/>
      <c r="Z105" s="334"/>
      <c r="AA105" s="336"/>
      <c r="AB105" s="335"/>
      <c r="AC105" s="187"/>
      <c r="AD105" s="109"/>
      <c r="AE105" s="110"/>
      <c r="AF105" s="337"/>
      <c r="AG105" s="133"/>
      <c r="AH105" s="338"/>
    </row>
    <row r="106" spans="2:34" x14ac:dyDescent="0.2">
      <c r="B106" s="331"/>
      <c r="C106" s="332"/>
      <c r="D106" s="333"/>
      <c r="E106" s="306"/>
      <c r="F106" s="334"/>
      <c r="G106" s="333"/>
      <c r="H106" s="306"/>
      <c r="I106" s="306"/>
      <c r="J106" s="306"/>
      <c r="K106" s="335"/>
      <c r="L106" s="335" t="str">
        <f t="shared" ref="L106:L113" si="10">IF(H106="","",H106-J106)</f>
        <v/>
      </c>
      <c r="M106" s="334" t="str">
        <f t="shared" ref="M106:M113" si="11">IF(I106="","",I106-K106)</f>
        <v/>
      </c>
      <c r="N106" s="333"/>
      <c r="O106" s="306"/>
      <c r="P106" s="306"/>
      <c r="Q106" s="306"/>
      <c r="R106" s="306"/>
      <c r="S106" s="306"/>
      <c r="T106" s="115"/>
      <c r="U106" s="333"/>
      <c r="V106" s="306"/>
      <c r="W106" s="306"/>
      <c r="X106" s="306"/>
      <c r="Y106" s="306"/>
      <c r="Z106" s="334"/>
      <c r="AA106" s="336"/>
      <c r="AB106" s="335"/>
      <c r="AC106" s="187"/>
      <c r="AD106" s="109"/>
      <c r="AE106" s="110"/>
      <c r="AF106" s="337"/>
      <c r="AG106" s="133"/>
      <c r="AH106" s="338"/>
    </row>
    <row r="107" spans="2:34" x14ac:dyDescent="0.2">
      <c r="B107" s="331"/>
      <c r="C107" s="332"/>
      <c r="D107" s="333"/>
      <c r="E107" s="306"/>
      <c r="F107" s="334"/>
      <c r="G107" s="333"/>
      <c r="H107" s="306"/>
      <c r="I107" s="306"/>
      <c r="J107" s="306"/>
      <c r="K107" s="335"/>
      <c r="L107" s="335" t="str">
        <f t="shared" si="10"/>
        <v/>
      </c>
      <c r="M107" s="334" t="str">
        <f t="shared" si="11"/>
        <v/>
      </c>
      <c r="N107" s="333"/>
      <c r="O107" s="306"/>
      <c r="P107" s="306"/>
      <c r="Q107" s="306"/>
      <c r="R107" s="306"/>
      <c r="S107" s="306"/>
      <c r="T107" s="115"/>
      <c r="U107" s="333"/>
      <c r="V107" s="306"/>
      <c r="W107" s="306"/>
      <c r="X107" s="306"/>
      <c r="Y107" s="306"/>
      <c r="Z107" s="334"/>
      <c r="AA107" s="336"/>
      <c r="AB107" s="335"/>
      <c r="AC107" s="187"/>
      <c r="AD107" s="109"/>
      <c r="AE107" s="110"/>
      <c r="AF107" s="337"/>
      <c r="AG107" s="133"/>
      <c r="AH107" s="338"/>
    </row>
    <row r="108" spans="2:34" x14ac:dyDescent="0.2">
      <c r="B108" s="331"/>
      <c r="C108" s="332"/>
      <c r="D108" s="333"/>
      <c r="E108" s="306"/>
      <c r="F108" s="334"/>
      <c r="G108" s="333"/>
      <c r="H108" s="306"/>
      <c r="I108" s="306"/>
      <c r="J108" s="306"/>
      <c r="K108" s="335"/>
      <c r="L108" s="335" t="str">
        <f t="shared" si="10"/>
        <v/>
      </c>
      <c r="M108" s="334" t="str">
        <f t="shared" si="11"/>
        <v/>
      </c>
      <c r="N108" s="333"/>
      <c r="O108" s="306"/>
      <c r="P108" s="306"/>
      <c r="Q108" s="306"/>
      <c r="R108" s="306"/>
      <c r="S108" s="306"/>
      <c r="T108" s="115"/>
      <c r="U108" s="333"/>
      <c r="V108" s="306"/>
      <c r="W108" s="306"/>
      <c r="X108" s="306"/>
      <c r="Y108" s="306"/>
      <c r="Z108" s="334"/>
      <c r="AA108" s="336"/>
      <c r="AB108" s="335"/>
      <c r="AC108" s="187"/>
      <c r="AD108" s="109"/>
      <c r="AE108" s="110"/>
      <c r="AF108" s="337"/>
      <c r="AG108" s="133"/>
      <c r="AH108" s="338"/>
    </row>
    <row r="109" spans="2:34" x14ac:dyDescent="0.2">
      <c r="B109" s="331"/>
      <c r="C109" s="332"/>
      <c r="D109" s="333"/>
      <c r="E109" s="306"/>
      <c r="F109" s="334"/>
      <c r="G109" s="333"/>
      <c r="H109" s="306"/>
      <c r="I109" s="306"/>
      <c r="J109" s="306"/>
      <c r="K109" s="335"/>
      <c r="L109" s="335" t="str">
        <f t="shared" si="10"/>
        <v/>
      </c>
      <c r="M109" s="334" t="str">
        <f t="shared" si="11"/>
        <v/>
      </c>
      <c r="N109" s="333"/>
      <c r="O109" s="306"/>
      <c r="P109" s="306"/>
      <c r="Q109" s="306"/>
      <c r="R109" s="306"/>
      <c r="S109" s="306"/>
      <c r="T109" s="115"/>
      <c r="U109" s="333"/>
      <c r="V109" s="306"/>
      <c r="W109" s="306"/>
      <c r="X109" s="306"/>
      <c r="Y109" s="306"/>
      <c r="Z109" s="334"/>
      <c r="AA109" s="336"/>
      <c r="AB109" s="335"/>
      <c r="AC109" s="187"/>
      <c r="AD109" s="109"/>
      <c r="AE109" s="110"/>
      <c r="AF109" s="337"/>
      <c r="AG109" s="133"/>
      <c r="AH109" s="338"/>
    </row>
    <row r="110" spans="2:34" x14ac:dyDescent="0.2">
      <c r="B110" s="331"/>
      <c r="C110" s="332"/>
      <c r="D110" s="333"/>
      <c r="E110" s="306"/>
      <c r="F110" s="334"/>
      <c r="G110" s="333"/>
      <c r="H110" s="306"/>
      <c r="I110" s="306"/>
      <c r="J110" s="306"/>
      <c r="K110" s="335"/>
      <c r="L110" s="335" t="str">
        <f t="shared" si="10"/>
        <v/>
      </c>
      <c r="M110" s="334" t="str">
        <f t="shared" si="11"/>
        <v/>
      </c>
      <c r="N110" s="333"/>
      <c r="O110" s="306"/>
      <c r="P110" s="306"/>
      <c r="Q110" s="306"/>
      <c r="R110" s="306"/>
      <c r="S110" s="306"/>
      <c r="T110" s="115"/>
      <c r="U110" s="333"/>
      <c r="V110" s="306"/>
      <c r="W110" s="306"/>
      <c r="X110" s="306"/>
      <c r="Y110" s="306"/>
      <c r="Z110" s="334"/>
      <c r="AA110" s="336"/>
      <c r="AB110" s="335"/>
      <c r="AC110" s="187"/>
      <c r="AD110" s="109"/>
      <c r="AE110" s="110"/>
      <c r="AF110" s="337"/>
      <c r="AG110" s="133"/>
      <c r="AH110" s="338"/>
    </row>
    <row r="111" spans="2:34" x14ac:dyDescent="0.2">
      <c r="B111" s="331"/>
      <c r="C111" s="332"/>
      <c r="D111" s="333"/>
      <c r="E111" s="306"/>
      <c r="F111" s="334"/>
      <c r="G111" s="333"/>
      <c r="H111" s="306"/>
      <c r="I111" s="306"/>
      <c r="J111" s="306"/>
      <c r="K111" s="335"/>
      <c r="L111" s="335" t="str">
        <f t="shared" si="10"/>
        <v/>
      </c>
      <c r="M111" s="334" t="str">
        <f t="shared" si="11"/>
        <v/>
      </c>
      <c r="N111" s="333"/>
      <c r="O111" s="306"/>
      <c r="P111" s="306"/>
      <c r="Q111" s="306"/>
      <c r="R111" s="306"/>
      <c r="S111" s="306"/>
      <c r="T111" s="115"/>
      <c r="U111" s="333"/>
      <c r="V111" s="306"/>
      <c r="W111" s="306"/>
      <c r="X111" s="306"/>
      <c r="Y111" s="306"/>
      <c r="Z111" s="334"/>
      <c r="AA111" s="336"/>
      <c r="AB111" s="335"/>
      <c r="AC111" s="187"/>
      <c r="AD111" s="109"/>
      <c r="AE111" s="110"/>
      <c r="AF111" s="337"/>
      <c r="AG111" s="133"/>
      <c r="AH111" s="338"/>
    </row>
    <row r="112" spans="2:34" x14ac:dyDescent="0.2">
      <c r="B112" s="331"/>
      <c r="C112" s="332"/>
      <c r="D112" s="333"/>
      <c r="E112" s="306"/>
      <c r="F112" s="334"/>
      <c r="G112" s="333"/>
      <c r="H112" s="306"/>
      <c r="I112" s="306"/>
      <c r="J112" s="306"/>
      <c r="K112" s="335"/>
      <c r="L112" s="335" t="str">
        <f t="shared" si="10"/>
        <v/>
      </c>
      <c r="M112" s="334" t="str">
        <f t="shared" si="11"/>
        <v/>
      </c>
      <c r="N112" s="333"/>
      <c r="O112" s="306"/>
      <c r="P112" s="306"/>
      <c r="Q112" s="306"/>
      <c r="R112" s="306"/>
      <c r="S112" s="306"/>
      <c r="T112" s="115"/>
      <c r="U112" s="333"/>
      <c r="V112" s="306"/>
      <c r="W112" s="306"/>
      <c r="X112" s="306"/>
      <c r="Y112" s="306"/>
      <c r="Z112" s="334"/>
      <c r="AA112" s="336"/>
      <c r="AB112" s="335"/>
      <c r="AC112" s="187"/>
      <c r="AD112" s="109"/>
      <c r="AE112" s="110"/>
      <c r="AF112" s="337"/>
      <c r="AG112" s="133"/>
      <c r="AH112" s="338"/>
    </row>
    <row r="113" spans="2:34" x14ac:dyDescent="0.2">
      <c r="B113" s="331"/>
      <c r="C113" s="332"/>
      <c r="D113" s="333"/>
      <c r="E113" s="306"/>
      <c r="F113" s="334"/>
      <c r="G113" s="333"/>
      <c r="H113" s="306"/>
      <c r="I113" s="306"/>
      <c r="J113" s="306"/>
      <c r="K113" s="335"/>
      <c r="L113" s="335" t="str">
        <f t="shared" si="10"/>
        <v/>
      </c>
      <c r="M113" s="334" t="str">
        <f t="shared" si="11"/>
        <v/>
      </c>
      <c r="N113" s="333"/>
      <c r="O113" s="306"/>
      <c r="P113" s="306"/>
      <c r="Q113" s="306"/>
      <c r="R113" s="306"/>
      <c r="S113" s="306"/>
      <c r="T113" s="115"/>
      <c r="U113" s="333"/>
      <c r="V113" s="306"/>
      <c r="W113" s="306"/>
      <c r="X113" s="306"/>
      <c r="Y113" s="306"/>
      <c r="Z113" s="334"/>
      <c r="AA113" s="336"/>
      <c r="AB113" s="335"/>
      <c r="AC113" s="187"/>
      <c r="AD113" s="109"/>
      <c r="AE113" s="110"/>
      <c r="AF113" s="337"/>
      <c r="AG113" s="133"/>
      <c r="AH113" s="338"/>
    </row>
    <row r="114" spans="2:34" x14ac:dyDescent="0.2">
      <c r="B114" s="331"/>
      <c r="C114" s="332"/>
      <c r="D114" s="333"/>
      <c r="E114" s="306"/>
      <c r="F114" s="334"/>
      <c r="G114" s="333"/>
      <c r="H114" s="306"/>
      <c r="I114" s="306"/>
      <c r="J114" s="306"/>
      <c r="K114" s="335"/>
      <c r="L114" s="335"/>
      <c r="M114" s="334"/>
      <c r="N114" s="333"/>
      <c r="O114" s="306"/>
      <c r="P114" s="306"/>
      <c r="Q114" s="306"/>
      <c r="R114" s="306"/>
      <c r="S114" s="306"/>
      <c r="T114" s="115"/>
      <c r="U114" s="333"/>
      <c r="V114" s="306"/>
      <c r="W114" s="306"/>
      <c r="X114" s="306"/>
      <c r="Y114" s="306"/>
      <c r="Z114" s="334"/>
      <c r="AA114" s="336"/>
      <c r="AB114" s="335"/>
      <c r="AC114" s="187"/>
      <c r="AD114" s="109"/>
      <c r="AE114" s="110"/>
      <c r="AF114" s="337"/>
      <c r="AG114" s="133"/>
      <c r="AH114" s="338"/>
    </row>
  </sheetData>
  <mergeCells count="13">
    <mergeCell ref="B13:AH13"/>
    <mergeCell ref="B5:AF5"/>
    <mergeCell ref="AG9:AH9"/>
    <mergeCell ref="AG10:AH10"/>
    <mergeCell ref="AG11:AH11"/>
    <mergeCell ref="AG6:AH6"/>
    <mergeCell ref="U37:Z37"/>
    <mergeCell ref="G37:M37"/>
    <mergeCell ref="B27:C27"/>
    <mergeCell ref="B33:C33"/>
    <mergeCell ref="D37:F37"/>
    <mergeCell ref="B30:C30"/>
    <mergeCell ref="N37:T37"/>
  </mergeCells>
  <conditionalFormatting sqref="B15 H15:L15 H16:M16 I19:M24 B31:C32 B34:C35 E36:G36 B37:C37">
    <cfRule type="containsBlanks" dxfId="403" priority="241">
      <formula>LEN(TRIM(B15))=0</formula>
    </cfRule>
  </conditionalFormatting>
  <conditionalFormatting sqref="G39:G114">
    <cfRule type="containsBlanks" dxfId="402" priority="1" stopIfTrue="1">
      <formula>LEN(TRIM(G39))=0</formula>
    </cfRule>
    <cfRule type="cellIs" dxfId="401" priority="2" operator="lessThan">
      <formula>$D$23</formula>
    </cfRule>
    <cfRule type="cellIs" dxfId="400" priority="3" operator="greaterThan">
      <formula>$D$23</formula>
    </cfRule>
    <cfRule type="cellIs" dxfId="399" priority="4" operator="equal">
      <formula>$D$23</formula>
    </cfRule>
  </conditionalFormatting>
  <conditionalFormatting sqref="N37">
    <cfRule type="cellIs" dxfId="398" priority="235" operator="lessThanOrEqual">
      <formula>-1</formula>
    </cfRule>
    <cfRule type="cellIs" dxfId="397" priority="234" operator="lessThanOrEqual">
      <formula>-2</formula>
    </cfRule>
  </conditionalFormatting>
  <conditionalFormatting sqref="T39:T114">
    <cfRule type="cellIs" dxfId="396" priority="63" operator="greaterThan">
      <formula>0.053</formula>
    </cfRule>
    <cfRule type="cellIs" dxfId="395" priority="69" operator="lessThan">
      <formula>0.32</formula>
    </cfRule>
    <cfRule type="cellIs" dxfId="394" priority="68" operator="equal">
      <formula>0.32</formula>
    </cfRule>
    <cfRule type="cellIs" dxfId="393" priority="67" operator="greaterThan">
      <formula>0.32</formula>
    </cfRule>
    <cfRule type="containsBlanks" dxfId="392" priority="66" stopIfTrue="1">
      <formula>LEN(TRIM(T39))=0</formula>
    </cfRule>
    <cfRule type="cellIs" dxfId="391" priority="65" operator="lessThan">
      <formula>0.052</formula>
    </cfRule>
    <cfRule type="cellIs" dxfId="390" priority="64" operator="equal">
      <formula>0.052</formula>
    </cfRule>
    <cfRule type="containsBlanks" dxfId="389" priority="62" stopIfTrue="1">
      <formula>LEN(TRIM(T39))=0</formula>
    </cfRule>
  </conditionalFormatting>
  <conditionalFormatting sqref="AA39:AA114">
    <cfRule type="notContainsBlanks" dxfId="388" priority="74" stopIfTrue="1">
      <formula>LEN(TRIM(AA39))&gt;0</formula>
    </cfRule>
    <cfRule type="cellIs" dxfId="387" priority="73" operator="lessThan">
      <formula>0.32</formula>
    </cfRule>
    <cfRule type="cellIs" dxfId="386" priority="72" operator="equal">
      <formula>0.32</formula>
    </cfRule>
    <cfRule type="containsBlanks" dxfId="385" priority="70" stopIfTrue="1">
      <formula>LEN(TRIM(AA39))=0</formula>
    </cfRule>
    <cfRule type="cellIs" dxfId="384" priority="71" operator="greaterThan">
      <formula>0.32</formula>
    </cfRule>
  </conditionalFormatting>
  <conditionalFormatting sqref="AB39:AC41 H39:S41 B39:E114 U39:Z114 H42:K114 N42:S114">
    <cfRule type="containsBlanks" dxfId="383" priority="96" stopIfTrue="1">
      <formula>LEN(TRIM(B39))=0</formula>
    </cfRule>
  </conditionalFormatting>
  <conditionalFormatting sqref="AC39:AC114">
    <cfRule type="cellIs" dxfId="382" priority="28" operator="lessThan">
      <formula>$C$34</formula>
    </cfRule>
    <cfRule type="cellIs" dxfId="381" priority="29" operator="greaterThan">
      <formula>$B$34</formula>
    </cfRule>
    <cfRule type="cellIs" dxfId="380" priority="30" operator="equal">
      <formula>$C$31</formula>
    </cfRule>
    <cfRule type="cellIs" dxfId="379" priority="31" operator="lessThan">
      <formula>$C$31</formula>
    </cfRule>
    <cfRule type="cellIs" dxfId="378" priority="33" operator="greaterThan">
      <formula>$B$31</formula>
    </cfRule>
    <cfRule type="cellIs" dxfId="377" priority="32" operator="equal">
      <formula>$B$31</formula>
    </cfRule>
    <cfRule type="cellIs" dxfId="376" priority="37" operator="between">
      <formula>$B$28</formula>
      <formula>$C$28</formula>
    </cfRule>
  </conditionalFormatting>
  <conditionalFormatting sqref="AD39:AE114">
    <cfRule type="cellIs" dxfId="375" priority="22" operator="lessThan">
      <formula>-0.0201</formula>
    </cfRule>
    <cfRule type="cellIs" dxfId="374" priority="23" operator="greaterThan">
      <formula>0.0201</formula>
    </cfRule>
    <cfRule type="cellIs" dxfId="373" priority="24" operator="lessThan">
      <formula>-0.0101</formula>
    </cfRule>
    <cfRule type="cellIs" dxfId="372" priority="26" operator="between">
      <formula>0.01</formula>
      <formula>-0.01</formula>
    </cfRule>
    <cfRule type="cellIs" dxfId="371" priority="25" operator="greaterThan">
      <formula>0.0101</formula>
    </cfRule>
    <cfRule type="containsBlanks" priority="15" stopIfTrue="1">
      <formula>LEN(TRIM(AD39))=0</formula>
    </cfRule>
  </conditionalFormatting>
  <conditionalFormatting sqref="AD38:AH38">
    <cfRule type="containsBlanks" dxfId="370" priority="97">
      <formula>LEN(TRIM(AD38))=0</formula>
    </cfRule>
  </conditionalFormatting>
  <conditionalFormatting sqref="AF39:AF41">
    <cfRule type="cellIs" dxfId="369" priority="14" operator="greaterThan">
      <formula>90</formula>
    </cfRule>
    <cfRule type="cellIs" dxfId="368" priority="13" operator="equal">
      <formula>90</formula>
    </cfRule>
    <cfRule type="cellIs" dxfId="367" priority="12" operator="lessThan">
      <formula>85</formula>
    </cfRule>
    <cfRule type="cellIs" dxfId="366" priority="10" operator="between">
      <formula>85</formula>
      <formula>90</formula>
    </cfRule>
    <cfRule type="cellIs" dxfId="365" priority="5" operator="equal">
      <formula>90</formula>
    </cfRule>
  </conditionalFormatting>
  <conditionalFormatting sqref="AF42">
    <cfRule type="cellIs" dxfId="364" priority="44" operator="between">
      <formula>85</formula>
      <formula>90</formula>
    </cfRule>
    <cfRule type="cellIs" dxfId="363" priority="57" operator="lessThan">
      <formula>85</formula>
    </cfRule>
    <cfRule type="cellIs" dxfId="362" priority="58" operator="equal">
      <formula>90</formula>
    </cfRule>
    <cfRule type="cellIs" dxfId="361" priority="59" operator="greaterThan">
      <formula>90</formula>
    </cfRule>
  </conditionalFormatting>
  <conditionalFormatting sqref="AF42:AF114">
    <cfRule type="cellIs" dxfId="360" priority="35" operator="equal">
      <formula>90</formula>
    </cfRule>
  </conditionalFormatting>
  <conditionalFormatting sqref="AF43:AF114">
    <cfRule type="cellIs" dxfId="359" priority="36" operator="greaterThan">
      <formula>90</formula>
    </cfRule>
    <cfRule type="cellIs" dxfId="358" priority="21" operator="between">
      <formula>85</formula>
      <formula>90</formula>
    </cfRule>
    <cfRule type="cellIs" dxfId="357" priority="16" operator="equal">
      <formula>90</formula>
    </cfRule>
    <cfRule type="cellIs" dxfId="356" priority="34" operator="lessThan">
      <formula>85</formula>
    </cfRule>
  </conditionalFormatting>
  <conditionalFormatting sqref="AF39:AG41">
    <cfRule type="containsBlanks" dxfId="355" priority="6" stopIfTrue="1">
      <formula>LEN(TRIM(AF39))=0</formula>
    </cfRule>
  </conditionalFormatting>
  <conditionalFormatting sqref="AF42:AG42">
    <cfRule type="containsBlanks" dxfId="354" priority="40" stopIfTrue="1">
      <formula>LEN(TRIM(AF42))=0</formula>
    </cfRule>
  </conditionalFormatting>
  <conditionalFormatting sqref="AF43:AG114 AB42:AC114">
    <cfRule type="containsBlanks" dxfId="353" priority="17" stopIfTrue="1">
      <formula>LEN(TRIM(AB42))=0</formula>
    </cfRule>
  </conditionalFormatting>
  <conditionalFormatting sqref="AG39:AG41">
    <cfRule type="cellIs" dxfId="352" priority="9" operator="between">
      <formula>90</formula>
      <formula>95</formula>
    </cfRule>
    <cfRule type="cellIs" dxfId="351" priority="11" operator="greaterThan">
      <formula>95</formula>
    </cfRule>
    <cfRule type="cellIs" dxfId="350" priority="8" operator="lessThan">
      <formula>90</formula>
    </cfRule>
    <cfRule type="cellIs" dxfId="349" priority="7" operator="equal">
      <formula>95</formula>
    </cfRule>
  </conditionalFormatting>
  <conditionalFormatting sqref="AG42">
    <cfRule type="cellIs" dxfId="348" priority="41" operator="equal">
      <formula>95</formula>
    </cfRule>
    <cfRule type="cellIs" dxfId="347" priority="42" operator="lessThan">
      <formula>90</formula>
    </cfRule>
    <cfRule type="cellIs" dxfId="346" priority="43" operator="between">
      <formula>90</formula>
      <formula>95</formula>
    </cfRule>
    <cfRule type="cellIs" dxfId="345" priority="50" operator="greaterThan">
      <formula>95</formula>
    </cfRule>
  </conditionalFormatting>
  <conditionalFormatting sqref="AG43:AG114">
    <cfRule type="cellIs" dxfId="344" priority="27" operator="greaterThan">
      <formula>95</formula>
    </cfRule>
    <cfRule type="cellIs" dxfId="343" priority="20" operator="between">
      <formula>90</formula>
      <formula>95</formula>
    </cfRule>
    <cfRule type="cellIs" dxfId="342" priority="19" operator="lessThan">
      <formula>90</formula>
    </cfRule>
    <cfRule type="cellIs" dxfId="341" priority="18" operator="equal">
      <formula>95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W1054"/>
  <sheetViews>
    <sheetView showGridLines="0" zoomScale="90" zoomScaleNormal="90" workbookViewId="0">
      <pane ySplit="35" topLeftCell="A37" activePane="bottomLeft" state="frozen"/>
      <selection pane="bottomLeft" activeCell="A39" sqref="A39:XFD39"/>
    </sheetView>
  </sheetViews>
  <sheetFormatPr defaultRowHeight="15" x14ac:dyDescent="0.25"/>
  <cols>
    <col min="1" max="1" width="2.85546875" customWidth="1"/>
    <col min="2" max="2" width="18.85546875" style="39" customWidth="1"/>
    <col min="3" max="3" width="15.7109375" style="10" customWidth="1"/>
    <col min="4" max="4" width="13.85546875" style="10" customWidth="1"/>
    <col min="5" max="5" width="17.42578125" customWidth="1"/>
    <col min="6" max="6" width="10" customWidth="1"/>
    <col min="7" max="8" width="10" style="1" customWidth="1"/>
    <col min="9" max="9" width="10" style="35" customWidth="1"/>
    <col min="10" max="10" width="9.85546875" style="35" customWidth="1"/>
    <col min="11" max="11" width="11.5703125" style="35" bestFit="1" customWidth="1"/>
    <col min="12" max="12" width="11.7109375" style="35" bestFit="1" customWidth="1"/>
    <col min="13" max="19" width="10" style="35" customWidth="1"/>
    <col min="20" max="21" width="12" style="35" customWidth="1"/>
    <col min="22" max="22" width="24.28515625" style="35" customWidth="1"/>
    <col min="23" max="23" width="0.85546875" style="35" customWidth="1"/>
    <col min="24" max="24" width="11.5703125" style="35" bestFit="1" customWidth="1"/>
    <col min="25" max="25" width="15.85546875" style="10" customWidth="1"/>
    <col min="26" max="26" width="11.85546875" style="6" customWidth="1"/>
    <col min="27" max="27" width="10.42578125" style="6" customWidth="1"/>
    <col min="28" max="28" width="5.42578125" style="33" bestFit="1" customWidth="1"/>
    <col min="29" max="29" width="5.85546875" style="33" bestFit="1" customWidth="1"/>
    <col min="30" max="30" width="6.42578125" style="33" bestFit="1" customWidth="1"/>
    <col min="31" max="32" width="5.42578125" style="33" bestFit="1" customWidth="1"/>
    <col min="33" max="38" width="255.5703125" style="6" customWidth="1"/>
    <col min="39" max="49" width="9.140625" style="6"/>
  </cols>
  <sheetData>
    <row r="2" spans="2:49" ht="19.5" customHeight="1" x14ac:dyDescent="0.25">
      <c r="B2" s="398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  <c r="Z2" s="399"/>
      <c r="AA2" s="399"/>
      <c r="AB2" s="399"/>
      <c r="AC2" s="399"/>
      <c r="AD2" s="399"/>
      <c r="AE2" s="399"/>
      <c r="AF2" s="400"/>
    </row>
    <row r="3" spans="2:49" ht="19.5" customHeight="1" x14ac:dyDescent="0.25">
      <c r="B3" s="401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402"/>
      <c r="Z3" s="402"/>
      <c r="AA3" s="402"/>
      <c r="AB3" s="402"/>
      <c r="AC3" s="402"/>
      <c r="AD3" s="402"/>
      <c r="AE3" s="402"/>
      <c r="AF3" s="403"/>
    </row>
    <row r="4" spans="2:49" ht="19.5" customHeight="1" x14ac:dyDescent="0.25">
      <c r="B4" s="404"/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  <c r="O4" s="405"/>
      <c r="P4" s="405"/>
      <c r="Q4" s="405"/>
      <c r="R4" s="405"/>
      <c r="S4" s="405"/>
      <c r="T4" s="405"/>
      <c r="U4" s="405"/>
      <c r="V4" s="405"/>
      <c r="W4" s="405"/>
      <c r="X4" s="405"/>
      <c r="Y4" s="405"/>
      <c r="Z4" s="405"/>
      <c r="AA4" s="405"/>
      <c r="AB4" s="405"/>
      <c r="AC4" s="405"/>
      <c r="AD4" s="405"/>
      <c r="AE4" s="405"/>
      <c r="AF4" s="406"/>
    </row>
    <row r="5" spans="2:49" x14ac:dyDescent="0.25">
      <c r="B5" s="233"/>
      <c r="C5" s="234"/>
      <c r="D5" s="234"/>
      <c r="E5" s="235"/>
      <c r="F5" s="235"/>
      <c r="G5" s="236"/>
      <c r="H5" s="236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4"/>
      <c r="Z5" s="238"/>
      <c r="AA5" s="214" t="s">
        <v>118</v>
      </c>
      <c r="AB5" s="407"/>
      <c r="AC5" s="408"/>
      <c r="AD5" s="408"/>
      <c r="AE5" s="408"/>
      <c r="AF5" s="409"/>
    </row>
    <row r="6" spans="2:49" ht="15.75" customHeight="1" x14ac:dyDescent="0.25">
      <c r="B6" s="211" t="s">
        <v>113</v>
      </c>
      <c r="C6" s="12"/>
      <c r="D6" s="12"/>
      <c r="E6" s="29"/>
      <c r="F6" s="29"/>
      <c r="G6" s="30"/>
      <c r="H6" s="3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2"/>
      <c r="Z6" s="239"/>
      <c r="AA6" s="239"/>
      <c r="AB6" s="211" t="s">
        <v>119</v>
      </c>
      <c r="AD6" s="240"/>
      <c r="AE6" s="240"/>
      <c r="AF6" s="241"/>
    </row>
    <row r="7" spans="2:49" ht="15.75" customHeight="1" x14ac:dyDescent="0.3">
      <c r="B7" s="264" t="s">
        <v>129</v>
      </c>
      <c r="C7" s="265"/>
      <c r="D7" s="265"/>
      <c r="E7" s="266"/>
      <c r="F7" s="266"/>
      <c r="G7" s="267"/>
      <c r="H7" s="267"/>
      <c r="I7" s="268"/>
      <c r="J7" s="268"/>
      <c r="K7" s="268"/>
      <c r="AB7" s="217" t="s">
        <v>120</v>
      </c>
      <c r="AC7" s="246"/>
      <c r="AD7" s="246"/>
      <c r="AE7" s="246"/>
      <c r="AF7" s="247"/>
    </row>
    <row r="8" spans="2:49" ht="15.75" customHeight="1" x14ac:dyDescent="0.25">
      <c r="B8" s="211" t="s">
        <v>114</v>
      </c>
      <c r="C8" s="12"/>
      <c r="D8" s="12"/>
      <c r="E8" s="29"/>
      <c r="F8" s="29"/>
      <c r="G8" s="30"/>
      <c r="H8" s="3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2"/>
      <c r="Z8" s="239"/>
      <c r="AA8" s="218" t="s">
        <v>121</v>
      </c>
      <c r="AB8" s="410"/>
      <c r="AC8" s="411"/>
      <c r="AD8" s="411"/>
      <c r="AE8" s="411"/>
      <c r="AF8" s="412"/>
    </row>
    <row r="9" spans="2:49" ht="15.75" customHeight="1" x14ac:dyDescent="0.25">
      <c r="B9" s="212" t="s">
        <v>115</v>
      </c>
      <c r="C9" s="229" t="s">
        <v>125</v>
      </c>
      <c r="AA9" s="219"/>
      <c r="AF9" s="242"/>
    </row>
    <row r="10" spans="2:49" ht="15.75" customHeight="1" x14ac:dyDescent="0.25">
      <c r="B10" s="212" t="s">
        <v>116</v>
      </c>
      <c r="AA10" s="220" t="s">
        <v>122</v>
      </c>
      <c r="AB10" s="419"/>
      <c r="AC10" s="420"/>
      <c r="AD10" s="420"/>
      <c r="AE10" s="420"/>
      <c r="AF10" s="421"/>
    </row>
    <row r="11" spans="2:49" x14ac:dyDescent="0.25">
      <c r="B11" s="213" t="s">
        <v>117</v>
      </c>
      <c r="C11" s="148"/>
      <c r="D11" s="148"/>
      <c r="E11" s="189"/>
      <c r="F11" s="189"/>
      <c r="G11" s="243"/>
      <c r="H11" s="243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148"/>
      <c r="Z11" s="244"/>
      <c r="AA11" s="221" t="s">
        <v>123</v>
      </c>
      <c r="AB11" s="422"/>
      <c r="AC11" s="423"/>
      <c r="AD11" s="423"/>
      <c r="AE11" s="423"/>
      <c r="AF11" s="424"/>
    </row>
    <row r="12" spans="2:49" ht="15.75" thickBot="1" x14ac:dyDescent="0.3">
      <c r="Y12" s="40"/>
    </row>
    <row r="13" spans="2:49" ht="19.5" thickBot="1" x14ac:dyDescent="0.35">
      <c r="B13" s="384" t="s">
        <v>140</v>
      </c>
      <c r="C13" s="385"/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385"/>
      <c r="X13" s="385"/>
      <c r="Y13" s="385"/>
      <c r="Z13" s="385"/>
      <c r="AA13" s="385"/>
      <c r="AB13" s="385"/>
      <c r="AC13" s="385"/>
      <c r="AD13" s="385"/>
      <c r="AE13" s="385"/>
      <c r="AF13" s="386"/>
    </row>
    <row r="14" spans="2:49" x14ac:dyDescent="0.25"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</row>
    <row r="15" spans="2:49" ht="28.5" x14ac:dyDescent="0.45">
      <c r="B15" s="8" t="s">
        <v>130</v>
      </c>
      <c r="C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ht="18.75" x14ac:dyDescent="0.3">
      <c r="B16" s="9" t="s">
        <v>143</v>
      </c>
      <c r="C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ht="15.75" thickBot="1" x14ac:dyDescent="0.3">
      <c r="B17"/>
      <c r="C17"/>
      <c r="D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ht="15.75" thickBot="1" x14ac:dyDescent="0.3">
      <c r="B18" s="425" t="s">
        <v>92</v>
      </c>
      <c r="C18" s="426"/>
      <c r="D18" s="426"/>
      <c r="E18" s="426"/>
      <c r="F18" s="426"/>
      <c r="G18" s="426"/>
      <c r="H18" s="426"/>
      <c r="I18" s="427"/>
      <c r="J18"/>
      <c r="K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x14ac:dyDescent="0.25">
      <c r="C19"/>
      <c r="D19" s="11"/>
      <c r="E19" s="4"/>
      <c r="G19"/>
      <c r="H19"/>
      <c r="I19" s="37"/>
      <c r="R19" s="37"/>
      <c r="S19" s="37"/>
      <c r="T19" s="37"/>
      <c r="U19" s="37"/>
      <c r="V19" s="37"/>
      <c r="W19" s="37"/>
      <c r="X19" s="37"/>
    </row>
    <row r="20" spans="2:49" ht="15.75" thickBot="1" x14ac:dyDescent="0.3">
      <c r="B20" s="146" t="s">
        <v>96</v>
      </c>
      <c r="C20" s="257" t="s">
        <v>94</v>
      </c>
      <c r="D20" s="413" t="s">
        <v>135</v>
      </c>
      <c r="E20" s="413"/>
      <c r="F20" s="414" t="s">
        <v>136</v>
      </c>
      <c r="G20" s="414"/>
      <c r="H20" s="415" t="s">
        <v>134</v>
      </c>
      <c r="I20" s="415"/>
      <c r="J20"/>
      <c r="K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ht="15.75" thickTop="1" x14ac:dyDescent="0.25">
      <c r="B21" s="176" t="s">
        <v>172</v>
      </c>
      <c r="C21" s="258">
        <v>1.6990000000000001</v>
      </c>
      <c r="D21" s="177">
        <f>($C$21+($C$21*1%))</f>
        <v>1.7159900000000001</v>
      </c>
      <c r="E21" s="177">
        <f>($C$21-($C$21*1%))</f>
        <v>1.68201</v>
      </c>
      <c r="F21" s="178">
        <f>$C$21+($C$21*1%)+0.001</f>
        <v>1.71699</v>
      </c>
      <c r="G21" s="178">
        <f>$C$21+($C$21*-1%)-0.001</f>
        <v>1.6810100000000001</v>
      </c>
      <c r="H21" s="179">
        <f>$C$21+($C$21*2%)+0.001</f>
        <v>1.7339799999999999</v>
      </c>
      <c r="I21" s="179">
        <f>$C$21+($C$21*(-2%))-0.001</f>
        <v>1.6640200000000003</v>
      </c>
      <c r="J21"/>
      <c r="K21" s="87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147" t="s">
        <v>173</v>
      </c>
      <c r="C22" s="259">
        <v>1.716</v>
      </c>
      <c r="D22" s="66">
        <f>($C$22+($C$22*1%))</f>
        <v>1.73316</v>
      </c>
      <c r="E22" s="66">
        <f>($C$22-($C$22*1%))</f>
        <v>1.6988399999999999</v>
      </c>
      <c r="F22" s="64">
        <f>$C$22+($C$22*1%)+0.001</f>
        <v>1.7341599999999999</v>
      </c>
      <c r="G22" s="64">
        <f>$C$22+($C$22*-1%)-0.001</f>
        <v>1.69784</v>
      </c>
      <c r="H22" s="65">
        <f>$C$22+($C$22*2%)+0.001</f>
        <v>1.7513199999999998</v>
      </c>
      <c r="I22" s="65">
        <f>$C$22+($C$22*(-2%))-0.001</f>
        <v>1.6806800000000002</v>
      </c>
      <c r="J22"/>
      <c r="K22" s="8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35"/>
      <c r="C23" s="62"/>
      <c r="D23" s="67"/>
      <c r="E23" s="67"/>
      <c r="F23" s="67"/>
      <c r="G23" s="67"/>
      <c r="H23" s="62"/>
      <c r="I23" s="62"/>
      <c r="J23"/>
      <c r="K23" s="89"/>
      <c r="L23" s="330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ht="15.75" thickBot="1" x14ac:dyDescent="0.3">
      <c r="B24" s="146" t="s">
        <v>96</v>
      </c>
      <c r="C24" s="260" t="s">
        <v>93</v>
      </c>
      <c r="D24" s="418"/>
      <c r="E24" s="418"/>
      <c r="F24" s="416" t="s">
        <v>81</v>
      </c>
      <c r="G24" s="416"/>
      <c r="H24" s="417" t="s">
        <v>82</v>
      </c>
      <c r="I24" s="417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ht="15.75" thickTop="1" x14ac:dyDescent="0.25">
      <c r="B25" s="176" t="s">
        <v>90</v>
      </c>
      <c r="C25" s="261">
        <f>AVERAGE(N36:Q44)</f>
        <v>7.8750000000000009</v>
      </c>
      <c r="D25" s="180">
        <f>C25+1</f>
        <v>8.875</v>
      </c>
      <c r="E25" s="180">
        <f>C25-1</f>
        <v>6.8750000000000009</v>
      </c>
      <c r="F25" s="178">
        <f>C25+1+0.001</f>
        <v>8.8759999999999994</v>
      </c>
      <c r="G25" s="178">
        <f>C25-1-0.001</f>
        <v>6.8740000000000006</v>
      </c>
      <c r="H25" s="179">
        <f>C25+2+0.001</f>
        <v>9.8759999999999994</v>
      </c>
      <c r="I25" s="179">
        <f>C25-2-0.001</f>
        <v>5.8740000000000006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2:49" x14ac:dyDescent="0.25">
      <c r="B26" s="147" t="s">
        <v>91</v>
      </c>
      <c r="C26" s="262">
        <f>AVERAGE(R36:S44)</f>
        <v>105</v>
      </c>
      <c r="D26" s="82">
        <f>C26+1</f>
        <v>106</v>
      </c>
      <c r="E26" s="82">
        <f>C26-1</f>
        <v>104</v>
      </c>
      <c r="F26" s="80">
        <f>C26+1+0.001</f>
        <v>106.001</v>
      </c>
      <c r="G26" s="80">
        <f>C26-1-0.001</f>
        <v>103.999</v>
      </c>
      <c r="H26" s="81">
        <f>C26+2+0.001</f>
        <v>107.001</v>
      </c>
      <c r="I26" s="81">
        <f>C26-2-0.001</f>
        <v>102.999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2:49" x14ac:dyDescent="0.25">
      <c r="B27" s="35"/>
      <c r="C27" s="35"/>
      <c r="D27" s="35"/>
      <c r="E27" s="35"/>
      <c r="F27" s="35"/>
      <c r="G27" s="35"/>
      <c r="H27" s="35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2:49" ht="15.75" thickBot="1" x14ac:dyDescent="0.3">
      <c r="B28" s="146" t="s">
        <v>96</v>
      </c>
      <c r="C28" s="257" t="s">
        <v>94</v>
      </c>
      <c r="D28" s="413" t="s">
        <v>85</v>
      </c>
      <c r="E28" s="413"/>
      <c r="F28" s="414" t="s">
        <v>86</v>
      </c>
      <c r="G28" s="414"/>
      <c r="H28" s="415" t="s">
        <v>79</v>
      </c>
      <c r="I28" s="415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2:49" ht="15.75" thickTop="1" x14ac:dyDescent="0.25">
      <c r="B29" s="175" t="s">
        <v>69</v>
      </c>
      <c r="C29" s="263" t="s">
        <v>83</v>
      </c>
      <c r="D29" s="68">
        <v>0.5</v>
      </c>
      <c r="E29" s="68">
        <v>-0.5</v>
      </c>
      <c r="F29" s="69">
        <v>0.5</v>
      </c>
      <c r="G29" s="79">
        <v>-0.5</v>
      </c>
      <c r="H29" s="70">
        <v>1</v>
      </c>
      <c r="I29" s="70">
        <v>1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2:49" x14ac:dyDescent="0.25">
      <c r="B30" s="35"/>
      <c r="C30" s="35"/>
      <c r="D30" s="35"/>
      <c r="E30" s="35"/>
      <c r="F30" s="35"/>
      <c r="G30" s="35"/>
      <c r="H30" s="35"/>
      <c r="J30" s="72"/>
      <c r="K30" s="83"/>
      <c r="L30" s="71"/>
      <c r="M30" s="71"/>
      <c r="N30" s="69"/>
      <c r="O30" s="69"/>
      <c r="P30"/>
      <c r="Q30"/>
      <c r="R30" s="37"/>
      <c r="S30" s="37"/>
      <c r="T30" s="37"/>
      <c r="U30" s="37"/>
      <c r="V30" s="37"/>
      <c r="W30" s="37"/>
      <c r="X30" s="37"/>
    </row>
    <row r="31" spans="2:49" ht="15.75" thickBot="1" x14ac:dyDescent="0.3">
      <c r="B31" s="146" t="s">
        <v>96</v>
      </c>
      <c r="C31" s="257" t="s">
        <v>94</v>
      </c>
      <c r="D31" s="413" t="s">
        <v>87</v>
      </c>
      <c r="E31" s="413"/>
      <c r="F31" s="414" t="s">
        <v>88</v>
      </c>
      <c r="G31" s="414"/>
      <c r="H31" s="415" t="s">
        <v>84</v>
      </c>
      <c r="I31" s="415"/>
      <c r="J31" s="72"/>
      <c r="K31" s="83"/>
      <c r="L31" s="71"/>
      <c r="M31" s="71"/>
      <c r="N31" s="69"/>
      <c r="O31" s="69"/>
      <c r="P31"/>
      <c r="Q31"/>
      <c r="R31" s="37"/>
      <c r="S31" s="37"/>
      <c r="T31" s="37"/>
      <c r="U31" s="37"/>
      <c r="V31" s="37"/>
      <c r="W31" s="37"/>
      <c r="X31" s="37"/>
    </row>
    <row r="32" spans="2:49" ht="15.75" thickTop="1" x14ac:dyDescent="0.25">
      <c r="B32" s="175" t="s">
        <v>70</v>
      </c>
      <c r="C32" s="263" t="s">
        <v>83</v>
      </c>
      <c r="D32" s="71">
        <v>1</v>
      </c>
      <c r="E32" s="71">
        <v>-1</v>
      </c>
      <c r="F32" s="69">
        <v>2</v>
      </c>
      <c r="G32" s="69">
        <v>-2</v>
      </c>
      <c r="H32" s="70">
        <v>3</v>
      </c>
      <c r="I32" s="70">
        <v>-3</v>
      </c>
      <c r="J32" s="72"/>
      <c r="K32" s="83"/>
      <c r="L32" s="71"/>
      <c r="M32" s="71"/>
      <c r="N32" s="69"/>
      <c r="O32" s="69"/>
      <c r="P32"/>
      <c r="Q32"/>
      <c r="R32" s="37"/>
      <c r="S32" s="37"/>
      <c r="T32" s="37"/>
      <c r="U32" s="37"/>
      <c r="V32" s="37"/>
      <c r="W32" s="37"/>
      <c r="X32" s="37"/>
    </row>
    <row r="33" spans="2:32" ht="15.75" thickBot="1" x14ac:dyDescent="0.3">
      <c r="C33"/>
      <c r="D33" s="11"/>
      <c r="E33" s="4"/>
      <c r="G33"/>
      <c r="H33"/>
      <c r="I33" s="37"/>
      <c r="J33" s="72"/>
      <c r="K33" s="83"/>
      <c r="L33" s="71"/>
      <c r="M33" s="71"/>
      <c r="N33" s="69"/>
      <c r="O33" s="69"/>
      <c r="P33"/>
      <c r="Q33"/>
      <c r="R33" s="37"/>
      <c r="S33" s="37"/>
      <c r="T33" s="37"/>
      <c r="U33" s="37"/>
      <c r="V33" s="37"/>
      <c r="W33" s="37"/>
      <c r="X33" s="37"/>
    </row>
    <row r="34" spans="2:32" ht="15.75" thickBot="1" x14ac:dyDescent="0.3">
      <c r="B34" s="50"/>
      <c r="C34" s="428" t="s">
        <v>25</v>
      </c>
      <c r="D34" s="429"/>
      <c r="E34" s="429"/>
      <c r="F34" s="429"/>
      <c r="G34" s="429"/>
      <c r="H34" s="429"/>
      <c r="I34" s="429"/>
      <c r="J34" s="429"/>
      <c r="K34" s="429"/>
      <c r="L34" s="429"/>
      <c r="M34" s="429"/>
      <c r="N34" s="429"/>
      <c r="O34" s="429"/>
      <c r="P34" s="429"/>
      <c r="Q34" s="429"/>
      <c r="R34" s="429"/>
      <c r="S34" s="430"/>
      <c r="T34" s="36"/>
      <c r="U34" s="36"/>
      <c r="V34" s="36"/>
      <c r="W34" s="36"/>
      <c r="X34" s="431" t="s">
        <v>101</v>
      </c>
      <c r="Y34" s="432"/>
      <c r="Z34" s="432"/>
      <c r="AA34" s="433"/>
    </row>
    <row r="35" spans="2:32" ht="27.75" thickBot="1" x14ac:dyDescent="0.3">
      <c r="B35" s="98" t="s">
        <v>5</v>
      </c>
      <c r="C35" s="99" t="s">
        <v>77</v>
      </c>
      <c r="D35" s="100" t="s">
        <v>66</v>
      </c>
      <c r="E35" s="101" t="s">
        <v>174</v>
      </c>
      <c r="F35" s="102" t="s">
        <v>0</v>
      </c>
      <c r="G35" s="103" t="s">
        <v>1</v>
      </c>
      <c r="H35" s="103" t="s">
        <v>2</v>
      </c>
      <c r="I35" s="103" t="s">
        <v>3</v>
      </c>
      <c r="J35" s="103" t="s">
        <v>4</v>
      </c>
      <c r="K35" s="103" t="s">
        <v>20</v>
      </c>
      <c r="L35" s="103" t="s">
        <v>21</v>
      </c>
      <c r="M35" s="103" t="s">
        <v>7</v>
      </c>
      <c r="N35" s="103" t="s">
        <v>10</v>
      </c>
      <c r="O35" s="103" t="s">
        <v>11</v>
      </c>
      <c r="P35" s="103" t="s">
        <v>13</v>
      </c>
      <c r="Q35" s="103" t="s">
        <v>12</v>
      </c>
      <c r="R35" s="103" t="s">
        <v>14</v>
      </c>
      <c r="S35" s="104" t="s">
        <v>15</v>
      </c>
      <c r="T35" s="183" t="s">
        <v>27</v>
      </c>
      <c r="U35" s="105" t="s">
        <v>28</v>
      </c>
      <c r="V35" s="184" t="s">
        <v>6</v>
      </c>
      <c r="W35" s="86"/>
      <c r="X35" s="196" t="s">
        <v>5</v>
      </c>
      <c r="Y35" s="181" t="s">
        <v>98</v>
      </c>
      <c r="Z35" s="123" t="s">
        <v>100</v>
      </c>
      <c r="AA35" s="132" t="s">
        <v>99</v>
      </c>
      <c r="AB35" s="193" t="s">
        <v>102</v>
      </c>
      <c r="AC35" s="195">
        <v>0.01</v>
      </c>
      <c r="AD35" s="195">
        <v>-0.01</v>
      </c>
      <c r="AE35" s="195">
        <v>0.02</v>
      </c>
      <c r="AF35" s="195">
        <v>-0.02</v>
      </c>
    </row>
    <row r="36" spans="2:32" x14ac:dyDescent="0.25">
      <c r="B36" s="107">
        <v>20221118</v>
      </c>
      <c r="C36" s="108">
        <v>1.71</v>
      </c>
      <c r="D36" s="109">
        <f>IF(C36="","",((C36/$C$21)-1))</f>
        <v>6.4743967039433414E-3</v>
      </c>
      <c r="E36" s="110">
        <f>IF(C36="","",((C36/$C$22)-1))</f>
        <v>-3.4965034965035446E-3</v>
      </c>
      <c r="F36" s="111">
        <v>0.52</v>
      </c>
      <c r="G36" s="112">
        <v>0.75</v>
      </c>
      <c r="H36" s="112">
        <v>-0.3</v>
      </c>
      <c r="I36" s="112">
        <v>0.35</v>
      </c>
      <c r="J36" s="112">
        <v>1.26</v>
      </c>
      <c r="K36" s="112">
        <v>-0.25</v>
      </c>
      <c r="L36" s="112">
        <v>0.39</v>
      </c>
      <c r="M36" s="113">
        <v>1.71</v>
      </c>
      <c r="N36" s="114">
        <v>8.1999999999999993</v>
      </c>
      <c r="O36" s="114">
        <v>8.4</v>
      </c>
      <c r="P36" s="114">
        <v>7.3</v>
      </c>
      <c r="Q36" s="114">
        <v>7.7</v>
      </c>
      <c r="R36" s="114">
        <v>104.8</v>
      </c>
      <c r="S36" s="115">
        <v>105.2</v>
      </c>
      <c r="T36" s="308" t="s">
        <v>154</v>
      </c>
      <c r="U36" s="309" t="s">
        <v>83</v>
      </c>
      <c r="V36" s="307" t="s">
        <v>155</v>
      </c>
      <c r="W36" s="10"/>
      <c r="X36" s="197">
        <f>DATE(LEFT(B36,4), MID(B36,5,2), RIGHT(B36,2))</f>
        <v>44883</v>
      </c>
      <c r="Y36" s="190">
        <f>IF(C36="","",C36/$C$21)</f>
        <v>1.0064743967039433</v>
      </c>
      <c r="Z36" s="191">
        <f>IF(C36="",IF(Y36="","",Y36),AVERAGE(Y27:Y46))</f>
        <v>1.0030900529723368</v>
      </c>
      <c r="AA36" s="192">
        <f>IF(C36="",IF(Z36="","",Z36),AVERAGE(Y15:Y56))</f>
        <v>1.0030900529723368</v>
      </c>
      <c r="AB36" s="194">
        <v>1</v>
      </c>
      <c r="AC36" s="194">
        <v>1.01</v>
      </c>
      <c r="AD36" s="194">
        <v>0.99</v>
      </c>
      <c r="AE36" s="194">
        <v>1.02</v>
      </c>
      <c r="AF36" s="194">
        <v>0.98</v>
      </c>
    </row>
    <row r="37" spans="2:32" x14ac:dyDescent="0.25">
      <c r="B37" s="107">
        <v>20221118</v>
      </c>
      <c r="C37" s="108">
        <v>1.7070000000000001</v>
      </c>
      <c r="D37" s="109">
        <f>IF(C37="","",((C37/$C$21)-1))</f>
        <v>4.7086521483226118E-3</v>
      </c>
      <c r="E37" s="110">
        <f>IF(C37="","",((C37/$C$22)-1))</f>
        <v>-5.2447552447552059E-3</v>
      </c>
      <c r="F37" s="111">
        <v>0.48</v>
      </c>
      <c r="G37" s="112">
        <v>0.8</v>
      </c>
      <c r="H37" s="112">
        <v>-0.27</v>
      </c>
      <c r="I37" s="112">
        <v>0.39</v>
      </c>
      <c r="J37" s="112">
        <v>1.3</v>
      </c>
      <c r="K37" s="112">
        <v>-0.24</v>
      </c>
      <c r="L37" s="112">
        <v>0.41</v>
      </c>
      <c r="M37" s="113">
        <v>1.7070000000000001</v>
      </c>
      <c r="N37" s="114">
        <v>8.4</v>
      </c>
      <c r="O37" s="114">
        <v>8.1999999999999993</v>
      </c>
      <c r="P37" s="114">
        <v>7.4</v>
      </c>
      <c r="Q37" s="114">
        <v>7.5</v>
      </c>
      <c r="R37" s="114">
        <v>104.8</v>
      </c>
      <c r="S37" s="115">
        <v>105.2</v>
      </c>
      <c r="T37" s="308" t="s">
        <v>154</v>
      </c>
      <c r="U37" s="309" t="s">
        <v>83</v>
      </c>
      <c r="V37" s="310" t="s">
        <v>156</v>
      </c>
      <c r="W37" s="48"/>
      <c r="X37" s="197">
        <f>DATE(LEFT(B37,4), MID(B37,5,2), RIGHT(B37,2))</f>
        <v>44883</v>
      </c>
      <c r="Y37" s="190">
        <f>IF(C37="","",C37/$C$21)</f>
        <v>1.0047086521483226</v>
      </c>
      <c r="Z37" s="191">
        <f>IF(C37="",IF(Y37="","",Y37),AVERAGE(Y28:Y47))</f>
        <v>1.0030900529723368</v>
      </c>
      <c r="AA37" s="192">
        <f>IF(C37="",IF(Z37="","",Z37),AVERAGE(Y16:Y57))</f>
        <v>1.0030900529723368</v>
      </c>
      <c r="AB37" s="194">
        <v>1</v>
      </c>
      <c r="AC37" s="194">
        <v>1.01</v>
      </c>
      <c r="AD37" s="194">
        <v>0.99</v>
      </c>
      <c r="AE37" s="194">
        <v>1.02</v>
      </c>
      <c r="AF37" s="194">
        <v>0.98</v>
      </c>
    </row>
    <row r="38" spans="2:32" ht="30" x14ac:dyDescent="0.25">
      <c r="B38" s="312">
        <v>20221118</v>
      </c>
      <c r="C38" s="313">
        <v>1.7070000000000001</v>
      </c>
      <c r="D38" s="314">
        <f t="shared" ref="D38:D100" si="0">IF(C38="","",((C38/$C$21)-1))</f>
        <v>4.7086521483226118E-3</v>
      </c>
      <c r="E38" s="315">
        <f t="shared" ref="E38:E100" si="1">IF(C38="","",((C38/$C$22)-1))</f>
        <v>-5.2447552447552059E-3</v>
      </c>
      <c r="F38" s="316">
        <v>0.48</v>
      </c>
      <c r="G38" s="317">
        <v>0.9</v>
      </c>
      <c r="H38" s="317">
        <v>-0.28000000000000003</v>
      </c>
      <c r="I38" s="317">
        <v>0.39</v>
      </c>
      <c r="J38" s="317">
        <v>1.26</v>
      </c>
      <c r="K38" s="317">
        <v>-0.25</v>
      </c>
      <c r="L38" s="317">
        <v>0.41</v>
      </c>
      <c r="M38" s="318">
        <v>1.7070000000000001</v>
      </c>
      <c r="N38" s="319">
        <v>8.3000000000000007</v>
      </c>
      <c r="O38" s="319">
        <v>8.3000000000000007</v>
      </c>
      <c r="P38" s="319">
        <v>7.4</v>
      </c>
      <c r="Q38" s="319">
        <v>7.6</v>
      </c>
      <c r="R38" s="319">
        <v>104.8</v>
      </c>
      <c r="S38" s="320">
        <v>105.2</v>
      </c>
      <c r="T38" s="308" t="s">
        <v>154</v>
      </c>
      <c r="U38" s="309" t="s">
        <v>83</v>
      </c>
      <c r="V38" s="321" t="s">
        <v>161</v>
      </c>
      <c r="W38" s="48"/>
      <c r="X38" s="197">
        <f>DATE(LEFT(B38,4), MID(B38,5,2), RIGHT(B38,2))</f>
        <v>44883</v>
      </c>
      <c r="Y38" s="190">
        <f t="shared" ref="Y38:Y99" si="2">IF(C38="","",C38/$C$21)</f>
        <v>1.0047086521483226</v>
      </c>
      <c r="Z38" s="191">
        <f>IF(C38="",IF(Y38="","",Y38),AVERAGE(Y29:Y48))</f>
        <v>1.0030900529723368</v>
      </c>
      <c r="AA38" s="192">
        <f>IF(C38="",IF(Z38="","",Z38),AVERAGE(Y17:Y58))</f>
        <v>1.0030900529723368</v>
      </c>
      <c r="AB38" s="194">
        <v>1</v>
      </c>
      <c r="AC38" s="194">
        <v>1.01</v>
      </c>
      <c r="AD38" s="194">
        <v>0.99</v>
      </c>
      <c r="AE38" s="194">
        <v>1.02</v>
      </c>
      <c r="AF38" s="194">
        <v>0.98</v>
      </c>
    </row>
    <row r="39" spans="2:32" x14ac:dyDescent="0.25">
      <c r="B39" s="107">
        <v>20230309</v>
      </c>
      <c r="C39" s="108">
        <v>1.6930000000000001</v>
      </c>
      <c r="D39" s="109">
        <f t="shared" si="0"/>
        <v>-3.5314891112419033E-3</v>
      </c>
      <c r="E39" s="110">
        <f t="shared" si="1"/>
        <v>-1.3403263403263366E-2</v>
      </c>
      <c r="F39" s="111">
        <v>0.41</v>
      </c>
      <c r="G39" s="112">
        <v>0.9</v>
      </c>
      <c r="H39" s="112">
        <v>-0.19</v>
      </c>
      <c r="I39" s="112">
        <v>0.45</v>
      </c>
      <c r="J39" s="112">
        <v>1.2</v>
      </c>
      <c r="K39" s="112">
        <v>-0.2</v>
      </c>
      <c r="L39" s="112">
        <v>0.42</v>
      </c>
      <c r="M39" s="113">
        <v>1.6930000000000001</v>
      </c>
      <c r="N39" s="114">
        <v>8.4</v>
      </c>
      <c r="O39" s="114">
        <v>8.1</v>
      </c>
      <c r="P39" s="114">
        <v>7.9</v>
      </c>
      <c r="Q39" s="114">
        <v>6.9</v>
      </c>
      <c r="R39" s="114">
        <v>104.8</v>
      </c>
      <c r="S39" s="115">
        <v>105.2</v>
      </c>
      <c r="T39" s="308" t="s">
        <v>154</v>
      </c>
      <c r="U39" s="377" t="s">
        <v>83</v>
      </c>
      <c r="V39" s="310" t="s">
        <v>291</v>
      </c>
      <c r="W39" s="48"/>
      <c r="X39" s="197">
        <f t="shared" ref="X39:X100" si="3">DATE(LEFT(B39,4), MID(B39,5,2), RIGHT(B39,2))</f>
        <v>44994</v>
      </c>
      <c r="Y39" s="190">
        <f t="shared" si="2"/>
        <v>0.9964685108887581</v>
      </c>
      <c r="Z39" s="191">
        <f t="shared" ref="Z39:Z47" si="4">IF(C39="",IF(Y39="","",Y39),AVERAGE(Y31:Y50))</f>
        <v>1.0030900529723368</v>
      </c>
      <c r="AA39" s="192">
        <f t="shared" ref="AA39:AA59" si="5">IF(C39="",IF(Z39="","",Z39),AVERAGE(Y19:Y60))</f>
        <v>1.0030900529723368</v>
      </c>
      <c r="AB39" s="194">
        <v>1</v>
      </c>
      <c r="AC39" s="194">
        <v>1.01</v>
      </c>
      <c r="AD39" s="194">
        <v>0.99</v>
      </c>
      <c r="AE39" s="194">
        <v>1.02</v>
      </c>
      <c r="AF39" s="194">
        <v>0.98</v>
      </c>
    </row>
    <row r="40" spans="2:32" x14ac:dyDescent="0.25">
      <c r="B40" s="107"/>
      <c r="C40" s="108"/>
      <c r="D40" s="109" t="str">
        <f t="shared" si="0"/>
        <v/>
      </c>
      <c r="E40" s="110" t="str">
        <f t="shared" si="1"/>
        <v/>
      </c>
      <c r="F40" s="111"/>
      <c r="G40" s="112"/>
      <c r="H40" s="112"/>
      <c r="I40" s="112"/>
      <c r="J40" s="112"/>
      <c r="K40" s="112"/>
      <c r="L40" s="112"/>
      <c r="M40" s="113"/>
      <c r="N40" s="114"/>
      <c r="O40" s="114"/>
      <c r="P40" s="114"/>
      <c r="Q40" s="114"/>
      <c r="R40" s="114"/>
      <c r="S40" s="115"/>
      <c r="T40" s="308"/>
      <c r="U40" s="309"/>
      <c r="V40" s="310"/>
      <c r="W40" s="48"/>
      <c r="X40" s="197" t="e">
        <f t="shared" si="3"/>
        <v>#VALUE!</v>
      </c>
      <c r="Y40" s="190" t="str">
        <f t="shared" si="2"/>
        <v/>
      </c>
      <c r="Z40" s="191" t="str">
        <f t="shared" si="4"/>
        <v/>
      </c>
      <c r="AA40" s="192" t="str">
        <f t="shared" si="5"/>
        <v/>
      </c>
      <c r="AB40" s="194">
        <v>1</v>
      </c>
      <c r="AC40" s="194">
        <v>1.01</v>
      </c>
      <c r="AD40" s="194">
        <v>0.99</v>
      </c>
      <c r="AE40" s="194">
        <v>1.02</v>
      </c>
      <c r="AF40" s="194">
        <v>0.98</v>
      </c>
    </row>
    <row r="41" spans="2:32" x14ac:dyDescent="0.25">
      <c r="B41" s="107"/>
      <c r="C41" s="108"/>
      <c r="D41" s="109" t="str">
        <f t="shared" si="0"/>
        <v/>
      </c>
      <c r="E41" s="110" t="str">
        <f t="shared" si="1"/>
        <v/>
      </c>
      <c r="F41" s="111"/>
      <c r="G41" s="112"/>
      <c r="H41" s="112"/>
      <c r="I41" s="112"/>
      <c r="J41" s="112"/>
      <c r="K41" s="112"/>
      <c r="L41" s="112"/>
      <c r="M41" s="113"/>
      <c r="N41" s="114"/>
      <c r="O41" s="114"/>
      <c r="P41" s="114"/>
      <c r="Q41" s="114"/>
      <c r="R41" s="114"/>
      <c r="S41" s="115"/>
      <c r="T41" s="308"/>
      <c r="U41" s="309"/>
      <c r="V41" s="310"/>
      <c r="W41" s="48"/>
      <c r="X41" s="197" t="e">
        <f t="shared" si="3"/>
        <v>#VALUE!</v>
      </c>
      <c r="Y41" s="190" t="str">
        <f t="shared" si="2"/>
        <v/>
      </c>
      <c r="Z41" s="191" t="str">
        <f t="shared" si="4"/>
        <v/>
      </c>
      <c r="AA41" s="192" t="str">
        <f t="shared" si="5"/>
        <v/>
      </c>
      <c r="AB41" s="194">
        <v>1</v>
      </c>
      <c r="AC41" s="194">
        <v>1.01</v>
      </c>
      <c r="AD41" s="194">
        <v>0.99</v>
      </c>
      <c r="AE41" s="194">
        <v>1.02</v>
      </c>
      <c r="AF41" s="194">
        <v>0.98</v>
      </c>
    </row>
    <row r="42" spans="2:32" x14ac:dyDescent="0.25">
      <c r="B42" s="107"/>
      <c r="C42" s="108"/>
      <c r="D42" s="109" t="str">
        <f t="shared" si="0"/>
        <v/>
      </c>
      <c r="E42" s="110" t="str">
        <f t="shared" si="1"/>
        <v/>
      </c>
      <c r="F42" s="111"/>
      <c r="G42" s="112"/>
      <c r="H42" s="112"/>
      <c r="I42" s="112"/>
      <c r="J42" s="112"/>
      <c r="K42" s="112"/>
      <c r="L42" s="112"/>
      <c r="M42" s="113"/>
      <c r="N42" s="114"/>
      <c r="O42" s="114"/>
      <c r="P42" s="114"/>
      <c r="Q42" s="114"/>
      <c r="R42" s="114"/>
      <c r="S42" s="115"/>
      <c r="T42" s="308"/>
      <c r="U42" s="309"/>
      <c r="V42" s="310"/>
      <c r="W42" s="48"/>
      <c r="X42" s="197" t="e">
        <f t="shared" si="3"/>
        <v>#VALUE!</v>
      </c>
      <c r="Y42" s="190" t="str">
        <f t="shared" si="2"/>
        <v/>
      </c>
      <c r="Z42" s="191" t="str">
        <f t="shared" si="4"/>
        <v/>
      </c>
      <c r="AA42" s="192" t="str">
        <f t="shared" si="5"/>
        <v/>
      </c>
      <c r="AB42" s="194">
        <v>1</v>
      </c>
      <c r="AC42" s="194">
        <v>1.01</v>
      </c>
      <c r="AD42" s="194">
        <v>0.99</v>
      </c>
      <c r="AE42" s="194">
        <v>1.02</v>
      </c>
      <c r="AF42" s="194">
        <v>0.98</v>
      </c>
    </row>
    <row r="43" spans="2:32" x14ac:dyDescent="0.25">
      <c r="B43" s="107"/>
      <c r="C43" s="108"/>
      <c r="D43" s="109" t="str">
        <f t="shared" si="0"/>
        <v/>
      </c>
      <c r="E43" s="110" t="str">
        <f t="shared" si="1"/>
        <v/>
      </c>
      <c r="F43" s="111"/>
      <c r="G43" s="112"/>
      <c r="H43" s="112"/>
      <c r="I43" s="112"/>
      <c r="J43" s="112"/>
      <c r="K43" s="112"/>
      <c r="L43" s="112"/>
      <c r="M43" s="113"/>
      <c r="N43" s="114"/>
      <c r="O43" s="114"/>
      <c r="P43" s="114"/>
      <c r="Q43" s="114"/>
      <c r="R43" s="114"/>
      <c r="S43" s="115"/>
      <c r="T43" s="308"/>
      <c r="U43" s="309"/>
      <c r="V43" s="310"/>
      <c r="W43" s="48"/>
      <c r="X43" s="197" t="e">
        <f t="shared" si="3"/>
        <v>#VALUE!</v>
      </c>
      <c r="Y43" s="190" t="str">
        <f t="shared" si="2"/>
        <v/>
      </c>
      <c r="Z43" s="191" t="str">
        <f t="shared" si="4"/>
        <v/>
      </c>
      <c r="AA43" s="192" t="str">
        <f t="shared" si="5"/>
        <v/>
      </c>
      <c r="AB43" s="194">
        <v>1</v>
      </c>
      <c r="AC43" s="194">
        <v>1.01</v>
      </c>
      <c r="AD43" s="194">
        <v>0.99</v>
      </c>
      <c r="AE43" s="194">
        <v>1.02</v>
      </c>
      <c r="AF43" s="194">
        <v>0.98</v>
      </c>
    </row>
    <row r="44" spans="2:32" x14ac:dyDescent="0.25">
      <c r="B44" s="107"/>
      <c r="C44" s="108"/>
      <c r="D44" s="109" t="str">
        <f t="shared" si="0"/>
        <v/>
      </c>
      <c r="E44" s="110" t="str">
        <f t="shared" si="1"/>
        <v/>
      </c>
      <c r="F44" s="111"/>
      <c r="G44" s="112"/>
      <c r="H44" s="112"/>
      <c r="I44" s="112"/>
      <c r="J44" s="112"/>
      <c r="K44" s="112"/>
      <c r="L44" s="112"/>
      <c r="M44" s="113"/>
      <c r="N44" s="114"/>
      <c r="O44" s="114"/>
      <c r="P44" s="114"/>
      <c r="Q44" s="114"/>
      <c r="R44" s="114"/>
      <c r="S44" s="115"/>
      <c r="T44" s="308"/>
      <c r="U44" s="309"/>
      <c r="V44" s="310"/>
      <c r="W44" s="48"/>
      <c r="X44" s="197" t="e">
        <f t="shared" si="3"/>
        <v>#VALUE!</v>
      </c>
      <c r="Y44" s="190" t="str">
        <f t="shared" si="2"/>
        <v/>
      </c>
      <c r="Z44" s="191" t="str">
        <f t="shared" si="4"/>
        <v/>
      </c>
      <c r="AA44" s="192" t="str">
        <f t="shared" si="5"/>
        <v/>
      </c>
      <c r="AB44" s="194">
        <v>1</v>
      </c>
      <c r="AC44" s="194">
        <v>1.01</v>
      </c>
      <c r="AD44" s="194">
        <v>0.99</v>
      </c>
      <c r="AE44" s="194">
        <v>1.02</v>
      </c>
      <c r="AF44" s="194">
        <v>0.98</v>
      </c>
    </row>
    <row r="45" spans="2:32" x14ac:dyDescent="0.25">
      <c r="B45" s="107"/>
      <c r="C45" s="108"/>
      <c r="D45" s="109" t="str">
        <f t="shared" si="0"/>
        <v/>
      </c>
      <c r="E45" s="110" t="str">
        <f t="shared" si="1"/>
        <v/>
      </c>
      <c r="F45" s="111"/>
      <c r="G45" s="112"/>
      <c r="H45" s="112"/>
      <c r="I45" s="112"/>
      <c r="J45" s="112"/>
      <c r="K45" s="112"/>
      <c r="L45" s="112"/>
      <c r="M45" s="113"/>
      <c r="N45" s="114"/>
      <c r="O45" s="114"/>
      <c r="P45" s="114"/>
      <c r="Q45" s="114"/>
      <c r="R45" s="114"/>
      <c r="S45" s="115"/>
      <c r="T45" s="308"/>
      <c r="U45" s="309"/>
      <c r="V45" s="310"/>
      <c r="W45" s="48"/>
      <c r="X45" s="197" t="e">
        <f t="shared" si="3"/>
        <v>#VALUE!</v>
      </c>
      <c r="Y45" s="190" t="str">
        <f t="shared" si="2"/>
        <v/>
      </c>
      <c r="Z45" s="191" t="str">
        <f t="shared" si="4"/>
        <v/>
      </c>
      <c r="AA45" s="192" t="str">
        <f t="shared" si="5"/>
        <v/>
      </c>
      <c r="AB45" s="194">
        <v>1</v>
      </c>
      <c r="AC45" s="194">
        <v>1.01</v>
      </c>
      <c r="AD45" s="194">
        <v>0.99</v>
      </c>
      <c r="AE45" s="194">
        <v>1.02</v>
      </c>
      <c r="AF45" s="194">
        <v>0.98</v>
      </c>
    </row>
    <row r="46" spans="2:32" x14ac:dyDescent="0.25">
      <c r="B46" s="107"/>
      <c r="C46" s="108"/>
      <c r="D46" s="109" t="str">
        <f t="shared" si="0"/>
        <v/>
      </c>
      <c r="E46" s="110" t="str">
        <f t="shared" si="1"/>
        <v/>
      </c>
      <c r="F46" s="111"/>
      <c r="G46" s="112"/>
      <c r="H46" s="112"/>
      <c r="I46" s="112"/>
      <c r="J46" s="112"/>
      <c r="K46" s="112"/>
      <c r="L46" s="112"/>
      <c r="M46" s="113"/>
      <c r="N46" s="114"/>
      <c r="O46" s="114"/>
      <c r="P46" s="114"/>
      <c r="Q46" s="114"/>
      <c r="R46" s="114"/>
      <c r="S46" s="115"/>
      <c r="T46" s="308"/>
      <c r="U46" s="309"/>
      <c r="V46" s="185"/>
      <c r="W46" s="48"/>
      <c r="X46" s="197" t="e">
        <f t="shared" si="3"/>
        <v>#VALUE!</v>
      </c>
      <c r="Y46" s="190" t="str">
        <f t="shared" si="2"/>
        <v/>
      </c>
      <c r="Z46" s="191" t="str">
        <f t="shared" si="4"/>
        <v/>
      </c>
      <c r="AA46" s="192" t="str">
        <f t="shared" si="5"/>
        <v/>
      </c>
      <c r="AB46" s="194">
        <v>1</v>
      </c>
      <c r="AC46" s="194">
        <v>1.01</v>
      </c>
      <c r="AD46" s="194">
        <v>0.99</v>
      </c>
      <c r="AE46" s="194">
        <v>1.02</v>
      </c>
      <c r="AF46" s="194">
        <v>0.98</v>
      </c>
    </row>
    <row r="47" spans="2:32" x14ac:dyDescent="0.25">
      <c r="B47" s="107"/>
      <c r="C47" s="108"/>
      <c r="D47" s="109" t="str">
        <f t="shared" si="0"/>
        <v/>
      </c>
      <c r="E47" s="110" t="str">
        <f t="shared" si="1"/>
        <v/>
      </c>
      <c r="F47" s="111"/>
      <c r="G47" s="112"/>
      <c r="H47" s="112"/>
      <c r="I47" s="112"/>
      <c r="J47" s="112"/>
      <c r="K47" s="112"/>
      <c r="L47" s="112"/>
      <c r="M47" s="113"/>
      <c r="N47" s="114"/>
      <c r="O47" s="114"/>
      <c r="P47" s="114"/>
      <c r="Q47" s="114"/>
      <c r="R47" s="114"/>
      <c r="S47" s="115"/>
      <c r="T47" s="308"/>
      <c r="U47" s="309"/>
      <c r="V47" s="185"/>
      <c r="W47" s="48"/>
      <c r="X47" s="197" t="e">
        <f t="shared" si="3"/>
        <v>#VALUE!</v>
      </c>
      <c r="Y47" s="190" t="str">
        <f t="shared" si="2"/>
        <v/>
      </c>
      <c r="Z47" s="191" t="str">
        <f t="shared" si="4"/>
        <v/>
      </c>
      <c r="AA47" s="192" t="str">
        <f t="shared" si="5"/>
        <v/>
      </c>
      <c r="AB47" s="194">
        <v>1</v>
      </c>
      <c r="AC47" s="194">
        <v>1.01</v>
      </c>
      <c r="AD47" s="194">
        <v>0.99</v>
      </c>
      <c r="AE47" s="194">
        <v>1.02</v>
      </c>
      <c r="AF47" s="194">
        <v>0.98</v>
      </c>
    </row>
    <row r="48" spans="2:32" x14ac:dyDescent="0.25">
      <c r="B48" s="107"/>
      <c r="C48" s="108"/>
      <c r="D48" s="109" t="str">
        <f t="shared" si="0"/>
        <v/>
      </c>
      <c r="E48" s="110" t="str">
        <f t="shared" si="1"/>
        <v/>
      </c>
      <c r="F48" s="111"/>
      <c r="G48" s="112"/>
      <c r="H48" s="112"/>
      <c r="I48" s="112"/>
      <c r="J48" s="112"/>
      <c r="K48" s="112"/>
      <c r="L48" s="112"/>
      <c r="M48" s="113"/>
      <c r="N48" s="114"/>
      <c r="O48" s="114"/>
      <c r="P48" s="114"/>
      <c r="Q48" s="114"/>
      <c r="R48" s="114"/>
      <c r="S48" s="115"/>
      <c r="T48" s="308"/>
      <c r="U48" s="309"/>
      <c r="V48" s="185"/>
      <c r="W48" s="48"/>
      <c r="X48" s="197" t="e">
        <f t="shared" si="3"/>
        <v>#VALUE!</v>
      </c>
      <c r="Y48" s="190" t="str">
        <f t="shared" si="2"/>
        <v/>
      </c>
      <c r="Z48" s="191" t="str">
        <f t="shared" ref="Z48:Z99" si="6">IF(C48="",IF(Y48="","",Y48),AVERAGE(Y39:Y59))</f>
        <v/>
      </c>
      <c r="AA48" s="192" t="str">
        <f t="shared" si="5"/>
        <v/>
      </c>
      <c r="AB48" s="194">
        <v>1</v>
      </c>
      <c r="AC48" s="194">
        <v>1.01</v>
      </c>
      <c r="AD48" s="194">
        <v>0.99</v>
      </c>
      <c r="AE48" s="194">
        <v>1.02</v>
      </c>
      <c r="AF48" s="194">
        <v>0.98</v>
      </c>
    </row>
    <row r="49" spans="2:32" x14ac:dyDescent="0.25">
      <c r="B49" s="107"/>
      <c r="C49" s="108"/>
      <c r="D49" s="109" t="str">
        <f t="shared" si="0"/>
        <v/>
      </c>
      <c r="E49" s="110" t="str">
        <f t="shared" si="1"/>
        <v/>
      </c>
      <c r="F49" s="111"/>
      <c r="G49" s="112"/>
      <c r="H49" s="112"/>
      <c r="I49" s="112"/>
      <c r="J49" s="112"/>
      <c r="K49" s="112"/>
      <c r="L49" s="112"/>
      <c r="M49" s="113"/>
      <c r="N49" s="114"/>
      <c r="O49" s="114"/>
      <c r="P49" s="114"/>
      <c r="Q49" s="114"/>
      <c r="R49" s="114"/>
      <c r="S49" s="115"/>
      <c r="T49" s="308"/>
      <c r="U49" s="309"/>
      <c r="V49" s="185"/>
      <c r="W49" s="48"/>
      <c r="X49" s="197" t="e">
        <f t="shared" si="3"/>
        <v>#VALUE!</v>
      </c>
      <c r="Y49" s="190" t="str">
        <f t="shared" si="2"/>
        <v/>
      </c>
      <c r="Z49" s="191" t="str">
        <f t="shared" si="6"/>
        <v/>
      </c>
      <c r="AA49" s="192" t="str">
        <f t="shared" si="5"/>
        <v/>
      </c>
      <c r="AB49" s="194">
        <v>1</v>
      </c>
      <c r="AC49" s="194">
        <v>1.01</v>
      </c>
      <c r="AD49" s="194">
        <v>0.99</v>
      </c>
      <c r="AE49" s="194">
        <v>1.02</v>
      </c>
      <c r="AF49" s="194">
        <v>0.98</v>
      </c>
    </row>
    <row r="50" spans="2:32" x14ac:dyDescent="0.25">
      <c r="B50" s="107"/>
      <c r="C50" s="108"/>
      <c r="D50" s="109" t="str">
        <f t="shared" si="0"/>
        <v/>
      </c>
      <c r="E50" s="110" t="str">
        <f t="shared" si="1"/>
        <v/>
      </c>
      <c r="F50" s="111"/>
      <c r="G50" s="112"/>
      <c r="H50" s="112"/>
      <c r="I50" s="112"/>
      <c r="J50" s="112"/>
      <c r="K50" s="112"/>
      <c r="L50" s="112"/>
      <c r="M50" s="113"/>
      <c r="N50" s="114"/>
      <c r="O50" s="114"/>
      <c r="P50" s="114"/>
      <c r="Q50" s="114"/>
      <c r="R50" s="114"/>
      <c r="S50" s="115"/>
      <c r="T50" s="308"/>
      <c r="U50" s="309"/>
      <c r="V50" s="185"/>
      <c r="W50" s="48"/>
      <c r="X50" s="197" t="e">
        <f t="shared" si="3"/>
        <v>#VALUE!</v>
      </c>
      <c r="Y50" s="190" t="str">
        <f t="shared" si="2"/>
        <v/>
      </c>
      <c r="Z50" s="191" t="str">
        <f t="shared" si="6"/>
        <v/>
      </c>
      <c r="AA50" s="192" t="str">
        <f t="shared" si="5"/>
        <v/>
      </c>
      <c r="AB50" s="194">
        <v>1</v>
      </c>
      <c r="AC50" s="194">
        <v>1.01</v>
      </c>
      <c r="AD50" s="194">
        <v>0.99</v>
      </c>
      <c r="AE50" s="194">
        <v>1.02</v>
      </c>
      <c r="AF50" s="194">
        <v>0.98</v>
      </c>
    </row>
    <row r="51" spans="2:32" x14ac:dyDescent="0.25">
      <c r="B51" s="107"/>
      <c r="C51" s="108"/>
      <c r="D51" s="109" t="str">
        <f t="shared" si="0"/>
        <v/>
      </c>
      <c r="E51" s="110" t="str">
        <f t="shared" si="1"/>
        <v/>
      </c>
      <c r="F51" s="111"/>
      <c r="G51" s="112"/>
      <c r="H51" s="112"/>
      <c r="I51" s="112"/>
      <c r="J51" s="112"/>
      <c r="K51" s="112"/>
      <c r="L51" s="112"/>
      <c r="M51" s="113"/>
      <c r="N51" s="114"/>
      <c r="O51" s="114"/>
      <c r="P51" s="114"/>
      <c r="Q51" s="114"/>
      <c r="R51" s="114"/>
      <c r="S51" s="115"/>
      <c r="T51" s="308"/>
      <c r="U51" s="309"/>
      <c r="V51" s="185"/>
      <c r="W51" s="48"/>
      <c r="X51" s="197" t="e">
        <f t="shared" si="3"/>
        <v>#VALUE!</v>
      </c>
      <c r="Y51" s="190" t="str">
        <f t="shared" si="2"/>
        <v/>
      </c>
      <c r="Z51" s="191" t="str">
        <f t="shared" si="6"/>
        <v/>
      </c>
      <c r="AA51" s="192" t="str">
        <f t="shared" si="5"/>
        <v/>
      </c>
      <c r="AB51" s="194">
        <v>1</v>
      </c>
      <c r="AC51" s="194">
        <v>1.01</v>
      </c>
      <c r="AD51" s="194">
        <v>0.99</v>
      </c>
      <c r="AE51" s="194">
        <v>1.02</v>
      </c>
      <c r="AF51" s="194">
        <v>0.98</v>
      </c>
    </row>
    <row r="52" spans="2:32" x14ac:dyDescent="0.25">
      <c r="B52" s="107"/>
      <c r="C52" s="108"/>
      <c r="D52" s="109" t="str">
        <f t="shared" si="0"/>
        <v/>
      </c>
      <c r="E52" s="110" t="str">
        <f t="shared" si="1"/>
        <v/>
      </c>
      <c r="F52" s="111"/>
      <c r="G52" s="112"/>
      <c r="H52" s="112"/>
      <c r="I52" s="112"/>
      <c r="J52" s="112"/>
      <c r="K52" s="112"/>
      <c r="L52" s="112"/>
      <c r="M52" s="113"/>
      <c r="N52" s="114"/>
      <c r="O52" s="114"/>
      <c r="P52" s="114"/>
      <c r="Q52" s="114"/>
      <c r="R52" s="114"/>
      <c r="S52" s="115"/>
      <c r="T52" s="308"/>
      <c r="U52" s="309"/>
      <c r="V52" s="185"/>
      <c r="W52" s="48"/>
      <c r="X52" s="197" t="e">
        <f t="shared" si="3"/>
        <v>#VALUE!</v>
      </c>
      <c r="Y52" s="190" t="str">
        <f t="shared" si="2"/>
        <v/>
      </c>
      <c r="Z52" s="191" t="str">
        <f t="shared" si="6"/>
        <v/>
      </c>
      <c r="AA52" s="192" t="str">
        <f t="shared" si="5"/>
        <v/>
      </c>
      <c r="AB52" s="194">
        <v>1</v>
      </c>
      <c r="AC52" s="194">
        <v>1.01</v>
      </c>
      <c r="AD52" s="194">
        <v>0.99</v>
      </c>
      <c r="AE52" s="194">
        <v>1.02</v>
      </c>
      <c r="AF52" s="194">
        <v>0.98</v>
      </c>
    </row>
    <row r="53" spans="2:32" x14ac:dyDescent="0.25">
      <c r="B53" s="107"/>
      <c r="C53" s="108"/>
      <c r="D53" s="109" t="str">
        <f t="shared" si="0"/>
        <v/>
      </c>
      <c r="E53" s="110" t="str">
        <f t="shared" si="1"/>
        <v/>
      </c>
      <c r="F53" s="111"/>
      <c r="G53" s="112"/>
      <c r="H53" s="112"/>
      <c r="I53" s="112"/>
      <c r="J53" s="112"/>
      <c r="K53" s="112"/>
      <c r="L53" s="112"/>
      <c r="M53" s="113"/>
      <c r="N53" s="114"/>
      <c r="O53" s="114"/>
      <c r="P53" s="114"/>
      <c r="Q53" s="114"/>
      <c r="R53" s="114"/>
      <c r="S53" s="115"/>
      <c r="T53" s="308"/>
      <c r="U53" s="309"/>
      <c r="V53" s="185"/>
      <c r="W53" s="48"/>
      <c r="X53" s="197" t="e">
        <f t="shared" si="3"/>
        <v>#VALUE!</v>
      </c>
      <c r="Y53" s="190" t="str">
        <f t="shared" si="2"/>
        <v/>
      </c>
      <c r="Z53" s="191" t="str">
        <f t="shared" si="6"/>
        <v/>
      </c>
      <c r="AA53" s="192" t="str">
        <f t="shared" si="5"/>
        <v/>
      </c>
      <c r="AB53" s="194">
        <v>1</v>
      </c>
      <c r="AC53" s="194">
        <v>1.01</v>
      </c>
      <c r="AD53" s="194">
        <v>0.99</v>
      </c>
      <c r="AE53" s="194">
        <v>1.02</v>
      </c>
      <c r="AF53" s="194">
        <v>0.98</v>
      </c>
    </row>
    <row r="54" spans="2:32" x14ac:dyDescent="0.25">
      <c r="B54" s="107"/>
      <c r="C54" s="108"/>
      <c r="D54" s="109" t="str">
        <f t="shared" si="0"/>
        <v/>
      </c>
      <c r="E54" s="110" t="str">
        <f t="shared" si="1"/>
        <v/>
      </c>
      <c r="F54" s="111"/>
      <c r="G54" s="112"/>
      <c r="H54" s="112"/>
      <c r="I54" s="112"/>
      <c r="J54" s="112"/>
      <c r="K54" s="112"/>
      <c r="L54" s="112"/>
      <c r="M54" s="113"/>
      <c r="N54" s="114"/>
      <c r="O54" s="114"/>
      <c r="P54" s="114"/>
      <c r="Q54" s="114"/>
      <c r="R54" s="114"/>
      <c r="S54" s="115"/>
      <c r="T54" s="308"/>
      <c r="U54" s="309"/>
      <c r="V54" s="185"/>
      <c r="W54" s="48"/>
      <c r="X54" s="197" t="e">
        <f t="shared" si="3"/>
        <v>#VALUE!</v>
      </c>
      <c r="Y54" s="190" t="str">
        <f t="shared" si="2"/>
        <v/>
      </c>
      <c r="Z54" s="191" t="str">
        <f t="shared" si="6"/>
        <v/>
      </c>
      <c r="AA54" s="192" t="str">
        <f t="shared" si="5"/>
        <v/>
      </c>
      <c r="AB54" s="194">
        <v>1</v>
      </c>
      <c r="AC54" s="194">
        <v>1.01</v>
      </c>
      <c r="AD54" s="194">
        <v>0.99</v>
      </c>
      <c r="AE54" s="194">
        <v>1.02</v>
      </c>
      <c r="AF54" s="194">
        <v>0.98</v>
      </c>
    </row>
    <row r="55" spans="2:32" x14ac:dyDescent="0.25">
      <c r="B55" s="107"/>
      <c r="C55" s="108"/>
      <c r="D55" s="109" t="str">
        <f t="shared" si="0"/>
        <v/>
      </c>
      <c r="E55" s="110" t="str">
        <f t="shared" si="1"/>
        <v/>
      </c>
      <c r="F55" s="111"/>
      <c r="G55" s="112"/>
      <c r="H55" s="112"/>
      <c r="I55" s="112"/>
      <c r="J55" s="112"/>
      <c r="K55" s="112"/>
      <c r="L55" s="112"/>
      <c r="M55" s="113"/>
      <c r="N55" s="114"/>
      <c r="O55" s="114"/>
      <c r="P55" s="114"/>
      <c r="Q55" s="114"/>
      <c r="R55" s="114"/>
      <c r="S55" s="115"/>
      <c r="T55" s="308"/>
      <c r="U55" s="309"/>
      <c r="V55" s="185"/>
      <c r="W55" s="48"/>
      <c r="X55" s="197" t="e">
        <f t="shared" si="3"/>
        <v>#VALUE!</v>
      </c>
      <c r="Y55" s="190" t="str">
        <f t="shared" si="2"/>
        <v/>
      </c>
      <c r="Z55" s="191" t="str">
        <f t="shared" si="6"/>
        <v/>
      </c>
      <c r="AA55" s="192" t="str">
        <f t="shared" si="5"/>
        <v/>
      </c>
      <c r="AB55" s="194">
        <v>1</v>
      </c>
      <c r="AC55" s="194">
        <v>1.01</v>
      </c>
      <c r="AD55" s="194">
        <v>0.99</v>
      </c>
      <c r="AE55" s="194">
        <v>1.02</v>
      </c>
      <c r="AF55" s="194">
        <v>0.98</v>
      </c>
    </row>
    <row r="56" spans="2:32" x14ac:dyDescent="0.25">
      <c r="B56" s="107"/>
      <c r="C56" s="108"/>
      <c r="D56" s="109" t="str">
        <f t="shared" si="0"/>
        <v/>
      </c>
      <c r="E56" s="110" t="str">
        <f t="shared" si="1"/>
        <v/>
      </c>
      <c r="F56" s="111"/>
      <c r="G56" s="112"/>
      <c r="H56" s="112"/>
      <c r="I56" s="112"/>
      <c r="J56" s="112"/>
      <c r="K56" s="112"/>
      <c r="L56" s="112"/>
      <c r="M56" s="113"/>
      <c r="N56" s="114"/>
      <c r="O56" s="114"/>
      <c r="P56" s="114"/>
      <c r="Q56" s="114"/>
      <c r="R56" s="114"/>
      <c r="S56" s="115"/>
      <c r="T56" s="308"/>
      <c r="U56" s="309"/>
      <c r="V56" s="185"/>
      <c r="W56" s="48"/>
      <c r="X56" s="197" t="e">
        <f t="shared" si="3"/>
        <v>#VALUE!</v>
      </c>
      <c r="Y56" s="190" t="str">
        <f t="shared" si="2"/>
        <v/>
      </c>
      <c r="Z56" s="191" t="str">
        <f t="shared" si="6"/>
        <v/>
      </c>
      <c r="AA56" s="192" t="str">
        <f t="shared" si="5"/>
        <v/>
      </c>
      <c r="AB56" s="194">
        <v>1</v>
      </c>
      <c r="AC56" s="194">
        <v>1.01</v>
      </c>
      <c r="AD56" s="194">
        <v>0.99</v>
      </c>
      <c r="AE56" s="194">
        <v>1.02</v>
      </c>
      <c r="AF56" s="194">
        <v>0.98</v>
      </c>
    </row>
    <row r="57" spans="2:32" x14ac:dyDescent="0.25">
      <c r="B57" s="107"/>
      <c r="C57" s="108"/>
      <c r="D57" s="109" t="str">
        <f t="shared" si="0"/>
        <v/>
      </c>
      <c r="E57" s="110" t="str">
        <f t="shared" si="1"/>
        <v/>
      </c>
      <c r="F57" s="111"/>
      <c r="G57" s="112"/>
      <c r="H57" s="112"/>
      <c r="I57" s="112"/>
      <c r="J57" s="112"/>
      <c r="K57" s="112"/>
      <c r="L57" s="112"/>
      <c r="M57" s="113"/>
      <c r="N57" s="114"/>
      <c r="O57" s="114"/>
      <c r="P57" s="114"/>
      <c r="Q57" s="114"/>
      <c r="R57" s="114"/>
      <c r="S57" s="115"/>
      <c r="T57" s="308"/>
      <c r="U57" s="309"/>
      <c r="V57" s="185"/>
      <c r="W57" s="48"/>
      <c r="X57" s="197" t="e">
        <f t="shared" si="3"/>
        <v>#VALUE!</v>
      </c>
      <c r="Y57" s="190" t="str">
        <f t="shared" si="2"/>
        <v/>
      </c>
      <c r="Z57" s="191" t="str">
        <f t="shared" si="6"/>
        <v/>
      </c>
      <c r="AA57" s="192" t="str">
        <f t="shared" si="5"/>
        <v/>
      </c>
      <c r="AB57" s="194">
        <v>1</v>
      </c>
      <c r="AC57" s="194">
        <v>1.01</v>
      </c>
      <c r="AD57" s="194">
        <v>0.99</v>
      </c>
      <c r="AE57" s="194">
        <v>1.02</v>
      </c>
      <c r="AF57" s="194">
        <v>0.98</v>
      </c>
    </row>
    <row r="58" spans="2:32" x14ac:dyDescent="0.25">
      <c r="B58" s="107"/>
      <c r="C58" s="108"/>
      <c r="D58" s="109" t="str">
        <f t="shared" si="0"/>
        <v/>
      </c>
      <c r="E58" s="110" t="str">
        <f t="shared" si="1"/>
        <v/>
      </c>
      <c r="F58" s="111"/>
      <c r="G58" s="112"/>
      <c r="H58" s="112"/>
      <c r="I58" s="112"/>
      <c r="J58" s="112"/>
      <c r="K58" s="112"/>
      <c r="L58" s="112"/>
      <c r="M58" s="113"/>
      <c r="N58" s="114"/>
      <c r="O58" s="114"/>
      <c r="P58" s="114"/>
      <c r="Q58" s="114"/>
      <c r="R58" s="114"/>
      <c r="S58" s="115"/>
      <c r="T58" s="308"/>
      <c r="U58" s="309"/>
      <c r="V58" s="185"/>
      <c r="W58" s="48"/>
      <c r="X58" s="197" t="e">
        <f t="shared" si="3"/>
        <v>#VALUE!</v>
      </c>
      <c r="Y58" s="190" t="str">
        <f t="shared" si="2"/>
        <v/>
      </c>
      <c r="Z58" s="191" t="str">
        <f t="shared" si="6"/>
        <v/>
      </c>
      <c r="AA58" s="192" t="str">
        <f t="shared" si="5"/>
        <v/>
      </c>
      <c r="AB58" s="194">
        <v>1</v>
      </c>
      <c r="AC58" s="194">
        <v>1.01</v>
      </c>
      <c r="AD58" s="194">
        <v>0.99</v>
      </c>
      <c r="AE58" s="194">
        <v>1.02</v>
      </c>
      <c r="AF58" s="194">
        <v>0.98</v>
      </c>
    </row>
    <row r="59" spans="2:32" x14ac:dyDescent="0.25">
      <c r="B59" s="107"/>
      <c r="C59" s="108"/>
      <c r="D59" s="109" t="str">
        <f t="shared" si="0"/>
        <v/>
      </c>
      <c r="E59" s="110" t="str">
        <f t="shared" si="1"/>
        <v/>
      </c>
      <c r="F59" s="111"/>
      <c r="G59" s="112"/>
      <c r="H59" s="112"/>
      <c r="I59" s="112"/>
      <c r="J59" s="112"/>
      <c r="K59" s="112"/>
      <c r="L59" s="112"/>
      <c r="M59" s="113"/>
      <c r="N59" s="114"/>
      <c r="O59" s="114"/>
      <c r="P59" s="114"/>
      <c r="Q59" s="114"/>
      <c r="R59" s="114"/>
      <c r="S59" s="115"/>
      <c r="T59" s="308"/>
      <c r="U59" s="309"/>
      <c r="V59" s="185"/>
      <c r="W59" s="48"/>
      <c r="X59" s="197" t="e">
        <f t="shared" si="3"/>
        <v>#VALUE!</v>
      </c>
      <c r="Y59" s="190" t="str">
        <f t="shared" si="2"/>
        <v/>
      </c>
      <c r="Z59" s="191" t="str">
        <f t="shared" si="6"/>
        <v/>
      </c>
      <c r="AA59" s="192" t="str">
        <f t="shared" si="5"/>
        <v/>
      </c>
      <c r="AB59" s="194">
        <v>1</v>
      </c>
      <c r="AC59" s="194">
        <v>1.01</v>
      </c>
      <c r="AD59" s="194">
        <v>0.99</v>
      </c>
      <c r="AE59" s="194">
        <v>1.02</v>
      </c>
      <c r="AF59" s="194">
        <v>0.98</v>
      </c>
    </row>
    <row r="60" spans="2:32" x14ac:dyDescent="0.25">
      <c r="B60" s="107"/>
      <c r="C60" s="108"/>
      <c r="D60" s="109" t="str">
        <f t="shared" si="0"/>
        <v/>
      </c>
      <c r="E60" s="110" t="str">
        <f t="shared" si="1"/>
        <v/>
      </c>
      <c r="F60" s="111"/>
      <c r="G60" s="112"/>
      <c r="H60" s="112"/>
      <c r="I60" s="112"/>
      <c r="J60" s="112"/>
      <c r="K60" s="112"/>
      <c r="L60" s="112"/>
      <c r="M60" s="113"/>
      <c r="N60" s="114"/>
      <c r="O60" s="114"/>
      <c r="P60" s="114"/>
      <c r="Q60" s="114"/>
      <c r="R60" s="114"/>
      <c r="S60" s="115"/>
      <c r="T60" s="308"/>
      <c r="U60" s="309"/>
      <c r="V60" s="185"/>
      <c r="W60" s="48"/>
      <c r="X60" s="197" t="e">
        <f t="shared" si="3"/>
        <v>#VALUE!</v>
      </c>
      <c r="Y60" s="190" t="str">
        <f t="shared" si="2"/>
        <v/>
      </c>
      <c r="Z60" s="191" t="str">
        <f t="shared" si="6"/>
        <v/>
      </c>
      <c r="AA60" s="192" t="str">
        <f t="shared" ref="AA60:AA99" si="7">IF(C60="",IF(Z60="","",Z60),AVERAGE(Y39:Y81))</f>
        <v/>
      </c>
      <c r="AB60" s="194">
        <v>1</v>
      </c>
      <c r="AC60" s="194">
        <v>1.01</v>
      </c>
      <c r="AD60" s="194">
        <v>0.99</v>
      </c>
      <c r="AE60" s="194">
        <v>1.02</v>
      </c>
      <c r="AF60" s="194">
        <v>0.98</v>
      </c>
    </row>
    <row r="61" spans="2:32" x14ac:dyDescent="0.25">
      <c r="B61" s="107"/>
      <c r="C61" s="108"/>
      <c r="D61" s="109" t="str">
        <f t="shared" si="0"/>
        <v/>
      </c>
      <c r="E61" s="110" t="str">
        <f t="shared" si="1"/>
        <v/>
      </c>
      <c r="F61" s="111"/>
      <c r="G61" s="112"/>
      <c r="H61" s="112"/>
      <c r="I61" s="112"/>
      <c r="J61" s="112"/>
      <c r="K61" s="112"/>
      <c r="L61" s="112"/>
      <c r="M61" s="113"/>
      <c r="N61" s="114"/>
      <c r="O61" s="114"/>
      <c r="P61" s="114"/>
      <c r="Q61" s="114"/>
      <c r="R61" s="114"/>
      <c r="S61" s="115"/>
      <c r="T61" s="308"/>
      <c r="U61" s="309"/>
      <c r="V61" s="185"/>
      <c r="W61" s="48"/>
      <c r="X61" s="197" t="e">
        <f t="shared" si="3"/>
        <v>#VALUE!</v>
      </c>
      <c r="Y61" s="190" t="str">
        <f t="shared" si="2"/>
        <v/>
      </c>
      <c r="Z61" s="191" t="str">
        <f t="shared" si="6"/>
        <v/>
      </c>
      <c r="AA61" s="192" t="str">
        <f t="shared" si="7"/>
        <v/>
      </c>
      <c r="AB61" s="194">
        <v>1</v>
      </c>
      <c r="AC61" s="194">
        <v>1.01</v>
      </c>
      <c r="AD61" s="194">
        <v>0.99</v>
      </c>
      <c r="AE61" s="194">
        <v>1.02</v>
      </c>
      <c r="AF61" s="194">
        <v>0.98</v>
      </c>
    </row>
    <row r="62" spans="2:32" x14ac:dyDescent="0.25">
      <c r="B62" s="107"/>
      <c r="C62" s="108"/>
      <c r="D62" s="109" t="str">
        <f t="shared" si="0"/>
        <v/>
      </c>
      <c r="E62" s="110" t="str">
        <f t="shared" si="1"/>
        <v/>
      </c>
      <c r="F62" s="111"/>
      <c r="G62" s="112"/>
      <c r="H62" s="112"/>
      <c r="I62" s="112"/>
      <c r="J62" s="112"/>
      <c r="K62" s="112"/>
      <c r="L62" s="112"/>
      <c r="M62" s="113"/>
      <c r="N62" s="114"/>
      <c r="O62" s="114"/>
      <c r="P62" s="114"/>
      <c r="Q62" s="114"/>
      <c r="R62" s="114"/>
      <c r="S62" s="115"/>
      <c r="T62" s="308"/>
      <c r="U62" s="309"/>
      <c r="V62" s="185"/>
      <c r="W62" s="48"/>
      <c r="X62" s="197" t="e">
        <f t="shared" si="3"/>
        <v>#VALUE!</v>
      </c>
      <c r="Y62" s="190" t="str">
        <f t="shared" si="2"/>
        <v/>
      </c>
      <c r="Z62" s="191" t="str">
        <f t="shared" si="6"/>
        <v/>
      </c>
      <c r="AA62" s="192" t="str">
        <f t="shared" si="7"/>
        <v/>
      </c>
      <c r="AB62" s="194">
        <v>1</v>
      </c>
      <c r="AC62" s="194">
        <v>1.01</v>
      </c>
      <c r="AD62" s="194">
        <v>0.99</v>
      </c>
      <c r="AE62" s="194">
        <v>1.02</v>
      </c>
      <c r="AF62" s="194">
        <v>0.98</v>
      </c>
    </row>
    <row r="63" spans="2:32" x14ac:dyDescent="0.25">
      <c r="B63" s="107"/>
      <c r="C63" s="108"/>
      <c r="D63" s="109" t="str">
        <f t="shared" si="0"/>
        <v/>
      </c>
      <c r="E63" s="110" t="str">
        <f t="shared" si="1"/>
        <v/>
      </c>
      <c r="F63" s="111"/>
      <c r="G63" s="112"/>
      <c r="H63" s="112"/>
      <c r="I63" s="112"/>
      <c r="J63" s="112"/>
      <c r="K63" s="112"/>
      <c r="L63" s="112"/>
      <c r="M63" s="113"/>
      <c r="N63" s="114"/>
      <c r="O63" s="114"/>
      <c r="P63" s="114"/>
      <c r="Q63" s="114"/>
      <c r="R63" s="114"/>
      <c r="S63" s="115"/>
      <c r="T63" s="308"/>
      <c r="U63" s="309"/>
      <c r="V63" s="185"/>
      <c r="W63" s="48"/>
      <c r="X63" s="197" t="e">
        <f t="shared" si="3"/>
        <v>#VALUE!</v>
      </c>
      <c r="Y63" s="190" t="str">
        <f t="shared" si="2"/>
        <v/>
      </c>
      <c r="Z63" s="191" t="str">
        <f t="shared" si="6"/>
        <v/>
      </c>
      <c r="AA63" s="192" t="str">
        <f t="shared" si="7"/>
        <v/>
      </c>
      <c r="AB63" s="194">
        <v>1</v>
      </c>
      <c r="AC63" s="194">
        <v>1.01</v>
      </c>
      <c r="AD63" s="194">
        <v>0.99</v>
      </c>
      <c r="AE63" s="194">
        <v>1.02</v>
      </c>
      <c r="AF63" s="194">
        <v>0.98</v>
      </c>
    </row>
    <row r="64" spans="2:32" x14ac:dyDescent="0.25">
      <c r="B64" s="107"/>
      <c r="C64" s="108"/>
      <c r="D64" s="109" t="str">
        <f t="shared" si="0"/>
        <v/>
      </c>
      <c r="E64" s="110" t="str">
        <f t="shared" si="1"/>
        <v/>
      </c>
      <c r="F64" s="111"/>
      <c r="G64" s="112"/>
      <c r="H64" s="112"/>
      <c r="I64" s="112"/>
      <c r="J64" s="112"/>
      <c r="K64" s="112"/>
      <c r="L64" s="112"/>
      <c r="M64" s="113"/>
      <c r="N64" s="114"/>
      <c r="O64" s="114"/>
      <c r="P64" s="114"/>
      <c r="Q64" s="114"/>
      <c r="R64" s="114"/>
      <c r="S64" s="115"/>
      <c r="T64" s="308"/>
      <c r="U64" s="309"/>
      <c r="V64" s="185"/>
      <c r="W64" s="48"/>
      <c r="X64" s="197" t="e">
        <f t="shared" si="3"/>
        <v>#VALUE!</v>
      </c>
      <c r="Y64" s="190" t="str">
        <f t="shared" si="2"/>
        <v/>
      </c>
      <c r="Z64" s="191" t="str">
        <f t="shared" si="6"/>
        <v/>
      </c>
      <c r="AA64" s="192" t="str">
        <f t="shared" si="7"/>
        <v/>
      </c>
      <c r="AB64" s="194">
        <v>1</v>
      </c>
      <c r="AC64" s="194">
        <v>1.01</v>
      </c>
      <c r="AD64" s="194">
        <v>0.99</v>
      </c>
      <c r="AE64" s="194">
        <v>1.02</v>
      </c>
      <c r="AF64" s="194">
        <v>0.98</v>
      </c>
    </row>
    <row r="65" spans="2:32" x14ac:dyDescent="0.25">
      <c r="B65" s="107"/>
      <c r="C65" s="108"/>
      <c r="D65" s="109" t="str">
        <f t="shared" si="0"/>
        <v/>
      </c>
      <c r="E65" s="110" t="str">
        <f t="shared" si="1"/>
        <v/>
      </c>
      <c r="F65" s="111"/>
      <c r="G65" s="112"/>
      <c r="H65" s="112"/>
      <c r="I65" s="112"/>
      <c r="J65" s="112"/>
      <c r="K65" s="112"/>
      <c r="L65" s="112"/>
      <c r="M65" s="113"/>
      <c r="N65" s="114"/>
      <c r="O65" s="114"/>
      <c r="P65" s="114"/>
      <c r="Q65" s="114"/>
      <c r="R65" s="114"/>
      <c r="S65" s="115"/>
      <c r="T65" s="308"/>
      <c r="U65" s="309"/>
      <c r="V65" s="185"/>
      <c r="W65" s="48"/>
      <c r="X65" s="197" t="e">
        <f t="shared" si="3"/>
        <v>#VALUE!</v>
      </c>
      <c r="Y65" s="190" t="str">
        <f t="shared" si="2"/>
        <v/>
      </c>
      <c r="Z65" s="191" t="str">
        <f t="shared" si="6"/>
        <v/>
      </c>
      <c r="AA65" s="192" t="str">
        <f t="shared" si="7"/>
        <v/>
      </c>
      <c r="AB65" s="194">
        <v>1</v>
      </c>
      <c r="AC65" s="194">
        <v>1.01</v>
      </c>
      <c r="AD65" s="194">
        <v>0.99</v>
      </c>
      <c r="AE65" s="194">
        <v>1.02</v>
      </c>
      <c r="AF65" s="194">
        <v>0.98</v>
      </c>
    </row>
    <row r="66" spans="2:32" x14ac:dyDescent="0.25">
      <c r="B66" s="107"/>
      <c r="C66" s="108"/>
      <c r="D66" s="109" t="str">
        <f t="shared" si="0"/>
        <v/>
      </c>
      <c r="E66" s="110" t="str">
        <f t="shared" si="1"/>
        <v/>
      </c>
      <c r="F66" s="111"/>
      <c r="G66" s="112"/>
      <c r="H66" s="112"/>
      <c r="I66" s="112"/>
      <c r="J66" s="112"/>
      <c r="K66" s="112"/>
      <c r="L66" s="112"/>
      <c r="M66" s="113"/>
      <c r="N66" s="114"/>
      <c r="O66" s="114"/>
      <c r="P66" s="114"/>
      <c r="Q66" s="114"/>
      <c r="R66" s="114"/>
      <c r="S66" s="115"/>
      <c r="T66" s="308"/>
      <c r="U66" s="309"/>
      <c r="V66" s="185"/>
      <c r="W66" s="48"/>
      <c r="X66" s="197" t="e">
        <f t="shared" si="3"/>
        <v>#VALUE!</v>
      </c>
      <c r="Y66" s="190" t="str">
        <f t="shared" si="2"/>
        <v/>
      </c>
      <c r="Z66" s="191" t="str">
        <f t="shared" si="6"/>
        <v/>
      </c>
      <c r="AA66" s="192" t="str">
        <f t="shared" si="7"/>
        <v/>
      </c>
      <c r="AB66" s="194">
        <v>1</v>
      </c>
      <c r="AC66" s="194">
        <v>1.01</v>
      </c>
      <c r="AD66" s="194">
        <v>0.99</v>
      </c>
      <c r="AE66" s="194">
        <v>1.02</v>
      </c>
      <c r="AF66" s="194">
        <v>0.98</v>
      </c>
    </row>
    <row r="67" spans="2:32" x14ac:dyDescent="0.25">
      <c r="B67" s="107"/>
      <c r="C67" s="108"/>
      <c r="D67" s="109" t="str">
        <f t="shared" si="0"/>
        <v/>
      </c>
      <c r="E67" s="110" t="str">
        <f t="shared" si="1"/>
        <v/>
      </c>
      <c r="F67" s="111"/>
      <c r="G67" s="112"/>
      <c r="H67" s="112"/>
      <c r="I67" s="112"/>
      <c r="J67" s="112"/>
      <c r="K67" s="112"/>
      <c r="L67" s="112"/>
      <c r="M67" s="113"/>
      <c r="N67" s="114"/>
      <c r="O67" s="114"/>
      <c r="P67" s="114"/>
      <c r="Q67" s="114"/>
      <c r="R67" s="114"/>
      <c r="S67" s="115"/>
      <c r="T67" s="308"/>
      <c r="U67" s="309"/>
      <c r="V67" s="185"/>
      <c r="W67" s="48"/>
      <c r="X67" s="197" t="e">
        <f t="shared" si="3"/>
        <v>#VALUE!</v>
      </c>
      <c r="Y67" s="190" t="str">
        <f t="shared" si="2"/>
        <v/>
      </c>
      <c r="Z67" s="191" t="str">
        <f t="shared" si="6"/>
        <v/>
      </c>
      <c r="AA67" s="192" t="str">
        <f t="shared" si="7"/>
        <v/>
      </c>
      <c r="AB67" s="194">
        <v>1</v>
      </c>
      <c r="AC67" s="194">
        <v>1.01</v>
      </c>
      <c r="AD67" s="194">
        <v>0.99</v>
      </c>
      <c r="AE67" s="194">
        <v>1.02</v>
      </c>
      <c r="AF67" s="194">
        <v>0.98</v>
      </c>
    </row>
    <row r="68" spans="2:32" x14ac:dyDescent="0.25">
      <c r="B68" s="107"/>
      <c r="C68" s="108"/>
      <c r="D68" s="109" t="str">
        <f t="shared" si="0"/>
        <v/>
      </c>
      <c r="E68" s="110" t="str">
        <f t="shared" si="1"/>
        <v/>
      </c>
      <c r="F68" s="111"/>
      <c r="G68" s="112"/>
      <c r="H68" s="112"/>
      <c r="I68" s="112"/>
      <c r="J68" s="112"/>
      <c r="K68" s="112"/>
      <c r="L68" s="112"/>
      <c r="M68" s="113"/>
      <c r="N68" s="114"/>
      <c r="O68" s="114"/>
      <c r="P68" s="114"/>
      <c r="Q68" s="114"/>
      <c r="R68" s="114"/>
      <c r="S68" s="115"/>
      <c r="T68" s="308"/>
      <c r="U68" s="309"/>
      <c r="V68" s="185"/>
      <c r="W68" s="48"/>
      <c r="X68" s="197" t="e">
        <f t="shared" si="3"/>
        <v>#VALUE!</v>
      </c>
      <c r="Y68" s="190" t="str">
        <f t="shared" si="2"/>
        <v/>
      </c>
      <c r="Z68" s="191" t="str">
        <f t="shared" si="6"/>
        <v/>
      </c>
      <c r="AA68" s="192" t="str">
        <f t="shared" si="7"/>
        <v/>
      </c>
      <c r="AB68" s="194">
        <v>1</v>
      </c>
      <c r="AC68" s="194">
        <v>1.01</v>
      </c>
      <c r="AD68" s="194">
        <v>0.99</v>
      </c>
      <c r="AE68" s="194">
        <v>1.02</v>
      </c>
      <c r="AF68" s="194">
        <v>0.98</v>
      </c>
    </row>
    <row r="69" spans="2:32" x14ac:dyDescent="0.25">
      <c r="B69" s="107"/>
      <c r="C69" s="108"/>
      <c r="D69" s="109" t="str">
        <f t="shared" si="0"/>
        <v/>
      </c>
      <c r="E69" s="110" t="str">
        <f t="shared" si="1"/>
        <v/>
      </c>
      <c r="F69" s="111"/>
      <c r="G69" s="112"/>
      <c r="H69" s="112"/>
      <c r="I69" s="112"/>
      <c r="J69" s="112"/>
      <c r="K69" s="112"/>
      <c r="L69" s="112"/>
      <c r="M69" s="113"/>
      <c r="N69" s="114"/>
      <c r="O69" s="114"/>
      <c r="P69" s="114"/>
      <c r="Q69" s="114"/>
      <c r="R69" s="114"/>
      <c r="S69" s="115"/>
      <c r="T69" s="308"/>
      <c r="U69" s="309"/>
      <c r="V69" s="185"/>
      <c r="W69" s="48"/>
      <c r="X69" s="197" t="e">
        <f t="shared" si="3"/>
        <v>#VALUE!</v>
      </c>
      <c r="Y69" s="190" t="str">
        <f t="shared" si="2"/>
        <v/>
      </c>
      <c r="Z69" s="191" t="str">
        <f t="shared" si="6"/>
        <v/>
      </c>
      <c r="AA69" s="192" t="str">
        <f t="shared" si="7"/>
        <v/>
      </c>
      <c r="AB69" s="194">
        <v>1</v>
      </c>
      <c r="AC69" s="194">
        <v>1.01</v>
      </c>
      <c r="AD69" s="194">
        <v>0.99</v>
      </c>
      <c r="AE69" s="194">
        <v>1.02</v>
      </c>
      <c r="AF69" s="194">
        <v>0.98</v>
      </c>
    </row>
    <row r="70" spans="2:32" x14ac:dyDescent="0.25">
      <c r="B70" s="107"/>
      <c r="C70" s="108"/>
      <c r="D70" s="109" t="str">
        <f t="shared" si="0"/>
        <v/>
      </c>
      <c r="E70" s="110" t="str">
        <f t="shared" si="1"/>
        <v/>
      </c>
      <c r="F70" s="111"/>
      <c r="G70" s="112"/>
      <c r="H70" s="112"/>
      <c r="I70" s="112"/>
      <c r="J70" s="112"/>
      <c r="K70" s="112"/>
      <c r="L70" s="112"/>
      <c r="M70" s="113"/>
      <c r="N70" s="114"/>
      <c r="O70" s="114"/>
      <c r="P70" s="114"/>
      <c r="Q70" s="114"/>
      <c r="R70" s="114"/>
      <c r="S70" s="115"/>
      <c r="T70" s="308"/>
      <c r="U70" s="309"/>
      <c r="V70" s="185"/>
      <c r="W70" s="48"/>
      <c r="X70" s="197" t="e">
        <f t="shared" si="3"/>
        <v>#VALUE!</v>
      </c>
      <c r="Y70" s="190" t="str">
        <f t="shared" si="2"/>
        <v/>
      </c>
      <c r="Z70" s="191" t="str">
        <f t="shared" si="6"/>
        <v/>
      </c>
      <c r="AA70" s="192" t="str">
        <f t="shared" si="7"/>
        <v/>
      </c>
      <c r="AB70" s="194">
        <v>1</v>
      </c>
      <c r="AC70" s="194">
        <v>1.01</v>
      </c>
      <c r="AD70" s="194">
        <v>0.99</v>
      </c>
      <c r="AE70" s="194">
        <v>1.02</v>
      </c>
      <c r="AF70" s="194">
        <v>0.98</v>
      </c>
    </row>
    <row r="71" spans="2:32" x14ac:dyDescent="0.25">
      <c r="B71" s="107"/>
      <c r="C71" s="108"/>
      <c r="D71" s="109" t="str">
        <f t="shared" si="0"/>
        <v/>
      </c>
      <c r="E71" s="110" t="str">
        <f t="shared" si="1"/>
        <v/>
      </c>
      <c r="F71" s="111"/>
      <c r="G71" s="112"/>
      <c r="H71" s="112"/>
      <c r="I71" s="112"/>
      <c r="J71" s="112"/>
      <c r="K71" s="112"/>
      <c r="L71" s="112"/>
      <c r="M71" s="113"/>
      <c r="N71" s="114"/>
      <c r="O71" s="114"/>
      <c r="P71" s="114"/>
      <c r="Q71" s="114"/>
      <c r="R71" s="114"/>
      <c r="S71" s="115"/>
      <c r="T71" s="308"/>
      <c r="U71" s="309"/>
      <c r="V71" s="185"/>
      <c r="W71" s="48"/>
      <c r="X71" s="197" t="e">
        <f t="shared" si="3"/>
        <v>#VALUE!</v>
      </c>
      <c r="Y71" s="190" t="str">
        <f t="shared" si="2"/>
        <v/>
      </c>
      <c r="Z71" s="191" t="str">
        <f t="shared" si="6"/>
        <v/>
      </c>
      <c r="AA71" s="192" t="str">
        <f t="shared" si="7"/>
        <v/>
      </c>
      <c r="AB71" s="194">
        <v>1</v>
      </c>
      <c r="AC71" s="194">
        <v>1.01</v>
      </c>
      <c r="AD71" s="194">
        <v>0.99</v>
      </c>
      <c r="AE71" s="194">
        <v>1.02</v>
      </c>
      <c r="AF71" s="194">
        <v>0.98</v>
      </c>
    </row>
    <row r="72" spans="2:32" x14ac:dyDescent="0.25">
      <c r="B72" s="107"/>
      <c r="C72" s="108"/>
      <c r="D72" s="109" t="str">
        <f t="shared" si="0"/>
        <v/>
      </c>
      <c r="E72" s="110" t="str">
        <f t="shared" si="1"/>
        <v/>
      </c>
      <c r="F72" s="111"/>
      <c r="G72" s="112"/>
      <c r="H72" s="112"/>
      <c r="I72" s="112"/>
      <c r="J72" s="112"/>
      <c r="K72" s="112"/>
      <c r="L72" s="112"/>
      <c r="M72" s="113"/>
      <c r="N72" s="114"/>
      <c r="O72" s="114"/>
      <c r="P72" s="114"/>
      <c r="Q72" s="114"/>
      <c r="R72" s="114"/>
      <c r="S72" s="115"/>
      <c r="T72" s="308"/>
      <c r="U72" s="309"/>
      <c r="V72" s="185"/>
      <c r="W72" s="48"/>
      <c r="X72" s="197" t="e">
        <f t="shared" si="3"/>
        <v>#VALUE!</v>
      </c>
      <c r="Y72" s="190" t="str">
        <f t="shared" si="2"/>
        <v/>
      </c>
      <c r="Z72" s="191" t="str">
        <f t="shared" si="6"/>
        <v/>
      </c>
      <c r="AA72" s="192" t="str">
        <f t="shared" si="7"/>
        <v/>
      </c>
      <c r="AB72" s="194">
        <v>1</v>
      </c>
      <c r="AC72" s="194">
        <v>1.01</v>
      </c>
      <c r="AD72" s="194">
        <v>0.99</v>
      </c>
      <c r="AE72" s="194">
        <v>1.02</v>
      </c>
      <c r="AF72" s="194">
        <v>0.98</v>
      </c>
    </row>
    <row r="73" spans="2:32" x14ac:dyDescent="0.25">
      <c r="B73" s="107"/>
      <c r="C73" s="108"/>
      <c r="D73" s="109" t="str">
        <f t="shared" si="0"/>
        <v/>
      </c>
      <c r="E73" s="110" t="str">
        <f t="shared" si="1"/>
        <v/>
      </c>
      <c r="F73" s="111"/>
      <c r="G73" s="112"/>
      <c r="H73" s="112"/>
      <c r="I73" s="112"/>
      <c r="J73" s="112"/>
      <c r="K73" s="112"/>
      <c r="L73" s="112"/>
      <c r="M73" s="113"/>
      <c r="N73" s="114"/>
      <c r="O73" s="114"/>
      <c r="P73" s="114"/>
      <c r="Q73" s="114"/>
      <c r="R73" s="114"/>
      <c r="S73" s="115"/>
      <c r="T73" s="308"/>
      <c r="U73" s="309"/>
      <c r="V73" s="185"/>
      <c r="W73" s="48"/>
      <c r="X73" s="197" t="e">
        <f t="shared" si="3"/>
        <v>#VALUE!</v>
      </c>
      <c r="Y73" s="190" t="str">
        <f t="shared" si="2"/>
        <v/>
      </c>
      <c r="Z73" s="191" t="str">
        <f t="shared" si="6"/>
        <v/>
      </c>
      <c r="AA73" s="192" t="str">
        <f t="shared" si="7"/>
        <v/>
      </c>
      <c r="AB73" s="194">
        <v>1</v>
      </c>
      <c r="AC73" s="194">
        <v>1.01</v>
      </c>
      <c r="AD73" s="194">
        <v>0.99</v>
      </c>
      <c r="AE73" s="194">
        <v>1.02</v>
      </c>
      <c r="AF73" s="194">
        <v>0.98</v>
      </c>
    </row>
    <row r="74" spans="2:32" x14ac:dyDescent="0.25">
      <c r="B74" s="107"/>
      <c r="C74" s="108"/>
      <c r="D74" s="109" t="str">
        <f t="shared" si="0"/>
        <v/>
      </c>
      <c r="E74" s="110" t="str">
        <f t="shared" si="1"/>
        <v/>
      </c>
      <c r="F74" s="111"/>
      <c r="G74" s="112" t="str">
        <f t="shared" ref="G74:G137" si="8">IF(F74="","",F74/$C$21)</f>
        <v/>
      </c>
      <c r="H74" s="112"/>
      <c r="I74" s="112"/>
      <c r="J74" s="112"/>
      <c r="K74" s="112"/>
      <c r="L74" s="112"/>
      <c r="M74" s="113"/>
      <c r="N74" s="114"/>
      <c r="O74" s="114"/>
      <c r="P74" s="114"/>
      <c r="Q74" s="114"/>
      <c r="R74" s="114"/>
      <c r="S74" s="115"/>
      <c r="T74" s="308"/>
      <c r="U74" s="309"/>
      <c r="V74" s="185"/>
      <c r="W74" s="48"/>
      <c r="X74" s="197" t="e">
        <f t="shared" si="3"/>
        <v>#VALUE!</v>
      </c>
      <c r="Y74" s="190" t="str">
        <f t="shared" si="2"/>
        <v/>
      </c>
      <c r="Z74" s="191" t="str">
        <f t="shared" si="6"/>
        <v/>
      </c>
      <c r="AA74" s="192" t="str">
        <f t="shared" si="7"/>
        <v/>
      </c>
      <c r="AB74" s="194">
        <v>1</v>
      </c>
      <c r="AC74" s="194">
        <v>1.01</v>
      </c>
      <c r="AD74" s="194">
        <v>0.99</v>
      </c>
      <c r="AE74" s="194">
        <v>1.02</v>
      </c>
      <c r="AF74" s="194">
        <v>0.98</v>
      </c>
    </row>
    <row r="75" spans="2:32" x14ac:dyDescent="0.25">
      <c r="B75" s="107"/>
      <c r="C75" s="108"/>
      <c r="D75" s="109" t="str">
        <f t="shared" si="0"/>
        <v/>
      </c>
      <c r="E75" s="110" t="str">
        <f t="shared" si="1"/>
        <v/>
      </c>
      <c r="F75" s="111"/>
      <c r="G75" s="112" t="str">
        <f t="shared" si="8"/>
        <v/>
      </c>
      <c r="H75" s="112"/>
      <c r="I75" s="112"/>
      <c r="J75" s="112"/>
      <c r="K75" s="112"/>
      <c r="L75" s="112"/>
      <c r="M75" s="113"/>
      <c r="N75" s="114"/>
      <c r="O75" s="114"/>
      <c r="P75" s="114"/>
      <c r="Q75" s="114"/>
      <c r="R75" s="114"/>
      <c r="S75" s="115"/>
      <c r="T75" s="308"/>
      <c r="U75" s="309"/>
      <c r="V75" s="185"/>
      <c r="W75" s="48"/>
      <c r="X75" s="197" t="e">
        <f t="shared" si="3"/>
        <v>#VALUE!</v>
      </c>
      <c r="Y75" s="190" t="str">
        <f t="shared" si="2"/>
        <v/>
      </c>
      <c r="Z75" s="191" t="str">
        <f t="shared" si="6"/>
        <v/>
      </c>
      <c r="AA75" s="192" t="str">
        <f t="shared" si="7"/>
        <v/>
      </c>
      <c r="AB75" s="194">
        <v>1</v>
      </c>
      <c r="AC75" s="194">
        <v>1.01</v>
      </c>
      <c r="AD75" s="194">
        <v>0.99</v>
      </c>
      <c r="AE75" s="194">
        <v>1.02</v>
      </c>
      <c r="AF75" s="194">
        <v>0.98</v>
      </c>
    </row>
    <row r="76" spans="2:32" x14ac:dyDescent="0.25">
      <c r="B76" s="107"/>
      <c r="C76" s="108"/>
      <c r="D76" s="109" t="str">
        <f t="shared" si="0"/>
        <v/>
      </c>
      <c r="E76" s="110" t="str">
        <f t="shared" si="1"/>
        <v/>
      </c>
      <c r="F76" s="111"/>
      <c r="G76" s="112" t="str">
        <f t="shared" si="8"/>
        <v/>
      </c>
      <c r="H76" s="112"/>
      <c r="I76" s="112"/>
      <c r="J76" s="112"/>
      <c r="K76" s="112"/>
      <c r="L76" s="112"/>
      <c r="M76" s="113"/>
      <c r="N76" s="114"/>
      <c r="O76" s="114"/>
      <c r="P76" s="114"/>
      <c r="Q76" s="114"/>
      <c r="R76" s="114"/>
      <c r="S76" s="115"/>
      <c r="T76" s="308"/>
      <c r="U76" s="309"/>
      <c r="V76" s="185"/>
      <c r="W76" s="48"/>
      <c r="X76" s="197" t="e">
        <f t="shared" si="3"/>
        <v>#VALUE!</v>
      </c>
      <c r="Y76" s="190" t="str">
        <f t="shared" si="2"/>
        <v/>
      </c>
      <c r="Z76" s="191" t="str">
        <f t="shared" si="6"/>
        <v/>
      </c>
      <c r="AA76" s="192" t="str">
        <f t="shared" si="7"/>
        <v/>
      </c>
      <c r="AB76" s="194">
        <v>1</v>
      </c>
      <c r="AC76" s="194">
        <v>1.01</v>
      </c>
      <c r="AD76" s="194">
        <v>0.99</v>
      </c>
      <c r="AE76" s="194">
        <v>1.02</v>
      </c>
      <c r="AF76" s="194">
        <v>0.98</v>
      </c>
    </row>
    <row r="77" spans="2:32" x14ac:dyDescent="0.25">
      <c r="B77" s="107"/>
      <c r="C77" s="108"/>
      <c r="D77" s="109" t="str">
        <f t="shared" si="0"/>
        <v/>
      </c>
      <c r="E77" s="110" t="str">
        <f t="shared" si="1"/>
        <v/>
      </c>
      <c r="F77" s="111"/>
      <c r="G77" s="112" t="str">
        <f t="shared" si="8"/>
        <v/>
      </c>
      <c r="H77" s="112"/>
      <c r="I77" s="112"/>
      <c r="J77" s="112"/>
      <c r="K77" s="112"/>
      <c r="L77" s="112"/>
      <c r="M77" s="113"/>
      <c r="N77" s="114"/>
      <c r="O77" s="114"/>
      <c r="P77" s="114"/>
      <c r="Q77" s="114"/>
      <c r="R77" s="114"/>
      <c r="S77" s="115"/>
      <c r="T77" s="308"/>
      <c r="U77" s="309"/>
      <c r="V77" s="185"/>
      <c r="W77" s="48"/>
      <c r="X77" s="197" t="e">
        <f t="shared" si="3"/>
        <v>#VALUE!</v>
      </c>
      <c r="Y77" s="190" t="str">
        <f t="shared" si="2"/>
        <v/>
      </c>
      <c r="Z77" s="191" t="str">
        <f t="shared" si="6"/>
        <v/>
      </c>
      <c r="AA77" s="192" t="str">
        <f t="shared" si="7"/>
        <v/>
      </c>
      <c r="AB77" s="194">
        <v>1</v>
      </c>
      <c r="AC77" s="194">
        <v>1.01</v>
      </c>
      <c r="AD77" s="194">
        <v>0.99</v>
      </c>
      <c r="AE77" s="194">
        <v>1.02</v>
      </c>
      <c r="AF77" s="194">
        <v>0.98</v>
      </c>
    </row>
    <row r="78" spans="2:32" x14ac:dyDescent="0.25">
      <c r="B78" s="107"/>
      <c r="C78" s="108"/>
      <c r="D78" s="109" t="str">
        <f t="shared" si="0"/>
        <v/>
      </c>
      <c r="E78" s="110" t="str">
        <f t="shared" si="1"/>
        <v/>
      </c>
      <c r="F78" s="111"/>
      <c r="G78" s="112" t="str">
        <f t="shared" si="8"/>
        <v/>
      </c>
      <c r="H78" s="112"/>
      <c r="I78" s="112"/>
      <c r="J78" s="112"/>
      <c r="K78" s="112"/>
      <c r="L78" s="112"/>
      <c r="M78" s="113"/>
      <c r="N78" s="114"/>
      <c r="O78" s="114"/>
      <c r="P78" s="114"/>
      <c r="Q78" s="114"/>
      <c r="R78" s="114"/>
      <c r="S78" s="115"/>
      <c r="T78" s="308"/>
      <c r="U78" s="309"/>
      <c r="V78" s="185"/>
      <c r="W78" s="48"/>
      <c r="X78" s="197" t="e">
        <f t="shared" si="3"/>
        <v>#VALUE!</v>
      </c>
      <c r="Y78" s="190" t="str">
        <f t="shared" si="2"/>
        <v/>
      </c>
      <c r="Z78" s="191" t="str">
        <f t="shared" si="6"/>
        <v/>
      </c>
      <c r="AA78" s="192" t="str">
        <f t="shared" si="7"/>
        <v/>
      </c>
      <c r="AB78" s="194">
        <v>1</v>
      </c>
      <c r="AC78" s="194">
        <v>1.01</v>
      </c>
      <c r="AD78" s="194">
        <v>0.99</v>
      </c>
      <c r="AE78" s="194">
        <v>1.02</v>
      </c>
      <c r="AF78" s="194">
        <v>0.98</v>
      </c>
    </row>
    <row r="79" spans="2:32" x14ac:dyDescent="0.25">
      <c r="B79" s="107"/>
      <c r="C79" s="108"/>
      <c r="D79" s="109" t="str">
        <f t="shared" si="0"/>
        <v/>
      </c>
      <c r="E79" s="110" t="str">
        <f t="shared" si="1"/>
        <v/>
      </c>
      <c r="F79" s="111"/>
      <c r="G79" s="112" t="str">
        <f t="shared" si="8"/>
        <v/>
      </c>
      <c r="H79" s="112"/>
      <c r="I79" s="112"/>
      <c r="J79" s="112"/>
      <c r="K79" s="112"/>
      <c r="L79" s="112"/>
      <c r="M79" s="113"/>
      <c r="N79" s="114"/>
      <c r="O79" s="114"/>
      <c r="P79" s="114"/>
      <c r="Q79" s="114"/>
      <c r="R79" s="114"/>
      <c r="S79" s="115"/>
      <c r="T79" s="308"/>
      <c r="U79" s="309"/>
      <c r="V79" s="185"/>
      <c r="W79" s="48"/>
      <c r="X79" s="197" t="e">
        <f t="shared" si="3"/>
        <v>#VALUE!</v>
      </c>
      <c r="Y79" s="190" t="str">
        <f t="shared" si="2"/>
        <v/>
      </c>
      <c r="Z79" s="191" t="str">
        <f t="shared" si="6"/>
        <v/>
      </c>
      <c r="AA79" s="192" t="str">
        <f t="shared" si="7"/>
        <v/>
      </c>
      <c r="AB79" s="194">
        <v>1</v>
      </c>
      <c r="AC79" s="194">
        <v>1.01</v>
      </c>
      <c r="AD79" s="194">
        <v>0.99</v>
      </c>
      <c r="AE79" s="194">
        <v>1.02</v>
      </c>
      <c r="AF79" s="194">
        <v>0.98</v>
      </c>
    </row>
    <row r="80" spans="2:32" x14ac:dyDescent="0.25">
      <c r="B80" s="107"/>
      <c r="C80" s="108"/>
      <c r="D80" s="109" t="str">
        <f t="shared" si="0"/>
        <v/>
      </c>
      <c r="E80" s="110" t="str">
        <f t="shared" si="1"/>
        <v/>
      </c>
      <c r="F80" s="111"/>
      <c r="G80" s="112" t="str">
        <f t="shared" si="8"/>
        <v/>
      </c>
      <c r="H80" s="112"/>
      <c r="I80" s="112"/>
      <c r="J80" s="112"/>
      <c r="K80" s="112"/>
      <c r="L80" s="112"/>
      <c r="M80" s="113"/>
      <c r="N80" s="114"/>
      <c r="O80" s="114"/>
      <c r="P80" s="114"/>
      <c r="Q80" s="114"/>
      <c r="R80" s="114"/>
      <c r="S80" s="115"/>
      <c r="T80" s="308"/>
      <c r="U80" s="309"/>
      <c r="V80" s="185"/>
      <c r="W80" s="48"/>
      <c r="X80" s="197" t="e">
        <f t="shared" si="3"/>
        <v>#VALUE!</v>
      </c>
      <c r="Y80" s="190" t="str">
        <f t="shared" si="2"/>
        <v/>
      </c>
      <c r="Z80" s="191" t="str">
        <f t="shared" si="6"/>
        <v/>
      </c>
      <c r="AA80" s="192" t="str">
        <f t="shared" si="7"/>
        <v/>
      </c>
      <c r="AB80" s="194">
        <v>1</v>
      </c>
      <c r="AC80" s="194">
        <v>1.01</v>
      </c>
      <c r="AD80" s="194">
        <v>0.99</v>
      </c>
      <c r="AE80" s="194">
        <v>1.02</v>
      </c>
      <c r="AF80" s="194">
        <v>0.98</v>
      </c>
    </row>
    <row r="81" spans="2:32" x14ac:dyDescent="0.25">
      <c r="B81" s="107"/>
      <c r="C81" s="108"/>
      <c r="D81" s="109" t="str">
        <f t="shared" si="0"/>
        <v/>
      </c>
      <c r="E81" s="110" t="str">
        <f t="shared" si="1"/>
        <v/>
      </c>
      <c r="F81" s="111"/>
      <c r="G81" s="112" t="str">
        <f t="shared" si="8"/>
        <v/>
      </c>
      <c r="H81" s="112"/>
      <c r="I81" s="112"/>
      <c r="J81" s="112"/>
      <c r="K81" s="112"/>
      <c r="L81" s="112"/>
      <c r="M81" s="113"/>
      <c r="N81" s="114"/>
      <c r="O81" s="114"/>
      <c r="P81" s="114"/>
      <c r="Q81" s="114"/>
      <c r="R81" s="114"/>
      <c r="S81" s="115"/>
      <c r="T81" s="308"/>
      <c r="U81" s="309"/>
      <c r="V81" s="185"/>
      <c r="W81" s="48"/>
      <c r="X81" s="197" t="e">
        <f t="shared" si="3"/>
        <v>#VALUE!</v>
      </c>
      <c r="Y81" s="190" t="str">
        <f t="shared" si="2"/>
        <v/>
      </c>
      <c r="Z81" s="191" t="str">
        <f t="shared" si="6"/>
        <v/>
      </c>
      <c r="AA81" s="192" t="str">
        <f t="shared" si="7"/>
        <v/>
      </c>
      <c r="AB81" s="194">
        <v>1</v>
      </c>
      <c r="AC81" s="194">
        <v>1.01</v>
      </c>
      <c r="AD81" s="194">
        <v>0.99</v>
      </c>
      <c r="AE81" s="194">
        <v>1.02</v>
      </c>
      <c r="AF81" s="194">
        <v>0.98</v>
      </c>
    </row>
    <row r="82" spans="2:32" x14ac:dyDescent="0.25">
      <c r="B82" s="107"/>
      <c r="C82" s="108"/>
      <c r="D82" s="109" t="str">
        <f t="shared" si="0"/>
        <v/>
      </c>
      <c r="E82" s="110" t="str">
        <f t="shared" si="1"/>
        <v/>
      </c>
      <c r="F82" s="111"/>
      <c r="G82" s="112" t="str">
        <f t="shared" si="8"/>
        <v/>
      </c>
      <c r="H82" s="112"/>
      <c r="I82" s="112"/>
      <c r="J82" s="112"/>
      <c r="K82" s="112"/>
      <c r="L82" s="112"/>
      <c r="M82" s="113"/>
      <c r="N82" s="114"/>
      <c r="O82" s="114"/>
      <c r="P82" s="114"/>
      <c r="Q82" s="114"/>
      <c r="R82" s="114"/>
      <c r="S82" s="115"/>
      <c r="T82" s="308"/>
      <c r="U82" s="309"/>
      <c r="V82" s="185"/>
      <c r="W82" s="48"/>
      <c r="X82" s="197" t="e">
        <f t="shared" si="3"/>
        <v>#VALUE!</v>
      </c>
      <c r="Y82" s="190" t="str">
        <f t="shared" si="2"/>
        <v/>
      </c>
      <c r="Z82" s="191" t="str">
        <f t="shared" si="6"/>
        <v/>
      </c>
      <c r="AA82" s="192" t="str">
        <f t="shared" si="7"/>
        <v/>
      </c>
      <c r="AB82" s="194">
        <v>1</v>
      </c>
      <c r="AC82" s="194">
        <v>1.01</v>
      </c>
      <c r="AD82" s="194">
        <v>0.99</v>
      </c>
      <c r="AE82" s="194">
        <v>1.02</v>
      </c>
      <c r="AF82" s="194">
        <v>0.98</v>
      </c>
    </row>
    <row r="83" spans="2:32" x14ac:dyDescent="0.25">
      <c r="B83" s="107"/>
      <c r="C83" s="108"/>
      <c r="D83" s="109" t="str">
        <f t="shared" si="0"/>
        <v/>
      </c>
      <c r="E83" s="110" t="str">
        <f t="shared" si="1"/>
        <v/>
      </c>
      <c r="F83" s="111"/>
      <c r="G83" s="112" t="str">
        <f t="shared" si="8"/>
        <v/>
      </c>
      <c r="H83" s="112"/>
      <c r="I83" s="112"/>
      <c r="J83" s="112"/>
      <c r="K83" s="112"/>
      <c r="L83" s="112"/>
      <c r="M83" s="113"/>
      <c r="N83" s="114"/>
      <c r="O83" s="114"/>
      <c r="P83" s="114"/>
      <c r="Q83" s="114"/>
      <c r="R83" s="114"/>
      <c r="S83" s="115"/>
      <c r="T83" s="308"/>
      <c r="U83" s="309"/>
      <c r="V83" s="185"/>
      <c r="W83" s="48"/>
      <c r="X83" s="197" t="e">
        <f t="shared" si="3"/>
        <v>#VALUE!</v>
      </c>
      <c r="Y83" s="190" t="str">
        <f t="shared" si="2"/>
        <v/>
      </c>
      <c r="Z83" s="191" t="str">
        <f t="shared" si="6"/>
        <v/>
      </c>
      <c r="AA83" s="192" t="str">
        <f t="shared" si="7"/>
        <v/>
      </c>
      <c r="AB83" s="194">
        <v>1</v>
      </c>
      <c r="AC83" s="194">
        <v>1.01</v>
      </c>
      <c r="AD83" s="194">
        <v>0.99</v>
      </c>
      <c r="AE83" s="194">
        <v>1.02</v>
      </c>
      <c r="AF83" s="194">
        <v>0.98</v>
      </c>
    </row>
    <row r="84" spans="2:32" x14ac:dyDescent="0.25">
      <c r="B84" s="107"/>
      <c r="C84" s="108"/>
      <c r="D84" s="109" t="str">
        <f t="shared" si="0"/>
        <v/>
      </c>
      <c r="E84" s="110" t="str">
        <f t="shared" si="1"/>
        <v/>
      </c>
      <c r="F84" s="111"/>
      <c r="G84" s="112" t="str">
        <f t="shared" si="8"/>
        <v/>
      </c>
      <c r="H84" s="112"/>
      <c r="I84" s="112"/>
      <c r="J84" s="112"/>
      <c r="K84" s="112"/>
      <c r="L84" s="112"/>
      <c r="M84" s="113"/>
      <c r="N84" s="114"/>
      <c r="O84" s="114"/>
      <c r="P84" s="114"/>
      <c r="Q84" s="114"/>
      <c r="R84" s="114"/>
      <c r="S84" s="115"/>
      <c r="T84" s="308"/>
      <c r="U84" s="309"/>
      <c r="V84" s="185"/>
      <c r="W84" s="48"/>
      <c r="X84" s="197" t="e">
        <f t="shared" si="3"/>
        <v>#VALUE!</v>
      </c>
      <c r="Y84" s="190" t="str">
        <f t="shared" si="2"/>
        <v/>
      </c>
      <c r="Z84" s="191" t="str">
        <f t="shared" si="6"/>
        <v/>
      </c>
      <c r="AA84" s="192" t="str">
        <f t="shared" si="7"/>
        <v/>
      </c>
      <c r="AB84" s="194">
        <v>1</v>
      </c>
      <c r="AC84" s="194">
        <v>1.01</v>
      </c>
      <c r="AD84" s="194">
        <v>0.99</v>
      </c>
      <c r="AE84" s="194">
        <v>1.02</v>
      </c>
      <c r="AF84" s="194">
        <v>0.98</v>
      </c>
    </row>
    <row r="85" spans="2:32" x14ac:dyDescent="0.25">
      <c r="B85" s="107"/>
      <c r="C85" s="108"/>
      <c r="D85" s="109" t="str">
        <f t="shared" si="0"/>
        <v/>
      </c>
      <c r="E85" s="110" t="str">
        <f t="shared" si="1"/>
        <v/>
      </c>
      <c r="F85" s="111"/>
      <c r="G85" s="112" t="str">
        <f t="shared" si="8"/>
        <v/>
      </c>
      <c r="H85" s="112"/>
      <c r="I85" s="112"/>
      <c r="J85" s="112"/>
      <c r="K85" s="112"/>
      <c r="L85" s="112"/>
      <c r="M85" s="113"/>
      <c r="N85" s="114"/>
      <c r="O85" s="114"/>
      <c r="P85" s="114"/>
      <c r="Q85" s="114"/>
      <c r="R85" s="114"/>
      <c r="S85" s="115"/>
      <c r="T85" s="308"/>
      <c r="U85" s="309"/>
      <c r="V85" s="185"/>
      <c r="W85" s="48"/>
      <c r="X85" s="197" t="e">
        <f t="shared" si="3"/>
        <v>#VALUE!</v>
      </c>
      <c r="Y85" s="190" t="str">
        <f t="shared" si="2"/>
        <v/>
      </c>
      <c r="Z85" s="191" t="str">
        <f t="shared" si="6"/>
        <v/>
      </c>
      <c r="AA85" s="192" t="str">
        <f t="shared" si="7"/>
        <v/>
      </c>
      <c r="AB85" s="194">
        <v>1</v>
      </c>
      <c r="AC85" s="194">
        <v>1.01</v>
      </c>
      <c r="AD85" s="194">
        <v>0.99</v>
      </c>
      <c r="AE85" s="194">
        <v>1.02</v>
      </c>
      <c r="AF85" s="194">
        <v>0.98</v>
      </c>
    </row>
    <row r="86" spans="2:32" x14ac:dyDescent="0.25">
      <c r="B86" s="107"/>
      <c r="C86" s="108"/>
      <c r="D86" s="109" t="str">
        <f t="shared" si="0"/>
        <v/>
      </c>
      <c r="E86" s="110" t="str">
        <f t="shared" si="1"/>
        <v/>
      </c>
      <c r="F86" s="111"/>
      <c r="G86" s="112" t="str">
        <f t="shared" si="8"/>
        <v/>
      </c>
      <c r="H86" s="112"/>
      <c r="I86" s="112"/>
      <c r="J86" s="112"/>
      <c r="K86" s="112"/>
      <c r="L86" s="112"/>
      <c r="M86" s="113"/>
      <c r="N86" s="114"/>
      <c r="O86" s="114"/>
      <c r="P86" s="114"/>
      <c r="Q86" s="114"/>
      <c r="R86" s="114"/>
      <c r="S86" s="115"/>
      <c r="T86" s="308"/>
      <c r="U86" s="309"/>
      <c r="V86" s="185"/>
      <c r="W86" s="48"/>
      <c r="X86" s="197" t="e">
        <f t="shared" si="3"/>
        <v>#VALUE!</v>
      </c>
      <c r="Y86" s="190" t="str">
        <f t="shared" si="2"/>
        <v/>
      </c>
      <c r="Z86" s="191" t="str">
        <f t="shared" si="6"/>
        <v/>
      </c>
      <c r="AA86" s="192" t="str">
        <f t="shared" si="7"/>
        <v/>
      </c>
      <c r="AB86" s="194">
        <v>1</v>
      </c>
      <c r="AC86" s="194">
        <v>1.01</v>
      </c>
      <c r="AD86" s="194">
        <v>0.99</v>
      </c>
      <c r="AE86" s="194">
        <v>1.02</v>
      </c>
      <c r="AF86" s="194">
        <v>0.98</v>
      </c>
    </row>
    <row r="87" spans="2:32" x14ac:dyDescent="0.25">
      <c r="B87" s="107"/>
      <c r="C87" s="108"/>
      <c r="D87" s="109" t="str">
        <f t="shared" si="0"/>
        <v/>
      </c>
      <c r="E87" s="110" t="str">
        <f t="shared" si="1"/>
        <v/>
      </c>
      <c r="F87" s="111"/>
      <c r="G87" s="112" t="str">
        <f t="shared" si="8"/>
        <v/>
      </c>
      <c r="H87" s="112"/>
      <c r="I87" s="112"/>
      <c r="J87" s="112"/>
      <c r="K87" s="112"/>
      <c r="L87" s="112"/>
      <c r="M87" s="113"/>
      <c r="N87" s="114"/>
      <c r="O87" s="114"/>
      <c r="P87" s="114"/>
      <c r="Q87" s="114"/>
      <c r="R87" s="114"/>
      <c r="S87" s="115"/>
      <c r="T87" s="308"/>
      <c r="U87" s="309"/>
      <c r="V87" s="185"/>
      <c r="W87" s="48"/>
      <c r="X87" s="197" t="e">
        <f t="shared" si="3"/>
        <v>#VALUE!</v>
      </c>
      <c r="Y87" s="190" t="str">
        <f t="shared" si="2"/>
        <v/>
      </c>
      <c r="Z87" s="191" t="str">
        <f t="shared" si="6"/>
        <v/>
      </c>
      <c r="AA87" s="192" t="str">
        <f t="shared" si="7"/>
        <v/>
      </c>
      <c r="AB87" s="194">
        <v>1</v>
      </c>
      <c r="AC87" s="194">
        <v>1.01</v>
      </c>
      <c r="AD87" s="194">
        <v>0.99</v>
      </c>
      <c r="AE87" s="194">
        <v>1.02</v>
      </c>
      <c r="AF87" s="194">
        <v>0.98</v>
      </c>
    </row>
    <row r="88" spans="2:32" x14ac:dyDescent="0.25">
      <c r="B88" s="107"/>
      <c r="C88" s="108"/>
      <c r="D88" s="109" t="str">
        <f t="shared" si="0"/>
        <v/>
      </c>
      <c r="E88" s="110" t="str">
        <f t="shared" si="1"/>
        <v/>
      </c>
      <c r="F88" s="111"/>
      <c r="G88" s="112" t="str">
        <f t="shared" si="8"/>
        <v/>
      </c>
      <c r="H88" s="112"/>
      <c r="I88" s="112"/>
      <c r="J88" s="112"/>
      <c r="K88" s="112"/>
      <c r="L88" s="112"/>
      <c r="M88" s="113"/>
      <c r="N88" s="114"/>
      <c r="O88" s="114"/>
      <c r="P88" s="114"/>
      <c r="Q88" s="114"/>
      <c r="R88" s="114"/>
      <c r="S88" s="115"/>
      <c r="T88" s="308"/>
      <c r="U88" s="309"/>
      <c r="V88" s="185"/>
      <c r="W88" s="48"/>
      <c r="X88" s="197" t="e">
        <f t="shared" si="3"/>
        <v>#VALUE!</v>
      </c>
      <c r="Y88" s="190" t="str">
        <f t="shared" si="2"/>
        <v/>
      </c>
      <c r="Z88" s="191" t="str">
        <f t="shared" si="6"/>
        <v/>
      </c>
      <c r="AA88" s="192" t="str">
        <f t="shared" si="7"/>
        <v/>
      </c>
      <c r="AB88" s="194">
        <v>1</v>
      </c>
      <c r="AC88" s="194">
        <v>1.01</v>
      </c>
      <c r="AD88" s="194">
        <v>0.99</v>
      </c>
      <c r="AE88" s="194">
        <v>1.02</v>
      </c>
      <c r="AF88" s="194">
        <v>0.98</v>
      </c>
    </row>
    <row r="89" spans="2:32" x14ac:dyDescent="0.25">
      <c r="B89" s="107"/>
      <c r="C89" s="108"/>
      <c r="D89" s="109" t="str">
        <f t="shared" si="0"/>
        <v/>
      </c>
      <c r="E89" s="110" t="str">
        <f t="shared" si="1"/>
        <v/>
      </c>
      <c r="F89" s="111"/>
      <c r="G89" s="112" t="str">
        <f t="shared" si="8"/>
        <v/>
      </c>
      <c r="H89" s="112"/>
      <c r="I89" s="112"/>
      <c r="J89" s="112"/>
      <c r="K89" s="112"/>
      <c r="L89" s="112"/>
      <c r="M89" s="113"/>
      <c r="N89" s="114"/>
      <c r="O89" s="114"/>
      <c r="P89" s="114"/>
      <c r="Q89" s="114"/>
      <c r="R89" s="114"/>
      <c r="S89" s="115"/>
      <c r="T89" s="308"/>
      <c r="U89" s="309"/>
      <c r="V89" s="185"/>
      <c r="W89" s="48"/>
      <c r="X89" s="197" t="e">
        <f t="shared" si="3"/>
        <v>#VALUE!</v>
      </c>
      <c r="Y89" s="190" t="str">
        <f t="shared" si="2"/>
        <v/>
      </c>
      <c r="Z89" s="191" t="str">
        <f t="shared" si="6"/>
        <v/>
      </c>
      <c r="AA89" s="192" t="str">
        <f t="shared" si="7"/>
        <v/>
      </c>
      <c r="AB89" s="194">
        <v>1</v>
      </c>
      <c r="AC89" s="194">
        <v>1.01</v>
      </c>
      <c r="AD89" s="194">
        <v>0.99</v>
      </c>
      <c r="AE89" s="194">
        <v>1.02</v>
      </c>
      <c r="AF89" s="194">
        <v>0.98</v>
      </c>
    </row>
    <row r="90" spans="2:32" x14ac:dyDescent="0.25">
      <c r="B90" s="107"/>
      <c r="C90" s="108"/>
      <c r="D90" s="109" t="str">
        <f t="shared" si="0"/>
        <v/>
      </c>
      <c r="E90" s="110" t="str">
        <f t="shared" si="1"/>
        <v/>
      </c>
      <c r="F90" s="111"/>
      <c r="G90" s="112" t="str">
        <f t="shared" si="8"/>
        <v/>
      </c>
      <c r="H90" s="112"/>
      <c r="I90" s="112"/>
      <c r="J90" s="112"/>
      <c r="K90" s="112"/>
      <c r="L90" s="112"/>
      <c r="M90" s="113"/>
      <c r="N90" s="114"/>
      <c r="O90" s="114"/>
      <c r="P90" s="114"/>
      <c r="Q90" s="114"/>
      <c r="R90" s="114"/>
      <c r="S90" s="115"/>
      <c r="T90" s="308"/>
      <c r="U90" s="309"/>
      <c r="V90" s="185"/>
      <c r="W90" s="48"/>
      <c r="X90" s="197" t="e">
        <f t="shared" si="3"/>
        <v>#VALUE!</v>
      </c>
      <c r="Y90" s="190" t="str">
        <f t="shared" si="2"/>
        <v/>
      </c>
      <c r="Z90" s="191" t="str">
        <f t="shared" si="6"/>
        <v/>
      </c>
      <c r="AA90" s="192" t="str">
        <f t="shared" si="7"/>
        <v/>
      </c>
      <c r="AB90" s="194">
        <v>1</v>
      </c>
      <c r="AC90" s="194">
        <v>1.01</v>
      </c>
      <c r="AD90" s="194">
        <v>0.99</v>
      </c>
      <c r="AE90" s="194">
        <v>1.02</v>
      </c>
      <c r="AF90" s="194">
        <v>0.98</v>
      </c>
    </row>
    <row r="91" spans="2:32" x14ac:dyDescent="0.25">
      <c r="B91" s="107"/>
      <c r="C91" s="108"/>
      <c r="D91" s="109" t="str">
        <f t="shared" si="0"/>
        <v/>
      </c>
      <c r="E91" s="110" t="str">
        <f t="shared" si="1"/>
        <v/>
      </c>
      <c r="F91" s="111"/>
      <c r="G91" s="112" t="str">
        <f t="shared" si="8"/>
        <v/>
      </c>
      <c r="H91" s="112"/>
      <c r="I91" s="112"/>
      <c r="J91" s="112"/>
      <c r="K91" s="112"/>
      <c r="L91" s="112"/>
      <c r="M91" s="113"/>
      <c r="N91" s="114"/>
      <c r="O91" s="114"/>
      <c r="P91" s="114"/>
      <c r="Q91" s="114"/>
      <c r="R91" s="114"/>
      <c r="S91" s="115"/>
      <c r="T91" s="308"/>
      <c r="U91" s="309"/>
      <c r="V91" s="185"/>
      <c r="W91" s="48"/>
      <c r="X91" s="197" t="e">
        <f t="shared" si="3"/>
        <v>#VALUE!</v>
      </c>
      <c r="Y91" s="190" t="str">
        <f t="shared" si="2"/>
        <v/>
      </c>
      <c r="Z91" s="191" t="str">
        <f t="shared" si="6"/>
        <v/>
      </c>
      <c r="AA91" s="192" t="str">
        <f t="shared" si="7"/>
        <v/>
      </c>
      <c r="AB91" s="194">
        <v>1</v>
      </c>
      <c r="AC91" s="194">
        <v>1.01</v>
      </c>
      <c r="AD91" s="194">
        <v>0.99</v>
      </c>
      <c r="AE91" s="194">
        <v>1.02</v>
      </c>
      <c r="AF91" s="194">
        <v>0.98</v>
      </c>
    </row>
    <row r="92" spans="2:32" x14ac:dyDescent="0.25">
      <c r="B92" s="107"/>
      <c r="C92" s="108"/>
      <c r="D92" s="109" t="str">
        <f t="shared" si="0"/>
        <v/>
      </c>
      <c r="E92" s="110" t="str">
        <f t="shared" si="1"/>
        <v/>
      </c>
      <c r="F92" s="111"/>
      <c r="G92" s="112" t="str">
        <f t="shared" si="8"/>
        <v/>
      </c>
      <c r="H92" s="112"/>
      <c r="I92" s="112"/>
      <c r="J92" s="112"/>
      <c r="K92" s="112"/>
      <c r="L92" s="112"/>
      <c r="M92" s="113"/>
      <c r="N92" s="114"/>
      <c r="O92" s="114"/>
      <c r="P92" s="114"/>
      <c r="Q92" s="114"/>
      <c r="R92" s="114"/>
      <c r="S92" s="115"/>
      <c r="T92" s="308"/>
      <c r="U92" s="309"/>
      <c r="V92" s="185"/>
      <c r="W92" s="48"/>
      <c r="X92" s="197" t="e">
        <f t="shared" si="3"/>
        <v>#VALUE!</v>
      </c>
      <c r="Y92" s="190" t="str">
        <f t="shared" si="2"/>
        <v/>
      </c>
      <c r="Z92" s="191" t="str">
        <f t="shared" si="6"/>
        <v/>
      </c>
      <c r="AA92" s="192" t="str">
        <f t="shared" si="7"/>
        <v/>
      </c>
      <c r="AB92" s="194">
        <v>1</v>
      </c>
      <c r="AC92" s="194">
        <v>1.01</v>
      </c>
      <c r="AD92" s="194">
        <v>0.99</v>
      </c>
      <c r="AE92" s="194">
        <v>1.02</v>
      </c>
      <c r="AF92" s="194">
        <v>0.98</v>
      </c>
    </row>
    <row r="93" spans="2:32" x14ac:dyDescent="0.25">
      <c r="B93" s="107"/>
      <c r="C93" s="108"/>
      <c r="D93" s="109" t="str">
        <f t="shared" si="0"/>
        <v/>
      </c>
      <c r="E93" s="110" t="str">
        <f t="shared" si="1"/>
        <v/>
      </c>
      <c r="F93" s="111"/>
      <c r="G93" s="112" t="str">
        <f t="shared" si="8"/>
        <v/>
      </c>
      <c r="H93" s="112"/>
      <c r="I93" s="112"/>
      <c r="J93" s="112"/>
      <c r="K93" s="112"/>
      <c r="L93" s="112"/>
      <c r="M93" s="113"/>
      <c r="N93" s="114"/>
      <c r="O93" s="114"/>
      <c r="P93" s="114"/>
      <c r="Q93" s="114"/>
      <c r="R93" s="114"/>
      <c r="S93" s="115"/>
      <c r="T93" s="308"/>
      <c r="U93" s="309"/>
      <c r="V93" s="185"/>
      <c r="W93" s="48"/>
      <c r="X93" s="197" t="e">
        <f t="shared" si="3"/>
        <v>#VALUE!</v>
      </c>
      <c r="Y93" s="190" t="str">
        <f t="shared" si="2"/>
        <v/>
      </c>
      <c r="Z93" s="191" t="str">
        <f t="shared" si="6"/>
        <v/>
      </c>
      <c r="AA93" s="192" t="str">
        <f t="shared" si="7"/>
        <v/>
      </c>
      <c r="AB93" s="194">
        <v>1</v>
      </c>
      <c r="AC93" s="194">
        <v>1.01</v>
      </c>
      <c r="AD93" s="194">
        <v>0.99</v>
      </c>
      <c r="AE93" s="194">
        <v>1.02</v>
      </c>
      <c r="AF93" s="194">
        <v>0.98</v>
      </c>
    </row>
    <row r="94" spans="2:32" x14ac:dyDescent="0.25">
      <c r="B94" s="107"/>
      <c r="C94" s="108"/>
      <c r="D94" s="109" t="str">
        <f t="shared" si="0"/>
        <v/>
      </c>
      <c r="E94" s="110" t="str">
        <f t="shared" si="1"/>
        <v/>
      </c>
      <c r="F94" s="111"/>
      <c r="G94" s="112" t="str">
        <f t="shared" si="8"/>
        <v/>
      </c>
      <c r="H94" s="112"/>
      <c r="I94" s="112"/>
      <c r="J94" s="112"/>
      <c r="K94" s="112"/>
      <c r="L94" s="112"/>
      <c r="M94" s="113"/>
      <c r="N94" s="114"/>
      <c r="O94" s="114"/>
      <c r="P94" s="114"/>
      <c r="Q94" s="114"/>
      <c r="R94" s="114"/>
      <c r="S94" s="115"/>
      <c r="T94" s="308"/>
      <c r="U94" s="309"/>
      <c r="V94" s="185"/>
      <c r="W94" s="48"/>
      <c r="X94" s="197" t="e">
        <f t="shared" si="3"/>
        <v>#VALUE!</v>
      </c>
      <c r="Y94" s="190" t="str">
        <f t="shared" si="2"/>
        <v/>
      </c>
      <c r="Z94" s="191" t="str">
        <f t="shared" si="6"/>
        <v/>
      </c>
      <c r="AA94" s="192" t="str">
        <f t="shared" si="7"/>
        <v/>
      </c>
      <c r="AB94" s="194">
        <v>1</v>
      </c>
      <c r="AC94" s="194">
        <v>1.01</v>
      </c>
      <c r="AD94" s="194">
        <v>0.99</v>
      </c>
      <c r="AE94" s="194">
        <v>1.02</v>
      </c>
      <c r="AF94" s="194">
        <v>0.98</v>
      </c>
    </row>
    <row r="95" spans="2:32" x14ac:dyDescent="0.25">
      <c r="B95" s="107"/>
      <c r="C95" s="108"/>
      <c r="D95" s="109" t="str">
        <f t="shared" si="0"/>
        <v/>
      </c>
      <c r="E95" s="110" t="str">
        <f t="shared" si="1"/>
        <v/>
      </c>
      <c r="F95" s="111"/>
      <c r="G95" s="112" t="str">
        <f t="shared" si="8"/>
        <v/>
      </c>
      <c r="H95" s="112"/>
      <c r="I95" s="112"/>
      <c r="J95" s="112"/>
      <c r="K95" s="112"/>
      <c r="L95" s="112"/>
      <c r="M95" s="113"/>
      <c r="N95" s="114"/>
      <c r="O95" s="114"/>
      <c r="P95" s="114"/>
      <c r="Q95" s="114"/>
      <c r="R95" s="114"/>
      <c r="S95" s="115"/>
      <c r="T95" s="308"/>
      <c r="U95" s="309"/>
      <c r="V95" s="185"/>
      <c r="W95" s="48"/>
      <c r="X95" s="197" t="e">
        <f t="shared" si="3"/>
        <v>#VALUE!</v>
      </c>
      <c r="Y95" s="190" t="str">
        <f t="shared" si="2"/>
        <v/>
      </c>
      <c r="Z95" s="191" t="str">
        <f t="shared" si="6"/>
        <v/>
      </c>
      <c r="AA95" s="192" t="str">
        <f t="shared" si="7"/>
        <v/>
      </c>
      <c r="AB95" s="194">
        <v>1</v>
      </c>
      <c r="AC95" s="194">
        <v>1.01</v>
      </c>
      <c r="AD95" s="194">
        <v>0.99</v>
      </c>
      <c r="AE95" s="194">
        <v>1.02</v>
      </c>
      <c r="AF95" s="194">
        <v>0.98</v>
      </c>
    </row>
    <row r="96" spans="2:32" x14ac:dyDescent="0.25">
      <c r="B96" s="107"/>
      <c r="C96" s="108"/>
      <c r="D96" s="109" t="str">
        <f t="shared" si="0"/>
        <v/>
      </c>
      <c r="E96" s="110" t="str">
        <f t="shared" si="1"/>
        <v/>
      </c>
      <c r="F96" s="111"/>
      <c r="G96" s="112" t="str">
        <f t="shared" si="8"/>
        <v/>
      </c>
      <c r="H96" s="112"/>
      <c r="I96" s="112"/>
      <c r="J96" s="112"/>
      <c r="K96" s="112"/>
      <c r="L96" s="112"/>
      <c r="M96" s="113"/>
      <c r="N96" s="114"/>
      <c r="O96" s="114"/>
      <c r="P96" s="114"/>
      <c r="Q96" s="114"/>
      <c r="R96" s="114"/>
      <c r="S96" s="115"/>
      <c r="T96" s="308"/>
      <c r="U96" s="309"/>
      <c r="V96" s="185"/>
      <c r="W96" s="48"/>
      <c r="X96" s="197" t="e">
        <f t="shared" si="3"/>
        <v>#VALUE!</v>
      </c>
      <c r="Y96" s="190" t="str">
        <f t="shared" si="2"/>
        <v/>
      </c>
      <c r="Z96" s="191" t="str">
        <f t="shared" si="6"/>
        <v/>
      </c>
      <c r="AA96" s="192" t="str">
        <f t="shared" si="7"/>
        <v/>
      </c>
      <c r="AB96" s="194">
        <v>1</v>
      </c>
      <c r="AC96" s="194">
        <v>1.01</v>
      </c>
      <c r="AD96" s="194">
        <v>0.99</v>
      </c>
      <c r="AE96" s="194">
        <v>1.02</v>
      </c>
      <c r="AF96" s="194">
        <v>0.98</v>
      </c>
    </row>
    <row r="97" spans="2:32" x14ac:dyDescent="0.25">
      <c r="B97" s="107"/>
      <c r="C97" s="108"/>
      <c r="D97" s="109" t="str">
        <f t="shared" si="0"/>
        <v/>
      </c>
      <c r="E97" s="110" t="str">
        <f t="shared" si="1"/>
        <v/>
      </c>
      <c r="F97" s="111"/>
      <c r="G97" s="112" t="str">
        <f t="shared" si="8"/>
        <v/>
      </c>
      <c r="H97" s="112"/>
      <c r="I97" s="112"/>
      <c r="J97" s="112"/>
      <c r="K97" s="112"/>
      <c r="L97" s="112"/>
      <c r="M97" s="113"/>
      <c r="N97" s="114"/>
      <c r="O97" s="114"/>
      <c r="P97" s="114"/>
      <c r="Q97" s="114"/>
      <c r="R97" s="114"/>
      <c r="S97" s="115"/>
      <c r="T97" s="308"/>
      <c r="U97" s="309"/>
      <c r="V97" s="185"/>
      <c r="W97" s="48"/>
      <c r="X97" s="197" t="e">
        <f t="shared" si="3"/>
        <v>#VALUE!</v>
      </c>
      <c r="Y97" s="190" t="str">
        <f t="shared" si="2"/>
        <v/>
      </c>
      <c r="Z97" s="191" t="str">
        <f t="shared" si="6"/>
        <v/>
      </c>
      <c r="AA97" s="192" t="str">
        <f t="shared" si="7"/>
        <v/>
      </c>
      <c r="AB97" s="194">
        <v>1</v>
      </c>
      <c r="AC97" s="194">
        <v>1.01</v>
      </c>
      <c r="AD97" s="194">
        <v>0.99</v>
      </c>
      <c r="AE97" s="194">
        <v>1.02</v>
      </c>
      <c r="AF97" s="194">
        <v>0.98</v>
      </c>
    </row>
    <row r="98" spans="2:32" x14ac:dyDescent="0.25">
      <c r="B98" s="107"/>
      <c r="C98" s="108"/>
      <c r="D98" s="109" t="str">
        <f t="shared" si="0"/>
        <v/>
      </c>
      <c r="E98" s="110" t="str">
        <f t="shared" si="1"/>
        <v/>
      </c>
      <c r="F98" s="111"/>
      <c r="G98" s="112" t="str">
        <f t="shared" si="8"/>
        <v/>
      </c>
      <c r="H98" s="112"/>
      <c r="I98" s="112"/>
      <c r="J98" s="112"/>
      <c r="K98" s="112"/>
      <c r="L98" s="112"/>
      <c r="M98" s="113"/>
      <c r="N98" s="114"/>
      <c r="O98" s="114"/>
      <c r="P98" s="114"/>
      <c r="Q98" s="114"/>
      <c r="R98" s="114"/>
      <c r="S98" s="115"/>
      <c r="T98" s="308"/>
      <c r="U98" s="309"/>
      <c r="V98" s="185"/>
      <c r="W98" s="48"/>
      <c r="X98" s="197" t="e">
        <f t="shared" si="3"/>
        <v>#VALUE!</v>
      </c>
      <c r="Y98" s="190" t="str">
        <f t="shared" si="2"/>
        <v/>
      </c>
      <c r="Z98" s="191" t="str">
        <f t="shared" si="6"/>
        <v/>
      </c>
      <c r="AA98" s="192" t="str">
        <f t="shared" si="7"/>
        <v/>
      </c>
      <c r="AB98" s="194">
        <v>1</v>
      </c>
      <c r="AC98" s="194">
        <v>1.01</v>
      </c>
      <c r="AD98" s="194">
        <v>0.99</v>
      </c>
      <c r="AE98" s="194">
        <v>1.02</v>
      </c>
      <c r="AF98" s="194">
        <v>0.98</v>
      </c>
    </row>
    <row r="99" spans="2:32" x14ac:dyDescent="0.25">
      <c r="B99" s="107"/>
      <c r="C99" s="108"/>
      <c r="D99" s="109" t="str">
        <f t="shared" si="0"/>
        <v/>
      </c>
      <c r="E99" s="110" t="str">
        <f t="shared" si="1"/>
        <v/>
      </c>
      <c r="F99" s="111"/>
      <c r="G99" s="112" t="str">
        <f t="shared" si="8"/>
        <v/>
      </c>
      <c r="H99" s="112"/>
      <c r="I99" s="112"/>
      <c r="J99" s="112"/>
      <c r="K99" s="112"/>
      <c r="L99" s="112"/>
      <c r="M99" s="113"/>
      <c r="N99" s="114"/>
      <c r="O99" s="114"/>
      <c r="P99" s="114"/>
      <c r="Q99" s="114"/>
      <c r="R99" s="114"/>
      <c r="S99" s="115"/>
      <c r="T99" s="308"/>
      <c r="U99" s="309"/>
      <c r="V99" s="185"/>
      <c r="W99" s="48"/>
      <c r="X99" s="197" t="e">
        <f t="shared" si="3"/>
        <v>#VALUE!</v>
      </c>
      <c r="Y99" s="190" t="str">
        <f t="shared" si="2"/>
        <v/>
      </c>
      <c r="Z99" s="191" t="str">
        <f t="shared" si="6"/>
        <v/>
      </c>
      <c r="AA99" s="192" t="str">
        <f t="shared" si="7"/>
        <v/>
      </c>
      <c r="AB99" s="194">
        <v>1</v>
      </c>
      <c r="AC99" s="194">
        <v>1.01</v>
      </c>
      <c r="AD99" s="194">
        <v>0.99</v>
      </c>
      <c r="AE99" s="194">
        <v>1.02</v>
      </c>
      <c r="AF99" s="194">
        <v>0.98</v>
      </c>
    </row>
    <row r="100" spans="2:32" ht="15.75" thickBot="1" x14ac:dyDescent="0.3">
      <c r="B100" s="106"/>
      <c r="C100" s="92"/>
      <c r="D100" s="135" t="str">
        <f t="shared" si="0"/>
        <v/>
      </c>
      <c r="E100" s="136" t="str">
        <f t="shared" si="1"/>
        <v/>
      </c>
      <c r="F100" s="93"/>
      <c r="G100" s="94" t="str">
        <f t="shared" si="8"/>
        <v/>
      </c>
      <c r="H100" s="94"/>
      <c r="I100" s="94"/>
      <c r="J100" s="94"/>
      <c r="K100" s="94"/>
      <c r="L100" s="94"/>
      <c r="M100" s="95"/>
      <c r="N100" s="96"/>
      <c r="O100" s="96"/>
      <c r="P100" s="96"/>
      <c r="Q100" s="96"/>
      <c r="R100" s="96"/>
      <c r="S100" s="97"/>
      <c r="T100" s="339"/>
      <c r="U100" s="340"/>
      <c r="V100" s="186"/>
      <c r="W100" s="41"/>
      <c r="X100" s="199" t="e">
        <f t="shared" si="3"/>
        <v>#VALUE!</v>
      </c>
      <c r="Y100" s="290" t="str">
        <f t="shared" ref="Y100" si="9">IF(C100="","",C100/$C$21)</f>
        <v/>
      </c>
      <c r="Z100" s="291" t="str">
        <f t="shared" ref="Z100" si="10">IF(C100="",IF(Y100="","",Y100),AVERAGE(Y91:Y111))</f>
        <v/>
      </c>
      <c r="AA100" s="292" t="str">
        <f t="shared" ref="AA100" si="11">IF(C100="",IF(Z100="","",Z100),AVERAGE(Y79:Y121))</f>
        <v/>
      </c>
      <c r="AB100" s="194">
        <v>1</v>
      </c>
      <c r="AC100" s="194">
        <v>1.01</v>
      </c>
      <c r="AD100" s="194">
        <v>0.99</v>
      </c>
      <c r="AE100" s="194">
        <v>1.02</v>
      </c>
      <c r="AF100" s="194">
        <v>0.98</v>
      </c>
    </row>
    <row r="101" spans="2:32" x14ac:dyDescent="0.25">
      <c r="E101" s="289" t="str">
        <f t="shared" ref="E101:E164" si="12">IF(C101="","",((C101/$C$22)-1))</f>
        <v/>
      </c>
      <c r="F101" s="45"/>
      <c r="G101" s="42" t="str">
        <f t="shared" si="8"/>
        <v/>
      </c>
      <c r="H101" s="43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t="str">
        <f t="shared" ref="Y101:Y163" si="13">IF(C101="","",C101/$C$21)</f>
        <v/>
      </c>
      <c r="Z101" s="188" t="str">
        <f t="shared" ref="Z101:Z109" si="14">IF(C101="",IF(Y101="","",Y101),AVERAGE(Y93:Y112))</f>
        <v/>
      </c>
      <c r="AA101" s="188" t="str">
        <f t="shared" ref="AA101:AA119" si="15">IF(D101="",IF(Z101="","",Z101),AVERAGE(Y83:Y122))</f>
        <v/>
      </c>
    </row>
    <row r="102" spans="2:32" x14ac:dyDescent="0.25">
      <c r="E102" s="289" t="str">
        <f t="shared" si="12"/>
        <v/>
      </c>
      <c r="F102" s="45"/>
      <c r="G102" s="42" t="str">
        <f t="shared" si="8"/>
        <v/>
      </c>
      <c r="H102" s="43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t="str">
        <f t="shared" si="13"/>
        <v/>
      </c>
      <c r="Z102" s="188" t="str">
        <f t="shared" si="14"/>
        <v/>
      </c>
      <c r="AA102" s="188" t="str">
        <f t="shared" si="15"/>
        <v/>
      </c>
    </row>
    <row r="103" spans="2:32" x14ac:dyDescent="0.25">
      <c r="E103" s="289" t="str">
        <f t="shared" si="12"/>
        <v/>
      </c>
      <c r="F103" s="45"/>
      <c r="G103" s="42" t="str">
        <f t="shared" si="8"/>
        <v/>
      </c>
      <c r="H103" s="43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t="str">
        <f t="shared" si="13"/>
        <v/>
      </c>
      <c r="Z103" s="188" t="str">
        <f t="shared" si="14"/>
        <v/>
      </c>
      <c r="AA103" s="188" t="str">
        <f t="shared" si="15"/>
        <v/>
      </c>
    </row>
    <row r="104" spans="2:32" x14ac:dyDescent="0.25">
      <c r="E104" s="289" t="str">
        <f t="shared" si="12"/>
        <v/>
      </c>
      <c r="F104" s="45"/>
      <c r="G104" s="42" t="str">
        <f t="shared" si="8"/>
        <v/>
      </c>
      <c r="H104" s="43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t="str">
        <f t="shared" si="13"/>
        <v/>
      </c>
      <c r="Z104" s="188" t="str">
        <f t="shared" si="14"/>
        <v/>
      </c>
      <c r="AA104" s="188" t="str">
        <f t="shared" si="15"/>
        <v/>
      </c>
    </row>
    <row r="105" spans="2:32" x14ac:dyDescent="0.25">
      <c r="E105" s="289" t="str">
        <f t="shared" si="12"/>
        <v/>
      </c>
      <c r="F105" s="45"/>
      <c r="G105" s="42" t="str">
        <f t="shared" si="8"/>
        <v/>
      </c>
      <c r="H105" s="43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t="str">
        <f t="shared" si="13"/>
        <v/>
      </c>
      <c r="Z105" s="188" t="str">
        <f t="shared" si="14"/>
        <v/>
      </c>
      <c r="AA105" s="188" t="str">
        <f t="shared" si="15"/>
        <v/>
      </c>
    </row>
    <row r="106" spans="2:32" x14ac:dyDescent="0.25">
      <c r="E106" s="289" t="str">
        <f t="shared" si="12"/>
        <v/>
      </c>
      <c r="F106" s="45"/>
      <c r="G106" s="42" t="str">
        <f t="shared" si="8"/>
        <v/>
      </c>
      <c r="H106" s="43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t="str">
        <f t="shared" si="13"/>
        <v/>
      </c>
      <c r="Z106" s="188" t="str">
        <f t="shared" si="14"/>
        <v/>
      </c>
      <c r="AA106" s="188" t="str">
        <f t="shared" si="15"/>
        <v/>
      </c>
    </row>
    <row r="107" spans="2:32" x14ac:dyDescent="0.25">
      <c r="E107" s="289" t="str">
        <f t="shared" si="12"/>
        <v/>
      </c>
      <c r="F107" s="45"/>
      <c r="G107" s="42" t="str">
        <f t="shared" si="8"/>
        <v/>
      </c>
      <c r="H107" s="43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t="str">
        <f t="shared" si="13"/>
        <v/>
      </c>
      <c r="Z107" s="188" t="str">
        <f t="shared" si="14"/>
        <v/>
      </c>
      <c r="AA107" s="188" t="str">
        <f t="shared" si="15"/>
        <v/>
      </c>
    </row>
    <row r="108" spans="2:32" x14ac:dyDescent="0.25">
      <c r="E108" s="289" t="str">
        <f t="shared" si="12"/>
        <v/>
      </c>
      <c r="F108" s="45"/>
      <c r="G108" s="42" t="str">
        <f t="shared" si="8"/>
        <v/>
      </c>
      <c r="H108" s="43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t="str">
        <f t="shared" si="13"/>
        <v/>
      </c>
      <c r="Z108" s="188" t="str">
        <f t="shared" si="14"/>
        <v/>
      </c>
      <c r="AA108" s="188" t="str">
        <f t="shared" si="15"/>
        <v/>
      </c>
    </row>
    <row r="109" spans="2:32" x14ac:dyDescent="0.25">
      <c r="E109" s="289" t="str">
        <f t="shared" si="12"/>
        <v/>
      </c>
      <c r="F109" s="45"/>
      <c r="G109" s="42" t="str">
        <f t="shared" si="8"/>
        <v/>
      </c>
      <c r="H109" s="43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t="str">
        <f t="shared" si="13"/>
        <v/>
      </c>
      <c r="Z109" s="188" t="str">
        <f t="shared" si="14"/>
        <v/>
      </c>
      <c r="AA109" s="188" t="str">
        <f t="shared" si="15"/>
        <v/>
      </c>
    </row>
    <row r="110" spans="2:32" x14ac:dyDescent="0.25">
      <c r="E110" s="289" t="str">
        <f t="shared" si="12"/>
        <v/>
      </c>
      <c r="F110" s="45"/>
      <c r="G110" s="42" t="str">
        <f t="shared" si="8"/>
        <v/>
      </c>
      <c r="H110" s="43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t="str">
        <f t="shared" si="13"/>
        <v/>
      </c>
      <c r="Z110" s="188" t="str">
        <f t="shared" ref="Z110:Z163" si="16">IF(C110="",IF(Y110="","",Y110),AVERAGE(Y101:Y121))</f>
        <v/>
      </c>
      <c r="AA110" s="188" t="str">
        <f t="shared" si="15"/>
        <v/>
      </c>
    </row>
    <row r="111" spans="2:32" x14ac:dyDescent="0.25">
      <c r="E111" s="289" t="str">
        <f t="shared" si="12"/>
        <v/>
      </c>
      <c r="F111" s="45"/>
      <c r="G111" s="42" t="str">
        <f t="shared" si="8"/>
        <v/>
      </c>
      <c r="H111" s="43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t="str">
        <f t="shared" si="13"/>
        <v/>
      </c>
      <c r="Z111" s="188" t="str">
        <f t="shared" si="16"/>
        <v/>
      </c>
      <c r="AA111" s="188" t="str">
        <f t="shared" si="15"/>
        <v/>
      </c>
    </row>
    <row r="112" spans="2:32" x14ac:dyDescent="0.25">
      <c r="E112" s="289" t="str">
        <f t="shared" si="12"/>
        <v/>
      </c>
      <c r="F112" s="45"/>
      <c r="G112" s="42" t="str">
        <f t="shared" si="8"/>
        <v/>
      </c>
      <c r="H112" s="43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t="str">
        <f t="shared" si="13"/>
        <v/>
      </c>
      <c r="Z112" s="188" t="str">
        <f t="shared" si="16"/>
        <v/>
      </c>
      <c r="AA112" s="188" t="str">
        <f t="shared" si="15"/>
        <v/>
      </c>
    </row>
    <row r="113" spans="5:27" x14ac:dyDescent="0.25">
      <c r="E113" s="289" t="str">
        <f t="shared" si="12"/>
        <v/>
      </c>
      <c r="F113" s="45"/>
      <c r="G113" s="42" t="str">
        <f t="shared" si="8"/>
        <v/>
      </c>
      <c r="H113" s="43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t="str">
        <f t="shared" si="13"/>
        <v/>
      </c>
      <c r="Z113" s="188" t="str">
        <f t="shared" si="16"/>
        <v/>
      </c>
      <c r="AA113" s="188" t="str">
        <f t="shared" si="15"/>
        <v/>
      </c>
    </row>
    <row r="114" spans="5:27" x14ac:dyDescent="0.25">
      <c r="E114" s="289" t="str">
        <f t="shared" si="12"/>
        <v/>
      </c>
      <c r="F114" s="45"/>
      <c r="G114" s="42" t="str">
        <f t="shared" si="8"/>
        <v/>
      </c>
      <c r="H114" s="43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t="str">
        <f t="shared" si="13"/>
        <v/>
      </c>
      <c r="Z114" s="188" t="str">
        <f t="shared" si="16"/>
        <v/>
      </c>
      <c r="AA114" s="188" t="str">
        <f t="shared" si="15"/>
        <v/>
      </c>
    </row>
    <row r="115" spans="5:27" x14ac:dyDescent="0.25">
      <c r="E115" s="289" t="str">
        <f t="shared" si="12"/>
        <v/>
      </c>
      <c r="F115" s="45"/>
      <c r="G115" s="42" t="str">
        <f t="shared" si="8"/>
        <v/>
      </c>
      <c r="H115" s="43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t="str">
        <f t="shared" si="13"/>
        <v/>
      </c>
      <c r="Z115" s="188" t="str">
        <f t="shared" si="16"/>
        <v/>
      </c>
      <c r="AA115" s="188" t="str">
        <f t="shared" si="15"/>
        <v/>
      </c>
    </row>
    <row r="116" spans="5:27" x14ac:dyDescent="0.25">
      <c r="E116" s="289" t="str">
        <f t="shared" si="12"/>
        <v/>
      </c>
      <c r="F116" s="45"/>
      <c r="G116" s="42" t="str">
        <f t="shared" si="8"/>
        <v/>
      </c>
      <c r="H116" s="43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t="str">
        <f t="shared" si="13"/>
        <v/>
      </c>
      <c r="Z116" s="188" t="str">
        <f t="shared" si="16"/>
        <v/>
      </c>
      <c r="AA116" s="188" t="str">
        <f t="shared" si="15"/>
        <v/>
      </c>
    </row>
    <row r="117" spans="5:27" x14ac:dyDescent="0.25">
      <c r="E117" s="289" t="str">
        <f t="shared" si="12"/>
        <v/>
      </c>
      <c r="F117" s="45"/>
      <c r="G117" s="42" t="str">
        <f t="shared" si="8"/>
        <v/>
      </c>
      <c r="H117" s="43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t="str">
        <f t="shared" si="13"/>
        <v/>
      </c>
      <c r="Z117" s="188" t="str">
        <f t="shared" si="16"/>
        <v/>
      </c>
      <c r="AA117" s="188" t="str">
        <f t="shared" si="15"/>
        <v/>
      </c>
    </row>
    <row r="118" spans="5:27" x14ac:dyDescent="0.25">
      <c r="E118" s="289" t="str">
        <f t="shared" si="12"/>
        <v/>
      </c>
      <c r="F118" s="45"/>
      <c r="G118" s="42" t="str">
        <f t="shared" si="8"/>
        <v/>
      </c>
      <c r="H118" s="43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t="str">
        <f t="shared" si="13"/>
        <v/>
      </c>
      <c r="Z118" s="188" t="str">
        <f t="shared" si="16"/>
        <v/>
      </c>
      <c r="AA118" s="188" t="str">
        <f t="shared" si="15"/>
        <v/>
      </c>
    </row>
    <row r="119" spans="5:27" x14ac:dyDescent="0.25">
      <c r="E119" s="289" t="str">
        <f t="shared" si="12"/>
        <v/>
      </c>
      <c r="F119" s="45"/>
      <c r="G119" s="42" t="str">
        <f t="shared" si="8"/>
        <v/>
      </c>
      <c r="H119" s="43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t="str">
        <f t="shared" si="13"/>
        <v/>
      </c>
      <c r="Z119" s="188" t="str">
        <f t="shared" si="16"/>
        <v/>
      </c>
      <c r="AA119" s="188" t="str">
        <f t="shared" si="15"/>
        <v/>
      </c>
    </row>
    <row r="120" spans="5:27" x14ac:dyDescent="0.25">
      <c r="E120" s="289" t="str">
        <f t="shared" si="12"/>
        <v/>
      </c>
      <c r="F120" s="45"/>
      <c r="G120" s="42" t="str">
        <f t="shared" si="8"/>
        <v/>
      </c>
      <c r="H120" s="43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t="str">
        <f t="shared" si="13"/>
        <v/>
      </c>
      <c r="Z120" s="188" t="str">
        <f t="shared" si="16"/>
        <v/>
      </c>
      <c r="AA120" s="188" t="str">
        <f t="shared" ref="AA120:AA163" si="17">IF(D120="",IF(Z120="","",Z120),AVERAGE(Y101:Y141))</f>
        <v/>
      </c>
    </row>
    <row r="121" spans="5:27" x14ac:dyDescent="0.25">
      <c r="E121" s="289" t="str">
        <f t="shared" si="12"/>
        <v/>
      </c>
      <c r="F121" s="45"/>
      <c r="G121" s="42" t="str">
        <f t="shared" si="8"/>
        <v/>
      </c>
      <c r="H121" s="43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t="str">
        <f t="shared" si="13"/>
        <v/>
      </c>
      <c r="Z121" s="188" t="str">
        <f t="shared" si="16"/>
        <v/>
      </c>
      <c r="AA121" s="188" t="str">
        <f t="shared" si="17"/>
        <v/>
      </c>
    </row>
    <row r="122" spans="5:27" x14ac:dyDescent="0.25">
      <c r="E122" s="289" t="str">
        <f t="shared" si="12"/>
        <v/>
      </c>
      <c r="F122" s="45"/>
      <c r="G122" s="42" t="str">
        <f t="shared" si="8"/>
        <v/>
      </c>
      <c r="H122" s="43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t="str">
        <f t="shared" si="13"/>
        <v/>
      </c>
      <c r="Z122" s="188" t="str">
        <f t="shared" si="16"/>
        <v/>
      </c>
      <c r="AA122" s="188" t="str">
        <f t="shared" si="17"/>
        <v/>
      </c>
    </row>
    <row r="123" spans="5:27" x14ac:dyDescent="0.25">
      <c r="E123" s="289" t="str">
        <f t="shared" si="12"/>
        <v/>
      </c>
      <c r="F123" s="45"/>
      <c r="G123" s="42" t="str">
        <f t="shared" si="8"/>
        <v/>
      </c>
      <c r="H123" s="43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t="str">
        <f t="shared" si="13"/>
        <v/>
      </c>
      <c r="Z123" s="188" t="str">
        <f t="shared" si="16"/>
        <v/>
      </c>
      <c r="AA123" s="188" t="str">
        <f t="shared" si="17"/>
        <v/>
      </c>
    </row>
    <row r="124" spans="5:27" x14ac:dyDescent="0.25">
      <c r="E124" s="289" t="str">
        <f t="shared" si="12"/>
        <v/>
      </c>
      <c r="F124" s="45"/>
      <c r="G124" s="42" t="str">
        <f t="shared" si="8"/>
        <v/>
      </c>
      <c r="H124" s="43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t="str">
        <f t="shared" si="13"/>
        <v/>
      </c>
      <c r="Z124" s="188" t="str">
        <f t="shared" si="16"/>
        <v/>
      </c>
      <c r="AA124" s="188" t="str">
        <f t="shared" si="17"/>
        <v/>
      </c>
    </row>
    <row r="125" spans="5:27" x14ac:dyDescent="0.25">
      <c r="E125" s="289" t="str">
        <f t="shared" si="12"/>
        <v/>
      </c>
      <c r="F125" s="45"/>
      <c r="G125" s="42" t="str">
        <f t="shared" si="8"/>
        <v/>
      </c>
      <c r="H125" s="43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t="str">
        <f t="shared" si="13"/>
        <v/>
      </c>
      <c r="Z125" s="188" t="str">
        <f t="shared" si="16"/>
        <v/>
      </c>
      <c r="AA125" s="188" t="str">
        <f t="shared" si="17"/>
        <v/>
      </c>
    </row>
    <row r="126" spans="5:27" x14ac:dyDescent="0.25">
      <c r="E126" s="289" t="str">
        <f t="shared" si="12"/>
        <v/>
      </c>
      <c r="F126" s="45"/>
      <c r="G126" s="42" t="str">
        <f t="shared" si="8"/>
        <v/>
      </c>
      <c r="H126" s="43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t="str">
        <f t="shared" si="13"/>
        <v/>
      </c>
      <c r="Z126" s="188" t="str">
        <f t="shared" si="16"/>
        <v/>
      </c>
      <c r="AA126" s="188" t="str">
        <f t="shared" si="17"/>
        <v/>
      </c>
    </row>
    <row r="127" spans="5:27" x14ac:dyDescent="0.25">
      <c r="E127" s="289" t="str">
        <f t="shared" si="12"/>
        <v/>
      </c>
      <c r="F127" s="45"/>
      <c r="G127" s="42" t="str">
        <f t="shared" si="8"/>
        <v/>
      </c>
      <c r="H127" s="43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t="str">
        <f t="shared" si="13"/>
        <v/>
      </c>
      <c r="Z127" s="188" t="str">
        <f t="shared" si="16"/>
        <v/>
      </c>
      <c r="AA127" s="188" t="str">
        <f t="shared" si="17"/>
        <v/>
      </c>
    </row>
    <row r="128" spans="5:27" x14ac:dyDescent="0.25">
      <c r="E128" s="289" t="str">
        <f t="shared" si="12"/>
        <v/>
      </c>
      <c r="F128" s="45"/>
      <c r="G128" s="42" t="str">
        <f t="shared" si="8"/>
        <v/>
      </c>
      <c r="H128" s="43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t="str">
        <f t="shared" si="13"/>
        <v/>
      </c>
      <c r="Z128" s="188" t="str">
        <f t="shared" si="16"/>
        <v/>
      </c>
      <c r="AA128" s="188" t="str">
        <f t="shared" si="17"/>
        <v/>
      </c>
    </row>
    <row r="129" spans="5:27" x14ac:dyDescent="0.25">
      <c r="E129" s="289" t="str">
        <f t="shared" si="12"/>
        <v/>
      </c>
      <c r="F129" s="45"/>
      <c r="G129" s="42" t="str">
        <f t="shared" si="8"/>
        <v/>
      </c>
      <c r="H129" s="43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t="str">
        <f t="shared" si="13"/>
        <v/>
      </c>
      <c r="Z129" s="188" t="str">
        <f t="shared" si="16"/>
        <v/>
      </c>
      <c r="AA129" s="188" t="str">
        <f t="shared" si="17"/>
        <v/>
      </c>
    </row>
    <row r="130" spans="5:27" x14ac:dyDescent="0.25">
      <c r="E130" s="289" t="str">
        <f t="shared" si="12"/>
        <v/>
      </c>
      <c r="F130" s="45"/>
      <c r="G130" s="42" t="str">
        <f t="shared" si="8"/>
        <v/>
      </c>
      <c r="H130" s="43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t="str">
        <f t="shared" si="13"/>
        <v/>
      </c>
      <c r="Z130" s="188" t="str">
        <f t="shared" si="16"/>
        <v/>
      </c>
      <c r="AA130" s="188" t="str">
        <f t="shared" si="17"/>
        <v/>
      </c>
    </row>
    <row r="131" spans="5:27" x14ac:dyDescent="0.25">
      <c r="E131" s="289" t="str">
        <f t="shared" si="12"/>
        <v/>
      </c>
      <c r="F131" s="45"/>
      <c r="G131" s="42" t="str">
        <f t="shared" si="8"/>
        <v/>
      </c>
      <c r="H131" s="43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t="str">
        <f t="shared" si="13"/>
        <v/>
      </c>
      <c r="Z131" s="188" t="str">
        <f t="shared" si="16"/>
        <v/>
      </c>
      <c r="AA131" s="188" t="str">
        <f t="shared" si="17"/>
        <v/>
      </c>
    </row>
    <row r="132" spans="5:27" x14ac:dyDescent="0.25">
      <c r="E132" s="289" t="str">
        <f t="shared" si="12"/>
        <v/>
      </c>
      <c r="F132" s="45"/>
      <c r="G132" s="42" t="str">
        <f t="shared" si="8"/>
        <v/>
      </c>
      <c r="H132" s="43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t="str">
        <f t="shared" si="13"/>
        <v/>
      </c>
      <c r="Z132" s="188" t="str">
        <f t="shared" si="16"/>
        <v/>
      </c>
      <c r="AA132" s="188" t="str">
        <f t="shared" si="17"/>
        <v/>
      </c>
    </row>
    <row r="133" spans="5:27" x14ac:dyDescent="0.25">
      <c r="E133" s="289" t="str">
        <f t="shared" si="12"/>
        <v/>
      </c>
      <c r="F133" s="45"/>
      <c r="G133" s="42" t="str">
        <f t="shared" si="8"/>
        <v/>
      </c>
      <c r="H133" s="43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t="str">
        <f t="shared" si="13"/>
        <v/>
      </c>
      <c r="Z133" s="188" t="str">
        <f t="shared" si="16"/>
        <v/>
      </c>
      <c r="AA133" s="188" t="str">
        <f t="shared" si="17"/>
        <v/>
      </c>
    </row>
    <row r="134" spans="5:27" x14ac:dyDescent="0.25">
      <c r="E134" s="289" t="str">
        <f t="shared" si="12"/>
        <v/>
      </c>
      <c r="F134" s="45"/>
      <c r="G134" s="42" t="str">
        <f t="shared" si="8"/>
        <v/>
      </c>
      <c r="H134" s="43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t="str">
        <f t="shared" si="13"/>
        <v/>
      </c>
      <c r="Z134" s="188" t="str">
        <f t="shared" si="16"/>
        <v/>
      </c>
      <c r="AA134" s="188" t="str">
        <f t="shared" si="17"/>
        <v/>
      </c>
    </row>
    <row r="135" spans="5:27" x14ac:dyDescent="0.25">
      <c r="E135" s="289" t="str">
        <f t="shared" si="12"/>
        <v/>
      </c>
      <c r="F135" s="45"/>
      <c r="G135" s="42" t="str">
        <f t="shared" si="8"/>
        <v/>
      </c>
      <c r="H135" s="43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t="str">
        <f t="shared" si="13"/>
        <v/>
      </c>
      <c r="Z135" s="188" t="str">
        <f t="shared" si="16"/>
        <v/>
      </c>
      <c r="AA135" s="188" t="str">
        <f t="shared" si="17"/>
        <v/>
      </c>
    </row>
    <row r="136" spans="5:27" x14ac:dyDescent="0.25">
      <c r="E136" s="289" t="str">
        <f t="shared" si="12"/>
        <v/>
      </c>
      <c r="F136" s="45"/>
      <c r="G136" s="42" t="str">
        <f t="shared" si="8"/>
        <v/>
      </c>
      <c r="H136" s="43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t="str">
        <f t="shared" si="13"/>
        <v/>
      </c>
      <c r="Z136" s="188" t="str">
        <f t="shared" si="16"/>
        <v/>
      </c>
      <c r="AA136" s="188" t="str">
        <f t="shared" si="17"/>
        <v/>
      </c>
    </row>
    <row r="137" spans="5:27" x14ac:dyDescent="0.25">
      <c r="E137" s="289" t="str">
        <f t="shared" si="12"/>
        <v/>
      </c>
      <c r="F137" s="45"/>
      <c r="G137" s="42" t="str">
        <f t="shared" si="8"/>
        <v/>
      </c>
      <c r="H137" s="43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t="str">
        <f t="shared" si="13"/>
        <v/>
      </c>
      <c r="Z137" s="188" t="str">
        <f t="shared" si="16"/>
        <v/>
      </c>
      <c r="AA137" s="188" t="str">
        <f t="shared" si="17"/>
        <v/>
      </c>
    </row>
    <row r="138" spans="5:27" x14ac:dyDescent="0.25">
      <c r="E138" s="289" t="str">
        <f t="shared" si="12"/>
        <v/>
      </c>
      <c r="F138" s="45"/>
      <c r="G138" s="42" t="str">
        <f t="shared" ref="G138:G201" si="18">IF(F138="","",F138/$C$21)</f>
        <v/>
      </c>
      <c r="H138" s="43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t="str">
        <f t="shared" si="13"/>
        <v/>
      </c>
      <c r="Z138" s="188" t="str">
        <f t="shared" si="16"/>
        <v/>
      </c>
      <c r="AA138" s="188" t="str">
        <f t="shared" si="17"/>
        <v/>
      </c>
    </row>
    <row r="139" spans="5:27" x14ac:dyDescent="0.25">
      <c r="E139" s="289" t="str">
        <f t="shared" si="12"/>
        <v/>
      </c>
      <c r="F139" s="45"/>
      <c r="G139" s="42" t="str">
        <f t="shared" si="18"/>
        <v/>
      </c>
      <c r="H139" s="43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t="str">
        <f t="shared" si="13"/>
        <v/>
      </c>
      <c r="Z139" s="188" t="str">
        <f t="shared" si="16"/>
        <v/>
      </c>
      <c r="AA139" s="188" t="str">
        <f t="shared" si="17"/>
        <v/>
      </c>
    </row>
    <row r="140" spans="5:27" x14ac:dyDescent="0.25">
      <c r="E140" s="289" t="str">
        <f t="shared" si="12"/>
        <v/>
      </c>
      <c r="F140" s="45"/>
      <c r="G140" s="42" t="str">
        <f t="shared" si="18"/>
        <v/>
      </c>
      <c r="H140" s="43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t="str">
        <f t="shared" si="13"/>
        <v/>
      </c>
      <c r="Z140" s="188" t="str">
        <f t="shared" si="16"/>
        <v/>
      </c>
      <c r="AA140" s="188" t="str">
        <f t="shared" si="17"/>
        <v/>
      </c>
    </row>
    <row r="141" spans="5:27" x14ac:dyDescent="0.25">
      <c r="E141" s="289" t="str">
        <f t="shared" si="12"/>
        <v/>
      </c>
      <c r="F141" s="45"/>
      <c r="G141" s="42" t="str">
        <f t="shared" si="18"/>
        <v/>
      </c>
      <c r="H141" s="43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t="str">
        <f t="shared" si="13"/>
        <v/>
      </c>
      <c r="Z141" s="188" t="str">
        <f t="shared" si="16"/>
        <v/>
      </c>
      <c r="AA141" s="188" t="str">
        <f t="shared" si="17"/>
        <v/>
      </c>
    </row>
    <row r="142" spans="5:27" x14ac:dyDescent="0.25">
      <c r="E142" s="289" t="str">
        <f t="shared" si="12"/>
        <v/>
      </c>
      <c r="F142" s="45"/>
      <c r="G142" s="42" t="str">
        <f t="shared" si="18"/>
        <v/>
      </c>
      <c r="H142" s="43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t="str">
        <f t="shared" si="13"/>
        <v/>
      </c>
      <c r="Z142" s="188" t="str">
        <f t="shared" si="16"/>
        <v/>
      </c>
      <c r="AA142" s="188" t="str">
        <f t="shared" si="17"/>
        <v/>
      </c>
    </row>
    <row r="143" spans="5:27" x14ac:dyDescent="0.25">
      <c r="E143" s="289" t="str">
        <f t="shared" si="12"/>
        <v/>
      </c>
      <c r="F143" s="45"/>
      <c r="G143" s="42" t="str">
        <f t="shared" si="18"/>
        <v/>
      </c>
      <c r="H143" s="43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t="str">
        <f t="shared" si="13"/>
        <v/>
      </c>
      <c r="Z143" s="188" t="str">
        <f t="shared" si="16"/>
        <v/>
      </c>
      <c r="AA143" s="188" t="str">
        <f t="shared" si="17"/>
        <v/>
      </c>
    </row>
    <row r="144" spans="5:27" x14ac:dyDescent="0.25">
      <c r="E144" s="289" t="str">
        <f t="shared" si="12"/>
        <v/>
      </c>
      <c r="F144" s="45"/>
      <c r="G144" s="42" t="str">
        <f t="shared" si="18"/>
        <v/>
      </c>
      <c r="H144" s="43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t="str">
        <f t="shared" si="13"/>
        <v/>
      </c>
      <c r="Z144" s="188" t="str">
        <f t="shared" si="16"/>
        <v/>
      </c>
      <c r="AA144" s="188" t="str">
        <f t="shared" si="17"/>
        <v/>
      </c>
    </row>
    <row r="145" spans="5:27" x14ac:dyDescent="0.25">
      <c r="E145" s="289" t="str">
        <f t="shared" si="12"/>
        <v/>
      </c>
      <c r="F145" s="45"/>
      <c r="G145" s="42" t="str">
        <f t="shared" si="18"/>
        <v/>
      </c>
      <c r="H145" s="43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t="str">
        <f t="shared" si="13"/>
        <v/>
      </c>
      <c r="Z145" s="188" t="str">
        <f t="shared" si="16"/>
        <v/>
      </c>
      <c r="AA145" s="188" t="str">
        <f t="shared" si="17"/>
        <v/>
      </c>
    </row>
    <row r="146" spans="5:27" x14ac:dyDescent="0.25">
      <c r="E146" s="289" t="str">
        <f t="shared" si="12"/>
        <v/>
      </c>
      <c r="F146" s="45"/>
      <c r="G146" s="42" t="str">
        <f t="shared" si="18"/>
        <v/>
      </c>
      <c r="H146" s="43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t="str">
        <f t="shared" si="13"/>
        <v/>
      </c>
      <c r="Z146" s="188" t="str">
        <f t="shared" si="16"/>
        <v/>
      </c>
      <c r="AA146" s="188" t="str">
        <f t="shared" si="17"/>
        <v/>
      </c>
    </row>
    <row r="147" spans="5:27" x14ac:dyDescent="0.25">
      <c r="E147" s="289" t="str">
        <f t="shared" si="12"/>
        <v/>
      </c>
      <c r="F147" s="45"/>
      <c r="G147" s="42" t="str">
        <f t="shared" si="18"/>
        <v/>
      </c>
      <c r="H147" s="43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t="str">
        <f t="shared" si="13"/>
        <v/>
      </c>
      <c r="Z147" s="188" t="str">
        <f t="shared" si="16"/>
        <v/>
      </c>
      <c r="AA147" s="188" t="str">
        <f t="shared" si="17"/>
        <v/>
      </c>
    </row>
    <row r="148" spans="5:27" x14ac:dyDescent="0.25">
      <c r="E148" s="289" t="str">
        <f t="shared" si="12"/>
        <v/>
      </c>
      <c r="F148" s="45"/>
      <c r="G148" s="42" t="str">
        <f t="shared" si="18"/>
        <v/>
      </c>
      <c r="H148" s="43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t="str">
        <f t="shared" si="13"/>
        <v/>
      </c>
      <c r="Z148" s="188" t="str">
        <f t="shared" si="16"/>
        <v/>
      </c>
      <c r="AA148" s="188" t="str">
        <f t="shared" si="17"/>
        <v/>
      </c>
    </row>
    <row r="149" spans="5:27" x14ac:dyDescent="0.25">
      <c r="E149" s="289" t="str">
        <f t="shared" si="12"/>
        <v/>
      </c>
      <c r="F149" s="45"/>
      <c r="G149" s="42" t="str">
        <f t="shared" si="18"/>
        <v/>
      </c>
      <c r="H149" s="43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t="str">
        <f t="shared" si="13"/>
        <v/>
      </c>
      <c r="Z149" s="188" t="str">
        <f t="shared" si="16"/>
        <v/>
      </c>
      <c r="AA149" s="188" t="str">
        <f t="shared" si="17"/>
        <v/>
      </c>
    </row>
    <row r="150" spans="5:27" x14ac:dyDescent="0.25">
      <c r="E150" s="289" t="str">
        <f t="shared" si="12"/>
        <v/>
      </c>
      <c r="F150" s="45"/>
      <c r="G150" s="42" t="str">
        <f t="shared" si="18"/>
        <v/>
      </c>
      <c r="H150" s="43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t="str">
        <f t="shared" si="13"/>
        <v/>
      </c>
      <c r="Z150" s="188" t="str">
        <f t="shared" si="16"/>
        <v/>
      </c>
      <c r="AA150" s="188" t="str">
        <f t="shared" si="17"/>
        <v/>
      </c>
    </row>
    <row r="151" spans="5:27" x14ac:dyDescent="0.25">
      <c r="E151" s="289" t="str">
        <f t="shared" si="12"/>
        <v/>
      </c>
      <c r="F151" s="45"/>
      <c r="G151" s="42" t="str">
        <f t="shared" si="18"/>
        <v/>
      </c>
      <c r="H151" s="43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t="str">
        <f t="shared" si="13"/>
        <v/>
      </c>
      <c r="Z151" s="188" t="str">
        <f t="shared" si="16"/>
        <v/>
      </c>
      <c r="AA151" s="188" t="str">
        <f t="shared" si="17"/>
        <v/>
      </c>
    </row>
    <row r="152" spans="5:27" x14ac:dyDescent="0.25">
      <c r="E152" s="289" t="str">
        <f t="shared" si="12"/>
        <v/>
      </c>
      <c r="F152" s="45"/>
      <c r="G152" s="42" t="str">
        <f t="shared" si="18"/>
        <v/>
      </c>
      <c r="H152" s="43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t="str">
        <f t="shared" si="13"/>
        <v/>
      </c>
      <c r="Z152" s="188" t="str">
        <f t="shared" si="16"/>
        <v/>
      </c>
      <c r="AA152" s="188" t="str">
        <f t="shared" si="17"/>
        <v/>
      </c>
    </row>
    <row r="153" spans="5:27" x14ac:dyDescent="0.25">
      <c r="E153" s="289" t="str">
        <f t="shared" si="12"/>
        <v/>
      </c>
      <c r="F153" s="45"/>
      <c r="G153" s="42" t="str">
        <f t="shared" si="18"/>
        <v/>
      </c>
      <c r="H153" s="43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t="str">
        <f t="shared" si="13"/>
        <v/>
      </c>
      <c r="Z153" s="188" t="str">
        <f t="shared" si="16"/>
        <v/>
      </c>
      <c r="AA153" s="188" t="str">
        <f t="shared" si="17"/>
        <v/>
      </c>
    </row>
    <row r="154" spans="5:27" x14ac:dyDescent="0.25">
      <c r="E154" s="289" t="str">
        <f t="shared" si="12"/>
        <v/>
      </c>
      <c r="F154" s="45"/>
      <c r="G154" s="42" t="str">
        <f t="shared" si="18"/>
        <v/>
      </c>
      <c r="H154" s="43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t="str">
        <f t="shared" si="13"/>
        <v/>
      </c>
      <c r="Z154" s="188" t="str">
        <f t="shared" si="16"/>
        <v/>
      </c>
      <c r="AA154" s="188" t="str">
        <f t="shared" si="17"/>
        <v/>
      </c>
    </row>
    <row r="155" spans="5:27" x14ac:dyDescent="0.25">
      <c r="E155" s="289" t="str">
        <f t="shared" si="12"/>
        <v/>
      </c>
      <c r="F155" s="45"/>
      <c r="G155" s="42" t="str">
        <f t="shared" si="18"/>
        <v/>
      </c>
      <c r="H155" s="43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t="str">
        <f t="shared" si="13"/>
        <v/>
      </c>
      <c r="Z155" s="188" t="str">
        <f t="shared" si="16"/>
        <v/>
      </c>
      <c r="AA155" s="188" t="str">
        <f t="shared" si="17"/>
        <v/>
      </c>
    </row>
    <row r="156" spans="5:27" x14ac:dyDescent="0.25">
      <c r="E156" s="289" t="str">
        <f t="shared" si="12"/>
        <v/>
      </c>
      <c r="F156" s="45"/>
      <c r="G156" s="42" t="str">
        <f t="shared" si="18"/>
        <v/>
      </c>
      <c r="H156" s="43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t="str">
        <f t="shared" si="13"/>
        <v/>
      </c>
      <c r="Z156" s="188" t="str">
        <f t="shared" si="16"/>
        <v/>
      </c>
      <c r="AA156" s="188" t="str">
        <f t="shared" si="17"/>
        <v/>
      </c>
    </row>
    <row r="157" spans="5:27" x14ac:dyDescent="0.25">
      <c r="E157" s="289" t="str">
        <f t="shared" si="12"/>
        <v/>
      </c>
      <c r="F157" s="45"/>
      <c r="G157" s="42" t="str">
        <f t="shared" si="18"/>
        <v/>
      </c>
      <c r="H157" s="43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t="str">
        <f t="shared" si="13"/>
        <v/>
      </c>
      <c r="Z157" s="188" t="str">
        <f t="shared" si="16"/>
        <v/>
      </c>
      <c r="AA157" s="188" t="str">
        <f t="shared" si="17"/>
        <v/>
      </c>
    </row>
    <row r="158" spans="5:27" x14ac:dyDescent="0.25">
      <c r="E158" s="289" t="str">
        <f t="shared" si="12"/>
        <v/>
      </c>
      <c r="F158" s="45"/>
      <c r="G158" s="42" t="str">
        <f t="shared" si="18"/>
        <v/>
      </c>
      <c r="H158" s="43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t="str">
        <f t="shared" si="13"/>
        <v/>
      </c>
      <c r="Z158" s="188" t="str">
        <f t="shared" si="16"/>
        <v/>
      </c>
      <c r="AA158" s="188" t="str">
        <f t="shared" si="17"/>
        <v/>
      </c>
    </row>
    <row r="159" spans="5:27" x14ac:dyDescent="0.25">
      <c r="E159" s="289" t="str">
        <f t="shared" si="12"/>
        <v/>
      </c>
      <c r="F159" s="45"/>
      <c r="G159" s="42" t="str">
        <f t="shared" si="18"/>
        <v/>
      </c>
      <c r="H159" s="43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t="str">
        <f t="shared" si="13"/>
        <v/>
      </c>
      <c r="Z159" s="188" t="str">
        <f t="shared" si="16"/>
        <v/>
      </c>
      <c r="AA159" s="188" t="str">
        <f t="shared" si="17"/>
        <v/>
      </c>
    </row>
    <row r="160" spans="5:27" x14ac:dyDescent="0.25">
      <c r="E160" s="289" t="str">
        <f t="shared" si="12"/>
        <v/>
      </c>
      <c r="F160" s="45"/>
      <c r="G160" s="42" t="str">
        <f t="shared" si="18"/>
        <v/>
      </c>
      <c r="H160" s="43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t="str">
        <f t="shared" si="13"/>
        <v/>
      </c>
      <c r="Z160" s="188" t="str">
        <f t="shared" si="16"/>
        <v/>
      </c>
      <c r="AA160" s="188" t="str">
        <f t="shared" si="17"/>
        <v/>
      </c>
    </row>
    <row r="161" spans="5:27" x14ac:dyDescent="0.25">
      <c r="E161" s="289" t="str">
        <f t="shared" si="12"/>
        <v/>
      </c>
      <c r="F161" s="45"/>
      <c r="G161" s="42" t="str">
        <f t="shared" si="18"/>
        <v/>
      </c>
      <c r="H161" s="43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t="str">
        <f t="shared" si="13"/>
        <v/>
      </c>
      <c r="Z161" s="188" t="str">
        <f t="shared" si="16"/>
        <v/>
      </c>
      <c r="AA161" s="188" t="str">
        <f t="shared" si="17"/>
        <v/>
      </c>
    </row>
    <row r="162" spans="5:27" x14ac:dyDescent="0.25">
      <c r="E162" s="289" t="str">
        <f t="shared" si="12"/>
        <v/>
      </c>
      <c r="F162" s="45"/>
      <c r="G162" s="42" t="str">
        <f t="shared" si="18"/>
        <v/>
      </c>
      <c r="H162" s="43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t="str">
        <f t="shared" si="13"/>
        <v/>
      </c>
      <c r="Z162" s="188" t="str">
        <f t="shared" si="16"/>
        <v/>
      </c>
      <c r="AA162" s="188" t="str">
        <f t="shared" si="17"/>
        <v/>
      </c>
    </row>
    <row r="163" spans="5:27" x14ac:dyDescent="0.25">
      <c r="E163" s="289" t="str">
        <f t="shared" si="12"/>
        <v/>
      </c>
      <c r="F163" s="45"/>
      <c r="G163" s="42" t="str">
        <f t="shared" si="18"/>
        <v/>
      </c>
      <c r="H163" s="43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t="str">
        <f t="shared" si="13"/>
        <v/>
      </c>
      <c r="Z163" s="188" t="str">
        <f t="shared" si="16"/>
        <v/>
      </c>
      <c r="AA163" s="188" t="str">
        <f t="shared" si="17"/>
        <v/>
      </c>
    </row>
    <row r="164" spans="5:27" x14ac:dyDescent="0.25">
      <c r="E164" s="289" t="str">
        <f t="shared" si="12"/>
        <v/>
      </c>
      <c r="F164" s="45"/>
      <c r="G164" s="42" t="str">
        <f t="shared" si="18"/>
        <v/>
      </c>
      <c r="H164" s="43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t="str">
        <f t="shared" ref="Y164:Y227" si="19">IF(C164="","",C164/$C$21)</f>
        <v/>
      </c>
      <c r="Z164" s="188" t="str">
        <f t="shared" ref="Z164:Z227" si="20">IF(C164="",IF(Y164="","",Y164),AVERAGE(Y155:Y175))</f>
        <v/>
      </c>
      <c r="AA164" s="188" t="str">
        <f t="shared" ref="AA164:AA227" si="21">IF(D164="",IF(Z164="","",Z164),AVERAGE(Y145:Y185))</f>
        <v/>
      </c>
    </row>
    <row r="165" spans="5:27" x14ac:dyDescent="0.25">
      <c r="E165" s="289" t="str">
        <f t="shared" ref="E165:E228" si="22">IF(C165="","",((C165/$C$22)-1))</f>
        <v/>
      </c>
      <c r="F165" s="45"/>
      <c r="G165" s="42" t="str">
        <f t="shared" si="18"/>
        <v/>
      </c>
      <c r="H165" s="43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t="str">
        <f t="shared" si="19"/>
        <v/>
      </c>
      <c r="Z165" s="188" t="str">
        <f t="shared" si="20"/>
        <v/>
      </c>
      <c r="AA165" s="188" t="str">
        <f t="shared" si="21"/>
        <v/>
      </c>
    </row>
    <row r="166" spans="5:27" x14ac:dyDescent="0.25">
      <c r="E166" s="289" t="str">
        <f t="shared" si="22"/>
        <v/>
      </c>
      <c r="F166" s="45"/>
      <c r="G166" s="42" t="str">
        <f t="shared" si="18"/>
        <v/>
      </c>
      <c r="H166" s="43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t="str">
        <f t="shared" si="19"/>
        <v/>
      </c>
      <c r="Z166" s="188" t="str">
        <f t="shared" si="20"/>
        <v/>
      </c>
      <c r="AA166" s="188" t="str">
        <f t="shared" si="21"/>
        <v/>
      </c>
    </row>
    <row r="167" spans="5:27" x14ac:dyDescent="0.25">
      <c r="E167" s="289" t="str">
        <f t="shared" si="22"/>
        <v/>
      </c>
      <c r="F167" s="45"/>
      <c r="G167" s="42" t="str">
        <f t="shared" si="18"/>
        <v/>
      </c>
      <c r="H167" s="43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t="str">
        <f t="shared" si="19"/>
        <v/>
      </c>
      <c r="Z167" s="188" t="str">
        <f t="shared" si="20"/>
        <v/>
      </c>
      <c r="AA167" s="188" t="str">
        <f t="shared" si="21"/>
        <v/>
      </c>
    </row>
    <row r="168" spans="5:27" x14ac:dyDescent="0.25">
      <c r="E168" s="289" t="str">
        <f t="shared" si="22"/>
        <v/>
      </c>
      <c r="F168" s="45"/>
      <c r="G168" s="42" t="str">
        <f t="shared" si="18"/>
        <v/>
      </c>
      <c r="H168" s="43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t="str">
        <f t="shared" si="19"/>
        <v/>
      </c>
      <c r="Z168" s="188" t="str">
        <f t="shared" si="20"/>
        <v/>
      </c>
      <c r="AA168" s="188" t="str">
        <f t="shared" si="21"/>
        <v/>
      </c>
    </row>
    <row r="169" spans="5:27" x14ac:dyDescent="0.25">
      <c r="E169" s="289" t="str">
        <f t="shared" si="22"/>
        <v/>
      </c>
      <c r="F169" s="45"/>
      <c r="G169" s="42" t="str">
        <f t="shared" si="18"/>
        <v/>
      </c>
      <c r="H169" s="43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t="str">
        <f t="shared" si="19"/>
        <v/>
      </c>
      <c r="Z169" s="188" t="str">
        <f t="shared" si="20"/>
        <v/>
      </c>
      <c r="AA169" s="188" t="str">
        <f t="shared" si="21"/>
        <v/>
      </c>
    </row>
    <row r="170" spans="5:27" x14ac:dyDescent="0.25">
      <c r="E170" s="289" t="str">
        <f t="shared" si="22"/>
        <v/>
      </c>
      <c r="F170" s="45"/>
      <c r="G170" s="42" t="str">
        <f t="shared" si="18"/>
        <v/>
      </c>
      <c r="H170" s="43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t="str">
        <f t="shared" si="19"/>
        <v/>
      </c>
      <c r="Z170" s="188" t="str">
        <f t="shared" si="20"/>
        <v/>
      </c>
      <c r="AA170" s="188" t="str">
        <f t="shared" si="21"/>
        <v/>
      </c>
    </row>
    <row r="171" spans="5:27" x14ac:dyDescent="0.25">
      <c r="E171" s="289" t="str">
        <f t="shared" si="22"/>
        <v/>
      </c>
      <c r="F171" s="45"/>
      <c r="G171" s="42" t="str">
        <f t="shared" si="18"/>
        <v/>
      </c>
      <c r="H171" s="43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t="str">
        <f t="shared" si="19"/>
        <v/>
      </c>
      <c r="Z171" s="188" t="str">
        <f t="shared" si="20"/>
        <v/>
      </c>
      <c r="AA171" s="188" t="str">
        <f t="shared" si="21"/>
        <v/>
      </c>
    </row>
    <row r="172" spans="5:27" x14ac:dyDescent="0.25">
      <c r="E172" s="289" t="str">
        <f t="shared" si="22"/>
        <v/>
      </c>
      <c r="F172" s="45"/>
      <c r="G172" s="42" t="str">
        <f t="shared" si="18"/>
        <v/>
      </c>
      <c r="H172" s="43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t="str">
        <f t="shared" si="19"/>
        <v/>
      </c>
      <c r="Z172" s="188" t="str">
        <f t="shared" si="20"/>
        <v/>
      </c>
      <c r="AA172" s="188" t="str">
        <f t="shared" si="21"/>
        <v/>
      </c>
    </row>
    <row r="173" spans="5:27" x14ac:dyDescent="0.25">
      <c r="E173" s="289" t="str">
        <f t="shared" si="22"/>
        <v/>
      </c>
      <c r="F173" s="45"/>
      <c r="G173" s="42" t="str">
        <f t="shared" si="18"/>
        <v/>
      </c>
      <c r="H173" s="43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t="str">
        <f t="shared" si="19"/>
        <v/>
      </c>
      <c r="Z173" s="188" t="str">
        <f t="shared" si="20"/>
        <v/>
      </c>
      <c r="AA173" s="188" t="str">
        <f t="shared" si="21"/>
        <v/>
      </c>
    </row>
    <row r="174" spans="5:27" x14ac:dyDescent="0.25">
      <c r="E174" s="289" t="str">
        <f t="shared" si="22"/>
        <v/>
      </c>
      <c r="F174" s="45"/>
      <c r="G174" s="42" t="str">
        <f t="shared" si="18"/>
        <v/>
      </c>
      <c r="H174" s="43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t="str">
        <f t="shared" si="19"/>
        <v/>
      </c>
      <c r="Z174" s="188" t="str">
        <f t="shared" si="20"/>
        <v/>
      </c>
      <c r="AA174" s="188" t="str">
        <f t="shared" si="21"/>
        <v/>
      </c>
    </row>
    <row r="175" spans="5:27" x14ac:dyDescent="0.25">
      <c r="E175" s="289" t="str">
        <f t="shared" si="22"/>
        <v/>
      </c>
      <c r="F175" s="45"/>
      <c r="G175" s="42" t="str">
        <f t="shared" si="18"/>
        <v/>
      </c>
      <c r="H175" s="43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t="str">
        <f t="shared" si="19"/>
        <v/>
      </c>
      <c r="Z175" s="188" t="str">
        <f t="shared" si="20"/>
        <v/>
      </c>
      <c r="AA175" s="188" t="str">
        <f t="shared" si="21"/>
        <v/>
      </c>
    </row>
    <row r="176" spans="5:27" x14ac:dyDescent="0.25">
      <c r="E176" s="289" t="str">
        <f t="shared" si="22"/>
        <v/>
      </c>
      <c r="F176" s="45"/>
      <c r="G176" s="42" t="str">
        <f t="shared" si="18"/>
        <v/>
      </c>
      <c r="H176" s="43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t="str">
        <f t="shared" si="19"/>
        <v/>
      </c>
      <c r="Z176" s="188" t="str">
        <f t="shared" si="20"/>
        <v/>
      </c>
      <c r="AA176" s="188" t="str">
        <f t="shared" si="21"/>
        <v/>
      </c>
    </row>
    <row r="177" spans="5:27" x14ac:dyDescent="0.25">
      <c r="E177" s="289" t="str">
        <f t="shared" si="22"/>
        <v/>
      </c>
      <c r="F177" s="45"/>
      <c r="G177" s="42" t="str">
        <f t="shared" si="18"/>
        <v/>
      </c>
      <c r="H177" s="43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t="str">
        <f t="shared" si="19"/>
        <v/>
      </c>
      <c r="Z177" s="188" t="str">
        <f t="shared" si="20"/>
        <v/>
      </c>
      <c r="AA177" s="188" t="str">
        <f t="shared" si="21"/>
        <v/>
      </c>
    </row>
    <row r="178" spans="5:27" x14ac:dyDescent="0.25">
      <c r="E178" s="289" t="str">
        <f t="shared" si="22"/>
        <v/>
      </c>
      <c r="F178" s="45"/>
      <c r="G178" s="42" t="str">
        <f t="shared" si="18"/>
        <v/>
      </c>
      <c r="H178" s="43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t="str">
        <f t="shared" si="19"/>
        <v/>
      </c>
      <c r="Z178" s="188" t="str">
        <f t="shared" si="20"/>
        <v/>
      </c>
      <c r="AA178" s="188" t="str">
        <f t="shared" si="21"/>
        <v/>
      </c>
    </row>
    <row r="179" spans="5:27" x14ac:dyDescent="0.25">
      <c r="E179" s="289" t="str">
        <f t="shared" si="22"/>
        <v/>
      </c>
      <c r="F179" s="45"/>
      <c r="G179" s="42" t="str">
        <f t="shared" si="18"/>
        <v/>
      </c>
      <c r="H179" s="43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t="str">
        <f t="shared" si="19"/>
        <v/>
      </c>
      <c r="Z179" s="188" t="str">
        <f t="shared" si="20"/>
        <v/>
      </c>
      <c r="AA179" s="188" t="str">
        <f t="shared" si="21"/>
        <v/>
      </c>
    </row>
    <row r="180" spans="5:27" x14ac:dyDescent="0.25">
      <c r="E180" s="289" t="str">
        <f t="shared" si="22"/>
        <v/>
      </c>
      <c r="F180" s="45"/>
      <c r="G180" s="42" t="str">
        <f t="shared" si="18"/>
        <v/>
      </c>
      <c r="H180" s="43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t="str">
        <f t="shared" si="19"/>
        <v/>
      </c>
      <c r="Z180" s="188" t="str">
        <f t="shared" si="20"/>
        <v/>
      </c>
      <c r="AA180" s="188" t="str">
        <f t="shared" si="21"/>
        <v/>
      </c>
    </row>
    <row r="181" spans="5:27" x14ac:dyDescent="0.25">
      <c r="E181" s="289" t="str">
        <f t="shared" si="22"/>
        <v/>
      </c>
      <c r="F181" s="45"/>
      <c r="G181" s="42" t="str">
        <f t="shared" si="18"/>
        <v/>
      </c>
      <c r="H181" s="43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t="str">
        <f t="shared" si="19"/>
        <v/>
      </c>
      <c r="Z181" s="188" t="str">
        <f t="shared" si="20"/>
        <v/>
      </c>
      <c r="AA181" s="188" t="str">
        <f t="shared" si="21"/>
        <v/>
      </c>
    </row>
    <row r="182" spans="5:27" x14ac:dyDescent="0.25">
      <c r="E182" s="289" t="str">
        <f t="shared" si="22"/>
        <v/>
      </c>
      <c r="F182" s="45"/>
      <c r="G182" s="42" t="str">
        <f t="shared" si="18"/>
        <v/>
      </c>
      <c r="H182" s="43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t="str">
        <f t="shared" si="19"/>
        <v/>
      </c>
      <c r="Z182" s="188" t="str">
        <f t="shared" si="20"/>
        <v/>
      </c>
      <c r="AA182" s="188" t="str">
        <f t="shared" si="21"/>
        <v/>
      </c>
    </row>
    <row r="183" spans="5:27" x14ac:dyDescent="0.25">
      <c r="E183" s="289" t="str">
        <f t="shared" si="22"/>
        <v/>
      </c>
      <c r="F183" s="45"/>
      <c r="G183" s="42" t="str">
        <f t="shared" si="18"/>
        <v/>
      </c>
      <c r="H183" s="43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t="str">
        <f t="shared" si="19"/>
        <v/>
      </c>
      <c r="Z183" s="188" t="str">
        <f t="shared" si="20"/>
        <v/>
      </c>
      <c r="AA183" s="188" t="str">
        <f t="shared" si="21"/>
        <v/>
      </c>
    </row>
    <row r="184" spans="5:27" x14ac:dyDescent="0.25">
      <c r="E184" s="289" t="str">
        <f t="shared" si="22"/>
        <v/>
      </c>
      <c r="F184" s="45"/>
      <c r="G184" s="42" t="str">
        <f t="shared" si="18"/>
        <v/>
      </c>
      <c r="H184" s="43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t="str">
        <f t="shared" si="19"/>
        <v/>
      </c>
      <c r="Z184" s="188" t="str">
        <f t="shared" si="20"/>
        <v/>
      </c>
      <c r="AA184" s="188" t="str">
        <f t="shared" si="21"/>
        <v/>
      </c>
    </row>
    <row r="185" spans="5:27" x14ac:dyDescent="0.25">
      <c r="E185" s="289" t="str">
        <f t="shared" si="22"/>
        <v/>
      </c>
      <c r="F185" s="45"/>
      <c r="G185" s="42" t="str">
        <f t="shared" si="18"/>
        <v/>
      </c>
      <c r="H185" s="43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t="str">
        <f t="shared" si="19"/>
        <v/>
      </c>
      <c r="Z185" s="188" t="str">
        <f t="shared" si="20"/>
        <v/>
      </c>
      <c r="AA185" s="188" t="str">
        <f t="shared" si="21"/>
        <v/>
      </c>
    </row>
    <row r="186" spans="5:27" x14ac:dyDescent="0.25">
      <c r="E186" s="289" t="str">
        <f t="shared" si="22"/>
        <v/>
      </c>
      <c r="F186" s="45"/>
      <c r="G186" s="42" t="str">
        <f t="shared" si="18"/>
        <v/>
      </c>
      <c r="H186" s="43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t="str">
        <f t="shared" si="19"/>
        <v/>
      </c>
      <c r="Z186" s="188" t="str">
        <f t="shared" si="20"/>
        <v/>
      </c>
      <c r="AA186" s="188" t="str">
        <f t="shared" si="21"/>
        <v/>
      </c>
    </row>
    <row r="187" spans="5:27" x14ac:dyDescent="0.25">
      <c r="E187" s="289" t="str">
        <f t="shared" si="22"/>
        <v/>
      </c>
      <c r="F187" s="45"/>
      <c r="G187" s="42" t="str">
        <f t="shared" si="18"/>
        <v/>
      </c>
      <c r="H187" s="43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t="str">
        <f t="shared" si="19"/>
        <v/>
      </c>
      <c r="Z187" s="188" t="str">
        <f t="shared" si="20"/>
        <v/>
      </c>
      <c r="AA187" s="188" t="str">
        <f t="shared" si="21"/>
        <v/>
      </c>
    </row>
    <row r="188" spans="5:27" x14ac:dyDescent="0.25">
      <c r="E188" s="289" t="str">
        <f t="shared" si="22"/>
        <v/>
      </c>
      <c r="F188" s="45"/>
      <c r="G188" s="42" t="str">
        <f t="shared" si="18"/>
        <v/>
      </c>
      <c r="H188" s="43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t="str">
        <f t="shared" si="19"/>
        <v/>
      </c>
      <c r="Z188" s="188" t="str">
        <f t="shared" si="20"/>
        <v/>
      </c>
      <c r="AA188" s="188" t="str">
        <f t="shared" si="21"/>
        <v/>
      </c>
    </row>
    <row r="189" spans="5:27" x14ac:dyDescent="0.25">
      <c r="E189" s="289" t="str">
        <f t="shared" si="22"/>
        <v/>
      </c>
      <c r="F189" s="45"/>
      <c r="G189" s="42" t="str">
        <f t="shared" si="18"/>
        <v/>
      </c>
      <c r="H189" s="43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t="str">
        <f t="shared" si="19"/>
        <v/>
      </c>
      <c r="Z189" s="188" t="str">
        <f t="shared" si="20"/>
        <v/>
      </c>
      <c r="AA189" s="188" t="str">
        <f t="shared" si="21"/>
        <v/>
      </c>
    </row>
    <row r="190" spans="5:27" x14ac:dyDescent="0.25">
      <c r="E190" s="289" t="str">
        <f t="shared" si="22"/>
        <v/>
      </c>
      <c r="F190" s="45"/>
      <c r="G190" s="42" t="str">
        <f t="shared" si="18"/>
        <v/>
      </c>
      <c r="H190" s="43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t="str">
        <f t="shared" si="19"/>
        <v/>
      </c>
      <c r="Z190" s="188" t="str">
        <f t="shared" si="20"/>
        <v/>
      </c>
      <c r="AA190" s="188" t="str">
        <f t="shared" si="21"/>
        <v/>
      </c>
    </row>
    <row r="191" spans="5:27" x14ac:dyDescent="0.25">
      <c r="E191" s="289" t="str">
        <f t="shared" si="22"/>
        <v/>
      </c>
      <c r="F191" s="45"/>
      <c r="G191" s="42" t="str">
        <f t="shared" si="18"/>
        <v/>
      </c>
      <c r="H191" s="43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t="str">
        <f t="shared" si="19"/>
        <v/>
      </c>
      <c r="Z191" s="188" t="str">
        <f t="shared" si="20"/>
        <v/>
      </c>
      <c r="AA191" s="188" t="str">
        <f t="shared" si="21"/>
        <v/>
      </c>
    </row>
    <row r="192" spans="5:27" x14ac:dyDescent="0.25">
      <c r="E192" s="289" t="str">
        <f t="shared" si="22"/>
        <v/>
      </c>
      <c r="F192" s="45"/>
      <c r="G192" s="42" t="str">
        <f t="shared" si="18"/>
        <v/>
      </c>
      <c r="H192" s="43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t="str">
        <f t="shared" si="19"/>
        <v/>
      </c>
      <c r="Z192" s="188" t="str">
        <f t="shared" si="20"/>
        <v/>
      </c>
      <c r="AA192" s="188" t="str">
        <f t="shared" si="21"/>
        <v/>
      </c>
    </row>
    <row r="193" spans="5:27" x14ac:dyDescent="0.25">
      <c r="E193" s="289" t="str">
        <f t="shared" si="22"/>
        <v/>
      </c>
      <c r="F193" s="45"/>
      <c r="G193" s="42" t="str">
        <f t="shared" si="18"/>
        <v/>
      </c>
      <c r="H193" s="43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t="str">
        <f t="shared" si="19"/>
        <v/>
      </c>
      <c r="Z193" s="188" t="str">
        <f t="shared" si="20"/>
        <v/>
      </c>
      <c r="AA193" s="188" t="str">
        <f t="shared" si="21"/>
        <v/>
      </c>
    </row>
    <row r="194" spans="5:27" x14ac:dyDescent="0.25">
      <c r="E194" s="289" t="str">
        <f t="shared" si="22"/>
        <v/>
      </c>
      <c r="F194" s="45"/>
      <c r="G194" s="42" t="str">
        <f t="shared" si="18"/>
        <v/>
      </c>
      <c r="H194" s="43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t="str">
        <f t="shared" si="19"/>
        <v/>
      </c>
      <c r="Z194" s="188" t="str">
        <f t="shared" si="20"/>
        <v/>
      </c>
      <c r="AA194" s="188" t="str">
        <f t="shared" si="21"/>
        <v/>
      </c>
    </row>
    <row r="195" spans="5:27" x14ac:dyDescent="0.25">
      <c r="E195" s="289" t="str">
        <f t="shared" si="22"/>
        <v/>
      </c>
      <c r="F195" s="45"/>
      <c r="G195" s="42" t="str">
        <f t="shared" si="18"/>
        <v/>
      </c>
      <c r="H195" s="43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t="str">
        <f t="shared" si="19"/>
        <v/>
      </c>
      <c r="Z195" s="188" t="str">
        <f t="shared" si="20"/>
        <v/>
      </c>
      <c r="AA195" s="188" t="str">
        <f t="shared" si="21"/>
        <v/>
      </c>
    </row>
    <row r="196" spans="5:27" x14ac:dyDescent="0.25">
      <c r="E196" s="289" t="str">
        <f t="shared" si="22"/>
        <v/>
      </c>
      <c r="F196" s="45"/>
      <c r="G196" s="42" t="str">
        <f t="shared" si="18"/>
        <v/>
      </c>
      <c r="H196" s="43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t="str">
        <f t="shared" si="19"/>
        <v/>
      </c>
      <c r="Z196" s="188" t="str">
        <f t="shared" si="20"/>
        <v/>
      </c>
      <c r="AA196" s="188" t="str">
        <f t="shared" si="21"/>
        <v/>
      </c>
    </row>
    <row r="197" spans="5:27" x14ac:dyDescent="0.25">
      <c r="E197" s="289" t="str">
        <f t="shared" si="22"/>
        <v/>
      </c>
      <c r="F197" s="45"/>
      <c r="G197" s="42" t="str">
        <f t="shared" si="18"/>
        <v/>
      </c>
      <c r="H197" s="43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t="str">
        <f t="shared" si="19"/>
        <v/>
      </c>
      <c r="Z197" s="188" t="str">
        <f t="shared" si="20"/>
        <v/>
      </c>
      <c r="AA197" s="188" t="str">
        <f t="shared" si="21"/>
        <v/>
      </c>
    </row>
    <row r="198" spans="5:27" x14ac:dyDescent="0.25">
      <c r="E198" s="289" t="str">
        <f t="shared" si="22"/>
        <v/>
      </c>
      <c r="F198" s="45"/>
      <c r="G198" s="42" t="str">
        <f t="shared" si="18"/>
        <v/>
      </c>
      <c r="H198" s="43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t="str">
        <f t="shared" si="19"/>
        <v/>
      </c>
      <c r="Z198" s="188" t="str">
        <f t="shared" si="20"/>
        <v/>
      </c>
      <c r="AA198" s="188" t="str">
        <f t="shared" si="21"/>
        <v/>
      </c>
    </row>
    <row r="199" spans="5:27" x14ac:dyDescent="0.25">
      <c r="E199" s="289" t="str">
        <f t="shared" si="22"/>
        <v/>
      </c>
      <c r="F199" s="45"/>
      <c r="G199" s="42" t="str">
        <f t="shared" si="18"/>
        <v/>
      </c>
      <c r="H199" s="43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t="str">
        <f t="shared" si="19"/>
        <v/>
      </c>
      <c r="Z199" s="188" t="str">
        <f t="shared" si="20"/>
        <v/>
      </c>
      <c r="AA199" s="188" t="str">
        <f t="shared" si="21"/>
        <v/>
      </c>
    </row>
    <row r="200" spans="5:27" x14ac:dyDescent="0.25">
      <c r="E200" s="289" t="str">
        <f t="shared" si="22"/>
        <v/>
      </c>
      <c r="F200" s="45"/>
      <c r="G200" s="42" t="str">
        <f t="shared" si="18"/>
        <v/>
      </c>
      <c r="H200" s="43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t="str">
        <f t="shared" si="19"/>
        <v/>
      </c>
      <c r="Z200" s="188" t="str">
        <f t="shared" si="20"/>
        <v/>
      </c>
      <c r="AA200" s="188" t="str">
        <f t="shared" si="21"/>
        <v/>
      </c>
    </row>
    <row r="201" spans="5:27" x14ac:dyDescent="0.25">
      <c r="E201" s="289" t="str">
        <f t="shared" si="22"/>
        <v/>
      </c>
      <c r="F201" s="45"/>
      <c r="G201" s="42" t="str">
        <f t="shared" si="18"/>
        <v/>
      </c>
      <c r="H201" s="43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t="str">
        <f t="shared" si="19"/>
        <v/>
      </c>
      <c r="Z201" s="188" t="str">
        <f t="shared" si="20"/>
        <v/>
      </c>
      <c r="AA201" s="188" t="str">
        <f t="shared" si="21"/>
        <v/>
      </c>
    </row>
    <row r="202" spans="5:27" x14ac:dyDescent="0.25">
      <c r="E202" s="289" t="str">
        <f t="shared" si="22"/>
        <v/>
      </c>
      <c r="F202" s="45"/>
      <c r="G202" s="42" t="str">
        <f t="shared" ref="G202:G265" si="23">IF(F202="","",F202/$C$21)</f>
        <v/>
      </c>
      <c r="H202" s="43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t="str">
        <f t="shared" si="19"/>
        <v/>
      </c>
      <c r="Z202" s="188" t="str">
        <f t="shared" si="20"/>
        <v/>
      </c>
      <c r="AA202" s="188" t="str">
        <f t="shared" si="21"/>
        <v/>
      </c>
    </row>
    <row r="203" spans="5:27" x14ac:dyDescent="0.25">
      <c r="E203" s="289" t="str">
        <f t="shared" si="22"/>
        <v/>
      </c>
      <c r="F203" s="45"/>
      <c r="G203" s="42" t="str">
        <f t="shared" si="23"/>
        <v/>
      </c>
      <c r="H203" s="43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t="str">
        <f t="shared" si="19"/>
        <v/>
      </c>
      <c r="Z203" s="188" t="str">
        <f t="shared" si="20"/>
        <v/>
      </c>
      <c r="AA203" s="188" t="str">
        <f t="shared" si="21"/>
        <v/>
      </c>
    </row>
    <row r="204" spans="5:27" x14ac:dyDescent="0.25">
      <c r="E204" s="289" t="str">
        <f t="shared" si="22"/>
        <v/>
      </c>
      <c r="F204" s="45"/>
      <c r="G204" s="42" t="str">
        <f t="shared" si="23"/>
        <v/>
      </c>
      <c r="H204" s="43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t="str">
        <f t="shared" si="19"/>
        <v/>
      </c>
      <c r="Z204" s="188" t="str">
        <f t="shared" si="20"/>
        <v/>
      </c>
      <c r="AA204" s="188" t="str">
        <f t="shared" si="21"/>
        <v/>
      </c>
    </row>
    <row r="205" spans="5:27" x14ac:dyDescent="0.25">
      <c r="E205" s="289" t="str">
        <f t="shared" si="22"/>
        <v/>
      </c>
      <c r="F205" s="45"/>
      <c r="G205" s="42" t="str">
        <f t="shared" si="23"/>
        <v/>
      </c>
      <c r="H205" s="43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t="str">
        <f t="shared" si="19"/>
        <v/>
      </c>
      <c r="Z205" s="188" t="str">
        <f t="shared" si="20"/>
        <v/>
      </c>
      <c r="AA205" s="188" t="str">
        <f t="shared" si="21"/>
        <v/>
      </c>
    </row>
    <row r="206" spans="5:27" x14ac:dyDescent="0.25">
      <c r="E206" s="289" t="str">
        <f t="shared" si="22"/>
        <v/>
      </c>
      <c r="F206" s="45"/>
      <c r="G206" s="42" t="str">
        <f t="shared" si="23"/>
        <v/>
      </c>
      <c r="H206" s="43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t="str">
        <f t="shared" si="19"/>
        <v/>
      </c>
      <c r="Z206" s="188" t="str">
        <f t="shared" si="20"/>
        <v/>
      </c>
      <c r="AA206" s="188" t="str">
        <f t="shared" si="21"/>
        <v/>
      </c>
    </row>
    <row r="207" spans="5:27" x14ac:dyDescent="0.25">
      <c r="E207" s="289" t="str">
        <f t="shared" si="22"/>
        <v/>
      </c>
      <c r="F207" s="45"/>
      <c r="G207" s="42" t="str">
        <f t="shared" si="23"/>
        <v/>
      </c>
      <c r="H207" s="43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t="str">
        <f t="shared" si="19"/>
        <v/>
      </c>
      <c r="Z207" s="188" t="str">
        <f t="shared" si="20"/>
        <v/>
      </c>
      <c r="AA207" s="188" t="str">
        <f t="shared" si="21"/>
        <v/>
      </c>
    </row>
    <row r="208" spans="5:27" x14ac:dyDescent="0.25">
      <c r="E208" s="289" t="str">
        <f t="shared" si="22"/>
        <v/>
      </c>
      <c r="F208" s="45"/>
      <c r="G208" s="42" t="str">
        <f t="shared" si="23"/>
        <v/>
      </c>
      <c r="H208" s="43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t="str">
        <f t="shared" si="19"/>
        <v/>
      </c>
      <c r="Z208" s="188" t="str">
        <f t="shared" si="20"/>
        <v/>
      </c>
      <c r="AA208" s="188" t="str">
        <f t="shared" si="21"/>
        <v/>
      </c>
    </row>
    <row r="209" spans="5:27" x14ac:dyDescent="0.25">
      <c r="E209" s="289" t="str">
        <f t="shared" si="22"/>
        <v/>
      </c>
      <c r="F209" s="45"/>
      <c r="G209" s="42" t="str">
        <f t="shared" si="23"/>
        <v/>
      </c>
      <c r="H209" s="43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t="str">
        <f t="shared" si="19"/>
        <v/>
      </c>
      <c r="Z209" s="188" t="str">
        <f t="shared" si="20"/>
        <v/>
      </c>
      <c r="AA209" s="188" t="str">
        <f t="shared" si="21"/>
        <v/>
      </c>
    </row>
    <row r="210" spans="5:27" x14ac:dyDescent="0.25">
      <c r="E210" s="289" t="str">
        <f t="shared" si="22"/>
        <v/>
      </c>
      <c r="F210" s="45"/>
      <c r="G210" s="42" t="str">
        <f t="shared" si="23"/>
        <v/>
      </c>
      <c r="H210" s="43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t="str">
        <f t="shared" si="19"/>
        <v/>
      </c>
      <c r="Z210" s="188" t="str">
        <f t="shared" si="20"/>
        <v/>
      </c>
      <c r="AA210" s="188" t="str">
        <f t="shared" si="21"/>
        <v/>
      </c>
    </row>
    <row r="211" spans="5:27" x14ac:dyDescent="0.25">
      <c r="E211" s="289" t="str">
        <f t="shared" si="22"/>
        <v/>
      </c>
      <c r="F211" s="45"/>
      <c r="G211" s="42" t="str">
        <f t="shared" si="23"/>
        <v/>
      </c>
      <c r="H211" s="43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t="str">
        <f t="shared" si="19"/>
        <v/>
      </c>
      <c r="Z211" s="188" t="str">
        <f t="shared" si="20"/>
        <v/>
      </c>
      <c r="AA211" s="188" t="str">
        <f t="shared" si="21"/>
        <v/>
      </c>
    </row>
    <row r="212" spans="5:27" x14ac:dyDescent="0.25">
      <c r="E212" s="289" t="str">
        <f t="shared" si="22"/>
        <v/>
      </c>
      <c r="F212" s="45"/>
      <c r="G212" s="42" t="str">
        <f t="shared" si="23"/>
        <v/>
      </c>
      <c r="H212" s="43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t="str">
        <f t="shared" si="19"/>
        <v/>
      </c>
      <c r="Z212" s="188" t="str">
        <f t="shared" si="20"/>
        <v/>
      </c>
      <c r="AA212" s="188" t="str">
        <f t="shared" si="21"/>
        <v/>
      </c>
    </row>
    <row r="213" spans="5:27" x14ac:dyDescent="0.25">
      <c r="E213" s="289" t="str">
        <f t="shared" si="22"/>
        <v/>
      </c>
      <c r="F213" s="45"/>
      <c r="G213" s="42" t="str">
        <f t="shared" si="23"/>
        <v/>
      </c>
      <c r="H213" s="43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t="str">
        <f t="shared" si="19"/>
        <v/>
      </c>
      <c r="Z213" s="188" t="str">
        <f t="shared" si="20"/>
        <v/>
      </c>
      <c r="AA213" s="188" t="str">
        <f t="shared" si="21"/>
        <v/>
      </c>
    </row>
    <row r="214" spans="5:27" x14ac:dyDescent="0.25">
      <c r="E214" s="289" t="str">
        <f t="shared" si="22"/>
        <v/>
      </c>
      <c r="F214" s="45"/>
      <c r="G214" s="42" t="str">
        <f t="shared" si="23"/>
        <v/>
      </c>
      <c r="H214" s="43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t="str">
        <f t="shared" si="19"/>
        <v/>
      </c>
      <c r="Z214" s="188" t="str">
        <f t="shared" si="20"/>
        <v/>
      </c>
      <c r="AA214" s="188" t="str">
        <f t="shared" si="21"/>
        <v/>
      </c>
    </row>
    <row r="215" spans="5:27" x14ac:dyDescent="0.25">
      <c r="E215" s="289" t="str">
        <f t="shared" si="22"/>
        <v/>
      </c>
      <c r="F215" s="45"/>
      <c r="G215" s="42" t="str">
        <f t="shared" si="23"/>
        <v/>
      </c>
      <c r="H215" s="43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t="str">
        <f t="shared" si="19"/>
        <v/>
      </c>
      <c r="Z215" s="188" t="str">
        <f t="shared" si="20"/>
        <v/>
      </c>
      <c r="AA215" s="188" t="str">
        <f t="shared" si="21"/>
        <v/>
      </c>
    </row>
    <row r="216" spans="5:27" x14ac:dyDescent="0.25">
      <c r="E216" s="289" t="str">
        <f t="shared" si="22"/>
        <v/>
      </c>
      <c r="F216" s="45"/>
      <c r="G216" s="42" t="str">
        <f t="shared" si="23"/>
        <v/>
      </c>
      <c r="H216" s="43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t="str">
        <f t="shared" si="19"/>
        <v/>
      </c>
      <c r="Z216" s="188" t="str">
        <f t="shared" si="20"/>
        <v/>
      </c>
      <c r="AA216" s="188" t="str">
        <f t="shared" si="21"/>
        <v/>
      </c>
    </row>
    <row r="217" spans="5:27" x14ac:dyDescent="0.25">
      <c r="E217" s="289" t="str">
        <f t="shared" si="22"/>
        <v/>
      </c>
      <c r="F217" s="45"/>
      <c r="G217" s="42" t="str">
        <f t="shared" si="23"/>
        <v/>
      </c>
      <c r="H217" s="43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t="str">
        <f t="shared" si="19"/>
        <v/>
      </c>
      <c r="Z217" s="188" t="str">
        <f t="shared" si="20"/>
        <v/>
      </c>
      <c r="AA217" s="188" t="str">
        <f t="shared" si="21"/>
        <v/>
      </c>
    </row>
    <row r="218" spans="5:27" x14ac:dyDescent="0.25">
      <c r="E218" s="289" t="str">
        <f t="shared" si="22"/>
        <v/>
      </c>
      <c r="F218" s="45"/>
      <c r="G218" s="42" t="str">
        <f t="shared" si="23"/>
        <v/>
      </c>
      <c r="H218" s="43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t="str">
        <f t="shared" si="19"/>
        <v/>
      </c>
      <c r="Z218" s="188" t="str">
        <f t="shared" si="20"/>
        <v/>
      </c>
      <c r="AA218" s="188" t="str">
        <f t="shared" si="21"/>
        <v/>
      </c>
    </row>
    <row r="219" spans="5:27" x14ac:dyDescent="0.25">
      <c r="E219" s="289" t="str">
        <f t="shared" si="22"/>
        <v/>
      </c>
      <c r="F219" s="45"/>
      <c r="G219" s="42" t="str">
        <f t="shared" si="23"/>
        <v/>
      </c>
      <c r="H219" s="43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t="str">
        <f t="shared" si="19"/>
        <v/>
      </c>
      <c r="Z219" s="188" t="str">
        <f t="shared" si="20"/>
        <v/>
      </c>
      <c r="AA219" s="188" t="str">
        <f t="shared" si="21"/>
        <v/>
      </c>
    </row>
    <row r="220" spans="5:27" x14ac:dyDescent="0.25">
      <c r="E220" s="289" t="str">
        <f t="shared" si="22"/>
        <v/>
      </c>
      <c r="F220" s="45"/>
      <c r="G220" s="42" t="str">
        <f t="shared" si="23"/>
        <v/>
      </c>
      <c r="H220" s="43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t="str">
        <f t="shared" si="19"/>
        <v/>
      </c>
      <c r="Z220" s="188" t="str">
        <f t="shared" si="20"/>
        <v/>
      </c>
      <c r="AA220" s="188" t="str">
        <f t="shared" si="21"/>
        <v/>
      </c>
    </row>
    <row r="221" spans="5:27" x14ac:dyDescent="0.25">
      <c r="E221" s="289" t="str">
        <f t="shared" si="22"/>
        <v/>
      </c>
      <c r="F221" s="45"/>
      <c r="G221" s="42" t="str">
        <f t="shared" si="23"/>
        <v/>
      </c>
      <c r="H221" s="43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t="str">
        <f t="shared" si="19"/>
        <v/>
      </c>
      <c r="Z221" s="188" t="str">
        <f t="shared" si="20"/>
        <v/>
      </c>
      <c r="AA221" s="188" t="str">
        <f t="shared" si="21"/>
        <v/>
      </c>
    </row>
    <row r="222" spans="5:27" x14ac:dyDescent="0.25">
      <c r="E222" s="289" t="str">
        <f t="shared" si="22"/>
        <v/>
      </c>
      <c r="F222" s="45"/>
      <c r="G222" s="42" t="str">
        <f t="shared" si="23"/>
        <v/>
      </c>
      <c r="H222" s="43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t="str">
        <f t="shared" si="19"/>
        <v/>
      </c>
      <c r="Z222" s="188" t="str">
        <f t="shared" si="20"/>
        <v/>
      </c>
      <c r="AA222" s="188" t="str">
        <f t="shared" si="21"/>
        <v/>
      </c>
    </row>
    <row r="223" spans="5:27" x14ac:dyDescent="0.25">
      <c r="E223" s="289" t="str">
        <f t="shared" si="22"/>
        <v/>
      </c>
      <c r="F223" s="45"/>
      <c r="G223" s="42" t="str">
        <f t="shared" si="23"/>
        <v/>
      </c>
      <c r="H223" s="43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t="str">
        <f t="shared" si="19"/>
        <v/>
      </c>
      <c r="Z223" s="188" t="str">
        <f t="shared" si="20"/>
        <v/>
      </c>
      <c r="AA223" s="188" t="str">
        <f t="shared" si="21"/>
        <v/>
      </c>
    </row>
    <row r="224" spans="5:27" x14ac:dyDescent="0.25">
      <c r="E224" s="289" t="str">
        <f t="shared" si="22"/>
        <v/>
      </c>
      <c r="F224" s="45"/>
      <c r="G224" s="42" t="str">
        <f t="shared" si="23"/>
        <v/>
      </c>
      <c r="H224" s="43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t="str">
        <f t="shared" si="19"/>
        <v/>
      </c>
      <c r="Z224" s="188" t="str">
        <f t="shared" si="20"/>
        <v/>
      </c>
      <c r="AA224" s="188" t="str">
        <f t="shared" si="21"/>
        <v/>
      </c>
    </row>
    <row r="225" spans="5:27" x14ac:dyDescent="0.25">
      <c r="E225" s="289" t="str">
        <f t="shared" si="22"/>
        <v/>
      </c>
      <c r="F225" s="45"/>
      <c r="G225" s="42" t="str">
        <f t="shared" si="23"/>
        <v/>
      </c>
      <c r="H225" s="43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t="str">
        <f t="shared" si="19"/>
        <v/>
      </c>
      <c r="Z225" s="188" t="str">
        <f t="shared" si="20"/>
        <v/>
      </c>
      <c r="AA225" s="188" t="str">
        <f t="shared" si="21"/>
        <v/>
      </c>
    </row>
    <row r="226" spans="5:27" x14ac:dyDescent="0.25">
      <c r="E226" s="289" t="str">
        <f t="shared" si="22"/>
        <v/>
      </c>
      <c r="F226" s="45"/>
      <c r="G226" s="42" t="str">
        <f t="shared" si="23"/>
        <v/>
      </c>
      <c r="H226" s="43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t="str">
        <f t="shared" si="19"/>
        <v/>
      </c>
      <c r="Z226" s="188" t="str">
        <f t="shared" si="20"/>
        <v/>
      </c>
      <c r="AA226" s="188" t="str">
        <f t="shared" si="21"/>
        <v/>
      </c>
    </row>
    <row r="227" spans="5:27" x14ac:dyDescent="0.25">
      <c r="E227" s="289" t="str">
        <f t="shared" si="22"/>
        <v/>
      </c>
      <c r="F227" s="45"/>
      <c r="G227" s="42" t="str">
        <f t="shared" si="23"/>
        <v/>
      </c>
      <c r="H227" s="43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t="str">
        <f t="shared" si="19"/>
        <v/>
      </c>
      <c r="Z227" s="188" t="str">
        <f t="shared" si="20"/>
        <v/>
      </c>
      <c r="AA227" s="188" t="str">
        <f t="shared" si="21"/>
        <v/>
      </c>
    </row>
    <row r="228" spans="5:27" x14ac:dyDescent="0.25">
      <c r="E228" s="289" t="str">
        <f t="shared" si="22"/>
        <v/>
      </c>
      <c r="F228" s="45"/>
      <c r="G228" s="42" t="str">
        <f t="shared" si="23"/>
        <v/>
      </c>
      <c r="H228" s="43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t="str">
        <f t="shared" ref="Y228:Y291" si="24">IF(C228="","",C228/$C$21)</f>
        <v/>
      </c>
      <c r="Z228" s="188" t="str">
        <f t="shared" ref="Z228:Z291" si="25">IF(C228="",IF(Y228="","",Y228),AVERAGE(Y219:Y239))</f>
        <v/>
      </c>
      <c r="AA228" s="188" t="str">
        <f t="shared" ref="AA228:AA291" si="26">IF(D228="",IF(Z228="","",Z228),AVERAGE(Y209:Y249))</f>
        <v/>
      </c>
    </row>
    <row r="229" spans="5:27" x14ac:dyDescent="0.25">
      <c r="E229" s="289" t="str">
        <f t="shared" ref="E229:E292" si="27">IF(C229="","",((C229/$C$22)-1))</f>
        <v/>
      </c>
      <c r="F229" s="45"/>
      <c r="G229" s="42" t="str">
        <f t="shared" si="23"/>
        <v/>
      </c>
      <c r="H229" s="43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t="str">
        <f t="shared" si="24"/>
        <v/>
      </c>
      <c r="Z229" s="188" t="str">
        <f t="shared" si="25"/>
        <v/>
      </c>
      <c r="AA229" s="188" t="str">
        <f t="shared" si="26"/>
        <v/>
      </c>
    </row>
    <row r="230" spans="5:27" x14ac:dyDescent="0.25">
      <c r="E230" s="289" t="str">
        <f t="shared" si="27"/>
        <v/>
      </c>
      <c r="F230" s="45"/>
      <c r="G230" s="42" t="str">
        <f t="shared" si="23"/>
        <v/>
      </c>
      <c r="H230" s="43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t="str">
        <f t="shared" si="24"/>
        <v/>
      </c>
      <c r="Z230" s="188" t="str">
        <f t="shared" si="25"/>
        <v/>
      </c>
      <c r="AA230" s="188" t="str">
        <f t="shared" si="26"/>
        <v/>
      </c>
    </row>
    <row r="231" spans="5:27" x14ac:dyDescent="0.25">
      <c r="E231" s="289" t="str">
        <f t="shared" si="27"/>
        <v/>
      </c>
      <c r="F231" s="45"/>
      <c r="G231" s="42" t="str">
        <f t="shared" si="23"/>
        <v/>
      </c>
      <c r="H231" s="43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t="str">
        <f t="shared" si="24"/>
        <v/>
      </c>
      <c r="Z231" s="188" t="str">
        <f t="shared" si="25"/>
        <v/>
      </c>
      <c r="AA231" s="188" t="str">
        <f t="shared" si="26"/>
        <v/>
      </c>
    </row>
    <row r="232" spans="5:27" x14ac:dyDescent="0.25">
      <c r="E232" s="289" t="str">
        <f t="shared" si="27"/>
        <v/>
      </c>
      <c r="F232" s="45"/>
      <c r="G232" s="42" t="str">
        <f t="shared" si="23"/>
        <v/>
      </c>
      <c r="H232" s="43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t="str">
        <f t="shared" si="24"/>
        <v/>
      </c>
      <c r="Z232" s="188" t="str">
        <f t="shared" si="25"/>
        <v/>
      </c>
      <c r="AA232" s="188" t="str">
        <f t="shared" si="26"/>
        <v/>
      </c>
    </row>
    <row r="233" spans="5:27" x14ac:dyDescent="0.25">
      <c r="E233" s="289" t="str">
        <f t="shared" si="27"/>
        <v/>
      </c>
      <c r="F233" s="45"/>
      <c r="G233" s="42" t="str">
        <f t="shared" si="23"/>
        <v/>
      </c>
      <c r="H233" s="43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t="str">
        <f t="shared" si="24"/>
        <v/>
      </c>
      <c r="Z233" s="188" t="str">
        <f t="shared" si="25"/>
        <v/>
      </c>
      <c r="AA233" s="188" t="str">
        <f t="shared" si="26"/>
        <v/>
      </c>
    </row>
    <row r="234" spans="5:27" x14ac:dyDescent="0.25">
      <c r="E234" s="289" t="str">
        <f t="shared" si="27"/>
        <v/>
      </c>
      <c r="F234" s="45"/>
      <c r="G234" s="42" t="str">
        <f t="shared" si="23"/>
        <v/>
      </c>
      <c r="H234" s="43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t="str">
        <f t="shared" si="24"/>
        <v/>
      </c>
      <c r="Z234" s="188" t="str">
        <f t="shared" si="25"/>
        <v/>
      </c>
      <c r="AA234" s="188" t="str">
        <f t="shared" si="26"/>
        <v/>
      </c>
    </row>
    <row r="235" spans="5:27" x14ac:dyDescent="0.25">
      <c r="E235" s="289" t="str">
        <f t="shared" si="27"/>
        <v/>
      </c>
      <c r="F235" s="45"/>
      <c r="G235" s="42" t="str">
        <f t="shared" si="23"/>
        <v/>
      </c>
      <c r="H235" s="43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t="str">
        <f t="shared" si="24"/>
        <v/>
      </c>
      <c r="Z235" s="188" t="str">
        <f t="shared" si="25"/>
        <v/>
      </c>
      <c r="AA235" s="188" t="str">
        <f t="shared" si="26"/>
        <v/>
      </c>
    </row>
    <row r="236" spans="5:27" x14ac:dyDescent="0.25">
      <c r="E236" s="289" t="str">
        <f t="shared" si="27"/>
        <v/>
      </c>
      <c r="F236" s="45"/>
      <c r="G236" s="42" t="str">
        <f t="shared" si="23"/>
        <v/>
      </c>
      <c r="H236" s="43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t="str">
        <f t="shared" si="24"/>
        <v/>
      </c>
      <c r="Z236" s="188" t="str">
        <f t="shared" si="25"/>
        <v/>
      </c>
      <c r="AA236" s="188" t="str">
        <f t="shared" si="26"/>
        <v/>
      </c>
    </row>
    <row r="237" spans="5:27" x14ac:dyDescent="0.25">
      <c r="E237" s="289" t="str">
        <f t="shared" si="27"/>
        <v/>
      </c>
      <c r="F237" s="45"/>
      <c r="G237" s="42" t="str">
        <f t="shared" si="23"/>
        <v/>
      </c>
      <c r="H237" s="43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t="str">
        <f t="shared" si="24"/>
        <v/>
      </c>
      <c r="Z237" s="188" t="str">
        <f t="shared" si="25"/>
        <v/>
      </c>
      <c r="AA237" s="188" t="str">
        <f t="shared" si="26"/>
        <v/>
      </c>
    </row>
    <row r="238" spans="5:27" x14ac:dyDescent="0.25">
      <c r="E238" s="289" t="str">
        <f t="shared" si="27"/>
        <v/>
      </c>
      <c r="F238" s="45"/>
      <c r="G238" s="42" t="str">
        <f t="shared" si="23"/>
        <v/>
      </c>
      <c r="H238" s="43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t="str">
        <f t="shared" si="24"/>
        <v/>
      </c>
      <c r="Z238" s="188" t="str">
        <f t="shared" si="25"/>
        <v/>
      </c>
      <c r="AA238" s="188" t="str">
        <f t="shared" si="26"/>
        <v/>
      </c>
    </row>
    <row r="239" spans="5:27" x14ac:dyDescent="0.25">
      <c r="E239" s="289" t="str">
        <f t="shared" si="27"/>
        <v/>
      </c>
      <c r="F239" s="45"/>
      <c r="G239" s="42" t="str">
        <f t="shared" si="23"/>
        <v/>
      </c>
      <c r="H239" s="43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t="str">
        <f t="shared" si="24"/>
        <v/>
      </c>
      <c r="Z239" s="188" t="str">
        <f t="shared" si="25"/>
        <v/>
      </c>
      <c r="AA239" s="188" t="str">
        <f t="shared" si="26"/>
        <v/>
      </c>
    </row>
    <row r="240" spans="5:27" x14ac:dyDescent="0.25">
      <c r="E240" s="289" t="str">
        <f t="shared" si="27"/>
        <v/>
      </c>
      <c r="F240" s="45"/>
      <c r="G240" s="42" t="str">
        <f t="shared" si="23"/>
        <v/>
      </c>
      <c r="H240" s="43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t="str">
        <f t="shared" si="24"/>
        <v/>
      </c>
      <c r="Z240" s="188" t="str">
        <f t="shared" si="25"/>
        <v/>
      </c>
      <c r="AA240" s="188" t="str">
        <f t="shared" si="26"/>
        <v/>
      </c>
    </row>
    <row r="241" spans="5:27" x14ac:dyDescent="0.25">
      <c r="E241" s="289" t="str">
        <f t="shared" si="27"/>
        <v/>
      </c>
      <c r="F241" s="45"/>
      <c r="G241" s="42" t="str">
        <f t="shared" si="23"/>
        <v/>
      </c>
      <c r="H241" s="43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t="str">
        <f t="shared" si="24"/>
        <v/>
      </c>
      <c r="Z241" s="188" t="str">
        <f t="shared" si="25"/>
        <v/>
      </c>
      <c r="AA241" s="188" t="str">
        <f t="shared" si="26"/>
        <v/>
      </c>
    </row>
    <row r="242" spans="5:27" x14ac:dyDescent="0.25">
      <c r="E242" s="289" t="str">
        <f t="shared" si="27"/>
        <v/>
      </c>
      <c r="F242" s="45"/>
      <c r="G242" s="42" t="str">
        <f t="shared" si="23"/>
        <v/>
      </c>
      <c r="H242" s="43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t="str">
        <f t="shared" si="24"/>
        <v/>
      </c>
      <c r="Z242" s="188" t="str">
        <f t="shared" si="25"/>
        <v/>
      </c>
      <c r="AA242" s="188" t="str">
        <f t="shared" si="26"/>
        <v/>
      </c>
    </row>
    <row r="243" spans="5:27" x14ac:dyDescent="0.25">
      <c r="E243" s="289" t="str">
        <f t="shared" si="27"/>
        <v/>
      </c>
      <c r="F243" s="45"/>
      <c r="G243" s="42" t="str">
        <f t="shared" si="23"/>
        <v/>
      </c>
      <c r="H243" s="43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t="str">
        <f t="shared" si="24"/>
        <v/>
      </c>
      <c r="Z243" s="188" t="str">
        <f t="shared" si="25"/>
        <v/>
      </c>
      <c r="AA243" s="188" t="str">
        <f t="shared" si="26"/>
        <v/>
      </c>
    </row>
    <row r="244" spans="5:27" x14ac:dyDescent="0.25">
      <c r="E244" s="289" t="str">
        <f t="shared" si="27"/>
        <v/>
      </c>
      <c r="F244" s="45"/>
      <c r="G244" s="42" t="str">
        <f t="shared" si="23"/>
        <v/>
      </c>
      <c r="H244" s="43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t="str">
        <f t="shared" si="24"/>
        <v/>
      </c>
      <c r="Z244" s="188" t="str">
        <f t="shared" si="25"/>
        <v/>
      </c>
      <c r="AA244" s="188" t="str">
        <f t="shared" si="26"/>
        <v/>
      </c>
    </row>
    <row r="245" spans="5:27" x14ac:dyDescent="0.25">
      <c r="E245" s="289" t="str">
        <f t="shared" si="27"/>
        <v/>
      </c>
      <c r="F245" s="45"/>
      <c r="G245" s="42" t="str">
        <f t="shared" si="23"/>
        <v/>
      </c>
      <c r="H245" s="43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t="str">
        <f t="shared" si="24"/>
        <v/>
      </c>
      <c r="Z245" s="188" t="str">
        <f t="shared" si="25"/>
        <v/>
      </c>
      <c r="AA245" s="188" t="str">
        <f t="shared" si="26"/>
        <v/>
      </c>
    </row>
    <row r="246" spans="5:27" x14ac:dyDescent="0.25">
      <c r="E246" s="289" t="str">
        <f t="shared" si="27"/>
        <v/>
      </c>
      <c r="F246" s="45"/>
      <c r="G246" s="42" t="str">
        <f t="shared" si="23"/>
        <v/>
      </c>
      <c r="H246" s="43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t="str">
        <f t="shared" si="24"/>
        <v/>
      </c>
      <c r="Z246" s="188" t="str">
        <f t="shared" si="25"/>
        <v/>
      </c>
      <c r="AA246" s="188" t="str">
        <f t="shared" si="26"/>
        <v/>
      </c>
    </row>
    <row r="247" spans="5:27" x14ac:dyDescent="0.25">
      <c r="E247" s="289" t="str">
        <f t="shared" si="27"/>
        <v/>
      </c>
      <c r="F247" s="45"/>
      <c r="G247" s="42" t="str">
        <f t="shared" si="23"/>
        <v/>
      </c>
      <c r="H247" s="43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t="str">
        <f t="shared" si="24"/>
        <v/>
      </c>
      <c r="Z247" s="188" t="str">
        <f t="shared" si="25"/>
        <v/>
      </c>
      <c r="AA247" s="188" t="str">
        <f t="shared" si="26"/>
        <v/>
      </c>
    </row>
    <row r="248" spans="5:27" x14ac:dyDescent="0.25">
      <c r="E248" s="289" t="str">
        <f t="shared" si="27"/>
        <v/>
      </c>
      <c r="F248" s="45"/>
      <c r="G248" s="42" t="str">
        <f t="shared" si="23"/>
        <v/>
      </c>
      <c r="H248" s="43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t="str">
        <f t="shared" si="24"/>
        <v/>
      </c>
      <c r="Z248" s="188" t="str">
        <f t="shared" si="25"/>
        <v/>
      </c>
      <c r="AA248" s="188" t="str">
        <f t="shared" si="26"/>
        <v/>
      </c>
    </row>
    <row r="249" spans="5:27" x14ac:dyDescent="0.25">
      <c r="E249" s="289" t="str">
        <f t="shared" si="27"/>
        <v/>
      </c>
      <c r="F249" s="45"/>
      <c r="G249" s="42" t="str">
        <f t="shared" si="23"/>
        <v/>
      </c>
      <c r="H249" s="43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t="str">
        <f t="shared" si="24"/>
        <v/>
      </c>
      <c r="Z249" s="188" t="str">
        <f t="shared" si="25"/>
        <v/>
      </c>
      <c r="AA249" s="188" t="str">
        <f t="shared" si="26"/>
        <v/>
      </c>
    </row>
    <row r="250" spans="5:27" x14ac:dyDescent="0.25">
      <c r="E250" s="289" t="str">
        <f t="shared" si="27"/>
        <v/>
      </c>
      <c r="F250" s="45"/>
      <c r="G250" s="42" t="str">
        <f t="shared" si="23"/>
        <v/>
      </c>
      <c r="H250" s="43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t="str">
        <f t="shared" si="24"/>
        <v/>
      </c>
      <c r="Z250" s="188" t="str">
        <f t="shared" si="25"/>
        <v/>
      </c>
      <c r="AA250" s="188" t="str">
        <f t="shared" si="26"/>
        <v/>
      </c>
    </row>
    <row r="251" spans="5:27" x14ac:dyDescent="0.25">
      <c r="E251" s="289" t="str">
        <f t="shared" si="27"/>
        <v/>
      </c>
      <c r="F251" s="45"/>
      <c r="G251" s="42" t="str">
        <f t="shared" si="23"/>
        <v/>
      </c>
      <c r="H251" s="43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t="str">
        <f t="shared" si="24"/>
        <v/>
      </c>
      <c r="Z251" s="188" t="str">
        <f t="shared" si="25"/>
        <v/>
      </c>
      <c r="AA251" s="188" t="str">
        <f t="shared" si="26"/>
        <v/>
      </c>
    </row>
    <row r="252" spans="5:27" x14ac:dyDescent="0.25">
      <c r="E252" s="289" t="str">
        <f t="shared" si="27"/>
        <v/>
      </c>
      <c r="F252" s="45"/>
      <c r="G252" s="42" t="str">
        <f t="shared" si="23"/>
        <v/>
      </c>
      <c r="H252" s="43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t="str">
        <f t="shared" si="24"/>
        <v/>
      </c>
      <c r="Z252" s="188" t="str">
        <f t="shared" si="25"/>
        <v/>
      </c>
      <c r="AA252" s="188" t="str">
        <f t="shared" si="26"/>
        <v/>
      </c>
    </row>
    <row r="253" spans="5:27" x14ac:dyDescent="0.25">
      <c r="E253" s="289" t="str">
        <f t="shared" si="27"/>
        <v/>
      </c>
      <c r="F253" s="45"/>
      <c r="G253" s="42" t="str">
        <f t="shared" si="23"/>
        <v/>
      </c>
      <c r="H253" s="43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t="str">
        <f t="shared" si="24"/>
        <v/>
      </c>
      <c r="Z253" s="188" t="str">
        <f t="shared" si="25"/>
        <v/>
      </c>
      <c r="AA253" s="188" t="str">
        <f t="shared" si="26"/>
        <v/>
      </c>
    </row>
    <row r="254" spans="5:27" x14ac:dyDescent="0.25">
      <c r="E254" s="289" t="str">
        <f t="shared" si="27"/>
        <v/>
      </c>
      <c r="F254" s="45"/>
      <c r="G254" s="42" t="str">
        <f t="shared" si="23"/>
        <v/>
      </c>
      <c r="H254" s="43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t="str">
        <f t="shared" si="24"/>
        <v/>
      </c>
      <c r="Z254" s="188" t="str">
        <f t="shared" si="25"/>
        <v/>
      </c>
      <c r="AA254" s="188" t="str">
        <f t="shared" si="26"/>
        <v/>
      </c>
    </row>
    <row r="255" spans="5:27" x14ac:dyDescent="0.25">
      <c r="E255" s="289" t="str">
        <f t="shared" si="27"/>
        <v/>
      </c>
      <c r="F255" s="45"/>
      <c r="G255" s="42" t="str">
        <f t="shared" si="23"/>
        <v/>
      </c>
      <c r="H255" s="43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t="str">
        <f t="shared" si="24"/>
        <v/>
      </c>
      <c r="Z255" s="188" t="str">
        <f t="shared" si="25"/>
        <v/>
      </c>
      <c r="AA255" s="188" t="str">
        <f t="shared" si="26"/>
        <v/>
      </c>
    </row>
    <row r="256" spans="5:27" x14ac:dyDescent="0.25">
      <c r="E256" s="289" t="str">
        <f t="shared" si="27"/>
        <v/>
      </c>
      <c r="F256" s="45"/>
      <c r="G256" s="42" t="str">
        <f t="shared" si="23"/>
        <v/>
      </c>
      <c r="H256" s="43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t="str">
        <f t="shared" si="24"/>
        <v/>
      </c>
      <c r="Z256" s="188" t="str">
        <f t="shared" si="25"/>
        <v/>
      </c>
      <c r="AA256" s="188" t="str">
        <f t="shared" si="26"/>
        <v/>
      </c>
    </row>
    <row r="257" spans="5:27" x14ac:dyDescent="0.25">
      <c r="E257" s="289" t="str">
        <f t="shared" si="27"/>
        <v/>
      </c>
      <c r="F257" s="45"/>
      <c r="G257" s="42" t="str">
        <f t="shared" si="23"/>
        <v/>
      </c>
      <c r="H257" s="43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t="str">
        <f t="shared" si="24"/>
        <v/>
      </c>
      <c r="Z257" s="188" t="str">
        <f t="shared" si="25"/>
        <v/>
      </c>
      <c r="AA257" s="188" t="str">
        <f t="shared" si="26"/>
        <v/>
      </c>
    </row>
    <row r="258" spans="5:27" x14ac:dyDescent="0.25">
      <c r="E258" s="289" t="str">
        <f t="shared" si="27"/>
        <v/>
      </c>
      <c r="F258" s="45"/>
      <c r="G258" s="42" t="str">
        <f t="shared" si="23"/>
        <v/>
      </c>
      <c r="H258" s="43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t="str">
        <f t="shared" si="24"/>
        <v/>
      </c>
      <c r="Z258" s="188" t="str">
        <f t="shared" si="25"/>
        <v/>
      </c>
      <c r="AA258" s="188" t="str">
        <f t="shared" si="26"/>
        <v/>
      </c>
    </row>
    <row r="259" spans="5:27" x14ac:dyDescent="0.25">
      <c r="E259" s="289" t="str">
        <f t="shared" si="27"/>
        <v/>
      </c>
      <c r="F259" s="45"/>
      <c r="G259" s="42" t="str">
        <f t="shared" si="23"/>
        <v/>
      </c>
      <c r="H259" s="43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t="str">
        <f t="shared" si="24"/>
        <v/>
      </c>
      <c r="Z259" s="188" t="str">
        <f t="shared" si="25"/>
        <v/>
      </c>
      <c r="AA259" s="188" t="str">
        <f t="shared" si="26"/>
        <v/>
      </c>
    </row>
    <row r="260" spans="5:27" x14ac:dyDescent="0.25">
      <c r="E260" s="289" t="str">
        <f t="shared" si="27"/>
        <v/>
      </c>
      <c r="F260" s="45"/>
      <c r="G260" s="42" t="str">
        <f t="shared" si="23"/>
        <v/>
      </c>
      <c r="H260" s="43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t="str">
        <f t="shared" si="24"/>
        <v/>
      </c>
      <c r="Z260" s="188" t="str">
        <f t="shared" si="25"/>
        <v/>
      </c>
      <c r="AA260" s="188" t="str">
        <f t="shared" si="26"/>
        <v/>
      </c>
    </row>
    <row r="261" spans="5:27" x14ac:dyDescent="0.25">
      <c r="E261" s="289" t="str">
        <f t="shared" si="27"/>
        <v/>
      </c>
      <c r="F261" s="45"/>
      <c r="G261" s="42" t="str">
        <f t="shared" si="23"/>
        <v/>
      </c>
      <c r="H261" s="43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t="str">
        <f t="shared" si="24"/>
        <v/>
      </c>
      <c r="Z261" s="188" t="str">
        <f t="shared" si="25"/>
        <v/>
      </c>
      <c r="AA261" s="188" t="str">
        <f t="shared" si="26"/>
        <v/>
      </c>
    </row>
    <row r="262" spans="5:27" x14ac:dyDescent="0.25">
      <c r="E262" s="289" t="str">
        <f t="shared" si="27"/>
        <v/>
      </c>
      <c r="F262" s="45"/>
      <c r="G262" s="42" t="str">
        <f t="shared" si="23"/>
        <v/>
      </c>
      <c r="H262" s="43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t="str">
        <f t="shared" si="24"/>
        <v/>
      </c>
      <c r="Z262" s="188" t="str">
        <f t="shared" si="25"/>
        <v/>
      </c>
      <c r="AA262" s="188" t="str">
        <f t="shared" si="26"/>
        <v/>
      </c>
    </row>
    <row r="263" spans="5:27" x14ac:dyDescent="0.25">
      <c r="E263" s="289" t="str">
        <f t="shared" si="27"/>
        <v/>
      </c>
      <c r="F263" s="45"/>
      <c r="G263" s="42" t="str">
        <f t="shared" si="23"/>
        <v/>
      </c>
      <c r="H263" s="43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t="str">
        <f t="shared" si="24"/>
        <v/>
      </c>
      <c r="Z263" s="188" t="str">
        <f t="shared" si="25"/>
        <v/>
      </c>
      <c r="AA263" s="188" t="str">
        <f t="shared" si="26"/>
        <v/>
      </c>
    </row>
    <row r="264" spans="5:27" x14ac:dyDescent="0.25">
      <c r="E264" s="289" t="str">
        <f t="shared" si="27"/>
        <v/>
      </c>
      <c r="F264" s="45"/>
      <c r="G264" s="42" t="str">
        <f t="shared" si="23"/>
        <v/>
      </c>
      <c r="H264" s="43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t="str">
        <f t="shared" si="24"/>
        <v/>
      </c>
      <c r="Z264" s="188" t="str">
        <f t="shared" si="25"/>
        <v/>
      </c>
      <c r="AA264" s="188" t="str">
        <f t="shared" si="26"/>
        <v/>
      </c>
    </row>
    <row r="265" spans="5:27" x14ac:dyDescent="0.25">
      <c r="E265" s="289" t="str">
        <f t="shared" si="27"/>
        <v/>
      </c>
      <c r="F265" s="45"/>
      <c r="G265" s="42" t="str">
        <f t="shared" si="23"/>
        <v/>
      </c>
      <c r="H265" s="43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t="str">
        <f t="shared" si="24"/>
        <v/>
      </c>
      <c r="Z265" s="188" t="str">
        <f t="shared" si="25"/>
        <v/>
      </c>
      <c r="AA265" s="188" t="str">
        <f t="shared" si="26"/>
        <v/>
      </c>
    </row>
    <row r="266" spans="5:27" x14ac:dyDescent="0.25">
      <c r="E266" s="289" t="str">
        <f t="shared" si="27"/>
        <v/>
      </c>
      <c r="F266" s="45"/>
      <c r="G266" s="42" t="str">
        <f t="shared" ref="G266:G329" si="28">IF(F266="","",F266/$C$21)</f>
        <v/>
      </c>
      <c r="H266" s="43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t="str">
        <f t="shared" si="24"/>
        <v/>
      </c>
      <c r="Z266" s="188" t="str">
        <f t="shared" si="25"/>
        <v/>
      </c>
      <c r="AA266" s="188" t="str">
        <f t="shared" si="26"/>
        <v/>
      </c>
    </row>
    <row r="267" spans="5:27" x14ac:dyDescent="0.25">
      <c r="E267" s="289" t="str">
        <f t="shared" si="27"/>
        <v/>
      </c>
      <c r="F267" s="45"/>
      <c r="G267" s="42" t="str">
        <f t="shared" si="28"/>
        <v/>
      </c>
      <c r="H267" s="43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t="str">
        <f t="shared" si="24"/>
        <v/>
      </c>
      <c r="Z267" s="188" t="str">
        <f t="shared" si="25"/>
        <v/>
      </c>
      <c r="AA267" s="188" t="str">
        <f t="shared" si="26"/>
        <v/>
      </c>
    </row>
    <row r="268" spans="5:27" x14ac:dyDescent="0.25">
      <c r="E268" s="289" t="str">
        <f t="shared" si="27"/>
        <v/>
      </c>
      <c r="F268" s="45"/>
      <c r="G268" s="42" t="str">
        <f t="shared" si="28"/>
        <v/>
      </c>
      <c r="H268" s="43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t="str">
        <f t="shared" si="24"/>
        <v/>
      </c>
      <c r="Z268" s="188" t="str">
        <f t="shared" si="25"/>
        <v/>
      </c>
      <c r="AA268" s="188" t="str">
        <f t="shared" si="26"/>
        <v/>
      </c>
    </row>
    <row r="269" spans="5:27" x14ac:dyDescent="0.25">
      <c r="E269" s="289" t="str">
        <f t="shared" si="27"/>
        <v/>
      </c>
      <c r="F269" s="45"/>
      <c r="G269" s="42" t="str">
        <f t="shared" si="28"/>
        <v/>
      </c>
      <c r="H269" s="43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t="str">
        <f t="shared" si="24"/>
        <v/>
      </c>
      <c r="Z269" s="188" t="str">
        <f t="shared" si="25"/>
        <v/>
      </c>
      <c r="AA269" s="188" t="str">
        <f t="shared" si="26"/>
        <v/>
      </c>
    </row>
    <row r="270" spans="5:27" x14ac:dyDescent="0.25">
      <c r="E270" s="289" t="str">
        <f t="shared" si="27"/>
        <v/>
      </c>
      <c r="F270" s="45"/>
      <c r="G270" s="42" t="str">
        <f t="shared" si="28"/>
        <v/>
      </c>
      <c r="H270" s="43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t="str">
        <f t="shared" si="24"/>
        <v/>
      </c>
      <c r="Z270" s="188" t="str">
        <f t="shared" si="25"/>
        <v/>
      </c>
      <c r="AA270" s="188" t="str">
        <f t="shared" si="26"/>
        <v/>
      </c>
    </row>
    <row r="271" spans="5:27" x14ac:dyDescent="0.25">
      <c r="E271" s="289" t="str">
        <f t="shared" si="27"/>
        <v/>
      </c>
      <c r="F271" s="45"/>
      <c r="G271" s="42" t="str">
        <f t="shared" si="28"/>
        <v/>
      </c>
      <c r="H271" s="43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t="str">
        <f t="shared" si="24"/>
        <v/>
      </c>
      <c r="Z271" s="188" t="str">
        <f t="shared" si="25"/>
        <v/>
      </c>
      <c r="AA271" s="188" t="str">
        <f t="shared" si="26"/>
        <v/>
      </c>
    </row>
    <row r="272" spans="5:27" x14ac:dyDescent="0.25">
      <c r="E272" s="289" t="str">
        <f t="shared" si="27"/>
        <v/>
      </c>
      <c r="F272" s="45"/>
      <c r="G272" s="42" t="str">
        <f t="shared" si="28"/>
        <v/>
      </c>
      <c r="H272" s="43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t="str">
        <f t="shared" si="24"/>
        <v/>
      </c>
      <c r="Z272" s="188" t="str">
        <f t="shared" si="25"/>
        <v/>
      </c>
      <c r="AA272" s="188" t="str">
        <f t="shared" si="26"/>
        <v/>
      </c>
    </row>
    <row r="273" spans="5:27" x14ac:dyDescent="0.25">
      <c r="E273" s="289" t="str">
        <f t="shared" si="27"/>
        <v/>
      </c>
      <c r="F273" s="45"/>
      <c r="G273" s="42" t="str">
        <f t="shared" si="28"/>
        <v/>
      </c>
      <c r="H273" s="43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t="str">
        <f t="shared" si="24"/>
        <v/>
      </c>
      <c r="Z273" s="188" t="str">
        <f t="shared" si="25"/>
        <v/>
      </c>
      <c r="AA273" s="188" t="str">
        <f t="shared" si="26"/>
        <v/>
      </c>
    </row>
    <row r="274" spans="5:27" x14ac:dyDescent="0.25">
      <c r="E274" s="289" t="str">
        <f t="shared" si="27"/>
        <v/>
      </c>
      <c r="F274" s="45"/>
      <c r="G274" s="42" t="str">
        <f t="shared" si="28"/>
        <v/>
      </c>
      <c r="H274" s="43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t="str">
        <f t="shared" si="24"/>
        <v/>
      </c>
      <c r="Z274" s="188" t="str">
        <f t="shared" si="25"/>
        <v/>
      </c>
      <c r="AA274" s="188" t="str">
        <f t="shared" si="26"/>
        <v/>
      </c>
    </row>
    <row r="275" spans="5:27" x14ac:dyDescent="0.25">
      <c r="E275" s="289" t="str">
        <f t="shared" si="27"/>
        <v/>
      </c>
      <c r="F275" s="45"/>
      <c r="G275" s="42" t="str">
        <f t="shared" si="28"/>
        <v/>
      </c>
      <c r="H275" s="43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t="str">
        <f t="shared" si="24"/>
        <v/>
      </c>
      <c r="Z275" s="188" t="str">
        <f t="shared" si="25"/>
        <v/>
      </c>
      <c r="AA275" s="188" t="str">
        <f t="shared" si="26"/>
        <v/>
      </c>
    </row>
    <row r="276" spans="5:27" x14ac:dyDescent="0.25">
      <c r="E276" s="289" t="str">
        <f t="shared" si="27"/>
        <v/>
      </c>
      <c r="F276" s="45"/>
      <c r="G276" s="42" t="str">
        <f t="shared" si="28"/>
        <v/>
      </c>
      <c r="H276" s="43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t="str">
        <f t="shared" si="24"/>
        <v/>
      </c>
      <c r="Z276" s="188" t="str">
        <f t="shared" si="25"/>
        <v/>
      </c>
      <c r="AA276" s="188" t="str">
        <f t="shared" si="26"/>
        <v/>
      </c>
    </row>
    <row r="277" spans="5:27" x14ac:dyDescent="0.25">
      <c r="E277" s="289" t="str">
        <f t="shared" si="27"/>
        <v/>
      </c>
      <c r="F277" s="45"/>
      <c r="G277" s="42" t="str">
        <f t="shared" si="28"/>
        <v/>
      </c>
      <c r="H277" s="43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t="str">
        <f t="shared" si="24"/>
        <v/>
      </c>
      <c r="Z277" s="188" t="str">
        <f t="shared" si="25"/>
        <v/>
      </c>
      <c r="AA277" s="188" t="str">
        <f t="shared" si="26"/>
        <v/>
      </c>
    </row>
    <row r="278" spans="5:27" x14ac:dyDescent="0.25">
      <c r="E278" s="289" t="str">
        <f t="shared" si="27"/>
        <v/>
      </c>
      <c r="F278" s="45"/>
      <c r="G278" s="42" t="str">
        <f t="shared" si="28"/>
        <v/>
      </c>
      <c r="H278" s="43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t="str">
        <f t="shared" si="24"/>
        <v/>
      </c>
      <c r="Z278" s="188" t="str">
        <f t="shared" si="25"/>
        <v/>
      </c>
      <c r="AA278" s="188" t="str">
        <f t="shared" si="26"/>
        <v/>
      </c>
    </row>
    <row r="279" spans="5:27" x14ac:dyDescent="0.25">
      <c r="E279" s="289" t="str">
        <f t="shared" si="27"/>
        <v/>
      </c>
      <c r="F279" s="45"/>
      <c r="G279" s="42" t="str">
        <f t="shared" si="28"/>
        <v/>
      </c>
      <c r="H279" s="43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t="str">
        <f t="shared" si="24"/>
        <v/>
      </c>
      <c r="Z279" s="188" t="str">
        <f t="shared" si="25"/>
        <v/>
      </c>
      <c r="AA279" s="188" t="str">
        <f t="shared" si="26"/>
        <v/>
      </c>
    </row>
    <row r="280" spans="5:27" x14ac:dyDescent="0.25">
      <c r="E280" s="289" t="str">
        <f t="shared" si="27"/>
        <v/>
      </c>
      <c r="F280" s="45"/>
      <c r="G280" s="42" t="str">
        <f t="shared" si="28"/>
        <v/>
      </c>
      <c r="H280" s="43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t="str">
        <f t="shared" si="24"/>
        <v/>
      </c>
      <c r="Z280" s="188" t="str">
        <f t="shared" si="25"/>
        <v/>
      </c>
      <c r="AA280" s="188" t="str">
        <f t="shared" si="26"/>
        <v/>
      </c>
    </row>
    <row r="281" spans="5:27" x14ac:dyDescent="0.25">
      <c r="E281" s="289" t="str">
        <f t="shared" si="27"/>
        <v/>
      </c>
      <c r="F281" s="45"/>
      <c r="G281" s="42" t="str">
        <f t="shared" si="28"/>
        <v/>
      </c>
      <c r="H281" s="43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t="str">
        <f t="shared" si="24"/>
        <v/>
      </c>
      <c r="Z281" s="188" t="str">
        <f t="shared" si="25"/>
        <v/>
      </c>
      <c r="AA281" s="188" t="str">
        <f t="shared" si="26"/>
        <v/>
      </c>
    </row>
    <row r="282" spans="5:27" x14ac:dyDescent="0.25">
      <c r="E282" s="289" t="str">
        <f t="shared" si="27"/>
        <v/>
      </c>
      <c r="F282" s="45"/>
      <c r="G282" s="42" t="str">
        <f t="shared" si="28"/>
        <v/>
      </c>
      <c r="H282" s="43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t="str">
        <f t="shared" si="24"/>
        <v/>
      </c>
      <c r="Z282" s="188" t="str">
        <f t="shared" si="25"/>
        <v/>
      </c>
      <c r="AA282" s="188" t="str">
        <f t="shared" si="26"/>
        <v/>
      </c>
    </row>
    <row r="283" spans="5:27" x14ac:dyDescent="0.25">
      <c r="E283" s="289" t="str">
        <f t="shared" si="27"/>
        <v/>
      </c>
      <c r="F283" s="45"/>
      <c r="G283" s="42" t="str">
        <f t="shared" si="28"/>
        <v/>
      </c>
      <c r="H283" s="43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t="str">
        <f t="shared" si="24"/>
        <v/>
      </c>
      <c r="Z283" s="188" t="str">
        <f t="shared" si="25"/>
        <v/>
      </c>
      <c r="AA283" s="188" t="str">
        <f t="shared" si="26"/>
        <v/>
      </c>
    </row>
    <row r="284" spans="5:27" x14ac:dyDescent="0.25">
      <c r="E284" s="289" t="str">
        <f t="shared" si="27"/>
        <v/>
      </c>
      <c r="F284" s="45"/>
      <c r="G284" s="42" t="str">
        <f t="shared" si="28"/>
        <v/>
      </c>
      <c r="H284" s="43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t="str">
        <f t="shared" si="24"/>
        <v/>
      </c>
      <c r="Z284" s="188" t="str">
        <f t="shared" si="25"/>
        <v/>
      </c>
      <c r="AA284" s="188" t="str">
        <f t="shared" si="26"/>
        <v/>
      </c>
    </row>
    <row r="285" spans="5:27" x14ac:dyDescent="0.25">
      <c r="E285" s="289" t="str">
        <f t="shared" si="27"/>
        <v/>
      </c>
      <c r="F285" s="45"/>
      <c r="G285" s="42" t="str">
        <f t="shared" si="28"/>
        <v/>
      </c>
      <c r="H285" s="43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t="str">
        <f t="shared" si="24"/>
        <v/>
      </c>
      <c r="Z285" s="188" t="str">
        <f t="shared" si="25"/>
        <v/>
      </c>
      <c r="AA285" s="188" t="str">
        <f t="shared" si="26"/>
        <v/>
      </c>
    </row>
    <row r="286" spans="5:27" x14ac:dyDescent="0.25">
      <c r="E286" s="289" t="str">
        <f t="shared" si="27"/>
        <v/>
      </c>
      <c r="F286" s="45"/>
      <c r="G286" s="42" t="str">
        <f t="shared" si="28"/>
        <v/>
      </c>
      <c r="H286" s="43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t="str">
        <f t="shared" si="24"/>
        <v/>
      </c>
      <c r="Z286" s="188" t="str">
        <f t="shared" si="25"/>
        <v/>
      </c>
      <c r="AA286" s="188" t="str">
        <f t="shared" si="26"/>
        <v/>
      </c>
    </row>
    <row r="287" spans="5:27" x14ac:dyDescent="0.25">
      <c r="E287" s="289" t="str">
        <f t="shared" si="27"/>
        <v/>
      </c>
      <c r="F287" s="45"/>
      <c r="G287" s="42" t="str">
        <f t="shared" si="28"/>
        <v/>
      </c>
      <c r="H287" s="43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t="str">
        <f t="shared" si="24"/>
        <v/>
      </c>
      <c r="Z287" s="188" t="str">
        <f t="shared" si="25"/>
        <v/>
      </c>
      <c r="AA287" s="188" t="str">
        <f t="shared" si="26"/>
        <v/>
      </c>
    </row>
    <row r="288" spans="5:27" x14ac:dyDescent="0.25">
      <c r="E288" s="289" t="str">
        <f t="shared" si="27"/>
        <v/>
      </c>
      <c r="F288" s="45"/>
      <c r="G288" s="42" t="str">
        <f t="shared" si="28"/>
        <v/>
      </c>
      <c r="H288" s="43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t="str">
        <f t="shared" si="24"/>
        <v/>
      </c>
      <c r="Z288" s="188" t="str">
        <f t="shared" si="25"/>
        <v/>
      </c>
      <c r="AA288" s="188" t="str">
        <f t="shared" si="26"/>
        <v/>
      </c>
    </row>
    <row r="289" spans="5:27" x14ac:dyDescent="0.25">
      <c r="E289" s="289" t="str">
        <f t="shared" si="27"/>
        <v/>
      </c>
      <c r="F289" s="45"/>
      <c r="G289" s="42" t="str">
        <f t="shared" si="28"/>
        <v/>
      </c>
      <c r="H289" s="43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t="str">
        <f t="shared" si="24"/>
        <v/>
      </c>
      <c r="Z289" s="188" t="str">
        <f t="shared" si="25"/>
        <v/>
      </c>
      <c r="AA289" s="188" t="str">
        <f t="shared" si="26"/>
        <v/>
      </c>
    </row>
    <row r="290" spans="5:27" x14ac:dyDescent="0.25">
      <c r="E290" s="289" t="str">
        <f t="shared" si="27"/>
        <v/>
      </c>
      <c r="F290" s="45"/>
      <c r="G290" s="42" t="str">
        <f t="shared" si="28"/>
        <v/>
      </c>
      <c r="H290" s="43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t="str">
        <f t="shared" si="24"/>
        <v/>
      </c>
      <c r="Z290" s="188" t="str">
        <f t="shared" si="25"/>
        <v/>
      </c>
      <c r="AA290" s="188" t="str">
        <f t="shared" si="26"/>
        <v/>
      </c>
    </row>
    <row r="291" spans="5:27" x14ac:dyDescent="0.25">
      <c r="E291" s="289" t="str">
        <f t="shared" si="27"/>
        <v/>
      </c>
      <c r="F291" s="45"/>
      <c r="G291" s="42" t="str">
        <f t="shared" si="28"/>
        <v/>
      </c>
      <c r="H291" s="43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t="str">
        <f t="shared" si="24"/>
        <v/>
      </c>
      <c r="Z291" s="188" t="str">
        <f t="shared" si="25"/>
        <v/>
      </c>
      <c r="AA291" s="188" t="str">
        <f t="shared" si="26"/>
        <v/>
      </c>
    </row>
    <row r="292" spans="5:27" x14ac:dyDescent="0.25">
      <c r="E292" s="289" t="str">
        <f t="shared" si="27"/>
        <v/>
      </c>
      <c r="F292" s="45"/>
      <c r="G292" s="42" t="str">
        <f t="shared" si="28"/>
        <v/>
      </c>
      <c r="H292" s="43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t="str">
        <f t="shared" ref="Y292:Y355" si="29">IF(C292="","",C292/$C$21)</f>
        <v/>
      </c>
      <c r="Z292" s="188" t="str">
        <f t="shared" ref="Z292:Z355" si="30">IF(C292="",IF(Y292="","",Y292),AVERAGE(Y283:Y303))</f>
        <v/>
      </c>
      <c r="AA292" s="188" t="str">
        <f t="shared" ref="AA292:AA355" si="31">IF(D292="",IF(Z292="","",Z292),AVERAGE(Y273:Y313))</f>
        <v/>
      </c>
    </row>
    <row r="293" spans="5:27" x14ac:dyDescent="0.25">
      <c r="E293" s="289" t="str">
        <f t="shared" ref="E293:E356" si="32">IF(C293="","",((C293/$C$22)-1))</f>
        <v/>
      </c>
      <c r="F293" s="45"/>
      <c r="G293" s="42" t="str">
        <f t="shared" si="28"/>
        <v/>
      </c>
      <c r="H293" s="43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t="str">
        <f t="shared" si="29"/>
        <v/>
      </c>
      <c r="Z293" s="188" t="str">
        <f t="shared" si="30"/>
        <v/>
      </c>
      <c r="AA293" s="188" t="str">
        <f t="shared" si="31"/>
        <v/>
      </c>
    </row>
    <row r="294" spans="5:27" x14ac:dyDescent="0.25">
      <c r="E294" s="289" t="str">
        <f t="shared" si="32"/>
        <v/>
      </c>
      <c r="F294" s="45"/>
      <c r="G294" s="42" t="str">
        <f t="shared" si="28"/>
        <v/>
      </c>
      <c r="H294" s="43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t="str">
        <f t="shared" si="29"/>
        <v/>
      </c>
      <c r="Z294" s="188" t="str">
        <f t="shared" si="30"/>
        <v/>
      </c>
      <c r="AA294" s="188" t="str">
        <f t="shared" si="31"/>
        <v/>
      </c>
    </row>
    <row r="295" spans="5:27" x14ac:dyDescent="0.25">
      <c r="E295" s="289" t="str">
        <f t="shared" si="32"/>
        <v/>
      </c>
      <c r="F295" s="45"/>
      <c r="G295" s="42" t="str">
        <f t="shared" si="28"/>
        <v/>
      </c>
      <c r="H295" s="43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t="str">
        <f t="shared" si="29"/>
        <v/>
      </c>
      <c r="Z295" s="188" t="str">
        <f t="shared" si="30"/>
        <v/>
      </c>
      <c r="AA295" s="188" t="str">
        <f t="shared" si="31"/>
        <v/>
      </c>
    </row>
    <row r="296" spans="5:27" x14ac:dyDescent="0.25">
      <c r="E296" s="289" t="str">
        <f t="shared" si="32"/>
        <v/>
      </c>
      <c r="F296" s="45"/>
      <c r="G296" s="42" t="str">
        <f t="shared" si="28"/>
        <v/>
      </c>
      <c r="H296" s="43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t="str">
        <f t="shared" si="29"/>
        <v/>
      </c>
      <c r="Z296" s="188" t="str">
        <f t="shared" si="30"/>
        <v/>
      </c>
      <c r="AA296" s="188" t="str">
        <f t="shared" si="31"/>
        <v/>
      </c>
    </row>
    <row r="297" spans="5:27" x14ac:dyDescent="0.25">
      <c r="E297" s="289" t="str">
        <f t="shared" si="32"/>
        <v/>
      </c>
      <c r="F297" s="45"/>
      <c r="G297" s="42" t="str">
        <f t="shared" si="28"/>
        <v/>
      </c>
      <c r="H297" s="43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t="str">
        <f t="shared" si="29"/>
        <v/>
      </c>
      <c r="Z297" s="188" t="str">
        <f t="shared" si="30"/>
        <v/>
      </c>
      <c r="AA297" s="188" t="str">
        <f t="shared" si="31"/>
        <v/>
      </c>
    </row>
    <row r="298" spans="5:27" x14ac:dyDescent="0.25">
      <c r="E298" s="289" t="str">
        <f t="shared" si="32"/>
        <v/>
      </c>
      <c r="F298" s="45"/>
      <c r="G298" s="42" t="str">
        <f t="shared" si="28"/>
        <v/>
      </c>
      <c r="H298" s="43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t="str">
        <f t="shared" si="29"/>
        <v/>
      </c>
      <c r="Z298" s="188" t="str">
        <f t="shared" si="30"/>
        <v/>
      </c>
      <c r="AA298" s="188" t="str">
        <f t="shared" si="31"/>
        <v/>
      </c>
    </row>
    <row r="299" spans="5:27" x14ac:dyDescent="0.25">
      <c r="E299" s="289" t="str">
        <f t="shared" si="32"/>
        <v/>
      </c>
      <c r="F299" s="45"/>
      <c r="G299" s="42" t="str">
        <f t="shared" si="28"/>
        <v/>
      </c>
      <c r="H299" s="43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t="str">
        <f t="shared" si="29"/>
        <v/>
      </c>
      <c r="Z299" s="188" t="str">
        <f t="shared" si="30"/>
        <v/>
      </c>
      <c r="AA299" s="188" t="str">
        <f t="shared" si="31"/>
        <v/>
      </c>
    </row>
    <row r="300" spans="5:27" x14ac:dyDescent="0.25">
      <c r="E300" s="289" t="str">
        <f t="shared" si="32"/>
        <v/>
      </c>
      <c r="F300" s="45"/>
      <c r="G300" s="42" t="str">
        <f t="shared" si="28"/>
        <v/>
      </c>
      <c r="H300" s="43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t="str">
        <f t="shared" si="29"/>
        <v/>
      </c>
      <c r="Z300" s="188" t="str">
        <f t="shared" si="30"/>
        <v/>
      </c>
      <c r="AA300" s="188" t="str">
        <f t="shared" si="31"/>
        <v/>
      </c>
    </row>
    <row r="301" spans="5:27" x14ac:dyDescent="0.25">
      <c r="E301" s="289" t="str">
        <f t="shared" si="32"/>
        <v/>
      </c>
      <c r="F301" s="45"/>
      <c r="G301" s="42" t="str">
        <f t="shared" si="28"/>
        <v/>
      </c>
      <c r="H301" s="43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t="str">
        <f t="shared" si="29"/>
        <v/>
      </c>
      <c r="Z301" s="188" t="str">
        <f t="shared" si="30"/>
        <v/>
      </c>
      <c r="AA301" s="188" t="str">
        <f t="shared" si="31"/>
        <v/>
      </c>
    </row>
    <row r="302" spans="5:27" x14ac:dyDescent="0.25">
      <c r="E302" s="289" t="str">
        <f t="shared" si="32"/>
        <v/>
      </c>
      <c r="F302" s="45"/>
      <c r="G302" s="42" t="str">
        <f t="shared" si="28"/>
        <v/>
      </c>
      <c r="H302" s="43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t="str">
        <f t="shared" si="29"/>
        <v/>
      </c>
      <c r="Z302" s="188" t="str">
        <f t="shared" si="30"/>
        <v/>
      </c>
      <c r="AA302" s="188" t="str">
        <f t="shared" si="31"/>
        <v/>
      </c>
    </row>
    <row r="303" spans="5:27" x14ac:dyDescent="0.25">
      <c r="E303" s="289" t="str">
        <f t="shared" si="32"/>
        <v/>
      </c>
      <c r="F303" s="45"/>
      <c r="G303" s="42" t="str">
        <f t="shared" si="28"/>
        <v/>
      </c>
      <c r="H303" s="43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t="str">
        <f t="shared" si="29"/>
        <v/>
      </c>
      <c r="Z303" s="188" t="str">
        <f t="shared" si="30"/>
        <v/>
      </c>
      <c r="AA303" s="188" t="str">
        <f t="shared" si="31"/>
        <v/>
      </c>
    </row>
    <row r="304" spans="5:27" x14ac:dyDescent="0.25">
      <c r="E304" s="289" t="str">
        <f t="shared" si="32"/>
        <v/>
      </c>
      <c r="F304" s="45"/>
      <c r="G304" s="42" t="str">
        <f t="shared" si="28"/>
        <v/>
      </c>
      <c r="H304" s="43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t="str">
        <f t="shared" si="29"/>
        <v/>
      </c>
      <c r="Z304" s="188" t="str">
        <f t="shared" si="30"/>
        <v/>
      </c>
      <c r="AA304" s="188" t="str">
        <f t="shared" si="31"/>
        <v/>
      </c>
    </row>
    <row r="305" spans="5:27" x14ac:dyDescent="0.25">
      <c r="E305" s="289" t="str">
        <f t="shared" si="32"/>
        <v/>
      </c>
      <c r="F305" s="45"/>
      <c r="G305" s="42" t="str">
        <f t="shared" si="28"/>
        <v/>
      </c>
      <c r="H305" s="43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t="str">
        <f t="shared" si="29"/>
        <v/>
      </c>
      <c r="Z305" s="188" t="str">
        <f t="shared" si="30"/>
        <v/>
      </c>
      <c r="AA305" s="188" t="str">
        <f t="shared" si="31"/>
        <v/>
      </c>
    </row>
    <row r="306" spans="5:27" x14ac:dyDescent="0.25">
      <c r="E306" s="289" t="str">
        <f t="shared" si="32"/>
        <v/>
      </c>
      <c r="F306" s="45"/>
      <c r="G306" s="42" t="str">
        <f t="shared" si="28"/>
        <v/>
      </c>
      <c r="H306" s="43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t="str">
        <f t="shared" si="29"/>
        <v/>
      </c>
      <c r="Z306" s="188" t="str">
        <f t="shared" si="30"/>
        <v/>
      </c>
      <c r="AA306" s="188" t="str">
        <f t="shared" si="31"/>
        <v/>
      </c>
    </row>
    <row r="307" spans="5:27" x14ac:dyDescent="0.25">
      <c r="E307" s="289" t="str">
        <f t="shared" si="32"/>
        <v/>
      </c>
      <c r="F307" s="45"/>
      <c r="G307" s="42" t="str">
        <f t="shared" si="28"/>
        <v/>
      </c>
      <c r="H307" s="43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t="str">
        <f t="shared" si="29"/>
        <v/>
      </c>
      <c r="Z307" s="188" t="str">
        <f t="shared" si="30"/>
        <v/>
      </c>
      <c r="AA307" s="188" t="str">
        <f t="shared" si="31"/>
        <v/>
      </c>
    </row>
    <row r="308" spans="5:27" x14ac:dyDescent="0.25">
      <c r="E308" s="289" t="str">
        <f t="shared" si="32"/>
        <v/>
      </c>
      <c r="F308" s="45"/>
      <c r="G308" s="42" t="str">
        <f t="shared" si="28"/>
        <v/>
      </c>
      <c r="H308" s="43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t="str">
        <f t="shared" si="29"/>
        <v/>
      </c>
      <c r="Z308" s="188" t="str">
        <f t="shared" si="30"/>
        <v/>
      </c>
      <c r="AA308" s="188" t="str">
        <f t="shared" si="31"/>
        <v/>
      </c>
    </row>
    <row r="309" spans="5:27" x14ac:dyDescent="0.25">
      <c r="E309" s="289" t="str">
        <f t="shared" si="32"/>
        <v/>
      </c>
      <c r="F309" s="45"/>
      <c r="G309" s="42" t="str">
        <f t="shared" si="28"/>
        <v/>
      </c>
      <c r="H309" s="43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t="str">
        <f t="shared" si="29"/>
        <v/>
      </c>
      <c r="Z309" s="188" t="str">
        <f t="shared" si="30"/>
        <v/>
      </c>
      <c r="AA309" s="188" t="str">
        <f t="shared" si="31"/>
        <v/>
      </c>
    </row>
    <row r="310" spans="5:27" x14ac:dyDescent="0.25">
      <c r="E310" s="289" t="str">
        <f t="shared" si="32"/>
        <v/>
      </c>
      <c r="F310" s="45"/>
      <c r="G310" s="42" t="str">
        <f t="shared" si="28"/>
        <v/>
      </c>
      <c r="H310" s="43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t="str">
        <f t="shared" si="29"/>
        <v/>
      </c>
      <c r="Z310" s="188" t="str">
        <f t="shared" si="30"/>
        <v/>
      </c>
      <c r="AA310" s="188" t="str">
        <f t="shared" si="31"/>
        <v/>
      </c>
    </row>
    <row r="311" spans="5:27" x14ac:dyDescent="0.25">
      <c r="E311" s="289" t="str">
        <f t="shared" si="32"/>
        <v/>
      </c>
      <c r="F311" s="45"/>
      <c r="G311" s="42" t="str">
        <f t="shared" si="28"/>
        <v/>
      </c>
      <c r="H311" s="43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t="str">
        <f t="shared" si="29"/>
        <v/>
      </c>
      <c r="Z311" s="188" t="str">
        <f t="shared" si="30"/>
        <v/>
      </c>
      <c r="AA311" s="188" t="str">
        <f t="shared" si="31"/>
        <v/>
      </c>
    </row>
    <row r="312" spans="5:27" x14ac:dyDescent="0.25">
      <c r="E312" s="289" t="str">
        <f t="shared" si="32"/>
        <v/>
      </c>
      <c r="F312" s="45"/>
      <c r="G312" s="42" t="str">
        <f t="shared" si="28"/>
        <v/>
      </c>
      <c r="H312" s="43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t="str">
        <f t="shared" si="29"/>
        <v/>
      </c>
      <c r="Z312" s="188" t="str">
        <f t="shared" si="30"/>
        <v/>
      </c>
      <c r="AA312" s="188" t="str">
        <f t="shared" si="31"/>
        <v/>
      </c>
    </row>
    <row r="313" spans="5:27" x14ac:dyDescent="0.25">
      <c r="E313" s="289" t="str">
        <f t="shared" si="32"/>
        <v/>
      </c>
      <c r="F313" s="45"/>
      <c r="G313" s="42" t="str">
        <f t="shared" si="28"/>
        <v/>
      </c>
      <c r="H313" s="43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t="str">
        <f t="shared" si="29"/>
        <v/>
      </c>
      <c r="Z313" s="188" t="str">
        <f t="shared" si="30"/>
        <v/>
      </c>
      <c r="AA313" s="188" t="str">
        <f t="shared" si="31"/>
        <v/>
      </c>
    </row>
    <row r="314" spans="5:27" x14ac:dyDescent="0.25">
      <c r="E314" s="289" t="str">
        <f t="shared" si="32"/>
        <v/>
      </c>
      <c r="F314" s="45"/>
      <c r="G314" s="42" t="str">
        <f t="shared" si="28"/>
        <v/>
      </c>
      <c r="H314" s="43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t="str">
        <f t="shared" si="29"/>
        <v/>
      </c>
      <c r="Z314" s="188" t="str">
        <f t="shared" si="30"/>
        <v/>
      </c>
      <c r="AA314" s="188" t="str">
        <f t="shared" si="31"/>
        <v/>
      </c>
    </row>
    <row r="315" spans="5:27" x14ac:dyDescent="0.25">
      <c r="E315" s="289" t="str">
        <f t="shared" si="32"/>
        <v/>
      </c>
      <c r="F315" s="45"/>
      <c r="G315" s="42" t="str">
        <f t="shared" si="28"/>
        <v/>
      </c>
      <c r="H315" s="43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t="str">
        <f t="shared" si="29"/>
        <v/>
      </c>
      <c r="Z315" s="188" t="str">
        <f t="shared" si="30"/>
        <v/>
      </c>
      <c r="AA315" s="188" t="str">
        <f t="shared" si="31"/>
        <v/>
      </c>
    </row>
    <row r="316" spans="5:27" x14ac:dyDescent="0.25">
      <c r="E316" s="289" t="str">
        <f t="shared" si="32"/>
        <v/>
      </c>
      <c r="F316" s="45"/>
      <c r="G316" s="42" t="str">
        <f t="shared" si="28"/>
        <v/>
      </c>
      <c r="H316" s="43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t="str">
        <f t="shared" si="29"/>
        <v/>
      </c>
      <c r="Z316" s="188" t="str">
        <f t="shared" si="30"/>
        <v/>
      </c>
      <c r="AA316" s="188" t="str">
        <f t="shared" si="31"/>
        <v/>
      </c>
    </row>
    <row r="317" spans="5:27" x14ac:dyDescent="0.25">
      <c r="E317" s="289" t="str">
        <f t="shared" si="32"/>
        <v/>
      </c>
      <c r="F317" s="45"/>
      <c r="G317" s="42" t="str">
        <f t="shared" si="28"/>
        <v/>
      </c>
      <c r="H317" s="43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t="str">
        <f t="shared" si="29"/>
        <v/>
      </c>
      <c r="Z317" s="188" t="str">
        <f t="shared" si="30"/>
        <v/>
      </c>
      <c r="AA317" s="188" t="str">
        <f t="shared" si="31"/>
        <v/>
      </c>
    </row>
    <row r="318" spans="5:27" x14ac:dyDescent="0.25">
      <c r="E318" s="289" t="str">
        <f t="shared" si="32"/>
        <v/>
      </c>
      <c r="F318" s="45"/>
      <c r="G318" s="42" t="str">
        <f t="shared" si="28"/>
        <v/>
      </c>
      <c r="H318" s="43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t="str">
        <f t="shared" si="29"/>
        <v/>
      </c>
      <c r="Z318" s="188" t="str">
        <f t="shared" si="30"/>
        <v/>
      </c>
      <c r="AA318" s="188" t="str">
        <f t="shared" si="31"/>
        <v/>
      </c>
    </row>
    <row r="319" spans="5:27" x14ac:dyDescent="0.25">
      <c r="E319" s="289" t="str">
        <f t="shared" si="32"/>
        <v/>
      </c>
      <c r="F319" s="45"/>
      <c r="G319" s="42" t="str">
        <f t="shared" si="28"/>
        <v/>
      </c>
      <c r="H319" s="43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t="str">
        <f t="shared" si="29"/>
        <v/>
      </c>
      <c r="Z319" s="188" t="str">
        <f t="shared" si="30"/>
        <v/>
      </c>
      <c r="AA319" s="188" t="str">
        <f t="shared" si="31"/>
        <v/>
      </c>
    </row>
    <row r="320" spans="5:27" x14ac:dyDescent="0.25">
      <c r="E320" s="289" t="str">
        <f t="shared" si="32"/>
        <v/>
      </c>
      <c r="F320" s="45"/>
      <c r="G320" s="42" t="str">
        <f t="shared" si="28"/>
        <v/>
      </c>
      <c r="H320" s="43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t="str">
        <f t="shared" si="29"/>
        <v/>
      </c>
      <c r="Z320" s="188" t="str">
        <f t="shared" si="30"/>
        <v/>
      </c>
      <c r="AA320" s="188" t="str">
        <f t="shared" si="31"/>
        <v/>
      </c>
    </row>
    <row r="321" spans="5:27" x14ac:dyDescent="0.25">
      <c r="E321" s="289" t="str">
        <f t="shared" si="32"/>
        <v/>
      </c>
      <c r="F321" s="45"/>
      <c r="G321" s="42" t="str">
        <f t="shared" si="28"/>
        <v/>
      </c>
      <c r="H321" s="43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t="str">
        <f t="shared" si="29"/>
        <v/>
      </c>
      <c r="Z321" s="188" t="str">
        <f t="shared" si="30"/>
        <v/>
      </c>
      <c r="AA321" s="188" t="str">
        <f t="shared" si="31"/>
        <v/>
      </c>
    </row>
    <row r="322" spans="5:27" x14ac:dyDescent="0.25">
      <c r="E322" s="289" t="str">
        <f t="shared" si="32"/>
        <v/>
      </c>
      <c r="F322" s="45"/>
      <c r="G322" s="42" t="str">
        <f t="shared" si="28"/>
        <v/>
      </c>
      <c r="H322" s="43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t="str">
        <f t="shared" si="29"/>
        <v/>
      </c>
      <c r="Z322" s="188" t="str">
        <f t="shared" si="30"/>
        <v/>
      </c>
      <c r="AA322" s="188" t="str">
        <f t="shared" si="31"/>
        <v/>
      </c>
    </row>
    <row r="323" spans="5:27" x14ac:dyDescent="0.25">
      <c r="E323" s="289" t="str">
        <f t="shared" si="32"/>
        <v/>
      </c>
      <c r="F323" s="45"/>
      <c r="G323" s="42" t="str">
        <f t="shared" si="28"/>
        <v/>
      </c>
      <c r="H323" s="43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t="str">
        <f t="shared" si="29"/>
        <v/>
      </c>
      <c r="Z323" s="188" t="str">
        <f t="shared" si="30"/>
        <v/>
      </c>
      <c r="AA323" s="188" t="str">
        <f t="shared" si="31"/>
        <v/>
      </c>
    </row>
    <row r="324" spans="5:27" x14ac:dyDescent="0.25">
      <c r="E324" s="289" t="str">
        <f t="shared" si="32"/>
        <v/>
      </c>
      <c r="F324" s="45"/>
      <c r="G324" s="42" t="str">
        <f t="shared" si="28"/>
        <v/>
      </c>
      <c r="H324" s="43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t="str">
        <f t="shared" si="29"/>
        <v/>
      </c>
      <c r="Z324" s="188" t="str">
        <f t="shared" si="30"/>
        <v/>
      </c>
      <c r="AA324" s="188" t="str">
        <f t="shared" si="31"/>
        <v/>
      </c>
    </row>
    <row r="325" spans="5:27" x14ac:dyDescent="0.25">
      <c r="E325" s="289" t="str">
        <f t="shared" si="32"/>
        <v/>
      </c>
      <c r="F325" s="45"/>
      <c r="G325" s="42" t="str">
        <f t="shared" si="28"/>
        <v/>
      </c>
      <c r="H325" s="43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t="str">
        <f t="shared" si="29"/>
        <v/>
      </c>
      <c r="Z325" s="188" t="str">
        <f t="shared" si="30"/>
        <v/>
      </c>
      <c r="AA325" s="188" t="str">
        <f t="shared" si="31"/>
        <v/>
      </c>
    </row>
    <row r="326" spans="5:27" x14ac:dyDescent="0.25">
      <c r="E326" s="289" t="str">
        <f t="shared" si="32"/>
        <v/>
      </c>
      <c r="F326" s="45"/>
      <c r="G326" s="42" t="str">
        <f t="shared" si="28"/>
        <v/>
      </c>
      <c r="H326" s="43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t="str">
        <f t="shared" si="29"/>
        <v/>
      </c>
      <c r="Z326" s="188" t="str">
        <f t="shared" si="30"/>
        <v/>
      </c>
      <c r="AA326" s="188" t="str">
        <f t="shared" si="31"/>
        <v/>
      </c>
    </row>
    <row r="327" spans="5:27" x14ac:dyDescent="0.25">
      <c r="E327" s="289" t="str">
        <f t="shared" si="32"/>
        <v/>
      </c>
      <c r="F327" s="45"/>
      <c r="G327" s="42" t="str">
        <f t="shared" si="28"/>
        <v/>
      </c>
      <c r="H327" s="43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t="str">
        <f t="shared" si="29"/>
        <v/>
      </c>
      <c r="Z327" s="188" t="str">
        <f t="shared" si="30"/>
        <v/>
      </c>
      <c r="AA327" s="188" t="str">
        <f t="shared" si="31"/>
        <v/>
      </c>
    </row>
    <row r="328" spans="5:27" x14ac:dyDescent="0.25">
      <c r="E328" s="289" t="str">
        <f t="shared" si="32"/>
        <v/>
      </c>
      <c r="F328" s="45"/>
      <c r="G328" s="42" t="str">
        <f t="shared" si="28"/>
        <v/>
      </c>
      <c r="H328" s="43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t="str">
        <f t="shared" si="29"/>
        <v/>
      </c>
      <c r="Z328" s="188" t="str">
        <f t="shared" si="30"/>
        <v/>
      </c>
      <c r="AA328" s="188" t="str">
        <f t="shared" si="31"/>
        <v/>
      </c>
    </row>
    <row r="329" spans="5:27" x14ac:dyDescent="0.25">
      <c r="E329" s="289" t="str">
        <f t="shared" si="32"/>
        <v/>
      </c>
      <c r="F329" s="45"/>
      <c r="G329" s="42" t="str">
        <f t="shared" si="28"/>
        <v/>
      </c>
      <c r="H329" s="43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t="str">
        <f t="shared" si="29"/>
        <v/>
      </c>
      <c r="Z329" s="188" t="str">
        <f t="shared" si="30"/>
        <v/>
      </c>
      <c r="AA329" s="188" t="str">
        <f t="shared" si="31"/>
        <v/>
      </c>
    </row>
    <row r="330" spans="5:27" x14ac:dyDescent="0.25">
      <c r="E330" s="289" t="str">
        <f t="shared" si="32"/>
        <v/>
      </c>
      <c r="F330" s="45"/>
      <c r="G330" s="42" t="str">
        <f t="shared" ref="G330:G393" si="33">IF(F330="","",F330/$C$21)</f>
        <v/>
      </c>
      <c r="H330" s="43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t="str">
        <f t="shared" si="29"/>
        <v/>
      </c>
      <c r="Z330" s="188" t="str">
        <f t="shared" si="30"/>
        <v/>
      </c>
      <c r="AA330" s="188" t="str">
        <f t="shared" si="31"/>
        <v/>
      </c>
    </row>
    <row r="331" spans="5:27" x14ac:dyDescent="0.25">
      <c r="E331" s="289" t="str">
        <f t="shared" si="32"/>
        <v/>
      </c>
      <c r="F331" s="45"/>
      <c r="G331" s="42" t="str">
        <f t="shared" si="33"/>
        <v/>
      </c>
      <c r="H331" s="43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t="str">
        <f t="shared" si="29"/>
        <v/>
      </c>
      <c r="Z331" s="188" t="str">
        <f t="shared" si="30"/>
        <v/>
      </c>
      <c r="AA331" s="188" t="str">
        <f t="shared" si="31"/>
        <v/>
      </c>
    </row>
    <row r="332" spans="5:27" x14ac:dyDescent="0.25">
      <c r="E332" s="289" t="str">
        <f t="shared" si="32"/>
        <v/>
      </c>
      <c r="F332" s="45"/>
      <c r="G332" s="42" t="str">
        <f t="shared" si="33"/>
        <v/>
      </c>
      <c r="H332" s="43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t="str">
        <f t="shared" si="29"/>
        <v/>
      </c>
      <c r="Z332" s="188" t="str">
        <f t="shared" si="30"/>
        <v/>
      </c>
      <c r="AA332" s="188" t="str">
        <f t="shared" si="31"/>
        <v/>
      </c>
    </row>
    <row r="333" spans="5:27" x14ac:dyDescent="0.25">
      <c r="E333" s="289" t="str">
        <f t="shared" si="32"/>
        <v/>
      </c>
      <c r="F333" s="45"/>
      <c r="G333" s="42" t="str">
        <f t="shared" si="33"/>
        <v/>
      </c>
      <c r="H333" s="43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t="str">
        <f t="shared" si="29"/>
        <v/>
      </c>
      <c r="Z333" s="188" t="str">
        <f t="shared" si="30"/>
        <v/>
      </c>
      <c r="AA333" s="188" t="str">
        <f t="shared" si="31"/>
        <v/>
      </c>
    </row>
    <row r="334" spans="5:27" x14ac:dyDescent="0.25">
      <c r="E334" s="289" t="str">
        <f t="shared" si="32"/>
        <v/>
      </c>
      <c r="F334" s="45"/>
      <c r="G334" s="42" t="str">
        <f t="shared" si="33"/>
        <v/>
      </c>
      <c r="H334" s="43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t="str">
        <f t="shared" si="29"/>
        <v/>
      </c>
      <c r="Z334" s="188" t="str">
        <f t="shared" si="30"/>
        <v/>
      </c>
      <c r="AA334" s="188" t="str">
        <f t="shared" si="31"/>
        <v/>
      </c>
    </row>
    <row r="335" spans="5:27" x14ac:dyDescent="0.25">
      <c r="E335" s="289" t="str">
        <f t="shared" si="32"/>
        <v/>
      </c>
      <c r="F335" s="45"/>
      <c r="G335" s="42" t="str">
        <f t="shared" si="33"/>
        <v/>
      </c>
      <c r="H335" s="43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t="str">
        <f t="shared" si="29"/>
        <v/>
      </c>
      <c r="Z335" s="188" t="str">
        <f t="shared" si="30"/>
        <v/>
      </c>
      <c r="AA335" s="188" t="str">
        <f t="shared" si="31"/>
        <v/>
      </c>
    </row>
    <row r="336" spans="5:27" x14ac:dyDescent="0.25">
      <c r="E336" s="289" t="str">
        <f t="shared" si="32"/>
        <v/>
      </c>
      <c r="F336" s="45"/>
      <c r="G336" s="42" t="str">
        <f t="shared" si="33"/>
        <v/>
      </c>
      <c r="H336" s="43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t="str">
        <f t="shared" si="29"/>
        <v/>
      </c>
      <c r="Z336" s="188" t="str">
        <f t="shared" si="30"/>
        <v/>
      </c>
      <c r="AA336" s="188" t="str">
        <f t="shared" si="31"/>
        <v/>
      </c>
    </row>
    <row r="337" spans="5:27" x14ac:dyDescent="0.25">
      <c r="E337" s="289" t="str">
        <f t="shared" si="32"/>
        <v/>
      </c>
      <c r="F337" s="45"/>
      <c r="G337" s="42" t="str">
        <f t="shared" si="33"/>
        <v/>
      </c>
      <c r="H337" s="43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t="str">
        <f t="shared" si="29"/>
        <v/>
      </c>
      <c r="Z337" s="188" t="str">
        <f t="shared" si="30"/>
        <v/>
      </c>
      <c r="AA337" s="188" t="str">
        <f t="shared" si="31"/>
        <v/>
      </c>
    </row>
    <row r="338" spans="5:27" x14ac:dyDescent="0.25">
      <c r="E338" s="289" t="str">
        <f t="shared" si="32"/>
        <v/>
      </c>
      <c r="F338" s="45"/>
      <c r="G338" s="42" t="str">
        <f t="shared" si="33"/>
        <v/>
      </c>
      <c r="H338" s="43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t="str">
        <f t="shared" si="29"/>
        <v/>
      </c>
      <c r="Z338" s="188" t="str">
        <f t="shared" si="30"/>
        <v/>
      </c>
      <c r="AA338" s="188" t="str">
        <f t="shared" si="31"/>
        <v/>
      </c>
    </row>
    <row r="339" spans="5:27" x14ac:dyDescent="0.25">
      <c r="E339" s="289" t="str">
        <f t="shared" si="32"/>
        <v/>
      </c>
      <c r="F339" s="45"/>
      <c r="G339" s="42" t="str">
        <f t="shared" si="33"/>
        <v/>
      </c>
      <c r="H339" s="43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t="str">
        <f t="shared" si="29"/>
        <v/>
      </c>
      <c r="Z339" s="188" t="str">
        <f t="shared" si="30"/>
        <v/>
      </c>
      <c r="AA339" s="188" t="str">
        <f t="shared" si="31"/>
        <v/>
      </c>
    </row>
    <row r="340" spans="5:27" x14ac:dyDescent="0.25">
      <c r="E340" s="289" t="str">
        <f t="shared" si="32"/>
        <v/>
      </c>
      <c r="F340" s="45"/>
      <c r="G340" s="42" t="str">
        <f t="shared" si="33"/>
        <v/>
      </c>
      <c r="H340" s="43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t="str">
        <f t="shared" si="29"/>
        <v/>
      </c>
      <c r="Z340" s="188" t="str">
        <f t="shared" si="30"/>
        <v/>
      </c>
      <c r="AA340" s="188" t="str">
        <f t="shared" si="31"/>
        <v/>
      </c>
    </row>
    <row r="341" spans="5:27" x14ac:dyDescent="0.25">
      <c r="E341" s="289" t="str">
        <f t="shared" si="32"/>
        <v/>
      </c>
      <c r="F341" s="45"/>
      <c r="G341" s="42" t="str">
        <f t="shared" si="33"/>
        <v/>
      </c>
      <c r="H341" s="43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t="str">
        <f t="shared" si="29"/>
        <v/>
      </c>
      <c r="Z341" s="188" t="str">
        <f t="shared" si="30"/>
        <v/>
      </c>
      <c r="AA341" s="188" t="str">
        <f t="shared" si="31"/>
        <v/>
      </c>
    </row>
    <row r="342" spans="5:27" x14ac:dyDescent="0.25">
      <c r="E342" s="289" t="str">
        <f t="shared" si="32"/>
        <v/>
      </c>
      <c r="F342" s="45"/>
      <c r="G342" s="42" t="str">
        <f t="shared" si="33"/>
        <v/>
      </c>
      <c r="H342" s="43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t="str">
        <f t="shared" si="29"/>
        <v/>
      </c>
      <c r="Z342" s="188" t="str">
        <f t="shared" si="30"/>
        <v/>
      </c>
      <c r="AA342" s="188" t="str">
        <f t="shared" si="31"/>
        <v/>
      </c>
    </row>
    <row r="343" spans="5:27" x14ac:dyDescent="0.25">
      <c r="E343" s="289" t="str">
        <f t="shared" si="32"/>
        <v/>
      </c>
      <c r="F343" s="45"/>
      <c r="G343" s="42" t="str">
        <f t="shared" si="33"/>
        <v/>
      </c>
      <c r="H343" s="43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t="str">
        <f t="shared" si="29"/>
        <v/>
      </c>
      <c r="Z343" s="188" t="str">
        <f t="shared" si="30"/>
        <v/>
      </c>
      <c r="AA343" s="188" t="str">
        <f t="shared" si="31"/>
        <v/>
      </c>
    </row>
    <row r="344" spans="5:27" x14ac:dyDescent="0.25">
      <c r="E344" s="289" t="str">
        <f t="shared" si="32"/>
        <v/>
      </c>
      <c r="F344" s="45"/>
      <c r="G344" s="42" t="str">
        <f t="shared" si="33"/>
        <v/>
      </c>
      <c r="H344" s="43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t="str">
        <f t="shared" si="29"/>
        <v/>
      </c>
      <c r="Z344" s="188" t="str">
        <f t="shared" si="30"/>
        <v/>
      </c>
      <c r="AA344" s="188" t="str">
        <f t="shared" si="31"/>
        <v/>
      </c>
    </row>
    <row r="345" spans="5:27" x14ac:dyDescent="0.25">
      <c r="E345" s="289" t="str">
        <f t="shared" si="32"/>
        <v/>
      </c>
      <c r="F345" s="45"/>
      <c r="G345" s="42" t="str">
        <f t="shared" si="33"/>
        <v/>
      </c>
      <c r="H345" s="43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t="str">
        <f t="shared" si="29"/>
        <v/>
      </c>
      <c r="Z345" s="188" t="str">
        <f t="shared" si="30"/>
        <v/>
      </c>
      <c r="AA345" s="188" t="str">
        <f t="shared" si="31"/>
        <v/>
      </c>
    </row>
    <row r="346" spans="5:27" x14ac:dyDescent="0.25">
      <c r="E346" s="289" t="str">
        <f t="shared" si="32"/>
        <v/>
      </c>
      <c r="F346" s="45"/>
      <c r="G346" s="42" t="str">
        <f t="shared" si="33"/>
        <v/>
      </c>
      <c r="H346" s="43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t="str">
        <f t="shared" si="29"/>
        <v/>
      </c>
      <c r="Z346" s="188" t="str">
        <f t="shared" si="30"/>
        <v/>
      </c>
      <c r="AA346" s="188" t="str">
        <f t="shared" si="31"/>
        <v/>
      </c>
    </row>
    <row r="347" spans="5:27" x14ac:dyDescent="0.25">
      <c r="E347" s="289" t="str">
        <f t="shared" si="32"/>
        <v/>
      </c>
      <c r="F347" s="45"/>
      <c r="G347" s="42" t="str">
        <f t="shared" si="33"/>
        <v/>
      </c>
      <c r="H347" s="43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t="str">
        <f t="shared" si="29"/>
        <v/>
      </c>
      <c r="Z347" s="188" t="str">
        <f t="shared" si="30"/>
        <v/>
      </c>
      <c r="AA347" s="188" t="str">
        <f t="shared" si="31"/>
        <v/>
      </c>
    </row>
    <row r="348" spans="5:27" x14ac:dyDescent="0.25">
      <c r="E348" s="289" t="str">
        <f t="shared" si="32"/>
        <v/>
      </c>
      <c r="F348" s="45"/>
      <c r="G348" s="42" t="str">
        <f t="shared" si="33"/>
        <v/>
      </c>
      <c r="H348" s="43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t="str">
        <f t="shared" si="29"/>
        <v/>
      </c>
      <c r="Z348" s="188" t="str">
        <f t="shared" si="30"/>
        <v/>
      </c>
      <c r="AA348" s="188" t="str">
        <f t="shared" si="31"/>
        <v/>
      </c>
    </row>
    <row r="349" spans="5:27" x14ac:dyDescent="0.25">
      <c r="E349" s="289" t="str">
        <f t="shared" si="32"/>
        <v/>
      </c>
      <c r="F349" s="45"/>
      <c r="G349" s="42" t="str">
        <f t="shared" si="33"/>
        <v/>
      </c>
      <c r="H349" s="43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t="str">
        <f t="shared" si="29"/>
        <v/>
      </c>
      <c r="Z349" s="188" t="str">
        <f t="shared" si="30"/>
        <v/>
      </c>
      <c r="AA349" s="188" t="str">
        <f t="shared" si="31"/>
        <v/>
      </c>
    </row>
    <row r="350" spans="5:27" x14ac:dyDescent="0.25">
      <c r="E350" s="289" t="str">
        <f t="shared" si="32"/>
        <v/>
      </c>
      <c r="F350" s="45"/>
      <c r="G350" s="42" t="str">
        <f t="shared" si="33"/>
        <v/>
      </c>
      <c r="H350" s="43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t="str">
        <f t="shared" si="29"/>
        <v/>
      </c>
      <c r="Z350" s="188" t="str">
        <f t="shared" si="30"/>
        <v/>
      </c>
      <c r="AA350" s="188" t="str">
        <f t="shared" si="31"/>
        <v/>
      </c>
    </row>
    <row r="351" spans="5:27" x14ac:dyDescent="0.25">
      <c r="E351" s="289" t="str">
        <f t="shared" si="32"/>
        <v/>
      </c>
      <c r="F351" s="45"/>
      <c r="G351" s="42" t="str">
        <f t="shared" si="33"/>
        <v/>
      </c>
      <c r="H351" s="43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t="str">
        <f t="shared" si="29"/>
        <v/>
      </c>
      <c r="Z351" s="188" t="str">
        <f t="shared" si="30"/>
        <v/>
      </c>
      <c r="AA351" s="188" t="str">
        <f t="shared" si="31"/>
        <v/>
      </c>
    </row>
    <row r="352" spans="5:27" x14ac:dyDescent="0.25">
      <c r="E352" s="289" t="str">
        <f t="shared" si="32"/>
        <v/>
      </c>
      <c r="F352" s="45"/>
      <c r="G352" s="42" t="str">
        <f t="shared" si="33"/>
        <v/>
      </c>
      <c r="H352" s="43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t="str">
        <f t="shared" si="29"/>
        <v/>
      </c>
      <c r="Z352" s="188" t="str">
        <f t="shared" si="30"/>
        <v/>
      </c>
      <c r="AA352" s="188" t="str">
        <f t="shared" si="31"/>
        <v/>
      </c>
    </row>
    <row r="353" spans="5:27" x14ac:dyDescent="0.25">
      <c r="E353" s="289" t="str">
        <f t="shared" si="32"/>
        <v/>
      </c>
      <c r="F353" s="45"/>
      <c r="G353" s="42" t="str">
        <f t="shared" si="33"/>
        <v/>
      </c>
      <c r="H353" s="43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t="str">
        <f t="shared" si="29"/>
        <v/>
      </c>
      <c r="Z353" s="188" t="str">
        <f t="shared" si="30"/>
        <v/>
      </c>
      <c r="AA353" s="188" t="str">
        <f t="shared" si="31"/>
        <v/>
      </c>
    </row>
    <row r="354" spans="5:27" x14ac:dyDescent="0.25">
      <c r="E354" s="289" t="str">
        <f t="shared" si="32"/>
        <v/>
      </c>
      <c r="F354" s="45"/>
      <c r="G354" s="42" t="str">
        <f t="shared" si="33"/>
        <v/>
      </c>
      <c r="H354" s="43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t="str">
        <f t="shared" si="29"/>
        <v/>
      </c>
      <c r="Z354" s="188" t="str">
        <f t="shared" si="30"/>
        <v/>
      </c>
      <c r="AA354" s="188" t="str">
        <f t="shared" si="31"/>
        <v/>
      </c>
    </row>
    <row r="355" spans="5:27" x14ac:dyDescent="0.25">
      <c r="E355" s="289" t="str">
        <f t="shared" si="32"/>
        <v/>
      </c>
      <c r="F355" s="45"/>
      <c r="G355" s="42" t="str">
        <f t="shared" si="33"/>
        <v/>
      </c>
      <c r="H355" s="43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t="str">
        <f t="shared" si="29"/>
        <v/>
      </c>
      <c r="Z355" s="188" t="str">
        <f t="shared" si="30"/>
        <v/>
      </c>
      <c r="AA355" s="188" t="str">
        <f t="shared" si="31"/>
        <v/>
      </c>
    </row>
    <row r="356" spans="5:27" x14ac:dyDescent="0.25">
      <c r="E356" s="289" t="str">
        <f t="shared" si="32"/>
        <v/>
      </c>
      <c r="F356" s="45"/>
      <c r="G356" s="42" t="str">
        <f t="shared" si="33"/>
        <v/>
      </c>
      <c r="H356" s="43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t="str">
        <f t="shared" ref="Y356:Y419" si="34">IF(C356="","",C356/$C$21)</f>
        <v/>
      </c>
      <c r="Z356" s="188" t="str">
        <f t="shared" ref="Z356:Z419" si="35">IF(C356="",IF(Y356="","",Y356),AVERAGE(Y347:Y367))</f>
        <v/>
      </c>
      <c r="AA356" s="188" t="str">
        <f t="shared" ref="AA356:AA419" si="36">IF(D356="",IF(Z356="","",Z356),AVERAGE(Y337:Y377))</f>
        <v/>
      </c>
    </row>
    <row r="357" spans="5:27" x14ac:dyDescent="0.25">
      <c r="E357" s="289" t="str">
        <f t="shared" ref="E357:E420" si="37">IF(C357="","",((C357/$C$22)-1))</f>
        <v/>
      </c>
      <c r="F357" s="45"/>
      <c r="G357" s="42" t="str">
        <f t="shared" si="33"/>
        <v/>
      </c>
      <c r="H357" s="43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t="str">
        <f t="shared" si="34"/>
        <v/>
      </c>
      <c r="Z357" s="188" t="str">
        <f t="shared" si="35"/>
        <v/>
      </c>
      <c r="AA357" s="188" t="str">
        <f t="shared" si="36"/>
        <v/>
      </c>
    </row>
    <row r="358" spans="5:27" x14ac:dyDescent="0.25">
      <c r="E358" s="289" t="str">
        <f t="shared" si="37"/>
        <v/>
      </c>
      <c r="F358" s="45"/>
      <c r="G358" s="42" t="str">
        <f t="shared" si="33"/>
        <v/>
      </c>
      <c r="H358" s="43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t="str">
        <f t="shared" si="34"/>
        <v/>
      </c>
      <c r="Z358" s="188" t="str">
        <f t="shared" si="35"/>
        <v/>
      </c>
      <c r="AA358" s="188" t="str">
        <f t="shared" si="36"/>
        <v/>
      </c>
    </row>
    <row r="359" spans="5:27" x14ac:dyDescent="0.25">
      <c r="E359" s="289" t="str">
        <f t="shared" si="37"/>
        <v/>
      </c>
      <c r="F359" s="45"/>
      <c r="G359" s="42" t="str">
        <f t="shared" si="33"/>
        <v/>
      </c>
      <c r="H359" s="43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t="str">
        <f t="shared" si="34"/>
        <v/>
      </c>
      <c r="Z359" s="188" t="str">
        <f t="shared" si="35"/>
        <v/>
      </c>
      <c r="AA359" s="188" t="str">
        <f t="shared" si="36"/>
        <v/>
      </c>
    </row>
    <row r="360" spans="5:27" x14ac:dyDescent="0.25">
      <c r="E360" s="289" t="str">
        <f t="shared" si="37"/>
        <v/>
      </c>
      <c r="F360" s="45"/>
      <c r="G360" s="42" t="str">
        <f t="shared" si="33"/>
        <v/>
      </c>
      <c r="H360" s="43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t="str">
        <f t="shared" si="34"/>
        <v/>
      </c>
      <c r="Z360" s="188" t="str">
        <f t="shared" si="35"/>
        <v/>
      </c>
      <c r="AA360" s="188" t="str">
        <f t="shared" si="36"/>
        <v/>
      </c>
    </row>
    <row r="361" spans="5:27" x14ac:dyDescent="0.25">
      <c r="E361" s="289" t="str">
        <f t="shared" si="37"/>
        <v/>
      </c>
      <c r="F361" s="45"/>
      <c r="G361" s="42" t="str">
        <f t="shared" si="33"/>
        <v/>
      </c>
      <c r="H361" s="43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t="str">
        <f t="shared" si="34"/>
        <v/>
      </c>
      <c r="Z361" s="188" t="str">
        <f t="shared" si="35"/>
        <v/>
      </c>
      <c r="AA361" s="188" t="str">
        <f t="shared" si="36"/>
        <v/>
      </c>
    </row>
    <row r="362" spans="5:27" x14ac:dyDescent="0.25">
      <c r="E362" s="289" t="str">
        <f t="shared" si="37"/>
        <v/>
      </c>
      <c r="F362" s="45"/>
      <c r="G362" s="42" t="str">
        <f t="shared" si="33"/>
        <v/>
      </c>
      <c r="H362" s="43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t="str">
        <f t="shared" si="34"/>
        <v/>
      </c>
      <c r="Z362" s="188" t="str">
        <f t="shared" si="35"/>
        <v/>
      </c>
      <c r="AA362" s="188" t="str">
        <f t="shared" si="36"/>
        <v/>
      </c>
    </row>
    <row r="363" spans="5:27" x14ac:dyDescent="0.25">
      <c r="E363" s="289" t="str">
        <f t="shared" si="37"/>
        <v/>
      </c>
      <c r="F363" s="45"/>
      <c r="G363" s="42" t="str">
        <f t="shared" si="33"/>
        <v/>
      </c>
      <c r="H363" s="43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t="str">
        <f t="shared" si="34"/>
        <v/>
      </c>
      <c r="Z363" s="188" t="str">
        <f t="shared" si="35"/>
        <v/>
      </c>
      <c r="AA363" s="188" t="str">
        <f t="shared" si="36"/>
        <v/>
      </c>
    </row>
    <row r="364" spans="5:27" x14ac:dyDescent="0.25">
      <c r="E364" s="289" t="str">
        <f t="shared" si="37"/>
        <v/>
      </c>
      <c r="F364" s="45"/>
      <c r="G364" s="42" t="str">
        <f t="shared" si="33"/>
        <v/>
      </c>
      <c r="H364" s="43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t="str">
        <f t="shared" si="34"/>
        <v/>
      </c>
      <c r="Z364" s="188" t="str">
        <f t="shared" si="35"/>
        <v/>
      </c>
      <c r="AA364" s="188" t="str">
        <f t="shared" si="36"/>
        <v/>
      </c>
    </row>
    <row r="365" spans="5:27" x14ac:dyDescent="0.25">
      <c r="E365" s="289" t="str">
        <f t="shared" si="37"/>
        <v/>
      </c>
      <c r="F365" s="45"/>
      <c r="G365" s="42" t="str">
        <f t="shared" si="33"/>
        <v/>
      </c>
      <c r="H365" s="43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t="str">
        <f t="shared" si="34"/>
        <v/>
      </c>
      <c r="Z365" s="188" t="str">
        <f t="shared" si="35"/>
        <v/>
      </c>
      <c r="AA365" s="188" t="str">
        <f t="shared" si="36"/>
        <v/>
      </c>
    </row>
    <row r="366" spans="5:27" x14ac:dyDescent="0.25">
      <c r="E366" s="289" t="str">
        <f t="shared" si="37"/>
        <v/>
      </c>
      <c r="F366" s="45"/>
      <c r="G366" s="42" t="str">
        <f t="shared" si="33"/>
        <v/>
      </c>
      <c r="H366" s="43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t="str">
        <f t="shared" si="34"/>
        <v/>
      </c>
      <c r="Z366" s="188" t="str">
        <f t="shared" si="35"/>
        <v/>
      </c>
      <c r="AA366" s="188" t="str">
        <f t="shared" si="36"/>
        <v/>
      </c>
    </row>
    <row r="367" spans="5:27" x14ac:dyDescent="0.25">
      <c r="E367" s="289" t="str">
        <f t="shared" si="37"/>
        <v/>
      </c>
      <c r="F367" s="45"/>
      <c r="G367" s="42" t="str">
        <f t="shared" si="33"/>
        <v/>
      </c>
      <c r="H367" s="43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t="str">
        <f t="shared" si="34"/>
        <v/>
      </c>
      <c r="Z367" s="188" t="str">
        <f t="shared" si="35"/>
        <v/>
      </c>
      <c r="AA367" s="188" t="str">
        <f t="shared" si="36"/>
        <v/>
      </c>
    </row>
    <row r="368" spans="5:27" x14ac:dyDescent="0.25">
      <c r="E368" s="289" t="str">
        <f t="shared" si="37"/>
        <v/>
      </c>
      <c r="F368" s="45"/>
      <c r="G368" s="42" t="str">
        <f t="shared" si="33"/>
        <v/>
      </c>
      <c r="H368" s="43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t="str">
        <f t="shared" si="34"/>
        <v/>
      </c>
      <c r="Z368" s="188" t="str">
        <f t="shared" si="35"/>
        <v/>
      </c>
      <c r="AA368" s="188" t="str">
        <f t="shared" si="36"/>
        <v/>
      </c>
    </row>
    <row r="369" spans="5:27" x14ac:dyDescent="0.25">
      <c r="E369" s="289" t="str">
        <f t="shared" si="37"/>
        <v/>
      </c>
      <c r="F369" s="45"/>
      <c r="G369" s="42" t="str">
        <f t="shared" si="33"/>
        <v/>
      </c>
      <c r="H369" s="43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t="str">
        <f t="shared" si="34"/>
        <v/>
      </c>
      <c r="Z369" s="188" t="str">
        <f t="shared" si="35"/>
        <v/>
      </c>
      <c r="AA369" s="188" t="str">
        <f t="shared" si="36"/>
        <v/>
      </c>
    </row>
    <row r="370" spans="5:27" x14ac:dyDescent="0.25">
      <c r="E370" s="289" t="str">
        <f t="shared" si="37"/>
        <v/>
      </c>
      <c r="F370" s="45"/>
      <c r="G370" s="42" t="str">
        <f t="shared" si="33"/>
        <v/>
      </c>
      <c r="H370" s="43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t="str">
        <f t="shared" si="34"/>
        <v/>
      </c>
      <c r="Z370" s="188" t="str">
        <f t="shared" si="35"/>
        <v/>
      </c>
      <c r="AA370" s="188" t="str">
        <f t="shared" si="36"/>
        <v/>
      </c>
    </row>
    <row r="371" spans="5:27" x14ac:dyDescent="0.25">
      <c r="E371" s="289" t="str">
        <f t="shared" si="37"/>
        <v/>
      </c>
      <c r="F371" s="45"/>
      <c r="G371" s="42" t="str">
        <f t="shared" si="33"/>
        <v/>
      </c>
      <c r="H371" s="43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t="str">
        <f t="shared" si="34"/>
        <v/>
      </c>
      <c r="Z371" s="188" t="str">
        <f t="shared" si="35"/>
        <v/>
      </c>
      <c r="AA371" s="188" t="str">
        <f t="shared" si="36"/>
        <v/>
      </c>
    </row>
    <row r="372" spans="5:27" x14ac:dyDescent="0.25">
      <c r="E372" s="289" t="str">
        <f t="shared" si="37"/>
        <v/>
      </c>
      <c r="F372" s="45"/>
      <c r="G372" s="42" t="str">
        <f t="shared" si="33"/>
        <v/>
      </c>
      <c r="H372" s="43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t="str">
        <f t="shared" si="34"/>
        <v/>
      </c>
      <c r="Z372" s="188" t="str">
        <f t="shared" si="35"/>
        <v/>
      </c>
      <c r="AA372" s="188" t="str">
        <f t="shared" si="36"/>
        <v/>
      </c>
    </row>
    <row r="373" spans="5:27" x14ac:dyDescent="0.25">
      <c r="E373" s="289" t="str">
        <f t="shared" si="37"/>
        <v/>
      </c>
      <c r="F373" s="45"/>
      <c r="G373" s="42" t="str">
        <f t="shared" si="33"/>
        <v/>
      </c>
      <c r="H373" s="43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t="str">
        <f t="shared" si="34"/>
        <v/>
      </c>
      <c r="Z373" s="188" t="str">
        <f t="shared" si="35"/>
        <v/>
      </c>
      <c r="AA373" s="188" t="str">
        <f t="shared" si="36"/>
        <v/>
      </c>
    </row>
    <row r="374" spans="5:27" x14ac:dyDescent="0.25">
      <c r="E374" s="289" t="str">
        <f t="shared" si="37"/>
        <v/>
      </c>
      <c r="F374" s="45"/>
      <c r="G374" s="42" t="str">
        <f t="shared" si="33"/>
        <v/>
      </c>
      <c r="H374" s="43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t="str">
        <f t="shared" si="34"/>
        <v/>
      </c>
      <c r="Z374" s="188" t="str">
        <f t="shared" si="35"/>
        <v/>
      </c>
      <c r="AA374" s="188" t="str">
        <f t="shared" si="36"/>
        <v/>
      </c>
    </row>
    <row r="375" spans="5:27" x14ac:dyDescent="0.25">
      <c r="E375" s="289" t="str">
        <f t="shared" si="37"/>
        <v/>
      </c>
      <c r="F375" s="45"/>
      <c r="G375" s="42" t="str">
        <f t="shared" si="33"/>
        <v/>
      </c>
      <c r="H375" s="43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t="str">
        <f t="shared" si="34"/>
        <v/>
      </c>
      <c r="Z375" s="188" t="str">
        <f t="shared" si="35"/>
        <v/>
      </c>
      <c r="AA375" s="188" t="str">
        <f t="shared" si="36"/>
        <v/>
      </c>
    </row>
    <row r="376" spans="5:27" x14ac:dyDescent="0.25">
      <c r="E376" s="289" t="str">
        <f t="shared" si="37"/>
        <v/>
      </c>
      <c r="F376" s="45"/>
      <c r="G376" s="42" t="str">
        <f t="shared" si="33"/>
        <v/>
      </c>
      <c r="H376" s="43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t="str">
        <f t="shared" si="34"/>
        <v/>
      </c>
      <c r="Z376" s="188" t="str">
        <f t="shared" si="35"/>
        <v/>
      </c>
      <c r="AA376" s="188" t="str">
        <f t="shared" si="36"/>
        <v/>
      </c>
    </row>
    <row r="377" spans="5:27" x14ac:dyDescent="0.25">
      <c r="E377" s="289" t="str">
        <f t="shared" si="37"/>
        <v/>
      </c>
      <c r="F377" s="45"/>
      <c r="G377" s="42" t="str">
        <f t="shared" si="33"/>
        <v/>
      </c>
      <c r="H377" s="43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t="str">
        <f t="shared" si="34"/>
        <v/>
      </c>
      <c r="Z377" s="188" t="str">
        <f t="shared" si="35"/>
        <v/>
      </c>
      <c r="AA377" s="188" t="str">
        <f t="shared" si="36"/>
        <v/>
      </c>
    </row>
    <row r="378" spans="5:27" x14ac:dyDescent="0.25">
      <c r="E378" s="289" t="str">
        <f t="shared" si="37"/>
        <v/>
      </c>
      <c r="F378" s="45"/>
      <c r="G378" s="42" t="str">
        <f t="shared" si="33"/>
        <v/>
      </c>
      <c r="H378" s="43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t="str">
        <f t="shared" si="34"/>
        <v/>
      </c>
      <c r="Z378" s="188" t="str">
        <f t="shared" si="35"/>
        <v/>
      </c>
      <c r="AA378" s="188" t="str">
        <f t="shared" si="36"/>
        <v/>
      </c>
    </row>
    <row r="379" spans="5:27" x14ac:dyDescent="0.25">
      <c r="E379" s="289" t="str">
        <f t="shared" si="37"/>
        <v/>
      </c>
      <c r="F379" s="45"/>
      <c r="G379" s="42" t="str">
        <f t="shared" si="33"/>
        <v/>
      </c>
      <c r="H379" s="43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t="str">
        <f t="shared" si="34"/>
        <v/>
      </c>
      <c r="Z379" s="188" t="str">
        <f t="shared" si="35"/>
        <v/>
      </c>
      <c r="AA379" s="188" t="str">
        <f t="shared" si="36"/>
        <v/>
      </c>
    </row>
    <row r="380" spans="5:27" x14ac:dyDescent="0.25">
      <c r="E380" s="289" t="str">
        <f t="shared" si="37"/>
        <v/>
      </c>
      <c r="F380" s="45"/>
      <c r="G380" s="42" t="str">
        <f t="shared" si="33"/>
        <v/>
      </c>
      <c r="H380" s="43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t="str">
        <f t="shared" si="34"/>
        <v/>
      </c>
      <c r="Z380" s="188" t="str">
        <f t="shared" si="35"/>
        <v/>
      </c>
      <c r="AA380" s="188" t="str">
        <f t="shared" si="36"/>
        <v/>
      </c>
    </row>
    <row r="381" spans="5:27" x14ac:dyDescent="0.25">
      <c r="E381" s="289" t="str">
        <f t="shared" si="37"/>
        <v/>
      </c>
      <c r="F381" s="45"/>
      <c r="G381" s="42" t="str">
        <f t="shared" si="33"/>
        <v/>
      </c>
      <c r="H381" s="43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t="str">
        <f t="shared" si="34"/>
        <v/>
      </c>
      <c r="Z381" s="188" t="str">
        <f t="shared" si="35"/>
        <v/>
      </c>
      <c r="AA381" s="188" t="str">
        <f t="shared" si="36"/>
        <v/>
      </c>
    </row>
    <row r="382" spans="5:27" x14ac:dyDescent="0.25">
      <c r="E382" s="289" t="str">
        <f t="shared" si="37"/>
        <v/>
      </c>
      <c r="F382" s="45"/>
      <c r="G382" s="42" t="str">
        <f t="shared" si="33"/>
        <v/>
      </c>
      <c r="H382" s="43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t="str">
        <f t="shared" si="34"/>
        <v/>
      </c>
      <c r="Z382" s="188" t="str">
        <f t="shared" si="35"/>
        <v/>
      </c>
      <c r="AA382" s="188" t="str">
        <f t="shared" si="36"/>
        <v/>
      </c>
    </row>
    <row r="383" spans="5:27" x14ac:dyDescent="0.25">
      <c r="E383" s="289" t="str">
        <f t="shared" si="37"/>
        <v/>
      </c>
      <c r="F383" s="45"/>
      <c r="G383" s="42" t="str">
        <f t="shared" si="33"/>
        <v/>
      </c>
      <c r="H383" s="43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t="str">
        <f t="shared" si="34"/>
        <v/>
      </c>
      <c r="Z383" s="188" t="str">
        <f t="shared" si="35"/>
        <v/>
      </c>
      <c r="AA383" s="188" t="str">
        <f t="shared" si="36"/>
        <v/>
      </c>
    </row>
    <row r="384" spans="5:27" x14ac:dyDescent="0.25">
      <c r="E384" s="289" t="str">
        <f t="shared" si="37"/>
        <v/>
      </c>
      <c r="F384" s="45"/>
      <c r="G384" s="42" t="str">
        <f t="shared" si="33"/>
        <v/>
      </c>
      <c r="H384" s="43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t="str">
        <f t="shared" si="34"/>
        <v/>
      </c>
      <c r="Z384" s="188" t="str">
        <f t="shared" si="35"/>
        <v/>
      </c>
      <c r="AA384" s="188" t="str">
        <f t="shared" si="36"/>
        <v/>
      </c>
    </row>
    <row r="385" spans="5:27" x14ac:dyDescent="0.25">
      <c r="E385" s="289" t="str">
        <f t="shared" si="37"/>
        <v/>
      </c>
      <c r="F385" s="45"/>
      <c r="G385" s="42" t="str">
        <f t="shared" si="33"/>
        <v/>
      </c>
      <c r="H385" s="43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t="str">
        <f t="shared" si="34"/>
        <v/>
      </c>
      <c r="Z385" s="188" t="str">
        <f t="shared" si="35"/>
        <v/>
      </c>
      <c r="AA385" s="188" t="str">
        <f t="shared" si="36"/>
        <v/>
      </c>
    </row>
    <row r="386" spans="5:27" x14ac:dyDescent="0.25">
      <c r="E386" s="289" t="str">
        <f t="shared" si="37"/>
        <v/>
      </c>
      <c r="F386" s="45"/>
      <c r="G386" s="42" t="str">
        <f t="shared" si="33"/>
        <v/>
      </c>
      <c r="H386" s="43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t="str">
        <f t="shared" si="34"/>
        <v/>
      </c>
      <c r="Z386" s="188" t="str">
        <f t="shared" si="35"/>
        <v/>
      </c>
      <c r="AA386" s="188" t="str">
        <f t="shared" si="36"/>
        <v/>
      </c>
    </row>
    <row r="387" spans="5:27" x14ac:dyDescent="0.25">
      <c r="E387" s="289" t="str">
        <f t="shared" si="37"/>
        <v/>
      </c>
      <c r="F387" s="45"/>
      <c r="G387" s="42" t="str">
        <f t="shared" si="33"/>
        <v/>
      </c>
      <c r="H387" s="43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t="str">
        <f t="shared" si="34"/>
        <v/>
      </c>
      <c r="Z387" s="188" t="str">
        <f t="shared" si="35"/>
        <v/>
      </c>
      <c r="AA387" s="188" t="str">
        <f t="shared" si="36"/>
        <v/>
      </c>
    </row>
    <row r="388" spans="5:27" x14ac:dyDescent="0.25">
      <c r="E388" s="289" t="str">
        <f t="shared" si="37"/>
        <v/>
      </c>
      <c r="F388" s="45"/>
      <c r="G388" s="42" t="str">
        <f t="shared" si="33"/>
        <v/>
      </c>
      <c r="H388" s="43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t="str">
        <f t="shared" si="34"/>
        <v/>
      </c>
      <c r="Z388" s="188" t="str">
        <f t="shared" si="35"/>
        <v/>
      </c>
      <c r="AA388" s="188" t="str">
        <f t="shared" si="36"/>
        <v/>
      </c>
    </row>
    <row r="389" spans="5:27" x14ac:dyDescent="0.25">
      <c r="E389" s="289" t="str">
        <f t="shared" si="37"/>
        <v/>
      </c>
      <c r="F389" s="45"/>
      <c r="G389" s="42" t="str">
        <f t="shared" si="33"/>
        <v/>
      </c>
      <c r="H389" s="43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t="str">
        <f t="shared" si="34"/>
        <v/>
      </c>
      <c r="Z389" s="188" t="str">
        <f t="shared" si="35"/>
        <v/>
      </c>
      <c r="AA389" s="188" t="str">
        <f t="shared" si="36"/>
        <v/>
      </c>
    </row>
    <row r="390" spans="5:27" x14ac:dyDescent="0.25">
      <c r="E390" s="289" t="str">
        <f t="shared" si="37"/>
        <v/>
      </c>
      <c r="F390" s="45"/>
      <c r="G390" s="42" t="str">
        <f t="shared" si="33"/>
        <v/>
      </c>
      <c r="H390" s="43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t="str">
        <f t="shared" si="34"/>
        <v/>
      </c>
      <c r="Z390" s="188" t="str">
        <f t="shared" si="35"/>
        <v/>
      </c>
      <c r="AA390" s="188" t="str">
        <f t="shared" si="36"/>
        <v/>
      </c>
    </row>
    <row r="391" spans="5:27" x14ac:dyDescent="0.25">
      <c r="E391" s="289" t="str">
        <f t="shared" si="37"/>
        <v/>
      </c>
      <c r="F391" s="45"/>
      <c r="G391" s="42" t="str">
        <f t="shared" si="33"/>
        <v/>
      </c>
      <c r="H391" s="43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t="str">
        <f t="shared" si="34"/>
        <v/>
      </c>
      <c r="Z391" s="188" t="str">
        <f t="shared" si="35"/>
        <v/>
      </c>
      <c r="AA391" s="188" t="str">
        <f t="shared" si="36"/>
        <v/>
      </c>
    </row>
    <row r="392" spans="5:27" x14ac:dyDescent="0.25">
      <c r="E392" s="289" t="str">
        <f t="shared" si="37"/>
        <v/>
      </c>
      <c r="F392" s="45"/>
      <c r="G392" s="42" t="str">
        <f t="shared" si="33"/>
        <v/>
      </c>
      <c r="H392" s="43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t="str">
        <f t="shared" si="34"/>
        <v/>
      </c>
      <c r="Z392" s="188" t="str">
        <f t="shared" si="35"/>
        <v/>
      </c>
      <c r="AA392" s="188" t="str">
        <f t="shared" si="36"/>
        <v/>
      </c>
    </row>
    <row r="393" spans="5:27" x14ac:dyDescent="0.25">
      <c r="E393" s="289" t="str">
        <f t="shared" si="37"/>
        <v/>
      </c>
      <c r="F393" s="45"/>
      <c r="G393" s="42" t="str">
        <f t="shared" si="33"/>
        <v/>
      </c>
      <c r="H393" s="43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t="str">
        <f t="shared" si="34"/>
        <v/>
      </c>
      <c r="Z393" s="188" t="str">
        <f t="shared" si="35"/>
        <v/>
      </c>
      <c r="AA393" s="188" t="str">
        <f t="shared" si="36"/>
        <v/>
      </c>
    </row>
    <row r="394" spans="5:27" x14ac:dyDescent="0.25">
      <c r="E394" s="289" t="str">
        <f t="shared" si="37"/>
        <v/>
      </c>
      <c r="F394" s="45"/>
      <c r="G394" s="42" t="str">
        <f t="shared" ref="G394:G457" si="38">IF(F394="","",F394/$C$21)</f>
        <v/>
      </c>
      <c r="H394" s="43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t="str">
        <f t="shared" si="34"/>
        <v/>
      </c>
      <c r="Z394" s="188" t="str">
        <f t="shared" si="35"/>
        <v/>
      </c>
      <c r="AA394" s="188" t="str">
        <f t="shared" si="36"/>
        <v/>
      </c>
    </row>
    <row r="395" spans="5:27" x14ac:dyDescent="0.25">
      <c r="E395" s="289" t="str">
        <f t="shared" si="37"/>
        <v/>
      </c>
      <c r="F395" s="45"/>
      <c r="G395" s="42" t="str">
        <f t="shared" si="38"/>
        <v/>
      </c>
      <c r="H395" s="43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t="str">
        <f t="shared" si="34"/>
        <v/>
      </c>
      <c r="Z395" s="188" t="str">
        <f t="shared" si="35"/>
        <v/>
      </c>
      <c r="AA395" s="188" t="str">
        <f t="shared" si="36"/>
        <v/>
      </c>
    </row>
    <row r="396" spans="5:27" x14ac:dyDescent="0.25">
      <c r="E396" s="289" t="str">
        <f t="shared" si="37"/>
        <v/>
      </c>
      <c r="F396" s="45"/>
      <c r="G396" s="42" t="str">
        <f t="shared" si="38"/>
        <v/>
      </c>
      <c r="H396" s="43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t="str">
        <f t="shared" si="34"/>
        <v/>
      </c>
      <c r="Z396" s="188" t="str">
        <f t="shared" si="35"/>
        <v/>
      </c>
      <c r="AA396" s="188" t="str">
        <f t="shared" si="36"/>
        <v/>
      </c>
    </row>
    <row r="397" spans="5:27" x14ac:dyDescent="0.25">
      <c r="E397" s="289" t="str">
        <f t="shared" si="37"/>
        <v/>
      </c>
      <c r="F397" s="45"/>
      <c r="G397" s="42" t="str">
        <f t="shared" si="38"/>
        <v/>
      </c>
      <c r="H397" s="43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t="str">
        <f t="shared" si="34"/>
        <v/>
      </c>
      <c r="Z397" s="188" t="str">
        <f t="shared" si="35"/>
        <v/>
      </c>
      <c r="AA397" s="188" t="str">
        <f t="shared" si="36"/>
        <v/>
      </c>
    </row>
    <row r="398" spans="5:27" x14ac:dyDescent="0.25">
      <c r="E398" s="289" t="str">
        <f t="shared" si="37"/>
        <v/>
      </c>
      <c r="F398" s="45"/>
      <c r="G398" s="42" t="str">
        <f t="shared" si="38"/>
        <v/>
      </c>
      <c r="H398" s="43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t="str">
        <f t="shared" si="34"/>
        <v/>
      </c>
      <c r="Z398" s="188" t="str">
        <f t="shared" si="35"/>
        <v/>
      </c>
      <c r="AA398" s="188" t="str">
        <f t="shared" si="36"/>
        <v/>
      </c>
    </row>
    <row r="399" spans="5:27" x14ac:dyDescent="0.25">
      <c r="E399" s="289" t="str">
        <f t="shared" si="37"/>
        <v/>
      </c>
      <c r="F399" s="45"/>
      <c r="G399" s="42" t="str">
        <f t="shared" si="38"/>
        <v/>
      </c>
      <c r="H399" s="43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t="str">
        <f t="shared" si="34"/>
        <v/>
      </c>
      <c r="Z399" s="188" t="str">
        <f t="shared" si="35"/>
        <v/>
      </c>
      <c r="AA399" s="188" t="str">
        <f t="shared" si="36"/>
        <v/>
      </c>
    </row>
    <row r="400" spans="5:27" x14ac:dyDescent="0.25">
      <c r="E400" s="289" t="str">
        <f t="shared" si="37"/>
        <v/>
      </c>
      <c r="F400" s="45"/>
      <c r="G400" s="42" t="str">
        <f t="shared" si="38"/>
        <v/>
      </c>
      <c r="H400" s="43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t="str">
        <f t="shared" si="34"/>
        <v/>
      </c>
      <c r="Z400" s="188" t="str">
        <f t="shared" si="35"/>
        <v/>
      </c>
      <c r="AA400" s="188" t="str">
        <f t="shared" si="36"/>
        <v/>
      </c>
    </row>
    <row r="401" spans="5:27" x14ac:dyDescent="0.25">
      <c r="E401" s="289" t="str">
        <f t="shared" si="37"/>
        <v/>
      </c>
      <c r="F401" s="45"/>
      <c r="G401" s="42" t="str">
        <f t="shared" si="38"/>
        <v/>
      </c>
      <c r="H401" s="43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t="str">
        <f t="shared" si="34"/>
        <v/>
      </c>
      <c r="Z401" s="188" t="str">
        <f t="shared" si="35"/>
        <v/>
      </c>
      <c r="AA401" s="188" t="str">
        <f t="shared" si="36"/>
        <v/>
      </c>
    </row>
    <row r="402" spans="5:27" x14ac:dyDescent="0.25">
      <c r="E402" s="289" t="str">
        <f t="shared" si="37"/>
        <v/>
      </c>
      <c r="F402" s="45"/>
      <c r="G402" s="42" t="str">
        <f t="shared" si="38"/>
        <v/>
      </c>
      <c r="H402" s="43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t="str">
        <f t="shared" si="34"/>
        <v/>
      </c>
      <c r="Z402" s="188" t="str">
        <f t="shared" si="35"/>
        <v/>
      </c>
      <c r="AA402" s="188" t="str">
        <f t="shared" si="36"/>
        <v/>
      </c>
    </row>
    <row r="403" spans="5:27" x14ac:dyDescent="0.25">
      <c r="E403" s="289" t="str">
        <f t="shared" si="37"/>
        <v/>
      </c>
      <c r="F403" s="45"/>
      <c r="G403" s="42" t="str">
        <f t="shared" si="38"/>
        <v/>
      </c>
      <c r="H403" s="43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t="str">
        <f t="shared" si="34"/>
        <v/>
      </c>
      <c r="Z403" s="188" t="str">
        <f t="shared" si="35"/>
        <v/>
      </c>
      <c r="AA403" s="188" t="str">
        <f t="shared" si="36"/>
        <v/>
      </c>
    </row>
    <row r="404" spans="5:27" x14ac:dyDescent="0.25">
      <c r="E404" s="289" t="str">
        <f t="shared" si="37"/>
        <v/>
      </c>
      <c r="F404" s="45"/>
      <c r="G404" s="42" t="str">
        <f t="shared" si="38"/>
        <v/>
      </c>
      <c r="H404" s="43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t="str">
        <f t="shared" si="34"/>
        <v/>
      </c>
      <c r="Z404" s="188" t="str">
        <f t="shared" si="35"/>
        <v/>
      </c>
      <c r="AA404" s="188" t="str">
        <f t="shared" si="36"/>
        <v/>
      </c>
    </row>
    <row r="405" spans="5:27" x14ac:dyDescent="0.25">
      <c r="E405" s="289" t="str">
        <f t="shared" si="37"/>
        <v/>
      </c>
      <c r="F405" s="45"/>
      <c r="G405" s="42" t="str">
        <f t="shared" si="38"/>
        <v/>
      </c>
      <c r="H405" s="43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t="str">
        <f t="shared" si="34"/>
        <v/>
      </c>
      <c r="Z405" s="188" t="str">
        <f t="shared" si="35"/>
        <v/>
      </c>
      <c r="AA405" s="188" t="str">
        <f t="shared" si="36"/>
        <v/>
      </c>
    </row>
    <row r="406" spans="5:27" x14ac:dyDescent="0.25">
      <c r="E406" s="289" t="str">
        <f t="shared" si="37"/>
        <v/>
      </c>
      <c r="F406" s="45"/>
      <c r="G406" s="42" t="str">
        <f t="shared" si="38"/>
        <v/>
      </c>
      <c r="H406" s="43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t="str">
        <f t="shared" si="34"/>
        <v/>
      </c>
      <c r="Z406" s="188" t="str">
        <f t="shared" si="35"/>
        <v/>
      </c>
      <c r="AA406" s="188" t="str">
        <f t="shared" si="36"/>
        <v/>
      </c>
    </row>
    <row r="407" spans="5:27" x14ac:dyDescent="0.25">
      <c r="E407" s="289" t="str">
        <f t="shared" si="37"/>
        <v/>
      </c>
      <c r="F407" s="45"/>
      <c r="G407" s="42" t="str">
        <f t="shared" si="38"/>
        <v/>
      </c>
      <c r="H407" s="43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t="str">
        <f t="shared" si="34"/>
        <v/>
      </c>
      <c r="Z407" s="188" t="str">
        <f t="shared" si="35"/>
        <v/>
      </c>
      <c r="AA407" s="188" t="str">
        <f t="shared" si="36"/>
        <v/>
      </c>
    </row>
    <row r="408" spans="5:27" x14ac:dyDescent="0.25">
      <c r="E408" s="289" t="str">
        <f t="shared" si="37"/>
        <v/>
      </c>
      <c r="F408" s="45"/>
      <c r="G408" s="42" t="str">
        <f t="shared" si="38"/>
        <v/>
      </c>
      <c r="H408" s="43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t="str">
        <f t="shared" si="34"/>
        <v/>
      </c>
      <c r="Z408" s="188" t="str">
        <f t="shared" si="35"/>
        <v/>
      </c>
      <c r="AA408" s="188" t="str">
        <f t="shared" si="36"/>
        <v/>
      </c>
    </row>
    <row r="409" spans="5:27" x14ac:dyDescent="0.25">
      <c r="E409" s="289" t="str">
        <f t="shared" si="37"/>
        <v/>
      </c>
      <c r="F409" s="45"/>
      <c r="G409" s="42" t="str">
        <f t="shared" si="38"/>
        <v/>
      </c>
      <c r="H409" s="43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t="str">
        <f t="shared" si="34"/>
        <v/>
      </c>
      <c r="Z409" s="188" t="str">
        <f t="shared" si="35"/>
        <v/>
      </c>
      <c r="AA409" s="188" t="str">
        <f t="shared" si="36"/>
        <v/>
      </c>
    </row>
    <row r="410" spans="5:27" x14ac:dyDescent="0.25">
      <c r="E410" s="289" t="str">
        <f t="shared" si="37"/>
        <v/>
      </c>
      <c r="F410" s="45"/>
      <c r="G410" s="42" t="str">
        <f t="shared" si="38"/>
        <v/>
      </c>
      <c r="H410" s="43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t="str">
        <f t="shared" si="34"/>
        <v/>
      </c>
      <c r="Z410" s="188" t="str">
        <f t="shared" si="35"/>
        <v/>
      </c>
      <c r="AA410" s="188" t="str">
        <f t="shared" si="36"/>
        <v/>
      </c>
    </row>
    <row r="411" spans="5:27" x14ac:dyDescent="0.25">
      <c r="E411" s="289" t="str">
        <f t="shared" si="37"/>
        <v/>
      </c>
      <c r="F411" s="45"/>
      <c r="G411" s="42" t="str">
        <f t="shared" si="38"/>
        <v/>
      </c>
      <c r="H411" s="43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t="str">
        <f t="shared" si="34"/>
        <v/>
      </c>
      <c r="Z411" s="188" t="str">
        <f t="shared" si="35"/>
        <v/>
      </c>
      <c r="AA411" s="188" t="str">
        <f t="shared" si="36"/>
        <v/>
      </c>
    </row>
    <row r="412" spans="5:27" x14ac:dyDescent="0.25">
      <c r="E412" s="289" t="str">
        <f t="shared" si="37"/>
        <v/>
      </c>
      <c r="F412" s="45"/>
      <c r="G412" s="42" t="str">
        <f t="shared" si="38"/>
        <v/>
      </c>
      <c r="H412" s="43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t="str">
        <f t="shared" si="34"/>
        <v/>
      </c>
      <c r="Z412" s="188" t="str">
        <f t="shared" si="35"/>
        <v/>
      </c>
      <c r="AA412" s="188" t="str">
        <f t="shared" si="36"/>
        <v/>
      </c>
    </row>
    <row r="413" spans="5:27" x14ac:dyDescent="0.25">
      <c r="E413" s="289" t="str">
        <f t="shared" si="37"/>
        <v/>
      </c>
      <c r="F413" s="45"/>
      <c r="G413" s="42" t="str">
        <f t="shared" si="38"/>
        <v/>
      </c>
      <c r="H413" s="43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t="str">
        <f t="shared" si="34"/>
        <v/>
      </c>
      <c r="Z413" s="188" t="str">
        <f t="shared" si="35"/>
        <v/>
      </c>
      <c r="AA413" s="188" t="str">
        <f t="shared" si="36"/>
        <v/>
      </c>
    </row>
    <row r="414" spans="5:27" x14ac:dyDescent="0.25">
      <c r="E414" s="289" t="str">
        <f t="shared" si="37"/>
        <v/>
      </c>
      <c r="F414" s="45"/>
      <c r="G414" s="42" t="str">
        <f t="shared" si="38"/>
        <v/>
      </c>
      <c r="H414" s="43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t="str">
        <f t="shared" si="34"/>
        <v/>
      </c>
      <c r="Z414" s="188" t="str">
        <f t="shared" si="35"/>
        <v/>
      </c>
      <c r="AA414" s="188" t="str">
        <f t="shared" si="36"/>
        <v/>
      </c>
    </row>
    <row r="415" spans="5:27" x14ac:dyDescent="0.25">
      <c r="E415" s="289" t="str">
        <f t="shared" si="37"/>
        <v/>
      </c>
      <c r="F415" s="45"/>
      <c r="G415" s="42" t="str">
        <f t="shared" si="38"/>
        <v/>
      </c>
      <c r="H415" s="43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t="str">
        <f t="shared" si="34"/>
        <v/>
      </c>
      <c r="Z415" s="188" t="str">
        <f t="shared" si="35"/>
        <v/>
      </c>
      <c r="AA415" s="188" t="str">
        <f t="shared" si="36"/>
        <v/>
      </c>
    </row>
    <row r="416" spans="5:27" x14ac:dyDescent="0.25">
      <c r="E416" s="289" t="str">
        <f t="shared" si="37"/>
        <v/>
      </c>
      <c r="F416" s="45"/>
      <c r="G416" s="42" t="str">
        <f t="shared" si="38"/>
        <v/>
      </c>
      <c r="H416" s="43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t="str">
        <f t="shared" si="34"/>
        <v/>
      </c>
      <c r="Z416" s="188" t="str">
        <f t="shared" si="35"/>
        <v/>
      </c>
      <c r="AA416" s="188" t="str">
        <f t="shared" si="36"/>
        <v/>
      </c>
    </row>
    <row r="417" spans="5:27" x14ac:dyDescent="0.25">
      <c r="E417" s="289" t="str">
        <f t="shared" si="37"/>
        <v/>
      </c>
      <c r="F417" s="45"/>
      <c r="G417" s="42" t="str">
        <f t="shared" si="38"/>
        <v/>
      </c>
      <c r="H417" s="43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t="str">
        <f t="shared" si="34"/>
        <v/>
      </c>
      <c r="Z417" s="188" t="str">
        <f t="shared" si="35"/>
        <v/>
      </c>
      <c r="AA417" s="188" t="str">
        <f t="shared" si="36"/>
        <v/>
      </c>
    </row>
    <row r="418" spans="5:27" x14ac:dyDescent="0.25">
      <c r="E418" s="289" t="str">
        <f t="shared" si="37"/>
        <v/>
      </c>
      <c r="F418" s="45"/>
      <c r="G418" s="42" t="str">
        <f t="shared" si="38"/>
        <v/>
      </c>
      <c r="H418" s="43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t="str">
        <f t="shared" si="34"/>
        <v/>
      </c>
      <c r="Z418" s="188" t="str">
        <f t="shared" si="35"/>
        <v/>
      </c>
      <c r="AA418" s="188" t="str">
        <f t="shared" si="36"/>
        <v/>
      </c>
    </row>
    <row r="419" spans="5:27" x14ac:dyDescent="0.25">
      <c r="E419" s="289" t="str">
        <f t="shared" si="37"/>
        <v/>
      </c>
      <c r="F419" s="45"/>
      <c r="G419" s="42" t="str">
        <f t="shared" si="38"/>
        <v/>
      </c>
      <c r="H419" s="43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t="str">
        <f t="shared" si="34"/>
        <v/>
      </c>
      <c r="Z419" s="188" t="str">
        <f t="shared" si="35"/>
        <v/>
      </c>
      <c r="AA419" s="188" t="str">
        <f t="shared" si="36"/>
        <v/>
      </c>
    </row>
    <row r="420" spans="5:27" x14ac:dyDescent="0.25">
      <c r="E420" s="289" t="str">
        <f t="shared" si="37"/>
        <v/>
      </c>
      <c r="F420" s="45"/>
      <c r="G420" s="42" t="str">
        <f t="shared" si="38"/>
        <v/>
      </c>
      <c r="H420" s="43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t="str">
        <f t="shared" ref="Y420:Y483" si="39">IF(C420="","",C420/$C$21)</f>
        <v/>
      </c>
      <c r="Z420" s="188" t="str">
        <f t="shared" ref="Z420:Z483" si="40">IF(C420="",IF(Y420="","",Y420),AVERAGE(Y411:Y431))</f>
        <v/>
      </c>
      <c r="AA420" s="188" t="str">
        <f t="shared" ref="AA420:AA483" si="41">IF(D420="",IF(Z420="","",Z420),AVERAGE(Y401:Y441))</f>
        <v/>
      </c>
    </row>
    <row r="421" spans="5:27" x14ac:dyDescent="0.25">
      <c r="E421" s="289" t="str">
        <f t="shared" ref="E421:E484" si="42">IF(C421="","",((C421/$C$22)-1))</f>
        <v/>
      </c>
      <c r="F421" s="45"/>
      <c r="G421" s="42" t="str">
        <f t="shared" si="38"/>
        <v/>
      </c>
      <c r="H421" s="43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t="str">
        <f t="shared" si="39"/>
        <v/>
      </c>
      <c r="Z421" s="188" t="str">
        <f t="shared" si="40"/>
        <v/>
      </c>
      <c r="AA421" s="188" t="str">
        <f t="shared" si="41"/>
        <v/>
      </c>
    </row>
    <row r="422" spans="5:27" x14ac:dyDescent="0.25">
      <c r="E422" s="289" t="str">
        <f t="shared" si="42"/>
        <v/>
      </c>
      <c r="F422" s="45"/>
      <c r="G422" s="42" t="str">
        <f t="shared" si="38"/>
        <v/>
      </c>
      <c r="H422" s="43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t="str">
        <f t="shared" si="39"/>
        <v/>
      </c>
      <c r="Z422" s="188" t="str">
        <f t="shared" si="40"/>
        <v/>
      </c>
      <c r="AA422" s="188" t="str">
        <f t="shared" si="41"/>
        <v/>
      </c>
    </row>
    <row r="423" spans="5:27" x14ac:dyDescent="0.25">
      <c r="E423" s="289" t="str">
        <f t="shared" si="42"/>
        <v/>
      </c>
      <c r="F423" s="45"/>
      <c r="G423" s="42" t="str">
        <f t="shared" si="38"/>
        <v/>
      </c>
      <c r="H423" s="43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t="str">
        <f t="shared" si="39"/>
        <v/>
      </c>
      <c r="Z423" s="188" t="str">
        <f t="shared" si="40"/>
        <v/>
      </c>
      <c r="AA423" s="188" t="str">
        <f t="shared" si="41"/>
        <v/>
      </c>
    </row>
    <row r="424" spans="5:27" x14ac:dyDescent="0.25">
      <c r="E424" s="289" t="str">
        <f t="shared" si="42"/>
        <v/>
      </c>
      <c r="F424" s="45"/>
      <c r="G424" s="42" t="str">
        <f t="shared" si="38"/>
        <v/>
      </c>
      <c r="H424" s="43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t="str">
        <f t="shared" si="39"/>
        <v/>
      </c>
      <c r="Z424" s="188" t="str">
        <f t="shared" si="40"/>
        <v/>
      </c>
      <c r="AA424" s="188" t="str">
        <f t="shared" si="41"/>
        <v/>
      </c>
    </row>
    <row r="425" spans="5:27" x14ac:dyDescent="0.25">
      <c r="E425" s="289" t="str">
        <f t="shared" si="42"/>
        <v/>
      </c>
      <c r="F425" s="45"/>
      <c r="G425" s="42" t="str">
        <f t="shared" si="38"/>
        <v/>
      </c>
      <c r="H425" s="43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t="str">
        <f t="shared" si="39"/>
        <v/>
      </c>
      <c r="Z425" s="188" t="str">
        <f t="shared" si="40"/>
        <v/>
      </c>
      <c r="AA425" s="188" t="str">
        <f t="shared" si="41"/>
        <v/>
      </c>
    </row>
    <row r="426" spans="5:27" x14ac:dyDescent="0.25">
      <c r="E426" s="289" t="str">
        <f t="shared" si="42"/>
        <v/>
      </c>
      <c r="F426" s="45"/>
      <c r="G426" s="42" t="str">
        <f t="shared" si="38"/>
        <v/>
      </c>
      <c r="H426" s="43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t="str">
        <f t="shared" si="39"/>
        <v/>
      </c>
      <c r="Z426" s="188" t="str">
        <f t="shared" si="40"/>
        <v/>
      </c>
      <c r="AA426" s="188" t="str">
        <f t="shared" si="41"/>
        <v/>
      </c>
    </row>
    <row r="427" spans="5:27" x14ac:dyDescent="0.25">
      <c r="E427" s="289" t="str">
        <f t="shared" si="42"/>
        <v/>
      </c>
      <c r="F427" s="45"/>
      <c r="G427" s="42" t="str">
        <f t="shared" si="38"/>
        <v/>
      </c>
      <c r="H427" s="43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t="str">
        <f t="shared" si="39"/>
        <v/>
      </c>
      <c r="Z427" s="188" t="str">
        <f t="shared" si="40"/>
        <v/>
      </c>
      <c r="AA427" s="188" t="str">
        <f t="shared" si="41"/>
        <v/>
      </c>
    </row>
    <row r="428" spans="5:27" x14ac:dyDescent="0.25">
      <c r="E428" s="289" t="str">
        <f t="shared" si="42"/>
        <v/>
      </c>
      <c r="F428" s="45"/>
      <c r="G428" s="42" t="str">
        <f t="shared" si="38"/>
        <v/>
      </c>
      <c r="H428" s="43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t="str">
        <f t="shared" si="39"/>
        <v/>
      </c>
      <c r="Z428" s="188" t="str">
        <f t="shared" si="40"/>
        <v/>
      </c>
      <c r="AA428" s="188" t="str">
        <f t="shared" si="41"/>
        <v/>
      </c>
    </row>
    <row r="429" spans="5:27" x14ac:dyDescent="0.25">
      <c r="E429" s="289" t="str">
        <f t="shared" si="42"/>
        <v/>
      </c>
      <c r="F429" s="45"/>
      <c r="G429" s="42" t="str">
        <f t="shared" si="38"/>
        <v/>
      </c>
      <c r="H429" s="43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t="str">
        <f t="shared" si="39"/>
        <v/>
      </c>
      <c r="Z429" s="188" t="str">
        <f t="shared" si="40"/>
        <v/>
      </c>
      <c r="AA429" s="188" t="str">
        <f t="shared" si="41"/>
        <v/>
      </c>
    </row>
    <row r="430" spans="5:27" x14ac:dyDescent="0.25">
      <c r="E430" s="289" t="str">
        <f t="shared" si="42"/>
        <v/>
      </c>
      <c r="F430" s="45"/>
      <c r="G430" s="42" t="str">
        <f t="shared" si="38"/>
        <v/>
      </c>
      <c r="H430" s="43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t="str">
        <f t="shared" si="39"/>
        <v/>
      </c>
      <c r="Z430" s="188" t="str">
        <f t="shared" si="40"/>
        <v/>
      </c>
      <c r="AA430" s="188" t="str">
        <f t="shared" si="41"/>
        <v/>
      </c>
    </row>
    <row r="431" spans="5:27" x14ac:dyDescent="0.25">
      <c r="E431" s="289" t="str">
        <f t="shared" si="42"/>
        <v/>
      </c>
      <c r="F431" s="45"/>
      <c r="G431" s="42" t="str">
        <f t="shared" si="38"/>
        <v/>
      </c>
      <c r="H431" s="43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t="str">
        <f t="shared" si="39"/>
        <v/>
      </c>
      <c r="Z431" s="188" t="str">
        <f t="shared" si="40"/>
        <v/>
      </c>
      <c r="AA431" s="188" t="str">
        <f t="shared" si="41"/>
        <v/>
      </c>
    </row>
    <row r="432" spans="5:27" x14ac:dyDescent="0.25">
      <c r="E432" s="289" t="str">
        <f t="shared" si="42"/>
        <v/>
      </c>
      <c r="F432" s="45"/>
      <c r="G432" s="42" t="str">
        <f t="shared" si="38"/>
        <v/>
      </c>
      <c r="H432" s="43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t="str">
        <f t="shared" si="39"/>
        <v/>
      </c>
      <c r="Z432" s="188" t="str">
        <f t="shared" si="40"/>
        <v/>
      </c>
      <c r="AA432" s="188" t="str">
        <f t="shared" si="41"/>
        <v/>
      </c>
    </row>
    <row r="433" spans="5:27" x14ac:dyDescent="0.25">
      <c r="E433" s="289" t="str">
        <f t="shared" si="42"/>
        <v/>
      </c>
      <c r="F433" s="45"/>
      <c r="G433" s="42" t="str">
        <f t="shared" si="38"/>
        <v/>
      </c>
      <c r="H433" s="43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t="str">
        <f t="shared" si="39"/>
        <v/>
      </c>
      <c r="Z433" s="188" t="str">
        <f t="shared" si="40"/>
        <v/>
      </c>
      <c r="AA433" s="188" t="str">
        <f t="shared" si="41"/>
        <v/>
      </c>
    </row>
    <row r="434" spans="5:27" x14ac:dyDescent="0.25">
      <c r="E434" s="289" t="str">
        <f t="shared" si="42"/>
        <v/>
      </c>
      <c r="F434" s="45"/>
      <c r="G434" s="42" t="str">
        <f t="shared" si="38"/>
        <v/>
      </c>
      <c r="H434" s="43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t="str">
        <f t="shared" si="39"/>
        <v/>
      </c>
      <c r="Z434" s="188" t="str">
        <f t="shared" si="40"/>
        <v/>
      </c>
      <c r="AA434" s="188" t="str">
        <f t="shared" si="41"/>
        <v/>
      </c>
    </row>
    <row r="435" spans="5:27" x14ac:dyDescent="0.25">
      <c r="E435" s="289" t="str">
        <f t="shared" si="42"/>
        <v/>
      </c>
      <c r="F435" s="45"/>
      <c r="G435" s="42" t="str">
        <f t="shared" si="38"/>
        <v/>
      </c>
      <c r="H435" s="43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t="str">
        <f t="shared" si="39"/>
        <v/>
      </c>
      <c r="Z435" s="188" t="str">
        <f t="shared" si="40"/>
        <v/>
      </c>
      <c r="AA435" s="188" t="str">
        <f t="shared" si="41"/>
        <v/>
      </c>
    </row>
    <row r="436" spans="5:27" x14ac:dyDescent="0.25">
      <c r="E436" s="289" t="str">
        <f t="shared" si="42"/>
        <v/>
      </c>
      <c r="F436" s="45"/>
      <c r="G436" s="42" t="str">
        <f t="shared" si="38"/>
        <v/>
      </c>
      <c r="H436" s="43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t="str">
        <f t="shared" si="39"/>
        <v/>
      </c>
      <c r="Z436" s="188" t="str">
        <f t="shared" si="40"/>
        <v/>
      </c>
      <c r="AA436" s="188" t="str">
        <f t="shared" si="41"/>
        <v/>
      </c>
    </row>
    <row r="437" spans="5:27" x14ac:dyDescent="0.25">
      <c r="E437" s="289" t="str">
        <f t="shared" si="42"/>
        <v/>
      </c>
      <c r="F437" s="45"/>
      <c r="G437" s="42" t="str">
        <f t="shared" si="38"/>
        <v/>
      </c>
      <c r="H437" s="43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t="str">
        <f t="shared" si="39"/>
        <v/>
      </c>
      <c r="Z437" s="188" t="str">
        <f t="shared" si="40"/>
        <v/>
      </c>
      <c r="AA437" s="188" t="str">
        <f t="shared" si="41"/>
        <v/>
      </c>
    </row>
    <row r="438" spans="5:27" x14ac:dyDescent="0.25">
      <c r="E438" s="289" t="str">
        <f t="shared" si="42"/>
        <v/>
      </c>
      <c r="F438" s="45"/>
      <c r="G438" s="42" t="str">
        <f t="shared" si="38"/>
        <v/>
      </c>
      <c r="H438" s="43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t="str">
        <f t="shared" si="39"/>
        <v/>
      </c>
      <c r="Z438" s="188" t="str">
        <f t="shared" si="40"/>
        <v/>
      </c>
      <c r="AA438" s="188" t="str">
        <f t="shared" si="41"/>
        <v/>
      </c>
    </row>
    <row r="439" spans="5:27" x14ac:dyDescent="0.25">
      <c r="E439" s="289" t="str">
        <f t="shared" si="42"/>
        <v/>
      </c>
      <c r="F439" s="45"/>
      <c r="G439" s="42" t="str">
        <f t="shared" si="38"/>
        <v/>
      </c>
      <c r="H439" s="43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t="str">
        <f t="shared" si="39"/>
        <v/>
      </c>
      <c r="Z439" s="188" t="str">
        <f t="shared" si="40"/>
        <v/>
      </c>
      <c r="AA439" s="188" t="str">
        <f t="shared" si="41"/>
        <v/>
      </c>
    </row>
    <row r="440" spans="5:27" x14ac:dyDescent="0.25">
      <c r="E440" s="289" t="str">
        <f t="shared" si="42"/>
        <v/>
      </c>
      <c r="F440" s="45"/>
      <c r="G440" s="42" t="str">
        <f t="shared" si="38"/>
        <v/>
      </c>
      <c r="H440" s="43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t="str">
        <f t="shared" si="39"/>
        <v/>
      </c>
      <c r="Z440" s="188" t="str">
        <f t="shared" si="40"/>
        <v/>
      </c>
      <c r="AA440" s="188" t="str">
        <f t="shared" si="41"/>
        <v/>
      </c>
    </row>
    <row r="441" spans="5:27" x14ac:dyDescent="0.25">
      <c r="E441" s="289" t="str">
        <f t="shared" si="42"/>
        <v/>
      </c>
      <c r="F441" s="45"/>
      <c r="G441" s="42" t="str">
        <f t="shared" si="38"/>
        <v/>
      </c>
      <c r="H441" s="43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t="str">
        <f t="shared" si="39"/>
        <v/>
      </c>
      <c r="Z441" s="188" t="str">
        <f t="shared" si="40"/>
        <v/>
      </c>
      <c r="AA441" s="188" t="str">
        <f t="shared" si="41"/>
        <v/>
      </c>
    </row>
    <row r="442" spans="5:27" x14ac:dyDescent="0.25">
      <c r="E442" s="289" t="str">
        <f t="shared" si="42"/>
        <v/>
      </c>
      <c r="F442" s="45"/>
      <c r="G442" s="42" t="str">
        <f t="shared" si="38"/>
        <v/>
      </c>
      <c r="H442" s="43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t="str">
        <f t="shared" si="39"/>
        <v/>
      </c>
      <c r="Z442" s="188" t="str">
        <f t="shared" si="40"/>
        <v/>
      </c>
      <c r="AA442" s="188" t="str">
        <f t="shared" si="41"/>
        <v/>
      </c>
    </row>
    <row r="443" spans="5:27" x14ac:dyDescent="0.25">
      <c r="E443" s="289" t="str">
        <f t="shared" si="42"/>
        <v/>
      </c>
      <c r="F443" s="45"/>
      <c r="G443" s="42" t="str">
        <f t="shared" si="38"/>
        <v/>
      </c>
      <c r="H443" s="43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t="str">
        <f t="shared" si="39"/>
        <v/>
      </c>
      <c r="Z443" s="188" t="str">
        <f t="shared" si="40"/>
        <v/>
      </c>
      <c r="AA443" s="188" t="str">
        <f t="shared" si="41"/>
        <v/>
      </c>
    </row>
    <row r="444" spans="5:27" x14ac:dyDescent="0.25">
      <c r="E444" s="289" t="str">
        <f t="shared" si="42"/>
        <v/>
      </c>
      <c r="F444" s="45"/>
      <c r="G444" s="42" t="str">
        <f t="shared" si="38"/>
        <v/>
      </c>
      <c r="H444" s="43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t="str">
        <f t="shared" si="39"/>
        <v/>
      </c>
      <c r="Z444" s="188" t="str">
        <f t="shared" si="40"/>
        <v/>
      </c>
      <c r="AA444" s="188" t="str">
        <f t="shared" si="41"/>
        <v/>
      </c>
    </row>
    <row r="445" spans="5:27" x14ac:dyDescent="0.25">
      <c r="E445" s="289" t="str">
        <f t="shared" si="42"/>
        <v/>
      </c>
      <c r="F445" s="45"/>
      <c r="G445" s="42" t="str">
        <f t="shared" si="38"/>
        <v/>
      </c>
      <c r="H445" s="43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t="str">
        <f t="shared" si="39"/>
        <v/>
      </c>
      <c r="Z445" s="188" t="str">
        <f t="shared" si="40"/>
        <v/>
      </c>
      <c r="AA445" s="188" t="str">
        <f t="shared" si="41"/>
        <v/>
      </c>
    </row>
    <row r="446" spans="5:27" x14ac:dyDescent="0.25">
      <c r="E446" s="289" t="str">
        <f t="shared" si="42"/>
        <v/>
      </c>
      <c r="F446" s="45"/>
      <c r="G446" s="42" t="str">
        <f t="shared" si="38"/>
        <v/>
      </c>
      <c r="H446" s="43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t="str">
        <f t="shared" si="39"/>
        <v/>
      </c>
      <c r="Z446" s="188" t="str">
        <f t="shared" si="40"/>
        <v/>
      </c>
      <c r="AA446" s="188" t="str">
        <f t="shared" si="41"/>
        <v/>
      </c>
    </row>
    <row r="447" spans="5:27" x14ac:dyDescent="0.25">
      <c r="E447" s="289" t="str">
        <f t="shared" si="42"/>
        <v/>
      </c>
      <c r="F447" s="45"/>
      <c r="G447" s="42" t="str">
        <f t="shared" si="38"/>
        <v/>
      </c>
      <c r="H447" s="43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t="str">
        <f t="shared" si="39"/>
        <v/>
      </c>
      <c r="Z447" s="188" t="str">
        <f t="shared" si="40"/>
        <v/>
      </c>
      <c r="AA447" s="188" t="str">
        <f t="shared" si="41"/>
        <v/>
      </c>
    </row>
    <row r="448" spans="5:27" x14ac:dyDescent="0.25">
      <c r="E448" s="289" t="str">
        <f t="shared" si="42"/>
        <v/>
      </c>
      <c r="F448" s="45"/>
      <c r="G448" s="42" t="str">
        <f t="shared" si="38"/>
        <v/>
      </c>
      <c r="H448" s="43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t="str">
        <f t="shared" si="39"/>
        <v/>
      </c>
      <c r="Z448" s="188" t="str">
        <f t="shared" si="40"/>
        <v/>
      </c>
      <c r="AA448" s="188" t="str">
        <f t="shared" si="41"/>
        <v/>
      </c>
    </row>
    <row r="449" spans="5:27" x14ac:dyDescent="0.25">
      <c r="E449" s="289" t="str">
        <f t="shared" si="42"/>
        <v/>
      </c>
      <c r="F449" s="45"/>
      <c r="G449" s="42" t="str">
        <f t="shared" si="38"/>
        <v/>
      </c>
      <c r="H449" s="43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t="str">
        <f t="shared" si="39"/>
        <v/>
      </c>
      <c r="Z449" s="188" t="str">
        <f t="shared" si="40"/>
        <v/>
      </c>
      <c r="AA449" s="188" t="str">
        <f t="shared" si="41"/>
        <v/>
      </c>
    </row>
    <row r="450" spans="5:27" x14ac:dyDescent="0.25">
      <c r="E450" s="289" t="str">
        <f t="shared" si="42"/>
        <v/>
      </c>
      <c r="F450" s="45"/>
      <c r="G450" s="42" t="str">
        <f t="shared" si="38"/>
        <v/>
      </c>
      <c r="H450" s="43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t="str">
        <f t="shared" si="39"/>
        <v/>
      </c>
      <c r="Z450" s="188" t="str">
        <f t="shared" si="40"/>
        <v/>
      </c>
      <c r="AA450" s="188" t="str">
        <f t="shared" si="41"/>
        <v/>
      </c>
    </row>
    <row r="451" spans="5:27" x14ac:dyDescent="0.25">
      <c r="E451" s="289" t="str">
        <f t="shared" si="42"/>
        <v/>
      </c>
      <c r="F451" s="45"/>
      <c r="G451" s="42" t="str">
        <f t="shared" si="38"/>
        <v/>
      </c>
      <c r="H451" s="43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t="str">
        <f t="shared" si="39"/>
        <v/>
      </c>
      <c r="Z451" s="188" t="str">
        <f t="shared" si="40"/>
        <v/>
      </c>
      <c r="AA451" s="188" t="str">
        <f t="shared" si="41"/>
        <v/>
      </c>
    </row>
    <row r="452" spans="5:27" x14ac:dyDescent="0.25">
      <c r="E452" s="289" t="str">
        <f t="shared" si="42"/>
        <v/>
      </c>
      <c r="F452" s="45"/>
      <c r="G452" s="42" t="str">
        <f t="shared" si="38"/>
        <v/>
      </c>
      <c r="H452" s="43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t="str">
        <f t="shared" si="39"/>
        <v/>
      </c>
      <c r="Z452" s="188" t="str">
        <f t="shared" si="40"/>
        <v/>
      </c>
      <c r="AA452" s="188" t="str">
        <f t="shared" si="41"/>
        <v/>
      </c>
    </row>
    <row r="453" spans="5:27" x14ac:dyDescent="0.25">
      <c r="E453" s="289" t="str">
        <f t="shared" si="42"/>
        <v/>
      </c>
      <c r="F453" s="45"/>
      <c r="G453" s="42" t="str">
        <f t="shared" si="38"/>
        <v/>
      </c>
      <c r="H453" s="43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t="str">
        <f t="shared" si="39"/>
        <v/>
      </c>
      <c r="Z453" s="188" t="str">
        <f t="shared" si="40"/>
        <v/>
      </c>
      <c r="AA453" s="188" t="str">
        <f t="shared" si="41"/>
        <v/>
      </c>
    </row>
    <row r="454" spans="5:27" x14ac:dyDescent="0.25">
      <c r="E454" s="289" t="str">
        <f t="shared" si="42"/>
        <v/>
      </c>
      <c r="F454" s="45"/>
      <c r="G454" s="42" t="str">
        <f t="shared" si="38"/>
        <v/>
      </c>
      <c r="H454" s="43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t="str">
        <f t="shared" si="39"/>
        <v/>
      </c>
      <c r="Z454" s="188" t="str">
        <f t="shared" si="40"/>
        <v/>
      </c>
      <c r="AA454" s="188" t="str">
        <f t="shared" si="41"/>
        <v/>
      </c>
    </row>
    <row r="455" spans="5:27" x14ac:dyDescent="0.25">
      <c r="E455" s="289" t="str">
        <f t="shared" si="42"/>
        <v/>
      </c>
      <c r="F455" s="45"/>
      <c r="G455" s="42" t="str">
        <f t="shared" si="38"/>
        <v/>
      </c>
      <c r="H455" s="43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t="str">
        <f t="shared" si="39"/>
        <v/>
      </c>
      <c r="Z455" s="188" t="str">
        <f t="shared" si="40"/>
        <v/>
      </c>
      <c r="AA455" s="188" t="str">
        <f t="shared" si="41"/>
        <v/>
      </c>
    </row>
    <row r="456" spans="5:27" x14ac:dyDescent="0.25">
      <c r="E456" s="289" t="str">
        <f t="shared" si="42"/>
        <v/>
      </c>
      <c r="F456" s="45"/>
      <c r="G456" s="42" t="str">
        <f t="shared" si="38"/>
        <v/>
      </c>
      <c r="H456" s="43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t="str">
        <f t="shared" si="39"/>
        <v/>
      </c>
      <c r="Z456" s="188" t="str">
        <f t="shared" si="40"/>
        <v/>
      </c>
      <c r="AA456" s="188" t="str">
        <f t="shared" si="41"/>
        <v/>
      </c>
    </row>
    <row r="457" spans="5:27" x14ac:dyDescent="0.25">
      <c r="E457" s="289" t="str">
        <f t="shared" si="42"/>
        <v/>
      </c>
      <c r="F457" s="45"/>
      <c r="G457" s="42" t="str">
        <f t="shared" si="38"/>
        <v/>
      </c>
      <c r="H457" s="43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t="str">
        <f t="shared" si="39"/>
        <v/>
      </c>
      <c r="Z457" s="188" t="str">
        <f t="shared" si="40"/>
        <v/>
      </c>
      <c r="AA457" s="188" t="str">
        <f t="shared" si="41"/>
        <v/>
      </c>
    </row>
    <row r="458" spans="5:27" x14ac:dyDescent="0.25">
      <c r="E458" s="289" t="str">
        <f t="shared" si="42"/>
        <v/>
      </c>
      <c r="F458" s="45"/>
      <c r="G458" s="42" t="str">
        <f t="shared" ref="G458:G521" si="43">IF(F458="","",F458/$C$21)</f>
        <v/>
      </c>
      <c r="H458" s="43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t="str">
        <f t="shared" si="39"/>
        <v/>
      </c>
      <c r="Z458" s="188" t="str">
        <f t="shared" si="40"/>
        <v/>
      </c>
      <c r="AA458" s="188" t="str">
        <f t="shared" si="41"/>
        <v/>
      </c>
    </row>
    <row r="459" spans="5:27" x14ac:dyDescent="0.25">
      <c r="E459" s="289" t="str">
        <f t="shared" si="42"/>
        <v/>
      </c>
      <c r="F459" s="45"/>
      <c r="G459" s="42" t="str">
        <f t="shared" si="43"/>
        <v/>
      </c>
      <c r="H459" s="43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t="str">
        <f t="shared" si="39"/>
        <v/>
      </c>
      <c r="Z459" s="188" t="str">
        <f t="shared" si="40"/>
        <v/>
      </c>
      <c r="AA459" s="188" t="str">
        <f t="shared" si="41"/>
        <v/>
      </c>
    </row>
    <row r="460" spans="5:27" x14ac:dyDescent="0.25">
      <c r="E460" s="289" t="str">
        <f t="shared" si="42"/>
        <v/>
      </c>
      <c r="F460" s="45"/>
      <c r="G460" s="42" t="str">
        <f t="shared" si="43"/>
        <v/>
      </c>
      <c r="H460" s="43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t="str">
        <f t="shared" si="39"/>
        <v/>
      </c>
      <c r="Z460" s="188" t="str">
        <f t="shared" si="40"/>
        <v/>
      </c>
      <c r="AA460" s="188" t="str">
        <f t="shared" si="41"/>
        <v/>
      </c>
    </row>
    <row r="461" spans="5:27" x14ac:dyDescent="0.25">
      <c r="E461" s="289" t="str">
        <f t="shared" si="42"/>
        <v/>
      </c>
      <c r="F461" s="45"/>
      <c r="G461" s="42" t="str">
        <f t="shared" si="43"/>
        <v/>
      </c>
      <c r="H461" s="43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t="str">
        <f t="shared" si="39"/>
        <v/>
      </c>
      <c r="Z461" s="188" t="str">
        <f t="shared" si="40"/>
        <v/>
      </c>
      <c r="AA461" s="188" t="str">
        <f t="shared" si="41"/>
        <v/>
      </c>
    </row>
    <row r="462" spans="5:27" x14ac:dyDescent="0.25">
      <c r="E462" s="289" t="str">
        <f t="shared" si="42"/>
        <v/>
      </c>
      <c r="F462" s="45"/>
      <c r="G462" s="42" t="str">
        <f t="shared" si="43"/>
        <v/>
      </c>
      <c r="H462" s="43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t="str">
        <f t="shared" si="39"/>
        <v/>
      </c>
      <c r="Z462" s="188" t="str">
        <f t="shared" si="40"/>
        <v/>
      </c>
      <c r="AA462" s="188" t="str">
        <f t="shared" si="41"/>
        <v/>
      </c>
    </row>
    <row r="463" spans="5:27" x14ac:dyDescent="0.25">
      <c r="E463" s="289" t="str">
        <f t="shared" si="42"/>
        <v/>
      </c>
      <c r="F463" s="45"/>
      <c r="G463" s="42" t="str">
        <f t="shared" si="43"/>
        <v/>
      </c>
      <c r="H463" s="43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t="str">
        <f t="shared" si="39"/>
        <v/>
      </c>
      <c r="Z463" s="188" t="str">
        <f t="shared" si="40"/>
        <v/>
      </c>
      <c r="AA463" s="188" t="str">
        <f t="shared" si="41"/>
        <v/>
      </c>
    </row>
    <row r="464" spans="5:27" x14ac:dyDescent="0.25">
      <c r="E464" s="289" t="str">
        <f t="shared" si="42"/>
        <v/>
      </c>
      <c r="F464" s="45"/>
      <c r="G464" s="42" t="str">
        <f t="shared" si="43"/>
        <v/>
      </c>
      <c r="H464" s="43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t="str">
        <f t="shared" si="39"/>
        <v/>
      </c>
      <c r="Z464" s="188" t="str">
        <f t="shared" si="40"/>
        <v/>
      </c>
      <c r="AA464" s="188" t="str">
        <f t="shared" si="41"/>
        <v/>
      </c>
    </row>
    <row r="465" spans="5:27" x14ac:dyDescent="0.25">
      <c r="E465" s="289" t="str">
        <f t="shared" si="42"/>
        <v/>
      </c>
      <c r="F465" s="45"/>
      <c r="G465" s="42" t="str">
        <f t="shared" si="43"/>
        <v/>
      </c>
      <c r="H465" s="43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t="str">
        <f t="shared" si="39"/>
        <v/>
      </c>
      <c r="Z465" s="188" t="str">
        <f t="shared" si="40"/>
        <v/>
      </c>
      <c r="AA465" s="188" t="str">
        <f t="shared" si="41"/>
        <v/>
      </c>
    </row>
    <row r="466" spans="5:27" x14ac:dyDescent="0.25">
      <c r="E466" s="289" t="str">
        <f t="shared" si="42"/>
        <v/>
      </c>
      <c r="F466" s="45"/>
      <c r="G466" s="42" t="str">
        <f t="shared" si="43"/>
        <v/>
      </c>
      <c r="H466" s="43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t="str">
        <f t="shared" si="39"/>
        <v/>
      </c>
      <c r="Z466" s="188" t="str">
        <f t="shared" si="40"/>
        <v/>
      </c>
      <c r="AA466" s="188" t="str">
        <f t="shared" si="41"/>
        <v/>
      </c>
    </row>
    <row r="467" spans="5:27" x14ac:dyDescent="0.25">
      <c r="E467" s="289" t="str">
        <f t="shared" si="42"/>
        <v/>
      </c>
      <c r="F467" s="45"/>
      <c r="G467" s="42" t="str">
        <f t="shared" si="43"/>
        <v/>
      </c>
      <c r="H467" s="43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t="str">
        <f t="shared" si="39"/>
        <v/>
      </c>
      <c r="Z467" s="188" t="str">
        <f t="shared" si="40"/>
        <v/>
      </c>
      <c r="AA467" s="188" t="str">
        <f t="shared" si="41"/>
        <v/>
      </c>
    </row>
    <row r="468" spans="5:27" x14ac:dyDescent="0.25">
      <c r="E468" s="289" t="str">
        <f t="shared" si="42"/>
        <v/>
      </c>
      <c r="F468" s="45"/>
      <c r="G468" s="42" t="str">
        <f t="shared" si="43"/>
        <v/>
      </c>
      <c r="H468" s="43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t="str">
        <f t="shared" si="39"/>
        <v/>
      </c>
      <c r="Z468" s="188" t="str">
        <f t="shared" si="40"/>
        <v/>
      </c>
      <c r="AA468" s="188" t="str">
        <f t="shared" si="41"/>
        <v/>
      </c>
    </row>
    <row r="469" spans="5:27" x14ac:dyDescent="0.25">
      <c r="E469" s="289" t="str">
        <f t="shared" si="42"/>
        <v/>
      </c>
      <c r="F469" s="45"/>
      <c r="G469" s="42" t="str">
        <f t="shared" si="43"/>
        <v/>
      </c>
      <c r="H469" s="43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t="str">
        <f t="shared" si="39"/>
        <v/>
      </c>
      <c r="Z469" s="188" t="str">
        <f t="shared" si="40"/>
        <v/>
      </c>
      <c r="AA469" s="188" t="str">
        <f t="shared" si="41"/>
        <v/>
      </c>
    </row>
    <row r="470" spans="5:27" x14ac:dyDescent="0.25">
      <c r="E470" s="289" t="str">
        <f t="shared" si="42"/>
        <v/>
      </c>
      <c r="F470" s="45"/>
      <c r="G470" s="42" t="str">
        <f t="shared" si="43"/>
        <v/>
      </c>
      <c r="H470" s="43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t="str">
        <f t="shared" si="39"/>
        <v/>
      </c>
      <c r="Z470" s="188" t="str">
        <f t="shared" si="40"/>
        <v/>
      </c>
      <c r="AA470" s="188" t="str">
        <f t="shared" si="41"/>
        <v/>
      </c>
    </row>
    <row r="471" spans="5:27" x14ac:dyDescent="0.25">
      <c r="E471" s="289" t="str">
        <f t="shared" si="42"/>
        <v/>
      </c>
      <c r="F471" s="45"/>
      <c r="G471" s="42" t="str">
        <f t="shared" si="43"/>
        <v/>
      </c>
      <c r="H471" s="43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t="str">
        <f t="shared" si="39"/>
        <v/>
      </c>
      <c r="Z471" s="188" t="str">
        <f t="shared" si="40"/>
        <v/>
      </c>
      <c r="AA471" s="188" t="str">
        <f t="shared" si="41"/>
        <v/>
      </c>
    </row>
    <row r="472" spans="5:27" x14ac:dyDescent="0.25">
      <c r="E472" s="289" t="str">
        <f t="shared" si="42"/>
        <v/>
      </c>
      <c r="F472" s="45"/>
      <c r="G472" s="42" t="str">
        <f t="shared" si="43"/>
        <v/>
      </c>
      <c r="H472" s="43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t="str">
        <f t="shared" si="39"/>
        <v/>
      </c>
      <c r="Z472" s="188" t="str">
        <f t="shared" si="40"/>
        <v/>
      </c>
      <c r="AA472" s="188" t="str">
        <f t="shared" si="41"/>
        <v/>
      </c>
    </row>
    <row r="473" spans="5:27" x14ac:dyDescent="0.25">
      <c r="E473" s="289" t="str">
        <f t="shared" si="42"/>
        <v/>
      </c>
      <c r="F473" s="45"/>
      <c r="G473" s="42" t="str">
        <f t="shared" si="43"/>
        <v/>
      </c>
      <c r="H473" s="43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t="str">
        <f t="shared" si="39"/>
        <v/>
      </c>
      <c r="Z473" s="188" t="str">
        <f t="shared" si="40"/>
        <v/>
      </c>
      <c r="AA473" s="188" t="str">
        <f t="shared" si="41"/>
        <v/>
      </c>
    </row>
    <row r="474" spans="5:27" x14ac:dyDescent="0.25">
      <c r="E474" s="289" t="str">
        <f t="shared" si="42"/>
        <v/>
      </c>
      <c r="F474" s="45"/>
      <c r="G474" s="42" t="str">
        <f t="shared" si="43"/>
        <v/>
      </c>
      <c r="H474" s="43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t="str">
        <f t="shared" si="39"/>
        <v/>
      </c>
      <c r="Z474" s="188" t="str">
        <f t="shared" si="40"/>
        <v/>
      </c>
      <c r="AA474" s="188" t="str">
        <f t="shared" si="41"/>
        <v/>
      </c>
    </row>
    <row r="475" spans="5:27" x14ac:dyDescent="0.25">
      <c r="E475" s="289" t="str">
        <f t="shared" si="42"/>
        <v/>
      </c>
      <c r="F475" s="45"/>
      <c r="G475" s="42" t="str">
        <f t="shared" si="43"/>
        <v/>
      </c>
      <c r="H475" s="43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t="str">
        <f t="shared" si="39"/>
        <v/>
      </c>
      <c r="Z475" s="188" t="str">
        <f t="shared" si="40"/>
        <v/>
      </c>
      <c r="AA475" s="188" t="str">
        <f t="shared" si="41"/>
        <v/>
      </c>
    </row>
    <row r="476" spans="5:27" x14ac:dyDescent="0.25">
      <c r="E476" s="289" t="str">
        <f t="shared" si="42"/>
        <v/>
      </c>
      <c r="F476" s="45"/>
      <c r="G476" s="42" t="str">
        <f t="shared" si="43"/>
        <v/>
      </c>
      <c r="H476" s="43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t="str">
        <f t="shared" si="39"/>
        <v/>
      </c>
      <c r="Z476" s="188" t="str">
        <f t="shared" si="40"/>
        <v/>
      </c>
      <c r="AA476" s="188" t="str">
        <f t="shared" si="41"/>
        <v/>
      </c>
    </row>
    <row r="477" spans="5:27" x14ac:dyDescent="0.25">
      <c r="E477" s="289" t="str">
        <f t="shared" si="42"/>
        <v/>
      </c>
      <c r="F477" s="45"/>
      <c r="G477" s="42" t="str">
        <f t="shared" si="43"/>
        <v/>
      </c>
      <c r="H477" s="43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t="str">
        <f t="shared" si="39"/>
        <v/>
      </c>
      <c r="Z477" s="188" t="str">
        <f t="shared" si="40"/>
        <v/>
      </c>
      <c r="AA477" s="188" t="str">
        <f t="shared" si="41"/>
        <v/>
      </c>
    </row>
    <row r="478" spans="5:27" x14ac:dyDescent="0.25">
      <c r="E478" s="289" t="str">
        <f t="shared" si="42"/>
        <v/>
      </c>
      <c r="F478" s="45"/>
      <c r="G478" s="42" t="str">
        <f t="shared" si="43"/>
        <v/>
      </c>
      <c r="H478" s="43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t="str">
        <f t="shared" si="39"/>
        <v/>
      </c>
      <c r="Z478" s="188" t="str">
        <f t="shared" si="40"/>
        <v/>
      </c>
      <c r="AA478" s="188" t="str">
        <f t="shared" si="41"/>
        <v/>
      </c>
    </row>
    <row r="479" spans="5:27" x14ac:dyDescent="0.25">
      <c r="E479" s="289" t="str">
        <f t="shared" si="42"/>
        <v/>
      </c>
      <c r="F479" s="45"/>
      <c r="G479" s="42" t="str">
        <f t="shared" si="43"/>
        <v/>
      </c>
      <c r="H479" s="43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t="str">
        <f t="shared" si="39"/>
        <v/>
      </c>
      <c r="Z479" s="188" t="str">
        <f t="shared" si="40"/>
        <v/>
      </c>
      <c r="AA479" s="188" t="str">
        <f t="shared" si="41"/>
        <v/>
      </c>
    </row>
    <row r="480" spans="5:27" x14ac:dyDescent="0.25">
      <c r="E480" s="289" t="str">
        <f t="shared" si="42"/>
        <v/>
      </c>
      <c r="F480" s="45"/>
      <c r="G480" s="42" t="str">
        <f t="shared" si="43"/>
        <v/>
      </c>
      <c r="H480" s="43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t="str">
        <f t="shared" si="39"/>
        <v/>
      </c>
      <c r="Z480" s="188" t="str">
        <f t="shared" si="40"/>
        <v/>
      </c>
      <c r="AA480" s="188" t="str">
        <f t="shared" si="41"/>
        <v/>
      </c>
    </row>
    <row r="481" spans="5:27" x14ac:dyDescent="0.25">
      <c r="E481" s="289" t="str">
        <f t="shared" si="42"/>
        <v/>
      </c>
      <c r="F481" s="45"/>
      <c r="G481" s="42" t="str">
        <f t="shared" si="43"/>
        <v/>
      </c>
      <c r="H481" s="43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t="str">
        <f t="shared" si="39"/>
        <v/>
      </c>
      <c r="Z481" s="188" t="str">
        <f t="shared" si="40"/>
        <v/>
      </c>
      <c r="AA481" s="188" t="str">
        <f t="shared" si="41"/>
        <v/>
      </c>
    </row>
    <row r="482" spans="5:27" x14ac:dyDescent="0.25">
      <c r="E482" s="289" t="str">
        <f t="shared" si="42"/>
        <v/>
      </c>
      <c r="F482" s="45"/>
      <c r="G482" s="42" t="str">
        <f t="shared" si="43"/>
        <v/>
      </c>
      <c r="H482" s="43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t="str">
        <f t="shared" si="39"/>
        <v/>
      </c>
      <c r="Z482" s="188" t="str">
        <f t="shared" si="40"/>
        <v/>
      </c>
      <c r="AA482" s="188" t="str">
        <f t="shared" si="41"/>
        <v/>
      </c>
    </row>
    <row r="483" spans="5:27" x14ac:dyDescent="0.25">
      <c r="E483" s="289" t="str">
        <f t="shared" si="42"/>
        <v/>
      </c>
      <c r="F483" s="45"/>
      <c r="G483" s="42" t="str">
        <f t="shared" si="43"/>
        <v/>
      </c>
      <c r="H483" s="43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t="str">
        <f t="shared" si="39"/>
        <v/>
      </c>
      <c r="Z483" s="188" t="str">
        <f t="shared" si="40"/>
        <v/>
      </c>
      <c r="AA483" s="188" t="str">
        <f t="shared" si="41"/>
        <v/>
      </c>
    </row>
    <row r="484" spans="5:27" x14ac:dyDescent="0.25">
      <c r="E484" s="289" t="str">
        <f t="shared" si="42"/>
        <v/>
      </c>
      <c r="F484" s="45"/>
      <c r="G484" s="42" t="str">
        <f t="shared" si="43"/>
        <v/>
      </c>
      <c r="H484" s="43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t="str">
        <f t="shared" ref="Y484:Y547" si="44">IF(C484="","",C484/$C$21)</f>
        <v/>
      </c>
      <c r="Z484" s="188" t="str">
        <f t="shared" ref="Z484:Z547" si="45">IF(C484="",IF(Y484="","",Y484),AVERAGE(Y475:Y495))</f>
        <v/>
      </c>
      <c r="AA484" s="188" t="str">
        <f t="shared" ref="AA484:AA547" si="46">IF(D484="",IF(Z484="","",Z484),AVERAGE(Y465:Y505))</f>
        <v/>
      </c>
    </row>
    <row r="485" spans="5:27" x14ac:dyDescent="0.25">
      <c r="E485" s="289" t="str">
        <f t="shared" ref="E485:E548" si="47">IF(C485="","",((C485/$C$22)-1))</f>
        <v/>
      </c>
      <c r="F485" s="45"/>
      <c r="G485" s="42" t="str">
        <f t="shared" si="43"/>
        <v/>
      </c>
      <c r="H485" s="43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t="str">
        <f t="shared" si="44"/>
        <v/>
      </c>
      <c r="Z485" s="188" t="str">
        <f t="shared" si="45"/>
        <v/>
      </c>
      <c r="AA485" s="188" t="str">
        <f t="shared" si="46"/>
        <v/>
      </c>
    </row>
    <row r="486" spans="5:27" x14ac:dyDescent="0.25">
      <c r="E486" s="289" t="str">
        <f t="shared" si="47"/>
        <v/>
      </c>
      <c r="F486" s="45"/>
      <c r="G486" s="42" t="str">
        <f t="shared" si="43"/>
        <v/>
      </c>
      <c r="H486" s="43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t="str">
        <f t="shared" si="44"/>
        <v/>
      </c>
      <c r="Z486" s="188" t="str">
        <f t="shared" si="45"/>
        <v/>
      </c>
      <c r="AA486" s="188" t="str">
        <f t="shared" si="46"/>
        <v/>
      </c>
    </row>
    <row r="487" spans="5:27" x14ac:dyDescent="0.25">
      <c r="E487" s="289" t="str">
        <f t="shared" si="47"/>
        <v/>
      </c>
      <c r="F487" s="45"/>
      <c r="G487" s="42" t="str">
        <f t="shared" si="43"/>
        <v/>
      </c>
      <c r="H487" s="43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t="str">
        <f t="shared" si="44"/>
        <v/>
      </c>
      <c r="Z487" s="188" t="str">
        <f t="shared" si="45"/>
        <v/>
      </c>
      <c r="AA487" s="188" t="str">
        <f t="shared" si="46"/>
        <v/>
      </c>
    </row>
    <row r="488" spans="5:27" x14ac:dyDescent="0.25">
      <c r="E488" s="289" t="str">
        <f t="shared" si="47"/>
        <v/>
      </c>
      <c r="F488" s="45"/>
      <c r="G488" s="42" t="str">
        <f t="shared" si="43"/>
        <v/>
      </c>
      <c r="H488" s="43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t="str">
        <f t="shared" si="44"/>
        <v/>
      </c>
      <c r="Z488" s="188" t="str">
        <f t="shared" si="45"/>
        <v/>
      </c>
      <c r="AA488" s="188" t="str">
        <f t="shared" si="46"/>
        <v/>
      </c>
    </row>
    <row r="489" spans="5:27" x14ac:dyDescent="0.25">
      <c r="E489" s="289" t="str">
        <f t="shared" si="47"/>
        <v/>
      </c>
      <c r="F489" s="45"/>
      <c r="G489" s="42" t="str">
        <f t="shared" si="43"/>
        <v/>
      </c>
      <c r="H489" s="43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t="str">
        <f t="shared" si="44"/>
        <v/>
      </c>
      <c r="Z489" s="188" t="str">
        <f t="shared" si="45"/>
        <v/>
      </c>
      <c r="AA489" s="188" t="str">
        <f t="shared" si="46"/>
        <v/>
      </c>
    </row>
    <row r="490" spans="5:27" x14ac:dyDescent="0.25">
      <c r="E490" s="289" t="str">
        <f t="shared" si="47"/>
        <v/>
      </c>
      <c r="F490" s="45"/>
      <c r="G490" s="42" t="str">
        <f t="shared" si="43"/>
        <v/>
      </c>
      <c r="H490" s="43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t="str">
        <f t="shared" si="44"/>
        <v/>
      </c>
      <c r="Z490" s="188" t="str">
        <f t="shared" si="45"/>
        <v/>
      </c>
      <c r="AA490" s="188" t="str">
        <f t="shared" si="46"/>
        <v/>
      </c>
    </row>
    <row r="491" spans="5:27" x14ac:dyDescent="0.25">
      <c r="E491" s="289" t="str">
        <f t="shared" si="47"/>
        <v/>
      </c>
      <c r="F491" s="45"/>
      <c r="G491" s="42" t="str">
        <f t="shared" si="43"/>
        <v/>
      </c>
      <c r="H491" s="43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t="str">
        <f t="shared" si="44"/>
        <v/>
      </c>
      <c r="Z491" s="188" t="str">
        <f t="shared" si="45"/>
        <v/>
      </c>
      <c r="AA491" s="188" t="str">
        <f t="shared" si="46"/>
        <v/>
      </c>
    </row>
    <row r="492" spans="5:27" x14ac:dyDescent="0.25">
      <c r="E492" s="289" t="str">
        <f t="shared" si="47"/>
        <v/>
      </c>
      <c r="F492" s="45"/>
      <c r="G492" s="42" t="str">
        <f t="shared" si="43"/>
        <v/>
      </c>
      <c r="H492" s="43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t="str">
        <f t="shared" si="44"/>
        <v/>
      </c>
      <c r="Z492" s="188" t="str">
        <f t="shared" si="45"/>
        <v/>
      </c>
      <c r="AA492" s="188" t="str">
        <f t="shared" si="46"/>
        <v/>
      </c>
    </row>
    <row r="493" spans="5:27" x14ac:dyDescent="0.25">
      <c r="E493" s="289" t="str">
        <f t="shared" si="47"/>
        <v/>
      </c>
      <c r="F493" s="45"/>
      <c r="G493" s="42" t="str">
        <f t="shared" si="43"/>
        <v/>
      </c>
      <c r="H493" s="43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t="str">
        <f t="shared" si="44"/>
        <v/>
      </c>
      <c r="Z493" s="188" t="str">
        <f t="shared" si="45"/>
        <v/>
      </c>
      <c r="AA493" s="188" t="str">
        <f t="shared" si="46"/>
        <v/>
      </c>
    </row>
    <row r="494" spans="5:27" x14ac:dyDescent="0.25">
      <c r="E494" s="289" t="str">
        <f t="shared" si="47"/>
        <v/>
      </c>
      <c r="F494" s="45"/>
      <c r="G494" s="42" t="str">
        <f t="shared" si="43"/>
        <v/>
      </c>
      <c r="H494" s="43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t="str">
        <f t="shared" si="44"/>
        <v/>
      </c>
      <c r="Z494" s="188" t="str">
        <f t="shared" si="45"/>
        <v/>
      </c>
      <c r="AA494" s="188" t="str">
        <f t="shared" si="46"/>
        <v/>
      </c>
    </row>
    <row r="495" spans="5:27" x14ac:dyDescent="0.25">
      <c r="E495" s="289" t="str">
        <f t="shared" si="47"/>
        <v/>
      </c>
      <c r="F495" s="45"/>
      <c r="G495" s="42" t="str">
        <f t="shared" si="43"/>
        <v/>
      </c>
      <c r="H495" s="43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t="str">
        <f t="shared" si="44"/>
        <v/>
      </c>
      <c r="Z495" s="188" t="str">
        <f t="shared" si="45"/>
        <v/>
      </c>
      <c r="AA495" s="188" t="str">
        <f t="shared" si="46"/>
        <v/>
      </c>
    </row>
    <row r="496" spans="5:27" x14ac:dyDescent="0.25">
      <c r="E496" s="289" t="str">
        <f t="shared" si="47"/>
        <v/>
      </c>
      <c r="F496" s="45"/>
      <c r="G496" s="42" t="str">
        <f t="shared" si="43"/>
        <v/>
      </c>
      <c r="H496" s="43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t="str">
        <f t="shared" si="44"/>
        <v/>
      </c>
      <c r="Z496" s="188" t="str">
        <f t="shared" si="45"/>
        <v/>
      </c>
      <c r="AA496" s="188" t="str">
        <f t="shared" si="46"/>
        <v/>
      </c>
    </row>
    <row r="497" spans="5:27" x14ac:dyDescent="0.25">
      <c r="E497" s="289" t="str">
        <f t="shared" si="47"/>
        <v/>
      </c>
      <c r="F497" s="45"/>
      <c r="G497" s="42" t="str">
        <f t="shared" si="43"/>
        <v/>
      </c>
      <c r="H497" s="43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t="str">
        <f t="shared" si="44"/>
        <v/>
      </c>
      <c r="Z497" s="188" t="str">
        <f t="shared" si="45"/>
        <v/>
      </c>
      <c r="AA497" s="188" t="str">
        <f t="shared" si="46"/>
        <v/>
      </c>
    </row>
    <row r="498" spans="5:27" x14ac:dyDescent="0.25">
      <c r="E498" s="289" t="str">
        <f t="shared" si="47"/>
        <v/>
      </c>
      <c r="F498" s="45"/>
      <c r="G498" s="42" t="str">
        <f t="shared" si="43"/>
        <v/>
      </c>
      <c r="H498" s="43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t="str">
        <f t="shared" si="44"/>
        <v/>
      </c>
      <c r="Z498" s="188" t="str">
        <f t="shared" si="45"/>
        <v/>
      </c>
      <c r="AA498" s="188" t="str">
        <f t="shared" si="46"/>
        <v/>
      </c>
    </row>
    <row r="499" spans="5:27" x14ac:dyDescent="0.25">
      <c r="E499" s="289" t="str">
        <f t="shared" si="47"/>
        <v/>
      </c>
      <c r="F499" s="45"/>
      <c r="G499" s="42" t="str">
        <f t="shared" si="43"/>
        <v/>
      </c>
      <c r="H499" s="43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t="str">
        <f t="shared" si="44"/>
        <v/>
      </c>
      <c r="Z499" s="188" t="str">
        <f t="shared" si="45"/>
        <v/>
      </c>
      <c r="AA499" s="188" t="str">
        <f t="shared" si="46"/>
        <v/>
      </c>
    </row>
    <row r="500" spans="5:27" x14ac:dyDescent="0.25">
      <c r="E500" s="289" t="str">
        <f t="shared" si="47"/>
        <v/>
      </c>
      <c r="F500" s="45"/>
      <c r="G500" s="42" t="str">
        <f t="shared" si="43"/>
        <v/>
      </c>
      <c r="H500" s="43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t="str">
        <f t="shared" si="44"/>
        <v/>
      </c>
      <c r="Z500" s="188" t="str">
        <f t="shared" si="45"/>
        <v/>
      </c>
      <c r="AA500" s="188" t="str">
        <f t="shared" si="46"/>
        <v/>
      </c>
    </row>
    <row r="501" spans="5:27" x14ac:dyDescent="0.25">
      <c r="E501" s="289" t="str">
        <f t="shared" si="47"/>
        <v/>
      </c>
      <c r="F501" s="45"/>
      <c r="G501" s="42" t="str">
        <f t="shared" si="43"/>
        <v/>
      </c>
      <c r="H501" s="43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t="str">
        <f t="shared" si="44"/>
        <v/>
      </c>
      <c r="Z501" s="188" t="str">
        <f t="shared" si="45"/>
        <v/>
      </c>
      <c r="AA501" s="188" t="str">
        <f t="shared" si="46"/>
        <v/>
      </c>
    </row>
    <row r="502" spans="5:27" x14ac:dyDescent="0.25">
      <c r="E502" s="289" t="str">
        <f t="shared" si="47"/>
        <v/>
      </c>
      <c r="F502" s="45"/>
      <c r="G502" s="42" t="str">
        <f t="shared" si="43"/>
        <v/>
      </c>
      <c r="H502" s="43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t="str">
        <f t="shared" si="44"/>
        <v/>
      </c>
      <c r="Z502" s="188" t="str">
        <f t="shared" si="45"/>
        <v/>
      </c>
      <c r="AA502" s="188" t="str">
        <f t="shared" si="46"/>
        <v/>
      </c>
    </row>
    <row r="503" spans="5:27" x14ac:dyDescent="0.25">
      <c r="E503" s="289" t="str">
        <f t="shared" si="47"/>
        <v/>
      </c>
      <c r="F503" s="45"/>
      <c r="G503" s="42" t="str">
        <f t="shared" si="43"/>
        <v/>
      </c>
      <c r="H503" s="43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t="str">
        <f t="shared" si="44"/>
        <v/>
      </c>
      <c r="Z503" s="188" t="str">
        <f t="shared" si="45"/>
        <v/>
      </c>
      <c r="AA503" s="188" t="str">
        <f t="shared" si="46"/>
        <v/>
      </c>
    </row>
    <row r="504" spans="5:27" x14ac:dyDescent="0.25">
      <c r="E504" s="289" t="str">
        <f t="shared" si="47"/>
        <v/>
      </c>
      <c r="F504" s="45"/>
      <c r="G504" s="42" t="str">
        <f t="shared" si="43"/>
        <v/>
      </c>
      <c r="H504" s="43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t="str">
        <f t="shared" si="44"/>
        <v/>
      </c>
      <c r="Z504" s="188" t="str">
        <f t="shared" si="45"/>
        <v/>
      </c>
      <c r="AA504" s="188" t="str">
        <f t="shared" si="46"/>
        <v/>
      </c>
    </row>
    <row r="505" spans="5:27" x14ac:dyDescent="0.25">
      <c r="E505" s="289" t="str">
        <f t="shared" si="47"/>
        <v/>
      </c>
      <c r="F505" s="45"/>
      <c r="G505" s="42" t="str">
        <f t="shared" si="43"/>
        <v/>
      </c>
      <c r="H505" s="43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t="str">
        <f t="shared" si="44"/>
        <v/>
      </c>
      <c r="Z505" s="188" t="str">
        <f t="shared" si="45"/>
        <v/>
      </c>
      <c r="AA505" s="188" t="str">
        <f t="shared" si="46"/>
        <v/>
      </c>
    </row>
    <row r="506" spans="5:27" x14ac:dyDescent="0.25">
      <c r="E506" s="289" t="str">
        <f t="shared" si="47"/>
        <v/>
      </c>
      <c r="F506" s="45"/>
      <c r="G506" s="42" t="str">
        <f t="shared" si="43"/>
        <v/>
      </c>
      <c r="H506" s="43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t="str">
        <f t="shared" si="44"/>
        <v/>
      </c>
      <c r="Z506" s="188" t="str">
        <f t="shared" si="45"/>
        <v/>
      </c>
      <c r="AA506" s="188" t="str">
        <f t="shared" si="46"/>
        <v/>
      </c>
    </row>
    <row r="507" spans="5:27" x14ac:dyDescent="0.25">
      <c r="E507" s="289" t="str">
        <f t="shared" si="47"/>
        <v/>
      </c>
      <c r="F507" s="45"/>
      <c r="G507" s="42" t="str">
        <f t="shared" si="43"/>
        <v/>
      </c>
      <c r="H507" s="43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t="str">
        <f t="shared" si="44"/>
        <v/>
      </c>
      <c r="Z507" s="188" t="str">
        <f t="shared" si="45"/>
        <v/>
      </c>
      <c r="AA507" s="188" t="str">
        <f t="shared" si="46"/>
        <v/>
      </c>
    </row>
    <row r="508" spans="5:27" x14ac:dyDescent="0.25">
      <c r="E508" s="289" t="str">
        <f t="shared" si="47"/>
        <v/>
      </c>
      <c r="F508" s="45"/>
      <c r="G508" s="42" t="str">
        <f t="shared" si="43"/>
        <v/>
      </c>
      <c r="H508" s="43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t="str">
        <f t="shared" si="44"/>
        <v/>
      </c>
      <c r="Z508" s="188" t="str">
        <f t="shared" si="45"/>
        <v/>
      </c>
      <c r="AA508" s="188" t="str">
        <f t="shared" si="46"/>
        <v/>
      </c>
    </row>
    <row r="509" spans="5:27" x14ac:dyDescent="0.25">
      <c r="E509" s="289" t="str">
        <f t="shared" si="47"/>
        <v/>
      </c>
      <c r="F509" s="45"/>
      <c r="G509" s="42" t="str">
        <f t="shared" si="43"/>
        <v/>
      </c>
      <c r="H509" s="43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t="str">
        <f t="shared" si="44"/>
        <v/>
      </c>
      <c r="Z509" s="188" t="str">
        <f t="shared" si="45"/>
        <v/>
      </c>
      <c r="AA509" s="188" t="str">
        <f t="shared" si="46"/>
        <v/>
      </c>
    </row>
    <row r="510" spans="5:27" x14ac:dyDescent="0.25">
      <c r="E510" s="289" t="str">
        <f t="shared" si="47"/>
        <v/>
      </c>
      <c r="F510" s="45"/>
      <c r="G510" s="42" t="str">
        <f t="shared" si="43"/>
        <v/>
      </c>
      <c r="H510" s="43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t="str">
        <f t="shared" si="44"/>
        <v/>
      </c>
      <c r="Z510" s="188" t="str">
        <f t="shared" si="45"/>
        <v/>
      </c>
      <c r="AA510" s="188" t="str">
        <f t="shared" si="46"/>
        <v/>
      </c>
    </row>
    <row r="511" spans="5:27" x14ac:dyDescent="0.25">
      <c r="E511" s="289" t="str">
        <f t="shared" si="47"/>
        <v/>
      </c>
      <c r="F511" s="45"/>
      <c r="G511" s="42" t="str">
        <f t="shared" si="43"/>
        <v/>
      </c>
      <c r="H511" s="43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t="str">
        <f t="shared" si="44"/>
        <v/>
      </c>
      <c r="Z511" s="188" t="str">
        <f t="shared" si="45"/>
        <v/>
      </c>
      <c r="AA511" s="188" t="str">
        <f t="shared" si="46"/>
        <v/>
      </c>
    </row>
    <row r="512" spans="5:27" x14ac:dyDescent="0.25">
      <c r="E512" s="289" t="str">
        <f t="shared" si="47"/>
        <v/>
      </c>
      <c r="F512" s="45"/>
      <c r="G512" s="42" t="str">
        <f t="shared" si="43"/>
        <v/>
      </c>
      <c r="H512" s="43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t="str">
        <f t="shared" si="44"/>
        <v/>
      </c>
      <c r="Z512" s="188" t="str">
        <f t="shared" si="45"/>
        <v/>
      </c>
      <c r="AA512" s="188" t="str">
        <f t="shared" si="46"/>
        <v/>
      </c>
    </row>
    <row r="513" spans="5:27" x14ac:dyDescent="0.25">
      <c r="E513" s="289" t="str">
        <f t="shared" si="47"/>
        <v/>
      </c>
      <c r="F513" s="45"/>
      <c r="G513" s="42" t="str">
        <f t="shared" si="43"/>
        <v/>
      </c>
      <c r="H513" s="43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t="str">
        <f t="shared" si="44"/>
        <v/>
      </c>
      <c r="Z513" s="188" t="str">
        <f t="shared" si="45"/>
        <v/>
      </c>
      <c r="AA513" s="188" t="str">
        <f t="shared" si="46"/>
        <v/>
      </c>
    </row>
    <row r="514" spans="5:27" x14ac:dyDescent="0.25">
      <c r="E514" s="289" t="str">
        <f t="shared" si="47"/>
        <v/>
      </c>
      <c r="F514" s="45"/>
      <c r="G514" s="42" t="str">
        <f t="shared" si="43"/>
        <v/>
      </c>
      <c r="H514" s="43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t="str">
        <f t="shared" si="44"/>
        <v/>
      </c>
      <c r="Z514" s="188" t="str">
        <f t="shared" si="45"/>
        <v/>
      </c>
      <c r="AA514" s="188" t="str">
        <f t="shared" si="46"/>
        <v/>
      </c>
    </row>
    <row r="515" spans="5:27" x14ac:dyDescent="0.25">
      <c r="E515" s="289" t="str">
        <f t="shared" si="47"/>
        <v/>
      </c>
      <c r="F515" s="45"/>
      <c r="G515" s="42" t="str">
        <f t="shared" si="43"/>
        <v/>
      </c>
      <c r="H515" s="43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t="str">
        <f t="shared" si="44"/>
        <v/>
      </c>
      <c r="Z515" s="188" t="str">
        <f t="shared" si="45"/>
        <v/>
      </c>
      <c r="AA515" s="188" t="str">
        <f t="shared" si="46"/>
        <v/>
      </c>
    </row>
    <row r="516" spans="5:27" x14ac:dyDescent="0.25">
      <c r="E516" s="289" t="str">
        <f t="shared" si="47"/>
        <v/>
      </c>
      <c r="F516" s="45"/>
      <c r="G516" s="42" t="str">
        <f t="shared" si="43"/>
        <v/>
      </c>
      <c r="H516" s="43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t="str">
        <f t="shared" si="44"/>
        <v/>
      </c>
      <c r="Z516" s="188" t="str">
        <f t="shared" si="45"/>
        <v/>
      </c>
      <c r="AA516" s="188" t="str">
        <f t="shared" si="46"/>
        <v/>
      </c>
    </row>
    <row r="517" spans="5:27" x14ac:dyDescent="0.25">
      <c r="E517" s="289" t="str">
        <f t="shared" si="47"/>
        <v/>
      </c>
      <c r="F517" s="45"/>
      <c r="G517" s="42" t="str">
        <f t="shared" si="43"/>
        <v/>
      </c>
      <c r="H517" s="43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t="str">
        <f t="shared" si="44"/>
        <v/>
      </c>
      <c r="Z517" s="188" t="str">
        <f t="shared" si="45"/>
        <v/>
      </c>
      <c r="AA517" s="188" t="str">
        <f t="shared" si="46"/>
        <v/>
      </c>
    </row>
    <row r="518" spans="5:27" x14ac:dyDescent="0.25">
      <c r="E518" s="289" t="str">
        <f t="shared" si="47"/>
        <v/>
      </c>
      <c r="F518" s="45"/>
      <c r="G518" s="42" t="str">
        <f t="shared" si="43"/>
        <v/>
      </c>
      <c r="H518" s="43" t="str">
        <f t="shared" ref="H518:H531" si="48">IF(F518="","",G518-1)</f>
        <v/>
      </c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t="str">
        <f t="shared" si="44"/>
        <v/>
      </c>
      <c r="Z518" s="188" t="str">
        <f t="shared" si="45"/>
        <v/>
      </c>
      <c r="AA518" s="188" t="str">
        <f t="shared" si="46"/>
        <v/>
      </c>
    </row>
    <row r="519" spans="5:27" x14ac:dyDescent="0.25">
      <c r="E519" s="289" t="str">
        <f t="shared" si="47"/>
        <v/>
      </c>
      <c r="F519" s="45"/>
      <c r="G519" s="42" t="str">
        <f t="shared" si="43"/>
        <v/>
      </c>
      <c r="H519" s="43" t="str">
        <f t="shared" si="48"/>
        <v/>
      </c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t="str">
        <f t="shared" si="44"/>
        <v/>
      </c>
      <c r="Z519" s="188" t="str">
        <f t="shared" si="45"/>
        <v/>
      </c>
      <c r="AA519" s="188" t="str">
        <f t="shared" si="46"/>
        <v/>
      </c>
    </row>
    <row r="520" spans="5:27" x14ac:dyDescent="0.25">
      <c r="E520" s="289" t="str">
        <f t="shared" si="47"/>
        <v/>
      </c>
      <c r="F520" s="45"/>
      <c r="G520" s="42" t="str">
        <f t="shared" si="43"/>
        <v/>
      </c>
      <c r="H520" s="43" t="str">
        <f t="shared" si="48"/>
        <v/>
      </c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t="str">
        <f t="shared" si="44"/>
        <v/>
      </c>
      <c r="Z520" s="188" t="str">
        <f t="shared" si="45"/>
        <v/>
      </c>
      <c r="AA520" s="188" t="str">
        <f t="shared" si="46"/>
        <v/>
      </c>
    </row>
    <row r="521" spans="5:27" x14ac:dyDescent="0.25">
      <c r="E521" s="289" t="str">
        <f t="shared" si="47"/>
        <v/>
      </c>
      <c r="F521" s="45"/>
      <c r="G521" s="42" t="str">
        <f t="shared" si="43"/>
        <v/>
      </c>
      <c r="H521" s="43" t="str">
        <f t="shared" si="48"/>
        <v/>
      </c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t="str">
        <f t="shared" si="44"/>
        <v/>
      </c>
      <c r="Z521" s="188" t="str">
        <f t="shared" si="45"/>
        <v/>
      </c>
      <c r="AA521" s="188" t="str">
        <f t="shared" si="46"/>
        <v/>
      </c>
    </row>
    <row r="522" spans="5:27" x14ac:dyDescent="0.25">
      <c r="E522" s="289" t="str">
        <f t="shared" si="47"/>
        <v/>
      </c>
      <c r="F522" s="45"/>
      <c r="G522" s="42" t="str">
        <f t="shared" ref="G522:G585" si="49">IF(F522="","",F522/$C$21)</f>
        <v/>
      </c>
      <c r="H522" s="43" t="str">
        <f t="shared" si="48"/>
        <v/>
      </c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t="str">
        <f t="shared" si="44"/>
        <v/>
      </c>
      <c r="Z522" s="188" t="str">
        <f t="shared" si="45"/>
        <v/>
      </c>
      <c r="AA522" s="188" t="str">
        <f t="shared" si="46"/>
        <v/>
      </c>
    </row>
    <row r="523" spans="5:27" x14ac:dyDescent="0.25">
      <c r="E523" s="289" t="str">
        <f t="shared" si="47"/>
        <v/>
      </c>
      <c r="F523" s="45"/>
      <c r="G523" s="42" t="str">
        <f t="shared" si="49"/>
        <v/>
      </c>
      <c r="H523" s="43" t="str">
        <f t="shared" si="48"/>
        <v/>
      </c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t="str">
        <f t="shared" si="44"/>
        <v/>
      </c>
      <c r="Z523" s="188" t="str">
        <f t="shared" si="45"/>
        <v/>
      </c>
      <c r="AA523" s="188" t="str">
        <f t="shared" si="46"/>
        <v/>
      </c>
    </row>
    <row r="524" spans="5:27" x14ac:dyDescent="0.25">
      <c r="E524" s="289" t="str">
        <f t="shared" si="47"/>
        <v/>
      </c>
      <c r="F524" s="45"/>
      <c r="G524" s="42" t="str">
        <f t="shared" si="49"/>
        <v/>
      </c>
      <c r="H524" s="43" t="str">
        <f t="shared" si="48"/>
        <v/>
      </c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t="str">
        <f t="shared" si="44"/>
        <v/>
      </c>
      <c r="Z524" s="188" t="str">
        <f t="shared" si="45"/>
        <v/>
      </c>
      <c r="AA524" s="188" t="str">
        <f t="shared" si="46"/>
        <v/>
      </c>
    </row>
    <row r="525" spans="5:27" x14ac:dyDescent="0.25">
      <c r="E525" s="289" t="str">
        <f t="shared" si="47"/>
        <v/>
      </c>
      <c r="F525" s="45"/>
      <c r="G525" s="42" t="str">
        <f t="shared" si="49"/>
        <v/>
      </c>
      <c r="H525" s="43" t="str">
        <f t="shared" si="48"/>
        <v/>
      </c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t="str">
        <f t="shared" si="44"/>
        <v/>
      </c>
      <c r="Z525" s="188" t="str">
        <f t="shared" si="45"/>
        <v/>
      </c>
      <c r="AA525" s="188" t="str">
        <f t="shared" si="46"/>
        <v/>
      </c>
    </row>
    <row r="526" spans="5:27" x14ac:dyDescent="0.25">
      <c r="E526" s="289" t="str">
        <f t="shared" si="47"/>
        <v/>
      </c>
      <c r="F526" s="45"/>
      <c r="G526" s="42" t="str">
        <f t="shared" si="49"/>
        <v/>
      </c>
      <c r="H526" s="43" t="str">
        <f t="shared" si="48"/>
        <v/>
      </c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t="str">
        <f t="shared" si="44"/>
        <v/>
      </c>
      <c r="Z526" s="188" t="str">
        <f t="shared" si="45"/>
        <v/>
      </c>
      <c r="AA526" s="188" t="str">
        <f t="shared" si="46"/>
        <v/>
      </c>
    </row>
    <row r="527" spans="5:27" x14ac:dyDescent="0.25">
      <c r="E527" s="289" t="str">
        <f t="shared" si="47"/>
        <v/>
      </c>
      <c r="F527" s="45"/>
      <c r="G527" s="42" t="str">
        <f t="shared" si="49"/>
        <v/>
      </c>
      <c r="H527" s="43" t="str">
        <f t="shared" si="48"/>
        <v/>
      </c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t="str">
        <f t="shared" si="44"/>
        <v/>
      </c>
      <c r="Z527" s="188" t="str">
        <f t="shared" si="45"/>
        <v/>
      </c>
      <c r="AA527" s="188" t="str">
        <f t="shared" si="46"/>
        <v/>
      </c>
    </row>
    <row r="528" spans="5:27" x14ac:dyDescent="0.25">
      <c r="E528" s="289" t="str">
        <f t="shared" si="47"/>
        <v/>
      </c>
      <c r="F528" s="45"/>
      <c r="G528" s="42" t="str">
        <f t="shared" si="49"/>
        <v/>
      </c>
      <c r="H528" s="43" t="str">
        <f t="shared" si="48"/>
        <v/>
      </c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t="str">
        <f t="shared" si="44"/>
        <v/>
      </c>
      <c r="Z528" s="188" t="str">
        <f t="shared" si="45"/>
        <v/>
      </c>
      <c r="AA528" s="188" t="str">
        <f t="shared" si="46"/>
        <v/>
      </c>
    </row>
    <row r="529" spans="5:27" x14ac:dyDescent="0.25">
      <c r="E529" s="289" t="str">
        <f t="shared" si="47"/>
        <v/>
      </c>
      <c r="F529" s="45"/>
      <c r="G529" s="42" t="str">
        <f t="shared" si="49"/>
        <v/>
      </c>
      <c r="H529" s="43" t="str">
        <f t="shared" si="48"/>
        <v/>
      </c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t="str">
        <f t="shared" si="44"/>
        <v/>
      </c>
      <c r="Z529" s="188" t="str">
        <f t="shared" si="45"/>
        <v/>
      </c>
      <c r="AA529" s="188" t="str">
        <f t="shared" si="46"/>
        <v/>
      </c>
    </row>
    <row r="530" spans="5:27" x14ac:dyDescent="0.25">
      <c r="E530" s="289" t="str">
        <f t="shared" si="47"/>
        <v/>
      </c>
      <c r="F530" s="45"/>
      <c r="G530" s="42" t="str">
        <f t="shared" si="49"/>
        <v/>
      </c>
      <c r="H530" s="43" t="str">
        <f t="shared" si="48"/>
        <v/>
      </c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t="str">
        <f t="shared" si="44"/>
        <v/>
      </c>
      <c r="Z530" s="188" t="str">
        <f t="shared" si="45"/>
        <v/>
      </c>
      <c r="AA530" s="188" t="str">
        <f t="shared" si="46"/>
        <v/>
      </c>
    </row>
    <row r="531" spans="5:27" x14ac:dyDescent="0.25">
      <c r="E531" s="289" t="str">
        <f t="shared" si="47"/>
        <v/>
      </c>
      <c r="F531" s="45"/>
      <c r="G531" s="42" t="str">
        <f t="shared" si="49"/>
        <v/>
      </c>
      <c r="H531" s="43" t="str">
        <f t="shared" si="48"/>
        <v/>
      </c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t="str">
        <f t="shared" si="44"/>
        <v/>
      </c>
      <c r="Z531" s="188" t="str">
        <f t="shared" si="45"/>
        <v/>
      </c>
      <c r="AA531" s="188" t="str">
        <f t="shared" si="46"/>
        <v/>
      </c>
    </row>
    <row r="532" spans="5:27" x14ac:dyDescent="0.25">
      <c r="E532" s="289" t="str">
        <f t="shared" si="47"/>
        <v/>
      </c>
      <c r="F532" s="45"/>
      <c r="G532" s="42" t="str">
        <f t="shared" si="49"/>
        <v/>
      </c>
      <c r="H532" s="43" t="str">
        <f t="shared" ref="H532:H595" si="50">IF(F532="","",G532-1)</f>
        <v/>
      </c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t="str">
        <f t="shared" si="44"/>
        <v/>
      </c>
      <c r="Z532" s="188" t="str">
        <f t="shared" si="45"/>
        <v/>
      </c>
      <c r="AA532" s="188" t="str">
        <f t="shared" si="46"/>
        <v/>
      </c>
    </row>
    <row r="533" spans="5:27" x14ac:dyDescent="0.25">
      <c r="E533" s="289" t="str">
        <f t="shared" si="47"/>
        <v/>
      </c>
      <c r="F533" s="45"/>
      <c r="G533" s="42" t="str">
        <f t="shared" si="49"/>
        <v/>
      </c>
      <c r="H533" s="43" t="str">
        <f t="shared" si="50"/>
        <v/>
      </c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t="str">
        <f t="shared" si="44"/>
        <v/>
      </c>
      <c r="Z533" s="188" t="str">
        <f t="shared" si="45"/>
        <v/>
      </c>
      <c r="AA533" s="188" t="str">
        <f t="shared" si="46"/>
        <v/>
      </c>
    </row>
    <row r="534" spans="5:27" x14ac:dyDescent="0.25">
      <c r="E534" s="289" t="str">
        <f t="shared" si="47"/>
        <v/>
      </c>
      <c r="F534" s="45"/>
      <c r="G534" s="42" t="str">
        <f t="shared" si="49"/>
        <v/>
      </c>
      <c r="H534" s="43" t="str">
        <f t="shared" si="50"/>
        <v/>
      </c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t="str">
        <f t="shared" si="44"/>
        <v/>
      </c>
      <c r="Z534" s="188" t="str">
        <f t="shared" si="45"/>
        <v/>
      </c>
      <c r="AA534" s="188" t="str">
        <f t="shared" si="46"/>
        <v/>
      </c>
    </row>
    <row r="535" spans="5:27" x14ac:dyDescent="0.25">
      <c r="E535" s="289" t="str">
        <f t="shared" si="47"/>
        <v/>
      </c>
      <c r="F535" s="45"/>
      <c r="G535" s="42" t="str">
        <f t="shared" si="49"/>
        <v/>
      </c>
      <c r="H535" s="43" t="str">
        <f t="shared" si="50"/>
        <v/>
      </c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t="str">
        <f t="shared" si="44"/>
        <v/>
      </c>
      <c r="Z535" s="188" t="str">
        <f t="shared" si="45"/>
        <v/>
      </c>
      <c r="AA535" s="188" t="str">
        <f t="shared" si="46"/>
        <v/>
      </c>
    </row>
    <row r="536" spans="5:27" x14ac:dyDescent="0.25">
      <c r="E536" s="289" t="str">
        <f t="shared" si="47"/>
        <v/>
      </c>
      <c r="F536" s="45"/>
      <c r="G536" s="42" t="str">
        <f t="shared" si="49"/>
        <v/>
      </c>
      <c r="H536" s="43" t="str">
        <f t="shared" si="50"/>
        <v/>
      </c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t="str">
        <f t="shared" si="44"/>
        <v/>
      </c>
      <c r="Z536" s="188" t="str">
        <f t="shared" si="45"/>
        <v/>
      </c>
      <c r="AA536" s="188" t="str">
        <f t="shared" si="46"/>
        <v/>
      </c>
    </row>
    <row r="537" spans="5:27" x14ac:dyDescent="0.25">
      <c r="E537" s="289" t="str">
        <f t="shared" si="47"/>
        <v/>
      </c>
      <c r="F537" s="45"/>
      <c r="G537" s="42" t="str">
        <f t="shared" si="49"/>
        <v/>
      </c>
      <c r="H537" s="43" t="str">
        <f t="shared" si="50"/>
        <v/>
      </c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t="str">
        <f t="shared" si="44"/>
        <v/>
      </c>
      <c r="Z537" s="188" t="str">
        <f t="shared" si="45"/>
        <v/>
      </c>
      <c r="AA537" s="188" t="str">
        <f t="shared" si="46"/>
        <v/>
      </c>
    </row>
    <row r="538" spans="5:27" x14ac:dyDescent="0.25">
      <c r="E538" s="289" t="str">
        <f t="shared" si="47"/>
        <v/>
      </c>
      <c r="F538" s="45"/>
      <c r="G538" s="42" t="str">
        <f t="shared" si="49"/>
        <v/>
      </c>
      <c r="H538" s="43" t="str">
        <f t="shared" si="50"/>
        <v/>
      </c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t="str">
        <f t="shared" si="44"/>
        <v/>
      </c>
      <c r="Z538" s="188" t="str">
        <f t="shared" si="45"/>
        <v/>
      </c>
      <c r="AA538" s="188" t="str">
        <f t="shared" si="46"/>
        <v/>
      </c>
    </row>
    <row r="539" spans="5:27" x14ac:dyDescent="0.25">
      <c r="E539" s="289" t="str">
        <f t="shared" si="47"/>
        <v/>
      </c>
      <c r="F539" s="45"/>
      <c r="G539" s="42" t="str">
        <f t="shared" si="49"/>
        <v/>
      </c>
      <c r="H539" s="43" t="str">
        <f t="shared" si="50"/>
        <v/>
      </c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t="str">
        <f t="shared" si="44"/>
        <v/>
      </c>
      <c r="Z539" s="188" t="str">
        <f t="shared" si="45"/>
        <v/>
      </c>
      <c r="AA539" s="188" t="str">
        <f t="shared" si="46"/>
        <v/>
      </c>
    </row>
    <row r="540" spans="5:27" x14ac:dyDescent="0.25">
      <c r="E540" s="289" t="str">
        <f t="shared" si="47"/>
        <v/>
      </c>
      <c r="F540" s="45"/>
      <c r="G540" s="42" t="str">
        <f t="shared" si="49"/>
        <v/>
      </c>
      <c r="H540" s="43" t="str">
        <f t="shared" si="50"/>
        <v/>
      </c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t="str">
        <f t="shared" si="44"/>
        <v/>
      </c>
      <c r="Z540" s="188" t="str">
        <f t="shared" si="45"/>
        <v/>
      </c>
      <c r="AA540" s="188" t="str">
        <f t="shared" si="46"/>
        <v/>
      </c>
    </row>
    <row r="541" spans="5:27" x14ac:dyDescent="0.25">
      <c r="E541" s="289" t="str">
        <f t="shared" si="47"/>
        <v/>
      </c>
      <c r="F541" s="45"/>
      <c r="G541" s="42" t="str">
        <f t="shared" si="49"/>
        <v/>
      </c>
      <c r="H541" s="43" t="str">
        <f t="shared" si="50"/>
        <v/>
      </c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t="str">
        <f t="shared" si="44"/>
        <v/>
      </c>
      <c r="Z541" s="188" t="str">
        <f t="shared" si="45"/>
        <v/>
      </c>
      <c r="AA541" s="188" t="str">
        <f t="shared" si="46"/>
        <v/>
      </c>
    </row>
    <row r="542" spans="5:27" x14ac:dyDescent="0.25">
      <c r="E542" s="289" t="str">
        <f t="shared" si="47"/>
        <v/>
      </c>
      <c r="F542" s="45"/>
      <c r="G542" s="42" t="str">
        <f t="shared" si="49"/>
        <v/>
      </c>
      <c r="H542" s="43" t="str">
        <f t="shared" si="50"/>
        <v/>
      </c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t="str">
        <f t="shared" si="44"/>
        <v/>
      </c>
      <c r="Z542" s="188" t="str">
        <f t="shared" si="45"/>
        <v/>
      </c>
      <c r="AA542" s="188" t="str">
        <f t="shared" si="46"/>
        <v/>
      </c>
    </row>
    <row r="543" spans="5:27" x14ac:dyDescent="0.25">
      <c r="E543" s="289" t="str">
        <f t="shared" si="47"/>
        <v/>
      </c>
      <c r="F543" s="45"/>
      <c r="G543" s="42" t="str">
        <f t="shared" si="49"/>
        <v/>
      </c>
      <c r="H543" s="43" t="str">
        <f t="shared" si="50"/>
        <v/>
      </c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t="str">
        <f t="shared" si="44"/>
        <v/>
      </c>
      <c r="Z543" s="188" t="str">
        <f t="shared" si="45"/>
        <v/>
      </c>
      <c r="AA543" s="188" t="str">
        <f t="shared" si="46"/>
        <v/>
      </c>
    </row>
    <row r="544" spans="5:27" x14ac:dyDescent="0.25">
      <c r="E544" s="289" t="str">
        <f t="shared" si="47"/>
        <v/>
      </c>
      <c r="F544" s="45"/>
      <c r="G544" s="42" t="str">
        <f t="shared" si="49"/>
        <v/>
      </c>
      <c r="H544" s="43" t="str">
        <f t="shared" si="50"/>
        <v/>
      </c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t="str">
        <f t="shared" si="44"/>
        <v/>
      </c>
      <c r="Z544" s="188" t="str">
        <f t="shared" si="45"/>
        <v/>
      </c>
      <c r="AA544" s="188" t="str">
        <f t="shared" si="46"/>
        <v/>
      </c>
    </row>
    <row r="545" spans="5:27" x14ac:dyDescent="0.25">
      <c r="E545" s="289" t="str">
        <f t="shared" si="47"/>
        <v/>
      </c>
      <c r="F545" s="45"/>
      <c r="G545" s="42" t="str">
        <f t="shared" si="49"/>
        <v/>
      </c>
      <c r="H545" s="43" t="str">
        <f t="shared" si="50"/>
        <v/>
      </c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t="str">
        <f t="shared" si="44"/>
        <v/>
      </c>
      <c r="Z545" s="188" t="str">
        <f t="shared" si="45"/>
        <v/>
      </c>
      <c r="AA545" s="188" t="str">
        <f t="shared" si="46"/>
        <v/>
      </c>
    </row>
    <row r="546" spans="5:27" x14ac:dyDescent="0.25">
      <c r="E546" s="289" t="str">
        <f t="shared" si="47"/>
        <v/>
      </c>
      <c r="F546" s="45"/>
      <c r="G546" s="42" t="str">
        <f t="shared" si="49"/>
        <v/>
      </c>
      <c r="H546" s="43" t="str">
        <f t="shared" si="50"/>
        <v/>
      </c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t="str">
        <f t="shared" si="44"/>
        <v/>
      </c>
      <c r="Z546" s="188" t="str">
        <f t="shared" si="45"/>
        <v/>
      </c>
      <c r="AA546" s="188" t="str">
        <f t="shared" si="46"/>
        <v/>
      </c>
    </row>
    <row r="547" spans="5:27" x14ac:dyDescent="0.25">
      <c r="E547" s="289" t="str">
        <f t="shared" si="47"/>
        <v/>
      </c>
      <c r="F547" s="45"/>
      <c r="G547" s="42" t="str">
        <f t="shared" si="49"/>
        <v/>
      </c>
      <c r="H547" s="43" t="str">
        <f t="shared" si="50"/>
        <v/>
      </c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t="str">
        <f t="shared" si="44"/>
        <v/>
      </c>
      <c r="Z547" s="188" t="str">
        <f t="shared" si="45"/>
        <v/>
      </c>
      <c r="AA547" s="188" t="str">
        <f t="shared" si="46"/>
        <v/>
      </c>
    </row>
    <row r="548" spans="5:27" x14ac:dyDescent="0.25">
      <c r="E548" s="289" t="str">
        <f t="shared" si="47"/>
        <v/>
      </c>
      <c r="F548" s="45"/>
      <c r="G548" s="42" t="str">
        <f t="shared" si="49"/>
        <v/>
      </c>
      <c r="H548" s="43" t="str">
        <f t="shared" si="50"/>
        <v/>
      </c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t="str">
        <f t="shared" ref="Y548:Y611" si="51">IF(C548="","",C548/$C$21)</f>
        <v/>
      </c>
      <c r="Z548" s="188" t="str">
        <f t="shared" ref="Z548:Z611" si="52">IF(C548="",IF(Y548="","",Y548),AVERAGE(Y539:Y559))</f>
        <v/>
      </c>
      <c r="AA548" s="188" t="str">
        <f t="shared" ref="AA548:AA611" si="53">IF(D548="",IF(Z548="","",Z548),AVERAGE(Y529:Y569))</f>
        <v/>
      </c>
    </row>
    <row r="549" spans="5:27" x14ac:dyDescent="0.25">
      <c r="E549" s="289" t="str">
        <f t="shared" ref="E549:E612" si="54">IF(C549="","",((C549/$C$22)-1))</f>
        <v/>
      </c>
      <c r="F549" s="45"/>
      <c r="G549" s="42" t="str">
        <f t="shared" si="49"/>
        <v/>
      </c>
      <c r="H549" s="43" t="str">
        <f t="shared" si="50"/>
        <v/>
      </c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t="str">
        <f t="shared" si="51"/>
        <v/>
      </c>
      <c r="Z549" s="188" t="str">
        <f t="shared" si="52"/>
        <v/>
      </c>
      <c r="AA549" s="188" t="str">
        <f t="shared" si="53"/>
        <v/>
      </c>
    </row>
    <row r="550" spans="5:27" x14ac:dyDescent="0.25">
      <c r="E550" s="289" t="str">
        <f t="shared" si="54"/>
        <v/>
      </c>
      <c r="F550" s="45"/>
      <c r="G550" s="42" t="str">
        <f t="shared" si="49"/>
        <v/>
      </c>
      <c r="H550" s="43" t="str">
        <f t="shared" si="50"/>
        <v/>
      </c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t="str">
        <f t="shared" si="51"/>
        <v/>
      </c>
      <c r="Z550" s="188" t="str">
        <f t="shared" si="52"/>
        <v/>
      </c>
      <c r="AA550" s="188" t="str">
        <f t="shared" si="53"/>
        <v/>
      </c>
    </row>
    <row r="551" spans="5:27" x14ac:dyDescent="0.25">
      <c r="E551" s="289" t="str">
        <f t="shared" si="54"/>
        <v/>
      </c>
      <c r="F551" s="45"/>
      <c r="G551" s="42" t="str">
        <f t="shared" si="49"/>
        <v/>
      </c>
      <c r="H551" s="43" t="str">
        <f t="shared" si="50"/>
        <v/>
      </c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t="str">
        <f t="shared" si="51"/>
        <v/>
      </c>
      <c r="Z551" s="188" t="str">
        <f t="shared" si="52"/>
        <v/>
      </c>
      <c r="AA551" s="188" t="str">
        <f t="shared" si="53"/>
        <v/>
      </c>
    </row>
    <row r="552" spans="5:27" x14ac:dyDescent="0.25">
      <c r="E552" s="289" t="str">
        <f t="shared" si="54"/>
        <v/>
      </c>
      <c r="F552" s="45"/>
      <c r="G552" s="42" t="str">
        <f t="shared" si="49"/>
        <v/>
      </c>
      <c r="H552" s="43" t="str">
        <f t="shared" si="50"/>
        <v/>
      </c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t="str">
        <f t="shared" si="51"/>
        <v/>
      </c>
      <c r="Z552" s="188" t="str">
        <f t="shared" si="52"/>
        <v/>
      </c>
      <c r="AA552" s="188" t="str">
        <f t="shared" si="53"/>
        <v/>
      </c>
    </row>
    <row r="553" spans="5:27" x14ac:dyDescent="0.25">
      <c r="E553" s="289" t="str">
        <f t="shared" si="54"/>
        <v/>
      </c>
      <c r="F553" s="45"/>
      <c r="G553" s="42" t="str">
        <f t="shared" si="49"/>
        <v/>
      </c>
      <c r="H553" s="43" t="str">
        <f t="shared" si="50"/>
        <v/>
      </c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t="str">
        <f t="shared" si="51"/>
        <v/>
      </c>
      <c r="Z553" s="188" t="str">
        <f t="shared" si="52"/>
        <v/>
      </c>
      <c r="AA553" s="188" t="str">
        <f t="shared" si="53"/>
        <v/>
      </c>
    </row>
    <row r="554" spans="5:27" x14ac:dyDescent="0.25">
      <c r="E554" s="289" t="str">
        <f t="shared" si="54"/>
        <v/>
      </c>
      <c r="F554" s="45"/>
      <c r="G554" s="42" t="str">
        <f t="shared" si="49"/>
        <v/>
      </c>
      <c r="H554" s="43" t="str">
        <f t="shared" si="50"/>
        <v/>
      </c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t="str">
        <f t="shared" si="51"/>
        <v/>
      </c>
      <c r="Z554" s="188" t="str">
        <f t="shared" si="52"/>
        <v/>
      </c>
      <c r="AA554" s="188" t="str">
        <f t="shared" si="53"/>
        <v/>
      </c>
    </row>
    <row r="555" spans="5:27" x14ac:dyDescent="0.25">
      <c r="E555" s="289" t="str">
        <f t="shared" si="54"/>
        <v/>
      </c>
      <c r="F555" s="45"/>
      <c r="G555" s="42" t="str">
        <f t="shared" si="49"/>
        <v/>
      </c>
      <c r="H555" s="43" t="str">
        <f t="shared" si="50"/>
        <v/>
      </c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t="str">
        <f t="shared" si="51"/>
        <v/>
      </c>
      <c r="Z555" s="188" t="str">
        <f t="shared" si="52"/>
        <v/>
      </c>
      <c r="AA555" s="188" t="str">
        <f t="shared" si="53"/>
        <v/>
      </c>
    </row>
    <row r="556" spans="5:27" x14ac:dyDescent="0.25">
      <c r="E556" s="289" t="str">
        <f t="shared" si="54"/>
        <v/>
      </c>
      <c r="F556" s="45"/>
      <c r="G556" s="42" t="str">
        <f t="shared" si="49"/>
        <v/>
      </c>
      <c r="H556" s="43" t="str">
        <f t="shared" si="50"/>
        <v/>
      </c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t="str">
        <f t="shared" si="51"/>
        <v/>
      </c>
      <c r="Z556" s="188" t="str">
        <f t="shared" si="52"/>
        <v/>
      </c>
      <c r="AA556" s="188" t="str">
        <f t="shared" si="53"/>
        <v/>
      </c>
    </row>
    <row r="557" spans="5:27" x14ac:dyDescent="0.25">
      <c r="E557" s="289" t="str">
        <f t="shared" si="54"/>
        <v/>
      </c>
      <c r="F557" s="45"/>
      <c r="G557" s="42" t="str">
        <f t="shared" si="49"/>
        <v/>
      </c>
      <c r="H557" s="43" t="str">
        <f t="shared" si="50"/>
        <v/>
      </c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t="str">
        <f t="shared" si="51"/>
        <v/>
      </c>
      <c r="Z557" s="188" t="str">
        <f t="shared" si="52"/>
        <v/>
      </c>
      <c r="AA557" s="188" t="str">
        <f t="shared" si="53"/>
        <v/>
      </c>
    </row>
    <row r="558" spans="5:27" x14ac:dyDescent="0.25">
      <c r="E558" s="289" t="str">
        <f t="shared" si="54"/>
        <v/>
      </c>
      <c r="F558" s="45"/>
      <c r="G558" s="42" t="str">
        <f t="shared" si="49"/>
        <v/>
      </c>
      <c r="H558" s="43" t="str">
        <f t="shared" si="50"/>
        <v/>
      </c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t="str">
        <f t="shared" si="51"/>
        <v/>
      </c>
      <c r="Z558" s="188" t="str">
        <f t="shared" si="52"/>
        <v/>
      </c>
      <c r="AA558" s="188" t="str">
        <f t="shared" si="53"/>
        <v/>
      </c>
    </row>
    <row r="559" spans="5:27" x14ac:dyDescent="0.25">
      <c r="E559" s="289" t="str">
        <f t="shared" si="54"/>
        <v/>
      </c>
      <c r="F559" s="45"/>
      <c r="G559" s="42" t="str">
        <f t="shared" si="49"/>
        <v/>
      </c>
      <c r="H559" s="43" t="str">
        <f t="shared" si="50"/>
        <v/>
      </c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t="str">
        <f t="shared" si="51"/>
        <v/>
      </c>
      <c r="Z559" s="188" t="str">
        <f t="shared" si="52"/>
        <v/>
      </c>
      <c r="AA559" s="188" t="str">
        <f t="shared" si="53"/>
        <v/>
      </c>
    </row>
    <row r="560" spans="5:27" x14ac:dyDescent="0.25">
      <c r="E560" s="289" t="str">
        <f t="shared" si="54"/>
        <v/>
      </c>
      <c r="F560" s="45"/>
      <c r="G560" s="42" t="str">
        <f t="shared" si="49"/>
        <v/>
      </c>
      <c r="H560" s="43" t="str">
        <f t="shared" si="50"/>
        <v/>
      </c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t="str">
        <f t="shared" si="51"/>
        <v/>
      </c>
      <c r="Z560" s="188" t="str">
        <f t="shared" si="52"/>
        <v/>
      </c>
      <c r="AA560" s="188" t="str">
        <f t="shared" si="53"/>
        <v/>
      </c>
    </row>
    <row r="561" spans="5:27" x14ac:dyDescent="0.25">
      <c r="E561" s="289" t="str">
        <f t="shared" si="54"/>
        <v/>
      </c>
      <c r="F561" s="45"/>
      <c r="G561" s="42" t="str">
        <f t="shared" si="49"/>
        <v/>
      </c>
      <c r="H561" s="43" t="str">
        <f t="shared" si="50"/>
        <v/>
      </c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t="str">
        <f t="shared" si="51"/>
        <v/>
      </c>
      <c r="Z561" s="188" t="str">
        <f t="shared" si="52"/>
        <v/>
      </c>
      <c r="AA561" s="188" t="str">
        <f t="shared" si="53"/>
        <v/>
      </c>
    </row>
    <row r="562" spans="5:27" x14ac:dyDescent="0.25">
      <c r="E562" s="289" t="str">
        <f t="shared" si="54"/>
        <v/>
      </c>
      <c r="F562" s="45"/>
      <c r="G562" s="42" t="str">
        <f t="shared" si="49"/>
        <v/>
      </c>
      <c r="H562" s="43" t="str">
        <f t="shared" si="50"/>
        <v/>
      </c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t="str">
        <f t="shared" si="51"/>
        <v/>
      </c>
      <c r="Z562" s="188" t="str">
        <f t="shared" si="52"/>
        <v/>
      </c>
      <c r="AA562" s="188" t="str">
        <f t="shared" si="53"/>
        <v/>
      </c>
    </row>
    <row r="563" spans="5:27" x14ac:dyDescent="0.25">
      <c r="E563" s="289" t="str">
        <f t="shared" si="54"/>
        <v/>
      </c>
      <c r="F563" s="45"/>
      <c r="G563" s="42" t="str">
        <f t="shared" si="49"/>
        <v/>
      </c>
      <c r="H563" s="43" t="str">
        <f t="shared" si="50"/>
        <v/>
      </c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t="str">
        <f t="shared" si="51"/>
        <v/>
      </c>
      <c r="Z563" s="188" t="str">
        <f t="shared" si="52"/>
        <v/>
      </c>
      <c r="AA563" s="188" t="str">
        <f t="shared" si="53"/>
        <v/>
      </c>
    </row>
    <row r="564" spans="5:27" x14ac:dyDescent="0.25">
      <c r="E564" s="289" t="str">
        <f t="shared" si="54"/>
        <v/>
      </c>
      <c r="F564" s="45"/>
      <c r="G564" s="42" t="str">
        <f t="shared" si="49"/>
        <v/>
      </c>
      <c r="H564" s="43" t="str">
        <f t="shared" si="50"/>
        <v/>
      </c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t="str">
        <f t="shared" si="51"/>
        <v/>
      </c>
      <c r="Z564" s="188" t="str">
        <f t="shared" si="52"/>
        <v/>
      </c>
      <c r="AA564" s="188" t="str">
        <f t="shared" si="53"/>
        <v/>
      </c>
    </row>
    <row r="565" spans="5:27" x14ac:dyDescent="0.25">
      <c r="E565" s="289" t="str">
        <f t="shared" si="54"/>
        <v/>
      </c>
      <c r="F565" s="45"/>
      <c r="G565" s="42" t="str">
        <f t="shared" si="49"/>
        <v/>
      </c>
      <c r="H565" s="43" t="str">
        <f t="shared" si="50"/>
        <v/>
      </c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t="str">
        <f t="shared" si="51"/>
        <v/>
      </c>
      <c r="Z565" s="188" t="str">
        <f t="shared" si="52"/>
        <v/>
      </c>
      <c r="AA565" s="188" t="str">
        <f t="shared" si="53"/>
        <v/>
      </c>
    </row>
    <row r="566" spans="5:27" x14ac:dyDescent="0.25">
      <c r="E566" s="289" t="str">
        <f t="shared" si="54"/>
        <v/>
      </c>
      <c r="F566" s="45"/>
      <c r="G566" s="42" t="str">
        <f t="shared" si="49"/>
        <v/>
      </c>
      <c r="H566" s="43" t="str">
        <f t="shared" si="50"/>
        <v/>
      </c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t="str">
        <f t="shared" si="51"/>
        <v/>
      </c>
      <c r="Z566" s="188" t="str">
        <f t="shared" si="52"/>
        <v/>
      </c>
      <c r="AA566" s="188" t="str">
        <f t="shared" si="53"/>
        <v/>
      </c>
    </row>
    <row r="567" spans="5:27" x14ac:dyDescent="0.25">
      <c r="E567" s="289" t="str">
        <f t="shared" si="54"/>
        <v/>
      </c>
      <c r="F567" s="45"/>
      <c r="G567" s="42" t="str">
        <f t="shared" si="49"/>
        <v/>
      </c>
      <c r="H567" s="43" t="str">
        <f t="shared" si="50"/>
        <v/>
      </c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t="str">
        <f t="shared" si="51"/>
        <v/>
      </c>
      <c r="Z567" s="188" t="str">
        <f t="shared" si="52"/>
        <v/>
      </c>
      <c r="AA567" s="188" t="str">
        <f t="shared" si="53"/>
        <v/>
      </c>
    </row>
    <row r="568" spans="5:27" x14ac:dyDescent="0.25">
      <c r="E568" s="289" t="str">
        <f t="shared" si="54"/>
        <v/>
      </c>
      <c r="F568" s="45"/>
      <c r="G568" s="42" t="str">
        <f t="shared" si="49"/>
        <v/>
      </c>
      <c r="H568" s="43" t="str">
        <f t="shared" si="50"/>
        <v/>
      </c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t="str">
        <f t="shared" si="51"/>
        <v/>
      </c>
      <c r="Z568" s="188" t="str">
        <f t="shared" si="52"/>
        <v/>
      </c>
      <c r="AA568" s="188" t="str">
        <f t="shared" si="53"/>
        <v/>
      </c>
    </row>
    <row r="569" spans="5:27" x14ac:dyDescent="0.25">
      <c r="E569" s="289" t="str">
        <f t="shared" si="54"/>
        <v/>
      </c>
      <c r="F569" s="45"/>
      <c r="G569" s="42" t="str">
        <f t="shared" si="49"/>
        <v/>
      </c>
      <c r="H569" s="43" t="str">
        <f t="shared" si="50"/>
        <v/>
      </c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t="str">
        <f t="shared" si="51"/>
        <v/>
      </c>
      <c r="Z569" s="188" t="str">
        <f t="shared" si="52"/>
        <v/>
      </c>
      <c r="AA569" s="188" t="str">
        <f t="shared" si="53"/>
        <v/>
      </c>
    </row>
    <row r="570" spans="5:27" x14ac:dyDescent="0.25">
      <c r="E570" s="289" t="str">
        <f t="shared" si="54"/>
        <v/>
      </c>
      <c r="F570" s="45"/>
      <c r="G570" s="42" t="str">
        <f t="shared" si="49"/>
        <v/>
      </c>
      <c r="H570" s="43" t="str">
        <f t="shared" si="50"/>
        <v/>
      </c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t="str">
        <f t="shared" si="51"/>
        <v/>
      </c>
      <c r="Z570" s="188" t="str">
        <f t="shared" si="52"/>
        <v/>
      </c>
      <c r="AA570" s="188" t="str">
        <f t="shared" si="53"/>
        <v/>
      </c>
    </row>
    <row r="571" spans="5:27" x14ac:dyDescent="0.25">
      <c r="E571" s="289" t="str">
        <f t="shared" si="54"/>
        <v/>
      </c>
      <c r="F571" s="45"/>
      <c r="G571" s="42" t="str">
        <f t="shared" si="49"/>
        <v/>
      </c>
      <c r="H571" s="43" t="str">
        <f t="shared" si="50"/>
        <v/>
      </c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t="str">
        <f t="shared" si="51"/>
        <v/>
      </c>
      <c r="Z571" s="188" t="str">
        <f t="shared" si="52"/>
        <v/>
      </c>
      <c r="AA571" s="188" t="str">
        <f t="shared" si="53"/>
        <v/>
      </c>
    </row>
    <row r="572" spans="5:27" x14ac:dyDescent="0.25">
      <c r="E572" s="289" t="str">
        <f t="shared" si="54"/>
        <v/>
      </c>
      <c r="F572" s="45"/>
      <c r="G572" s="42" t="str">
        <f t="shared" si="49"/>
        <v/>
      </c>
      <c r="H572" s="43" t="str">
        <f t="shared" si="50"/>
        <v/>
      </c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t="str">
        <f t="shared" si="51"/>
        <v/>
      </c>
      <c r="Z572" s="188" t="str">
        <f t="shared" si="52"/>
        <v/>
      </c>
      <c r="AA572" s="188" t="str">
        <f t="shared" si="53"/>
        <v/>
      </c>
    </row>
    <row r="573" spans="5:27" x14ac:dyDescent="0.25">
      <c r="E573" s="289" t="str">
        <f t="shared" si="54"/>
        <v/>
      </c>
      <c r="F573" s="45"/>
      <c r="G573" s="42" t="str">
        <f t="shared" si="49"/>
        <v/>
      </c>
      <c r="H573" s="43" t="str">
        <f t="shared" si="50"/>
        <v/>
      </c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t="str">
        <f t="shared" si="51"/>
        <v/>
      </c>
      <c r="Z573" s="188" t="str">
        <f t="shared" si="52"/>
        <v/>
      </c>
      <c r="AA573" s="188" t="str">
        <f t="shared" si="53"/>
        <v/>
      </c>
    </row>
    <row r="574" spans="5:27" x14ac:dyDescent="0.25">
      <c r="E574" s="289" t="str">
        <f t="shared" si="54"/>
        <v/>
      </c>
      <c r="F574" s="45"/>
      <c r="G574" s="42" t="str">
        <f t="shared" si="49"/>
        <v/>
      </c>
      <c r="H574" s="43" t="str">
        <f t="shared" si="50"/>
        <v/>
      </c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t="str">
        <f t="shared" si="51"/>
        <v/>
      </c>
      <c r="Z574" s="188" t="str">
        <f t="shared" si="52"/>
        <v/>
      </c>
      <c r="AA574" s="188" t="str">
        <f t="shared" si="53"/>
        <v/>
      </c>
    </row>
    <row r="575" spans="5:27" x14ac:dyDescent="0.25">
      <c r="E575" s="289" t="str">
        <f t="shared" si="54"/>
        <v/>
      </c>
      <c r="F575" s="45"/>
      <c r="G575" s="42" t="str">
        <f t="shared" si="49"/>
        <v/>
      </c>
      <c r="H575" s="43" t="str">
        <f t="shared" si="50"/>
        <v/>
      </c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t="str">
        <f t="shared" si="51"/>
        <v/>
      </c>
      <c r="Z575" s="188" t="str">
        <f t="shared" si="52"/>
        <v/>
      </c>
      <c r="AA575" s="188" t="str">
        <f t="shared" si="53"/>
        <v/>
      </c>
    </row>
    <row r="576" spans="5:27" x14ac:dyDescent="0.25">
      <c r="E576" s="289" t="str">
        <f t="shared" si="54"/>
        <v/>
      </c>
      <c r="F576" s="45"/>
      <c r="G576" s="42" t="str">
        <f t="shared" si="49"/>
        <v/>
      </c>
      <c r="H576" s="43" t="str">
        <f t="shared" si="50"/>
        <v/>
      </c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t="str">
        <f t="shared" si="51"/>
        <v/>
      </c>
      <c r="Z576" s="188" t="str">
        <f t="shared" si="52"/>
        <v/>
      </c>
      <c r="AA576" s="188" t="str">
        <f t="shared" si="53"/>
        <v/>
      </c>
    </row>
    <row r="577" spans="5:27" x14ac:dyDescent="0.25">
      <c r="E577" s="289" t="str">
        <f t="shared" si="54"/>
        <v/>
      </c>
      <c r="F577" s="45"/>
      <c r="G577" s="42" t="str">
        <f t="shared" si="49"/>
        <v/>
      </c>
      <c r="H577" s="43" t="str">
        <f t="shared" si="50"/>
        <v/>
      </c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t="str">
        <f t="shared" si="51"/>
        <v/>
      </c>
      <c r="Z577" s="188" t="str">
        <f t="shared" si="52"/>
        <v/>
      </c>
      <c r="AA577" s="188" t="str">
        <f t="shared" si="53"/>
        <v/>
      </c>
    </row>
    <row r="578" spans="5:27" x14ac:dyDescent="0.25">
      <c r="E578" s="289" t="str">
        <f t="shared" si="54"/>
        <v/>
      </c>
      <c r="F578" s="45"/>
      <c r="G578" s="42" t="str">
        <f t="shared" si="49"/>
        <v/>
      </c>
      <c r="H578" s="43" t="str">
        <f t="shared" si="50"/>
        <v/>
      </c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t="str">
        <f t="shared" si="51"/>
        <v/>
      </c>
      <c r="Z578" s="188" t="str">
        <f t="shared" si="52"/>
        <v/>
      </c>
      <c r="AA578" s="188" t="str">
        <f t="shared" si="53"/>
        <v/>
      </c>
    </row>
    <row r="579" spans="5:27" x14ac:dyDescent="0.25">
      <c r="E579" s="289" t="str">
        <f t="shared" si="54"/>
        <v/>
      </c>
      <c r="F579" s="45"/>
      <c r="G579" s="42" t="str">
        <f t="shared" si="49"/>
        <v/>
      </c>
      <c r="H579" s="43" t="str">
        <f t="shared" si="50"/>
        <v/>
      </c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t="str">
        <f t="shared" si="51"/>
        <v/>
      </c>
      <c r="Z579" s="188" t="str">
        <f t="shared" si="52"/>
        <v/>
      </c>
      <c r="AA579" s="188" t="str">
        <f t="shared" si="53"/>
        <v/>
      </c>
    </row>
    <row r="580" spans="5:27" x14ac:dyDescent="0.25">
      <c r="E580" s="289" t="str">
        <f t="shared" si="54"/>
        <v/>
      </c>
      <c r="F580" s="45"/>
      <c r="G580" s="42" t="str">
        <f t="shared" si="49"/>
        <v/>
      </c>
      <c r="H580" s="43" t="str">
        <f t="shared" si="50"/>
        <v/>
      </c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t="str">
        <f t="shared" si="51"/>
        <v/>
      </c>
      <c r="Z580" s="188" t="str">
        <f t="shared" si="52"/>
        <v/>
      </c>
      <c r="AA580" s="188" t="str">
        <f t="shared" si="53"/>
        <v/>
      </c>
    </row>
    <row r="581" spans="5:27" x14ac:dyDescent="0.25">
      <c r="E581" s="289" t="str">
        <f t="shared" si="54"/>
        <v/>
      </c>
      <c r="F581" s="45"/>
      <c r="G581" s="42" t="str">
        <f t="shared" si="49"/>
        <v/>
      </c>
      <c r="H581" s="43" t="str">
        <f t="shared" si="50"/>
        <v/>
      </c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t="str">
        <f t="shared" si="51"/>
        <v/>
      </c>
      <c r="Z581" s="188" t="str">
        <f t="shared" si="52"/>
        <v/>
      </c>
      <c r="AA581" s="188" t="str">
        <f t="shared" si="53"/>
        <v/>
      </c>
    </row>
    <row r="582" spans="5:27" x14ac:dyDescent="0.25">
      <c r="E582" s="289" t="str">
        <f t="shared" si="54"/>
        <v/>
      </c>
      <c r="F582" s="45"/>
      <c r="G582" s="42" t="str">
        <f t="shared" si="49"/>
        <v/>
      </c>
      <c r="H582" s="43" t="str">
        <f t="shared" si="50"/>
        <v/>
      </c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t="str">
        <f t="shared" si="51"/>
        <v/>
      </c>
      <c r="Z582" s="188" t="str">
        <f t="shared" si="52"/>
        <v/>
      </c>
      <c r="AA582" s="188" t="str">
        <f t="shared" si="53"/>
        <v/>
      </c>
    </row>
    <row r="583" spans="5:27" x14ac:dyDescent="0.25">
      <c r="E583" s="289" t="str">
        <f t="shared" si="54"/>
        <v/>
      </c>
      <c r="F583" s="45"/>
      <c r="G583" s="42" t="str">
        <f t="shared" si="49"/>
        <v/>
      </c>
      <c r="H583" s="43" t="str">
        <f t="shared" si="50"/>
        <v/>
      </c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t="str">
        <f t="shared" si="51"/>
        <v/>
      </c>
      <c r="Z583" s="188" t="str">
        <f t="shared" si="52"/>
        <v/>
      </c>
      <c r="AA583" s="188" t="str">
        <f t="shared" si="53"/>
        <v/>
      </c>
    </row>
    <row r="584" spans="5:27" x14ac:dyDescent="0.25">
      <c r="E584" s="289" t="str">
        <f t="shared" si="54"/>
        <v/>
      </c>
      <c r="F584" s="45"/>
      <c r="G584" s="42" t="str">
        <f t="shared" si="49"/>
        <v/>
      </c>
      <c r="H584" s="43" t="str">
        <f t="shared" si="50"/>
        <v/>
      </c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t="str">
        <f t="shared" si="51"/>
        <v/>
      </c>
      <c r="Z584" s="188" t="str">
        <f t="shared" si="52"/>
        <v/>
      </c>
      <c r="AA584" s="188" t="str">
        <f t="shared" si="53"/>
        <v/>
      </c>
    </row>
    <row r="585" spans="5:27" x14ac:dyDescent="0.25">
      <c r="E585" s="289" t="str">
        <f t="shared" si="54"/>
        <v/>
      </c>
      <c r="F585" s="45"/>
      <c r="G585" s="42" t="str">
        <f t="shared" si="49"/>
        <v/>
      </c>
      <c r="H585" s="43" t="str">
        <f t="shared" si="50"/>
        <v/>
      </c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t="str">
        <f t="shared" si="51"/>
        <v/>
      </c>
      <c r="Z585" s="188" t="str">
        <f t="shared" si="52"/>
        <v/>
      </c>
      <c r="AA585" s="188" t="str">
        <f t="shared" si="53"/>
        <v/>
      </c>
    </row>
    <row r="586" spans="5:27" x14ac:dyDescent="0.25">
      <c r="E586" s="289" t="str">
        <f t="shared" si="54"/>
        <v/>
      </c>
      <c r="F586" s="45"/>
      <c r="G586" s="42" t="str">
        <f t="shared" ref="G586:G649" si="55">IF(F586="","",F586/$C$21)</f>
        <v/>
      </c>
      <c r="H586" s="43" t="str">
        <f t="shared" si="50"/>
        <v/>
      </c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t="str">
        <f t="shared" si="51"/>
        <v/>
      </c>
      <c r="Z586" s="188" t="str">
        <f t="shared" si="52"/>
        <v/>
      </c>
      <c r="AA586" s="188" t="str">
        <f t="shared" si="53"/>
        <v/>
      </c>
    </row>
    <row r="587" spans="5:27" x14ac:dyDescent="0.25">
      <c r="E587" s="289" t="str">
        <f t="shared" si="54"/>
        <v/>
      </c>
      <c r="F587" s="45"/>
      <c r="G587" s="42" t="str">
        <f t="shared" si="55"/>
        <v/>
      </c>
      <c r="H587" s="43" t="str">
        <f t="shared" si="50"/>
        <v/>
      </c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t="str">
        <f t="shared" si="51"/>
        <v/>
      </c>
      <c r="Z587" s="188" t="str">
        <f t="shared" si="52"/>
        <v/>
      </c>
      <c r="AA587" s="188" t="str">
        <f t="shared" si="53"/>
        <v/>
      </c>
    </row>
    <row r="588" spans="5:27" x14ac:dyDescent="0.25">
      <c r="E588" s="289" t="str">
        <f t="shared" si="54"/>
        <v/>
      </c>
      <c r="F588" s="45"/>
      <c r="G588" s="42" t="str">
        <f t="shared" si="55"/>
        <v/>
      </c>
      <c r="H588" s="43" t="str">
        <f t="shared" si="50"/>
        <v/>
      </c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t="str">
        <f t="shared" si="51"/>
        <v/>
      </c>
      <c r="Z588" s="188" t="str">
        <f t="shared" si="52"/>
        <v/>
      </c>
      <c r="AA588" s="188" t="str">
        <f t="shared" si="53"/>
        <v/>
      </c>
    </row>
    <row r="589" spans="5:27" x14ac:dyDescent="0.25">
      <c r="E589" s="289" t="str">
        <f t="shared" si="54"/>
        <v/>
      </c>
      <c r="F589" s="45"/>
      <c r="G589" s="42" t="str">
        <f t="shared" si="55"/>
        <v/>
      </c>
      <c r="H589" s="43" t="str">
        <f t="shared" si="50"/>
        <v/>
      </c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t="str">
        <f t="shared" si="51"/>
        <v/>
      </c>
      <c r="Z589" s="188" t="str">
        <f t="shared" si="52"/>
        <v/>
      </c>
      <c r="AA589" s="188" t="str">
        <f t="shared" si="53"/>
        <v/>
      </c>
    </row>
    <row r="590" spans="5:27" x14ac:dyDescent="0.25">
      <c r="E590" s="289" t="str">
        <f t="shared" si="54"/>
        <v/>
      </c>
      <c r="F590" s="45"/>
      <c r="G590" s="42" t="str">
        <f t="shared" si="55"/>
        <v/>
      </c>
      <c r="H590" s="43" t="str">
        <f t="shared" si="50"/>
        <v/>
      </c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t="str">
        <f t="shared" si="51"/>
        <v/>
      </c>
      <c r="Z590" s="188" t="str">
        <f t="shared" si="52"/>
        <v/>
      </c>
      <c r="AA590" s="188" t="str">
        <f t="shared" si="53"/>
        <v/>
      </c>
    </row>
    <row r="591" spans="5:27" x14ac:dyDescent="0.25">
      <c r="E591" s="289" t="str">
        <f t="shared" si="54"/>
        <v/>
      </c>
      <c r="F591" s="45"/>
      <c r="G591" s="42" t="str">
        <f t="shared" si="55"/>
        <v/>
      </c>
      <c r="H591" s="43" t="str">
        <f t="shared" si="50"/>
        <v/>
      </c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t="str">
        <f t="shared" si="51"/>
        <v/>
      </c>
      <c r="Z591" s="188" t="str">
        <f t="shared" si="52"/>
        <v/>
      </c>
      <c r="AA591" s="188" t="str">
        <f t="shared" si="53"/>
        <v/>
      </c>
    </row>
    <row r="592" spans="5:27" x14ac:dyDescent="0.25">
      <c r="E592" s="289" t="str">
        <f t="shared" si="54"/>
        <v/>
      </c>
      <c r="F592" s="45"/>
      <c r="G592" s="42" t="str">
        <f t="shared" si="55"/>
        <v/>
      </c>
      <c r="H592" s="43" t="str">
        <f t="shared" si="50"/>
        <v/>
      </c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t="str">
        <f t="shared" si="51"/>
        <v/>
      </c>
      <c r="Z592" s="188" t="str">
        <f t="shared" si="52"/>
        <v/>
      </c>
      <c r="AA592" s="188" t="str">
        <f t="shared" si="53"/>
        <v/>
      </c>
    </row>
    <row r="593" spans="5:27" x14ac:dyDescent="0.25">
      <c r="E593" s="289" t="str">
        <f t="shared" si="54"/>
        <v/>
      </c>
      <c r="F593" s="45"/>
      <c r="G593" s="42" t="str">
        <f t="shared" si="55"/>
        <v/>
      </c>
      <c r="H593" s="43" t="str">
        <f t="shared" si="50"/>
        <v/>
      </c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t="str">
        <f t="shared" si="51"/>
        <v/>
      </c>
      <c r="Z593" s="188" t="str">
        <f t="shared" si="52"/>
        <v/>
      </c>
      <c r="AA593" s="188" t="str">
        <f t="shared" si="53"/>
        <v/>
      </c>
    </row>
    <row r="594" spans="5:27" x14ac:dyDescent="0.25">
      <c r="E594" s="289" t="str">
        <f t="shared" si="54"/>
        <v/>
      </c>
      <c r="F594" s="45"/>
      <c r="G594" s="42" t="str">
        <f t="shared" si="55"/>
        <v/>
      </c>
      <c r="H594" s="43" t="str">
        <f t="shared" si="50"/>
        <v/>
      </c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t="str">
        <f t="shared" si="51"/>
        <v/>
      </c>
      <c r="Z594" s="188" t="str">
        <f t="shared" si="52"/>
        <v/>
      </c>
      <c r="AA594" s="188" t="str">
        <f t="shared" si="53"/>
        <v/>
      </c>
    </row>
    <row r="595" spans="5:27" x14ac:dyDescent="0.25">
      <c r="E595" s="289" t="str">
        <f t="shared" si="54"/>
        <v/>
      </c>
      <c r="F595" s="45"/>
      <c r="G595" s="42" t="str">
        <f t="shared" si="55"/>
        <v/>
      </c>
      <c r="H595" s="43" t="str">
        <f t="shared" si="50"/>
        <v/>
      </c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t="str">
        <f t="shared" si="51"/>
        <v/>
      </c>
      <c r="Z595" s="188" t="str">
        <f t="shared" si="52"/>
        <v/>
      </c>
      <c r="AA595" s="188" t="str">
        <f t="shared" si="53"/>
        <v/>
      </c>
    </row>
    <row r="596" spans="5:27" x14ac:dyDescent="0.25">
      <c r="E596" s="289" t="str">
        <f t="shared" si="54"/>
        <v/>
      </c>
      <c r="F596" s="45"/>
      <c r="G596" s="42" t="str">
        <f t="shared" si="55"/>
        <v/>
      </c>
      <c r="H596" s="43" t="str">
        <f t="shared" ref="H596:H659" si="56">IF(F596="","",G596-1)</f>
        <v/>
      </c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t="str">
        <f t="shared" si="51"/>
        <v/>
      </c>
      <c r="Z596" s="188" t="str">
        <f t="shared" si="52"/>
        <v/>
      </c>
      <c r="AA596" s="188" t="str">
        <f t="shared" si="53"/>
        <v/>
      </c>
    </row>
    <row r="597" spans="5:27" x14ac:dyDescent="0.25">
      <c r="E597" s="289" t="str">
        <f t="shared" si="54"/>
        <v/>
      </c>
      <c r="F597" s="45"/>
      <c r="G597" s="42" t="str">
        <f t="shared" si="55"/>
        <v/>
      </c>
      <c r="H597" s="43" t="str">
        <f t="shared" si="56"/>
        <v/>
      </c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t="str">
        <f t="shared" si="51"/>
        <v/>
      </c>
      <c r="Z597" s="188" t="str">
        <f t="shared" si="52"/>
        <v/>
      </c>
      <c r="AA597" s="188" t="str">
        <f t="shared" si="53"/>
        <v/>
      </c>
    </row>
    <row r="598" spans="5:27" x14ac:dyDescent="0.25">
      <c r="E598" s="289" t="str">
        <f t="shared" si="54"/>
        <v/>
      </c>
      <c r="F598" s="45"/>
      <c r="G598" s="42" t="str">
        <f t="shared" si="55"/>
        <v/>
      </c>
      <c r="H598" s="43" t="str">
        <f t="shared" si="56"/>
        <v/>
      </c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t="str">
        <f t="shared" si="51"/>
        <v/>
      </c>
      <c r="Z598" s="188" t="str">
        <f t="shared" si="52"/>
        <v/>
      </c>
      <c r="AA598" s="188" t="str">
        <f t="shared" si="53"/>
        <v/>
      </c>
    </row>
    <row r="599" spans="5:27" x14ac:dyDescent="0.25">
      <c r="E599" s="289" t="str">
        <f t="shared" si="54"/>
        <v/>
      </c>
      <c r="F599" s="45"/>
      <c r="G599" s="42" t="str">
        <f t="shared" si="55"/>
        <v/>
      </c>
      <c r="H599" s="43" t="str">
        <f t="shared" si="56"/>
        <v/>
      </c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t="str">
        <f t="shared" si="51"/>
        <v/>
      </c>
      <c r="Z599" s="188" t="str">
        <f t="shared" si="52"/>
        <v/>
      </c>
      <c r="AA599" s="188" t="str">
        <f t="shared" si="53"/>
        <v/>
      </c>
    </row>
    <row r="600" spans="5:27" x14ac:dyDescent="0.25">
      <c r="E600" s="289" t="str">
        <f t="shared" si="54"/>
        <v/>
      </c>
      <c r="F600" s="45"/>
      <c r="G600" s="42" t="str">
        <f t="shared" si="55"/>
        <v/>
      </c>
      <c r="H600" s="43" t="str">
        <f t="shared" si="56"/>
        <v/>
      </c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t="str">
        <f t="shared" si="51"/>
        <v/>
      </c>
      <c r="Z600" s="188" t="str">
        <f t="shared" si="52"/>
        <v/>
      </c>
      <c r="AA600" s="188" t="str">
        <f t="shared" si="53"/>
        <v/>
      </c>
    </row>
    <row r="601" spans="5:27" x14ac:dyDescent="0.25">
      <c r="E601" s="289" t="str">
        <f t="shared" si="54"/>
        <v/>
      </c>
      <c r="F601" s="45"/>
      <c r="G601" s="42" t="str">
        <f t="shared" si="55"/>
        <v/>
      </c>
      <c r="H601" s="43" t="str">
        <f t="shared" si="56"/>
        <v/>
      </c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t="str">
        <f t="shared" si="51"/>
        <v/>
      </c>
      <c r="Z601" s="188" t="str">
        <f t="shared" si="52"/>
        <v/>
      </c>
      <c r="AA601" s="188" t="str">
        <f t="shared" si="53"/>
        <v/>
      </c>
    </row>
    <row r="602" spans="5:27" x14ac:dyDescent="0.25">
      <c r="E602" s="289" t="str">
        <f t="shared" si="54"/>
        <v/>
      </c>
      <c r="F602" s="45"/>
      <c r="G602" s="42" t="str">
        <f t="shared" si="55"/>
        <v/>
      </c>
      <c r="H602" s="43" t="str">
        <f t="shared" si="56"/>
        <v/>
      </c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t="str">
        <f t="shared" si="51"/>
        <v/>
      </c>
      <c r="Z602" s="188" t="str">
        <f t="shared" si="52"/>
        <v/>
      </c>
      <c r="AA602" s="188" t="str">
        <f t="shared" si="53"/>
        <v/>
      </c>
    </row>
    <row r="603" spans="5:27" x14ac:dyDescent="0.25">
      <c r="E603" s="289" t="str">
        <f t="shared" si="54"/>
        <v/>
      </c>
      <c r="F603" s="45"/>
      <c r="G603" s="42" t="str">
        <f t="shared" si="55"/>
        <v/>
      </c>
      <c r="H603" s="43" t="str">
        <f t="shared" si="56"/>
        <v/>
      </c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t="str">
        <f t="shared" si="51"/>
        <v/>
      </c>
      <c r="Z603" s="188" t="str">
        <f t="shared" si="52"/>
        <v/>
      </c>
      <c r="AA603" s="188" t="str">
        <f t="shared" si="53"/>
        <v/>
      </c>
    </row>
    <row r="604" spans="5:27" x14ac:dyDescent="0.25">
      <c r="E604" s="289" t="str">
        <f t="shared" si="54"/>
        <v/>
      </c>
      <c r="F604" s="45"/>
      <c r="G604" s="42" t="str">
        <f t="shared" si="55"/>
        <v/>
      </c>
      <c r="H604" s="43" t="str">
        <f t="shared" si="56"/>
        <v/>
      </c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t="str">
        <f t="shared" si="51"/>
        <v/>
      </c>
      <c r="Z604" s="188" t="str">
        <f t="shared" si="52"/>
        <v/>
      </c>
      <c r="AA604" s="188" t="str">
        <f t="shared" si="53"/>
        <v/>
      </c>
    </row>
    <row r="605" spans="5:27" x14ac:dyDescent="0.25">
      <c r="E605" s="289" t="str">
        <f t="shared" si="54"/>
        <v/>
      </c>
      <c r="F605" s="45"/>
      <c r="G605" s="42" t="str">
        <f t="shared" si="55"/>
        <v/>
      </c>
      <c r="H605" s="43" t="str">
        <f t="shared" si="56"/>
        <v/>
      </c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t="str">
        <f t="shared" si="51"/>
        <v/>
      </c>
      <c r="Z605" s="188" t="str">
        <f t="shared" si="52"/>
        <v/>
      </c>
      <c r="AA605" s="188" t="str">
        <f t="shared" si="53"/>
        <v/>
      </c>
    </row>
    <row r="606" spans="5:27" x14ac:dyDescent="0.25">
      <c r="E606" s="289" t="str">
        <f t="shared" si="54"/>
        <v/>
      </c>
      <c r="F606" s="45"/>
      <c r="G606" s="42" t="str">
        <f t="shared" si="55"/>
        <v/>
      </c>
      <c r="H606" s="43" t="str">
        <f t="shared" si="56"/>
        <v/>
      </c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t="str">
        <f t="shared" si="51"/>
        <v/>
      </c>
      <c r="Z606" s="188" t="str">
        <f t="shared" si="52"/>
        <v/>
      </c>
      <c r="AA606" s="188" t="str">
        <f t="shared" si="53"/>
        <v/>
      </c>
    </row>
    <row r="607" spans="5:27" x14ac:dyDescent="0.25">
      <c r="E607" s="289" t="str">
        <f t="shared" si="54"/>
        <v/>
      </c>
      <c r="F607" s="45"/>
      <c r="G607" s="42" t="str">
        <f t="shared" si="55"/>
        <v/>
      </c>
      <c r="H607" s="43" t="str">
        <f t="shared" si="56"/>
        <v/>
      </c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t="str">
        <f t="shared" si="51"/>
        <v/>
      </c>
      <c r="Z607" s="188" t="str">
        <f t="shared" si="52"/>
        <v/>
      </c>
      <c r="AA607" s="188" t="str">
        <f t="shared" si="53"/>
        <v/>
      </c>
    </row>
    <row r="608" spans="5:27" x14ac:dyDescent="0.25">
      <c r="E608" s="289" t="str">
        <f t="shared" si="54"/>
        <v/>
      </c>
      <c r="F608" s="45"/>
      <c r="G608" s="42" t="str">
        <f t="shared" si="55"/>
        <v/>
      </c>
      <c r="H608" s="43" t="str">
        <f t="shared" si="56"/>
        <v/>
      </c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t="str">
        <f t="shared" si="51"/>
        <v/>
      </c>
      <c r="Z608" s="188" t="str">
        <f t="shared" si="52"/>
        <v/>
      </c>
      <c r="AA608" s="188" t="str">
        <f t="shared" si="53"/>
        <v/>
      </c>
    </row>
    <row r="609" spans="5:27" x14ac:dyDescent="0.25">
      <c r="E609" s="289" t="str">
        <f t="shared" si="54"/>
        <v/>
      </c>
      <c r="F609" s="45"/>
      <c r="G609" s="42" t="str">
        <f t="shared" si="55"/>
        <v/>
      </c>
      <c r="H609" s="43" t="str">
        <f t="shared" si="56"/>
        <v/>
      </c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t="str">
        <f t="shared" si="51"/>
        <v/>
      </c>
      <c r="Z609" s="188" t="str">
        <f t="shared" si="52"/>
        <v/>
      </c>
      <c r="AA609" s="188" t="str">
        <f t="shared" si="53"/>
        <v/>
      </c>
    </row>
    <row r="610" spans="5:27" x14ac:dyDescent="0.25">
      <c r="E610" s="289" t="str">
        <f t="shared" si="54"/>
        <v/>
      </c>
      <c r="F610" s="45"/>
      <c r="G610" s="42" t="str">
        <f t="shared" si="55"/>
        <v/>
      </c>
      <c r="H610" s="43" t="str">
        <f t="shared" si="56"/>
        <v/>
      </c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t="str">
        <f t="shared" si="51"/>
        <v/>
      </c>
      <c r="Z610" s="188" t="str">
        <f t="shared" si="52"/>
        <v/>
      </c>
      <c r="AA610" s="188" t="str">
        <f t="shared" si="53"/>
        <v/>
      </c>
    </row>
    <row r="611" spans="5:27" x14ac:dyDescent="0.25">
      <c r="E611" s="289" t="str">
        <f t="shared" si="54"/>
        <v/>
      </c>
      <c r="F611" s="45"/>
      <c r="G611" s="42" t="str">
        <f t="shared" si="55"/>
        <v/>
      </c>
      <c r="H611" s="43" t="str">
        <f t="shared" si="56"/>
        <v/>
      </c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t="str">
        <f t="shared" si="51"/>
        <v/>
      </c>
      <c r="Z611" s="188" t="str">
        <f t="shared" si="52"/>
        <v/>
      </c>
      <c r="AA611" s="188" t="str">
        <f t="shared" si="53"/>
        <v/>
      </c>
    </row>
    <row r="612" spans="5:27" x14ac:dyDescent="0.25">
      <c r="E612" s="289" t="str">
        <f t="shared" si="54"/>
        <v/>
      </c>
      <c r="F612" s="45"/>
      <c r="G612" s="42" t="str">
        <f t="shared" si="55"/>
        <v/>
      </c>
      <c r="H612" s="43" t="str">
        <f t="shared" si="56"/>
        <v/>
      </c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t="str">
        <f t="shared" ref="Y612:Y675" si="57">IF(C612="","",C612/$C$21)</f>
        <v/>
      </c>
      <c r="Z612" s="188" t="str">
        <f t="shared" ref="Z612:Z675" si="58">IF(C612="",IF(Y612="","",Y612),AVERAGE(Y603:Y623))</f>
        <v/>
      </c>
      <c r="AA612" s="188" t="str">
        <f t="shared" ref="AA612:AA675" si="59">IF(D612="",IF(Z612="","",Z612),AVERAGE(Y593:Y633))</f>
        <v/>
      </c>
    </row>
    <row r="613" spans="5:27" x14ac:dyDescent="0.25">
      <c r="E613" s="289" t="str">
        <f t="shared" ref="E613:E676" si="60">IF(C613="","",((C613/$C$22)-1))</f>
        <v/>
      </c>
      <c r="F613" s="45"/>
      <c r="G613" s="42" t="str">
        <f t="shared" si="55"/>
        <v/>
      </c>
      <c r="H613" s="43" t="str">
        <f t="shared" si="56"/>
        <v/>
      </c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t="str">
        <f t="shared" si="57"/>
        <v/>
      </c>
      <c r="Z613" s="188" t="str">
        <f t="shared" si="58"/>
        <v/>
      </c>
      <c r="AA613" s="188" t="str">
        <f t="shared" si="59"/>
        <v/>
      </c>
    </row>
    <row r="614" spans="5:27" x14ac:dyDescent="0.25">
      <c r="E614" s="289" t="str">
        <f t="shared" si="60"/>
        <v/>
      </c>
      <c r="F614" s="45"/>
      <c r="G614" s="42" t="str">
        <f t="shared" si="55"/>
        <v/>
      </c>
      <c r="H614" s="43" t="str">
        <f t="shared" si="56"/>
        <v/>
      </c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t="str">
        <f t="shared" si="57"/>
        <v/>
      </c>
      <c r="Z614" s="188" t="str">
        <f t="shared" si="58"/>
        <v/>
      </c>
      <c r="AA614" s="188" t="str">
        <f t="shared" si="59"/>
        <v/>
      </c>
    </row>
    <row r="615" spans="5:27" x14ac:dyDescent="0.25">
      <c r="E615" s="289" t="str">
        <f t="shared" si="60"/>
        <v/>
      </c>
      <c r="F615" s="45"/>
      <c r="G615" s="42" t="str">
        <f t="shared" si="55"/>
        <v/>
      </c>
      <c r="H615" s="43" t="str">
        <f t="shared" si="56"/>
        <v/>
      </c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t="str">
        <f t="shared" si="57"/>
        <v/>
      </c>
      <c r="Z615" s="188" t="str">
        <f t="shared" si="58"/>
        <v/>
      </c>
      <c r="AA615" s="188" t="str">
        <f t="shared" si="59"/>
        <v/>
      </c>
    </row>
    <row r="616" spans="5:27" x14ac:dyDescent="0.25">
      <c r="E616" s="289" t="str">
        <f t="shared" si="60"/>
        <v/>
      </c>
      <c r="F616" s="45"/>
      <c r="G616" s="42" t="str">
        <f t="shared" si="55"/>
        <v/>
      </c>
      <c r="H616" s="43" t="str">
        <f t="shared" si="56"/>
        <v/>
      </c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t="str">
        <f t="shared" si="57"/>
        <v/>
      </c>
      <c r="Z616" s="188" t="str">
        <f t="shared" si="58"/>
        <v/>
      </c>
      <c r="AA616" s="188" t="str">
        <f t="shared" si="59"/>
        <v/>
      </c>
    </row>
    <row r="617" spans="5:27" x14ac:dyDescent="0.25">
      <c r="E617" s="289" t="str">
        <f t="shared" si="60"/>
        <v/>
      </c>
      <c r="F617" s="45"/>
      <c r="G617" s="42" t="str">
        <f t="shared" si="55"/>
        <v/>
      </c>
      <c r="H617" s="43" t="str">
        <f t="shared" si="56"/>
        <v/>
      </c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t="str">
        <f t="shared" si="57"/>
        <v/>
      </c>
      <c r="Z617" s="188" t="str">
        <f t="shared" si="58"/>
        <v/>
      </c>
      <c r="AA617" s="188" t="str">
        <f t="shared" si="59"/>
        <v/>
      </c>
    </row>
    <row r="618" spans="5:27" x14ac:dyDescent="0.25">
      <c r="E618" s="289" t="str">
        <f t="shared" si="60"/>
        <v/>
      </c>
      <c r="F618" s="45"/>
      <c r="G618" s="42" t="str">
        <f t="shared" si="55"/>
        <v/>
      </c>
      <c r="H618" s="43" t="str">
        <f t="shared" si="56"/>
        <v/>
      </c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t="str">
        <f t="shared" si="57"/>
        <v/>
      </c>
      <c r="Z618" s="188" t="str">
        <f t="shared" si="58"/>
        <v/>
      </c>
      <c r="AA618" s="188" t="str">
        <f t="shared" si="59"/>
        <v/>
      </c>
    </row>
    <row r="619" spans="5:27" x14ac:dyDescent="0.25">
      <c r="E619" s="289" t="str">
        <f t="shared" si="60"/>
        <v/>
      </c>
      <c r="F619" s="45"/>
      <c r="G619" s="42" t="str">
        <f t="shared" si="55"/>
        <v/>
      </c>
      <c r="H619" s="43" t="str">
        <f t="shared" si="56"/>
        <v/>
      </c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t="str">
        <f t="shared" si="57"/>
        <v/>
      </c>
      <c r="Z619" s="188" t="str">
        <f t="shared" si="58"/>
        <v/>
      </c>
      <c r="AA619" s="188" t="str">
        <f t="shared" si="59"/>
        <v/>
      </c>
    </row>
    <row r="620" spans="5:27" x14ac:dyDescent="0.25">
      <c r="E620" s="289" t="str">
        <f t="shared" si="60"/>
        <v/>
      </c>
      <c r="F620" s="45"/>
      <c r="G620" s="42" t="str">
        <f t="shared" si="55"/>
        <v/>
      </c>
      <c r="H620" s="43" t="str">
        <f t="shared" si="56"/>
        <v/>
      </c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t="str">
        <f t="shared" si="57"/>
        <v/>
      </c>
      <c r="Z620" s="188" t="str">
        <f t="shared" si="58"/>
        <v/>
      </c>
      <c r="AA620" s="188" t="str">
        <f t="shared" si="59"/>
        <v/>
      </c>
    </row>
    <row r="621" spans="5:27" x14ac:dyDescent="0.25">
      <c r="E621" s="289" t="str">
        <f t="shared" si="60"/>
        <v/>
      </c>
      <c r="F621" s="45"/>
      <c r="G621" s="42" t="str">
        <f t="shared" si="55"/>
        <v/>
      </c>
      <c r="H621" s="43" t="str">
        <f t="shared" si="56"/>
        <v/>
      </c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t="str">
        <f t="shared" si="57"/>
        <v/>
      </c>
      <c r="Z621" s="188" t="str">
        <f t="shared" si="58"/>
        <v/>
      </c>
      <c r="AA621" s="188" t="str">
        <f t="shared" si="59"/>
        <v/>
      </c>
    </row>
    <row r="622" spans="5:27" x14ac:dyDescent="0.25">
      <c r="E622" s="289" t="str">
        <f t="shared" si="60"/>
        <v/>
      </c>
      <c r="F622" s="45"/>
      <c r="G622" s="42" t="str">
        <f t="shared" si="55"/>
        <v/>
      </c>
      <c r="H622" s="43" t="str">
        <f t="shared" si="56"/>
        <v/>
      </c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t="str">
        <f t="shared" si="57"/>
        <v/>
      </c>
      <c r="Z622" s="188" t="str">
        <f t="shared" si="58"/>
        <v/>
      </c>
      <c r="AA622" s="188" t="str">
        <f t="shared" si="59"/>
        <v/>
      </c>
    </row>
    <row r="623" spans="5:27" x14ac:dyDescent="0.25">
      <c r="E623" s="289" t="str">
        <f t="shared" si="60"/>
        <v/>
      </c>
      <c r="F623" s="45"/>
      <c r="G623" s="42" t="str">
        <f t="shared" si="55"/>
        <v/>
      </c>
      <c r="H623" s="43" t="str">
        <f t="shared" si="56"/>
        <v/>
      </c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t="str">
        <f t="shared" si="57"/>
        <v/>
      </c>
      <c r="Z623" s="188" t="str">
        <f t="shared" si="58"/>
        <v/>
      </c>
      <c r="AA623" s="188" t="str">
        <f t="shared" si="59"/>
        <v/>
      </c>
    </row>
    <row r="624" spans="5:27" x14ac:dyDescent="0.25">
      <c r="E624" s="289" t="str">
        <f t="shared" si="60"/>
        <v/>
      </c>
      <c r="F624" s="45"/>
      <c r="G624" s="42" t="str">
        <f t="shared" si="55"/>
        <v/>
      </c>
      <c r="H624" s="43" t="str">
        <f t="shared" si="56"/>
        <v/>
      </c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t="str">
        <f t="shared" si="57"/>
        <v/>
      </c>
      <c r="Z624" s="188" t="str">
        <f t="shared" si="58"/>
        <v/>
      </c>
      <c r="AA624" s="188" t="str">
        <f t="shared" si="59"/>
        <v/>
      </c>
    </row>
    <row r="625" spans="5:27" x14ac:dyDescent="0.25">
      <c r="E625" s="289" t="str">
        <f t="shared" si="60"/>
        <v/>
      </c>
      <c r="F625" s="45"/>
      <c r="G625" s="42" t="str">
        <f t="shared" si="55"/>
        <v/>
      </c>
      <c r="H625" s="43" t="str">
        <f t="shared" si="56"/>
        <v/>
      </c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t="str">
        <f t="shared" si="57"/>
        <v/>
      </c>
      <c r="Z625" s="188" t="str">
        <f t="shared" si="58"/>
        <v/>
      </c>
      <c r="AA625" s="188" t="str">
        <f t="shared" si="59"/>
        <v/>
      </c>
    </row>
    <row r="626" spans="5:27" x14ac:dyDescent="0.25">
      <c r="E626" s="289" t="str">
        <f t="shared" si="60"/>
        <v/>
      </c>
      <c r="F626" s="45"/>
      <c r="G626" s="42" t="str">
        <f t="shared" si="55"/>
        <v/>
      </c>
      <c r="H626" s="43" t="str">
        <f t="shared" si="56"/>
        <v/>
      </c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t="str">
        <f t="shared" si="57"/>
        <v/>
      </c>
      <c r="Z626" s="188" t="str">
        <f t="shared" si="58"/>
        <v/>
      </c>
      <c r="AA626" s="188" t="str">
        <f t="shared" si="59"/>
        <v/>
      </c>
    </row>
    <row r="627" spans="5:27" x14ac:dyDescent="0.25">
      <c r="E627" s="289" t="str">
        <f t="shared" si="60"/>
        <v/>
      </c>
      <c r="F627" s="45"/>
      <c r="G627" s="42" t="str">
        <f t="shared" si="55"/>
        <v/>
      </c>
      <c r="H627" s="43" t="str">
        <f t="shared" si="56"/>
        <v/>
      </c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t="str">
        <f t="shared" si="57"/>
        <v/>
      </c>
      <c r="Z627" s="188" t="str">
        <f t="shared" si="58"/>
        <v/>
      </c>
      <c r="AA627" s="188" t="str">
        <f t="shared" si="59"/>
        <v/>
      </c>
    </row>
    <row r="628" spans="5:27" x14ac:dyDescent="0.25">
      <c r="E628" s="289" t="str">
        <f t="shared" si="60"/>
        <v/>
      </c>
      <c r="F628" s="45"/>
      <c r="G628" s="42" t="str">
        <f t="shared" si="55"/>
        <v/>
      </c>
      <c r="H628" s="43" t="str">
        <f t="shared" si="56"/>
        <v/>
      </c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t="str">
        <f t="shared" si="57"/>
        <v/>
      </c>
      <c r="Z628" s="188" t="str">
        <f t="shared" si="58"/>
        <v/>
      </c>
      <c r="AA628" s="188" t="str">
        <f t="shared" si="59"/>
        <v/>
      </c>
    </row>
    <row r="629" spans="5:27" x14ac:dyDescent="0.25">
      <c r="E629" s="289" t="str">
        <f t="shared" si="60"/>
        <v/>
      </c>
      <c r="F629" s="45"/>
      <c r="G629" s="42" t="str">
        <f t="shared" si="55"/>
        <v/>
      </c>
      <c r="H629" s="43" t="str">
        <f t="shared" si="56"/>
        <v/>
      </c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t="str">
        <f t="shared" si="57"/>
        <v/>
      </c>
      <c r="Z629" s="188" t="str">
        <f t="shared" si="58"/>
        <v/>
      </c>
      <c r="AA629" s="188" t="str">
        <f t="shared" si="59"/>
        <v/>
      </c>
    </row>
    <row r="630" spans="5:27" x14ac:dyDescent="0.25">
      <c r="E630" s="289" t="str">
        <f t="shared" si="60"/>
        <v/>
      </c>
      <c r="F630" s="45"/>
      <c r="G630" s="42" t="str">
        <f t="shared" si="55"/>
        <v/>
      </c>
      <c r="H630" s="43" t="str">
        <f t="shared" si="56"/>
        <v/>
      </c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t="str">
        <f t="shared" si="57"/>
        <v/>
      </c>
      <c r="Z630" s="188" t="str">
        <f t="shared" si="58"/>
        <v/>
      </c>
      <c r="AA630" s="188" t="str">
        <f t="shared" si="59"/>
        <v/>
      </c>
    </row>
    <row r="631" spans="5:27" x14ac:dyDescent="0.25">
      <c r="E631" s="289" t="str">
        <f t="shared" si="60"/>
        <v/>
      </c>
      <c r="F631" s="45"/>
      <c r="G631" s="42" t="str">
        <f t="shared" si="55"/>
        <v/>
      </c>
      <c r="H631" s="43" t="str">
        <f t="shared" si="56"/>
        <v/>
      </c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t="str">
        <f t="shared" si="57"/>
        <v/>
      </c>
      <c r="Z631" s="188" t="str">
        <f t="shared" si="58"/>
        <v/>
      </c>
      <c r="AA631" s="188" t="str">
        <f t="shared" si="59"/>
        <v/>
      </c>
    </row>
    <row r="632" spans="5:27" x14ac:dyDescent="0.25">
      <c r="E632" s="289" t="str">
        <f t="shared" si="60"/>
        <v/>
      </c>
      <c r="F632" s="45"/>
      <c r="G632" s="42" t="str">
        <f t="shared" si="55"/>
        <v/>
      </c>
      <c r="H632" s="43" t="str">
        <f t="shared" si="56"/>
        <v/>
      </c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t="str">
        <f t="shared" si="57"/>
        <v/>
      </c>
      <c r="Z632" s="188" t="str">
        <f t="shared" si="58"/>
        <v/>
      </c>
      <c r="AA632" s="188" t="str">
        <f t="shared" si="59"/>
        <v/>
      </c>
    </row>
    <row r="633" spans="5:27" x14ac:dyDescent="0.25">
      <c r="E633" s="289" t="str">
        <f t="shared" si="60"/>
        <v/>
      </c>
      <c r="F633" s="45"/>
      <c r="G633" s="42" t="str">
        <f t="shared" si="55"/>
        <v/>
      </c>
      <c r="H633" s="43" t="str">
        <f t="shared" si="56"/>
        <v/>
      </c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t="str">
        <f t="shared" si="57"/>
        <v/>
      </c>
      <c r="Z633" s="188" t="str">
        <f t="shared" si="58"/>
        <v/>
      </c>
      <c r="AA633" s="188" t="str">
        <f t="shared" si="59"/>
        <v/>
      </c>
    </row>
    <row r="634" spans="5:27" x14ac:dyDescent="0.25">
      <c r="E634" s="289" t="str">
        <f t="shared" si="60"/>
        <v/>
      </c>
      <c r="F634" s="45"/>
      <c r="G634" s="42" t="str">
        <f t="shared" si="55"/>
        <v/>
      </c>
      <c r="H634" s="43" t="str">
        <f t="shared" si="56"/>
        <v/>
      </c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t="str">
        <f t="shared" si="57"/>
        <v/>
      </c>
      <c r="Z634" s="188" t="str">
        <f t="shared" si="58"/>
        <v/>
      </c>
      <c r="AA634" s="188" t="str">
        <f t="shared" si="59"/>
        <v/>
      </c>
    </row>
    <row r="635" spans="5:27" x14ac:dyDescent="0.25">
      <c r="E635" s="289" t="str">
        <f t="shared" si="60"/>
        <v/>
      </c>
      <c r="F635" s="45"/>
      <c r="G635" s="42" t="str">
        <f t="shared" si="55"/>
        <v/>
      </c>
      <c r="H635" s="43" t="str">
        <f t="shared" si="56"/>
        <v/>
      </c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t="str">
        <f t="shared" si="57"/>
        <v/>
      </c>
      <c r="Z635" s="188" t="str">
        <f t="shared" si="58"/>
        <v/>
      </c>
      <c r="AA635" s="188" t="str">
        <f t="shared" si="59"/>
        <v/>
      </c>
    </row>
    <row r="636" spans="5:27" x14ac:dyDescent="0.25">
      <c r="E636" s="289" t="str">
        <f t="shared" si="60"/>
        <v/>
      </c>
      <c r="F636" s="45"/>
      <c r="G636" s="42" t="str">
        <f t="shared" si="55"/>
        <v/>
      </c>
      <c r="H636" s="43" t="str">
        <f t="shared" si="56"/>
        <v/>
      </c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t="str">
        <f t="shared" si="57"/>
        <v/>
      </c>
      <c r="Z636" s="188" t="str">
        <f t="shared" si="58"/>
        <v/>
      </c>
      <c r="AA636" s="188" t="str">
        <f t="shared" si="59"/>
        <v/>
      </c>
    </row>
    <row r="637" spans="5:27" x14ac:dyDescent="0.25">
      <c r="E637" s="289" t="str">
        <f t="shared" si="60"/>
        <v/>
      </c>
      <c r="F637" s="45"/>
      <c r="G637" s="42" t="str">
        <f t="shared" si="55"/>
        <v/>
      </c>
      <c r="H637" s="43" t="str">
        <f t="shared" si="56"/>
        <v/>
      </c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t="str">
        <f t="shared" si="57"/>
        <v/>
      </c>
      <c r="Z637" s="188" t="str">
        <f t="shared" si="58"/>
        <v/>
      </c>
      <c r="AA637" s="188" t="str">
        <f t="shared" si="59"/>
        <v/>
      </c>
    </row>
    <row r="638" spans="5:27" x14ac:dyDescent="0.25">
      <c r="E638" s="289" t="str">
        <f t="shared" si="60"/>
        <v/>
      </c>
      <c r="F638" s="45"/>
      <c r="G638" s="42" t="str">
        <f t="shared" si="55"/>
        <v/>
      </c>
      <c r="H638" s="43" t="str">
        <f t="shared" si="56"/>
        <v/>
      </c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t="str">
        <f t="shared" si="57"/>
        <v/>
      </c>
      <c r="Z638" s="188" t="str">
        <f t="shared" si="58"/>
        <v/>
      </c>
      <c r="AA638" s="188" t="str">
        <f t="shared" si="59"/>
        <v/>
      </c>
    </row>
    <row r="639" spans="5:27" x14ac:dyDescent="0.25">
      <c r="E639" s="289" t="str">
        <f t="shared" si="60"/>
        <v/>
      </c>
      <c r="F639" s="45"/>
      <c r="G639" s="42" t="str">
        <f t="shared" si="55"/>
        <v/>
      </c>
      <c r="H639" s="43" t="str">
        <f t="shared" si="56"/>
        <v/>
      </c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t="str">
        <f t="shared" si="57"/>
        <v/>
      </c>
      <c r="Z639" s="188" t="str">
        <f t="shared" si="58"/>
        <v/>
      </c>
      <c r="AA639" s="188" t="str">
        <f t="shared" si="59"/>
        <v/>
      </c>
    </row>
    <row r="640" spans="5:27" x14ac:dyDescent="0.25">
      <c r="E640" s="289" t="str">
        <f t="shared" si="60"/>
        <v/>
      </c>
      <c r="F640" s="45"/>
      <c r="G640" s="42" t="str">
        <f t="shared" si="55"/>
        <v/>
      </c>
      <c r="H640" s="43" t="str">
        <f t="shared" si="56"/>
        <v/>
      </c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t="str">
        <f t="shared" si="57"/>
        <v/>
      </c>
      <c r="Z640" s="188" t="str">
        <f t="shared" si="58"/>
        <v/>
      </c>
      <c r="AA640" s="188" t="str">
        <f t="shared" si="59"/>
        <v/>
      </c>
    </row>
    <row r="641" spans="5:27" x14ac:dyDescent="0.25">
      <c r="E641" s="289" t="str">
        <f t="shared" si="60"/>
        <v/>
      </c>
      <c r="F641" s="45"/>
      <c r="G641" s="42" t="str">
        <f t="shared" si="55"/>
        <v/>
      </c>
      <c r="H641" s="43" t="str">
        <f t="shared" si="56"/>
        <v/>
      </c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t="str">
        <f t="shared" si="57"/>
        <v/>
      </c>
      <c r="Z641" s="188" t="str">
        <f t="shared" si="58"/>
        <v/>
      </c>
      <c r="AA641" s="188" t="str">
        <f t="shared" si="59"/>
        <v/>
      </c>
    </row>
    <row r="642" spans="5:27" x14ac:dyDescent="0.25">
      <c r="E642" s="289" t="str">
        <f t="shared" si="60"/>
        <v/>
      </c>
      <c r="F642" s="45"/>
      <c r="G642" s="42" t="str">
        <f t="shared" si="55"/>
        <v/>
      </c>
      <c r="H642" s="43" t="str">
        <f t="shared" si="56"/>
        <v/>
      </c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t="str">
        <f t="shared" si="57"/>
        <v/>
      </c>
      <c r="Z642" s="188" t="str">
        <f t="shared" si="58"/>
        <v/>
      </c>
      <c r="AA642" s="188" t="str">
        <f t="shared" si="59"/>
        <v/>
      </c>
    </row>
    <row r="643" spans="5:27" x14ac:dyDescent="0.25">
      <c r="E643" s="289" t="str">
        <f t="shared" si="60"/>
        <v/>
      </c>
      <c r="F643" s="45"/>
      <c r="G643" s="42" t="str">
        <f t="shared" si="55"/>
        <v/>
      </c>
      <c r="H643" s="43" t="str">
        <f t="shared" si="56"/>
        <v/>
      </c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t="str">
        <f t="shared" si="57"/>
        <v/>
      </c>
      <c r="Z643" s="188" t="str">
        <f t="shared" si="58"/>
        <v/>
      </c>
      <c r="AA643" s="188" t="str">
        <f t="shared" si="59"/>
        <v/>
      </c>
    </row>
    <row r="644" spans="5:27" x14ac:dyDescent="0.25">
      <c r="E644" s="289" t="str">
        <f t="shared" si="60"/>
        <v/>
      </c>
      <c r="F644" s="45"/>
      <c r="G644" s="42" t="str">
        <f t="shared" si="55"/>
        <v/>
      </c>
      <c r="H644" s="43" t="str">
        <f t="shared" si="56"/>
        <v/>
      </c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t="str">
        <f t="shared" si="57"/>
        <v/>
      </c>
      <c r="Z644" s="188" t="str">
        <f t="shared" si="58"/>
        <v/>
      </c>
      <c r="AA644" s="188" t="str">
        <f t="shared" si="59"/>
        <v/>
      </c>
    </row>
    <row r="645" spans="5:27" x14ac:dyDescent="0.25">
      <c r="E645" s="289" t="str">
        <f t="shared" si="60"/>
        <v/>
      </c>
      <c r="F645" s="45"/>
      <c r="G645" s="42" t="str">
        <f t="shared" si="55"/>
        <v/>
      </c>
      <c r="H645" s="43" t="str">
        <f t="shared" si="56"/>
        <v/>
      </c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t="str">
        <f t="shared" si="57"/>
        <v/>
      </c>
      <c r="Z645" s="188" t="str">
        <f t="shared" si="58"/>
        <v/>
      </c>
      <c r="AA645" s="188" t="str">
        <f t="shared" si="59"/>
        <v/>
      </c>
    </row>
    <row r="646" spans="5:27" x14ac:dyDescent="0.25">
      <c r="E646" s="289" t="str">
        <f t="shared" si="60"/>
        <v/>
      </c>
      <c r="F646" s="45"/>
      <c r="G646" s="42" t="str">
        <f t="shared" si="55"/>
        <v/>
      </c>
      <c r="H646" s="43" t="str">
        <f t="shared" si="56"/>
        <v/>
      </c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t="str">
        <f t="shared" si="57"/>
        <v/>
      </c>
      <c r="Z646" s="188" t="str">
        <f t="shared" si="58"/>
        <v/>
      </c>
      <c r="AA646" s="188" t="str">
        <f t="shared" si="59"/>
        <v/>
      </c>
    </row>
    <row r="647" spans="5:27" x14ac:dyDescent="0.25">
      <c r="E647" s="289" t="str">
        <f t="shared" si="60"/>
        <v/>
      </c>
      <c r="F647" s="45"/>
      <c r="G647" s="42" t="str">
        <f t="shared" si="55"/>
        <v/>
      </c>
      <c r="H647" s="43" t="str">
        <f t="shared" si="56"/>
        <v/>
      </c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t="str">
        <f t="shared" si="57"/>
        <v/>
      </c>
      <c r="Z647" s="188" t="str">
        <f t="shared" si="58"/>
        <v/>
      </c>
      <c r="AA647" s="188" t="str">
        <f t="shared" si="59"/>
        <v/>
      </c>
    </row>
    <row r="648" spans="5:27" x14ac:dyDescent="0.25">
      <c r="E648" s="289" t="str">
        <f t="shared" si="60"/>
        <v/>
      </c>
      <c r="F648" s="45"/>
      <c r="G648" s="42" t="str">
        <f t="shared" si="55"/>
        <v/>
      </c>
      <c r="H648" s="43" t="str">
        <f t="shared" si="56"/>
        <v/>
      </c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t="str">
        <f t="shared" si="57"/>
        <v/>
      </c>
      <c r="Z648" s="188" t="str">
        <f t="shared" si="58"/>
        <v/>
      </c>
      <c r="AA648" s="188" t="str">
        <f t="shared" si="59"/>
        <v/>
      </c>
    </row>
    <row r="649" spans="5:27" x14ac:dyDescent="0.25">
      <c r="E649" s="289" t="str">
        <f t="shared" si="60"/>
        <v/>
      </c>
      <c r="F649" s="45"/>
      <c r="G649" s="42" t="str">
        <f t="shared" si="55"/>
        <v/>
      </c>
      <c r="H649" s="43" t="str">
        <f t="shared" si="56"/>
        <v/>
      </c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t="str">
        <f t="shared" si="57"/>
        <v/>
      </c>
      <c r="Z649" s="188" t="str">
        <f t="shared" si="58"/>
        <v/>
      </c>
      <c r="AA649" s="188" t="str">
        <f t="shared" si="59"/>
        <v/>
      </c>
    </row>
    <row r="650" spans="5:27" x14ac:dyDescent="0.25">
      <c r="E650" s="289" t="str">
        <f t="shared" si="60"/>
        <v/>
      </c>
      <c r="F650" s="45"/>
      <c r="G650" s="42" t="str">
        <f t="shared" ref="G650:G713" si="61">IF(F650="","",F650/$C$21)</f>
        <v/>
      </c>
      <c r="H650" s="43" t="str">
        <f t="shared" si="56"/>
        <v/>
      </c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t="str">
        <f t="shared" si="57"/>
        <v/>
      </c>
      <c r="Z650" s="188" t="str">
        <f t="shared" si="58"/>
        <v/>
      </c>
      <c r="AA650" s="188" t="str">
        <f t="shared" si="59"/>
        <v/>
      </c>
    </row>
    <row r="651" spans="5:27" x14ac:dyDescent="0.25">
      <c r="E651" s="289" t="str">
        <f t="shared" si="60"/>
        <v/>
      </c>
      <c r="F651" s="45"/>
      <c r="G651" s="42" t="str">
        <f t="shared" si="61"/>
        <v/>
      </c>
      <c r="H651" s="43" t="str">
        <f t="shared" si="56"/>
        <v/>
      </c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t="str">
        <f t="shared" si="57"/>
        <v/>
      </c>
      <c r="Z651" s="188" t="str">
        <f t="shared" si="58"/>
        <v/>
      </c>
      <c r="AA651" s="188" t="str">
        <f t="shared" si="59"/>
        <v/>
      </c>
    </row>
    <row r="652" spans="5:27" x14ac:dyDescent="0.25">
      <c r="E652" s="289" t="str">
        <f t="shared" si="60"/>
        <v/>
      </c>
      <c r="F652" s="45"/>
      <c r="G652" s="42" t="str">
        <f t="shared" si="61"/>
        <v/>
      </c>
      <c r="H652" s="43" t="str">
        <f t="shared" si="56"/>
        <v/>
      </c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t="str">
        <f t="shared" si="57"/>
        <v/>
      </c>
      <c r="Z652" s="188" t="str">
        <f t="shared" si="58"/>
        <v/>
      </c>
      <c r="AA652" s="188" t="str">
        <f t="shared" si="59"/>
        <v/>
      </c>
    </row>
    <row r="653" spans="5:27" x14ac:dyDescent="0.25">
      <c r="E653" s="289" t="str">
        <f t="shared" si="60"/>
        <v/>
      </c>
      <c r="F653" s="45"/>
      <c r="G653" s="42" t="str">
        <f t="shared" si="61"/>
        <v/>
      </c>
      <c r="H653" s="43" t="str">
        <f t="shared" si="56"/>
        <v/>
      </c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t="str">
        <f t="shared" si="57"/>
        <v/>
      </c>
      <c r="Z653" s="188" t="str">
        <f t="shared" si="58"/>
        <v/>
      </c>
      <c r="AA653" s="188" t="str">
        <f t="shared" si="59"/>
        <v/>
      </c>
    </row>
    <row r="654" spans="5:27" x14ac:dyDescent="0.25">
      <c r="E654" s="289" t="str">
        <f t="shared" si="60"/>
        <v/>
      </c>
      <c r="F654" s="45"/>
      <c r="G654" s="42" t="str">
        <f t="shared" si="61"/>
        <v/>
      </c>
      <c r="H654" s="43" t="str">
        <f t="shared" si="56"/>
        <v/>
      </c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t="str">
        <f t="shared" si="57"/>
        <v/>
      </c>
      <c r="Z654" s="188" t="str">
        <f t="shared" si="58"/>
        <v/>
      </c>
      <c r="AA654" s="188" t="str">
        <f t="shared" si="59"/>
        <v/>
      </c>
    </row>
    <row r="655" spans="5:27" x14ac:dyDescent="0.25">
      <c r="E655" s="289" t="str">
        <f t="shared" si="60"/>
        <v/>
      </c>
      <c r="F655" s="45"/>
      <c r="G655" s="42" t="str">
        <f t="shared" si="61"/>
        <v/>
      </c>
      <c r="H655" s="43" t="str">
        <f t="shared" si="56"/>
        <v/>
      </c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t="str">
        <f t="shared" si="57"/>
        <v/>
      </c>
      <c r="Z655" s="188" t="str">
        <f t="shared" si="58"/>
        <v/>
      </c>
      <c r="AA655" s="188" t="str">
        <f t="shared" si="59"/>
        <v/>
      </c>
    </row>
    <row r="656" spans="5:27" x14ac:dyDescent="0.25">
      <c r="E656" s="289" t="str">
        <f t="shared" si="60"/>
        <v/>
      </c>
      <c r="F656" s="45"/>
      <c r="G656" s="42" t="str">
        <f t="shared" si="61"/>
        <v/>
      </c>
      <c r="H656" s="43" t="str">
        <f t="shared" si="56"/>
        <v/>
      </c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t="str">
        <f t="shared" si="57"/>
        <v/>
      </c>
      <c r="Z656" s="188" t="str">
        <f t="shared" si="58"/>
        <v/>
      </c>
      <c r="AA656" s="188" t="str">
        <f t="shared" si="59"/>
        <v/>
      </c>
    </row>
    <row r="657" spans="5:27" x14ac:dyDescent="0.25">
      <c r="E657" s="289" t="str">
        <f t="shared" si="60"/>
        <v/>
      </c>
      <c r="F657" s="45"/>
      <c r="G657" s="42" t="str">
        <f t="shared" si="61"/>
        <v/>
      </c>
      <c r="H657" s="43" t="str">
        <f t="shared" si="56"/>
        <v/>
      </c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t="str">
        <f t="shared" si="57"/>
        <v/>
      </c>
      <c r="Z657" s="188" t="str">
        <f t="shared" si="58"/>
        <v/>
      </c>
      <c r="AA657" s="188" t="str">
        <f t="shared" si="59"/>
        <v/>
      </c>
    </row>
    <row r="658" spans="5:27" x14ac:dyDescent="0.25">
      <c r="E658" s="289" t="str">
        <f t="shared" si="60"/>
        <v/>
      </c>
      <c r="F658" s="45"/>
      <c r="G658" s="42" t="str">
        <f t="shared" si="61"/>
        <v/>
      </c>
      <c r="H658" s="43" t="str">
        <f t="shared" si="56"/>
        <v/>
      </c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t="str">
        <f t="shared" si="57"/>
        <v/>
      </c>
      <c r="Z658" s="188" t="str">
        <f t="shared" si="58"/>
        <v/>
      </c>
      <c r="AA658" s="188" t="str">
        <f t="shared" si="59"/>
        <v/>
      </c>
    </row>
    <row r="659" spans="5:27" x14ac:dyDescent="0.25">
      <c r="E659" s="289" t="str">
        <f t="shared" si="60"/>
        <v/>
      </c>
      <c r="F659" s="45"/>
      <c r="G659" s="42" t="str">
        <f t="shared" si="61"/>
        <v/>
      </c>
      <c r="H659" s="43" t="str">
        <f t="shared" si="56"/>
        <v/>
      </c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t="str">
        <f t="shared" si="57"/>
        <v/>
      </c>
      <c r="Z659" s="188" t="str">
        <f t="shared" si="58"/>
        <v/>
      </c>
      <c r="AA659" s="188" t="str">
        <f t="shared" si="59"/>
        <v/>
      </c>
    </row>
    <row r="660" spans="5:27" x14ac:dyDescent="0.25">
      <c r="E660" s="289" t="str">
        <f t="shared" si="60"/>
        <v/>
      </c>
      <c r="F660" s="45"/>
      <c r="G660" s="42" t="str">
        <f t="shared" si="61"/>
        <v/>
      </c>
      <c r="H660" s="43" t="str">
        <f t="shared" ref="H660:H723" si="62">IF(F660="","",G660-1)</f>
        <v/>
      </c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t="str">
        <f t="shared" si="57"/>
        <v/>
      </c>
      <c r="Z660" s="188" t="str">
        <f t="shared" si="58"/>
        <v/>
      </c>
      <c r="AA660" s="188" t="str">
        <f t="shared" si="59"/>
        <v/>
      </c>
    </row>
    <row r="661" spans="5:27" x14ac:dyDescent="0.25">
      <c r="E661" s="289" t="str">
        <f t="shared" si="60"/>
        <v/>
      </c>
      <c r="F661" s="45"/>
      <c r="G661" s="42" t="str">
        <f t="shared" si="61"/>
        <v/>
      </c>
      <c r="H661" s="43" t="str">
        <f t="shared" si="62"/>
        <v/>
      </c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t="str">
        <f t="shared" si="57"/>
        <v/>
      </c>
      <c r="Z661" s="188" t="str">
        <f t="shared" si="58"/>
        <v/>
      </c>
      <c r="AA661" s="188" t="str">
        <f t="shared" si="59"/>
        <v/>
      </c>
    </row>
    <row r="662" spans="5:27" x14ac:dyDescent="0.25">
      <c r="E662" s="289" t="str">
        <f t="shared" si="60"/>
        <v/>
      </c>
      <c r="F662" s="45"/>
      <c r="G662" s="42" t="str">
        <f t="shared" si="61"/>
        <v/>
      </c>
      <c r="H662" s="43" t="str">
        <f t="shared" si="62"/>
        <v/>
      </c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t="str">
        <f t="shared" si="57"/>
        <v/>
      </c>
      <c r="Z662" s="188" t="str">
        <f t="shared" si="58"/>
        <v/>
      </c>
      <c r="AA662" s="188" t="str">
        <f t="shared" si="59"/>
        <v/>
      </c>
    </row>
    <row r="663" spans="5:27" x14ac:dyDescent="0.25">
      <c r="E663" s="289" t="str">
        <f t="shared" si="60"/>
        <v/>
      </c>
      <c r="F663" s="45"/>
      <c r="G663" s="42" t="str">
        <f t="shared" si="61"/>
        <v/>
      </c>
      <c r="H663" s="43" t="str">
        <f t="shared" si="62"/>
        <v/>
      </c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t="str">
        <f t="shared" si="57"/>
        <v/>
      </c>
      <c r="Z663" s="188" t="str">
        <f t="shared" si="58"/>
        <v/>
      </c>
      <c r="AA663" s="188" t="str">
        <f t="shared" si="59"/>
        <v/>
      </c>
    </row>
    <row r="664" spans="5:27" x14ac:dyDescent="0.25">
      <c r="E664" s="289" t="str">
        <f t="shared" si="60"/>
        <v/>
      </c>
      <c r="F664" s="45"/>
      <c r="G664" s="42" t="str">
        <f t="shared" si="61"/>
        <v/>
      </c>
      <c r="H664" s="43" t="str">
        <f t="shared" si="62"/>
        <v/>
      </c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t="str">
        <f t="shared" si="57"/>
        <v/>
      </c>
      <c r="Z664" s="188" t="str">
        <f t="shared" si="58"/>
        <v/>
      </c>
      <c r="AA664" s="188" t="str">
        <f t="shared" si="59"/>
        <v/>
      </c>
    </row>
    <row r="665" spans="5:27" x14ac:dyDescent="0.25">
      <c r="E665" s="289" t="str">
        <f t="shared" si="60"/>
        <v/>
      </c>
      <c r="F665" s="45"/>
      <c r="G665" s="42" t="str">
        <f t="shared" si="61"/>
        <v/>
      </c>
      <c r="H665" s="43" t="str">
        <f t="shared" si="62"/>
        <v/>
      </c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t="str">
        <f t="shared" si="57"/>
        <v/>
      </c>
      <c r="Z665" s="188" t="str">
        <f t="shared" si="58"/>
        <v/>
      </c>
      <c r="AA665" s="188" t="str">
        <f t="shared" si="59"/>
        <v/>
      </c>
    </row>
    <row r="666" spans="5:27" x14ac:dyDescent="0.25">
      <c r="E666" s="289" t="str">
        <f t="shared" si="60"/>
        <v/>
      </c>
      <c r="F666" s="45"/>
      <c r="G666" s="42" t="str">
        <f t="shared" si="61"/>
        <v/>
      </c>
      <c r="H666" s="43" t="str">
        <f t="shared" si="62"/>
        <v/>
      </c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t="str">
        <f t="shared" si="57"/>
        <v/>
      </c>
      <c r="Z666" s="188" t="str">
        <f t="shared" si="58"/>
        <v/>
      </c>
      <c r="AA666" s="188" t="str">
        <f t="shared" si="59"/>
        <v/>
      </c>
    </row>
    <row r="667" spans="5:27" x14ac:dyDescent="0.25">
      <c r="E667" s="289" t="str">
        <f t="shared" si="60"/>
        <v/>
      </c>
      <c r="F667" s="45"/>
      <c r="G667" s="42" t="str">
        <f t="shared" si="61"/>
        <v/>
      </c>
      <c r="H667" s="43" t="str">
        <f t="shared" si="62"/>
        <v/>
      </c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t="str">
        <f t="shared" si="57"/>
        <v/>
      </c>
      <c r="Z667" s="188" t="str">
        <f t="shared" si="58"/>
        <v/>
      </c>
      <c r="AA667" s="188" t="str">
        <f t="shared" si="59"/>
        <v/>
      </c>
    </row>
    <row r="668" spans="5:27" x14ac:dyDescent="0.25">
      <c r="E668" s="289" t="str">
        <f t="shared" si="60"/>
        <v/>
      </c>
      <c r="F668" s="45"/>
      <c r="G668" s="42" t="str">
        <f t="shared" si="61"/>
        <v/>
      </c>
      <c r="H668" s="43" t="str">
        <f t="shared" si="62"/>
        <v/>
      </c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t="str">
        <f t="shared" si="57"/>
        <v/>
      </c>
      <c r="Z668" s="188" t="str">
        <f t="shared" si="58"/>
        <v/>
      </c>
      <c r="AA668" s="188" t="str">
        <f t="shared" si="59"/>
        <v/>
      </c>
    </row>
    <row r="669" spans="5:27" x14ac:dyDescent="0.25">
      <c r="E669" s="289" t="str">
        <f t="shared" si="60"/>
        <v/>
      </c>
      <c r="F669" s="45"/>
      <c r="G669" s="42" t="str">
        <f t="shared" si="61"/>
        <v/>
      </c>
      <c r="H669" s="43" t="str">
        <f t="shared" si="62"/>
        <v/>
      </c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t="str">
        <f t="shared" si="57"/>
        <v/>
      </c>
      <c r="Z669" s="188" t="str">
        <f t="shared" si="58"/>
        <v/>
      </c>
      <c r="AA669" s="188" t="str">
        <f t="shared" si="59"/>
        <v/>
      </c>
    </row>
    <row r="670" spans="5:27" x14ac:dyDescent="0.25">
      <c r="E670" s="289" t="str">
        <f t="shared" si="60"/>
        <v/>
      </c>
      <c r="F670" s="45"/>
      <c r="G670" s="42" t="str">
        <f t="shared" si="61"/>
        <v/>
      </c>
      <c r="H670" s="43" t="str">
        <f t="shared" si="62"/>
        <v/>
      </c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t="str">
        <f t="shared" si="57"/>
        <v/>
      </c>
      <c r="Z670" s="188" t="str">
        <f t="shared" si="58"/>
        <v/>
      </c>
      <c r="AA670" s="188" t="str">
        <f t="shared" si="59"/>
        <v/>
      </c>
    </row>
    <row r="671" spans="5:27" x14ac:dyDescent="0.25">
      <c r="E671" s="289" t="str">
        <f t="shared" si="60"/>
        <v/>
      </c>
      <c r="F671" s="45"/>
      <c r="G671" s="42" t="str">
        <f t="shared" si="61"/>
        <v/>
      </c>
      <c r="H671" s="43" t="str">
        <f t="shared" si="62"/>
        <v/>
      </c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t="str">
        <f t="shared" si="57"/>
        <v/>
      </c>
      <c r="Z671" s="188" t="str">
        <f t="shared" si="58"/>
        <v/>
      </c>
      <c r="AA671" s="188" t="str">
        <f t="shared" si="59"/>
        <v/>
      </c>
    </row>
    <row r="672" spans="5:27" x14ac:dyDescent="0.25">
      <c r="E672" s="289" t="str">
        <f t="shared" si="60"/>
        <v/>
      </c>
      <c r="F672" s="45"/>
      <c r="G672" s="42" t="str">
        <f t="shared" si="61"/>
        <v/>
      </c>
      <c r="H672" s="43" t="str">
        <f t="shared" si="62"/>
        <v/>
      </c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t="str">
        <f t="shared" si="57"/>
        <v/>
      </c>
      <c r="Z672" s="188" t="str">
        <f t="shared" si="58"/>
        <v/>
      </c>
      <c r="AA672" s="188" t="str">
        <f t="shared" si="59"/>
        <v/>
      </c>
    </row>
    <row r="673" spans="5:27" x14ac:dyDescent="0.25">
      <c r="E673" s="289" t="str">
        <f t="shared" si="60"/>
        <v/>
      </c>
      <c r="F673" s="45"/>
      <c r="G673" s="42" t="str">
        <f t="shared" si="61"/>
        <v/>
      </c>
      <c r="H673" s="43" t="str">
        <f t="shared" si="62"/>
        <v/>
      </c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t="str">
        <f t="shared" si="57"/>
        <v/>
      </c>
      <c r="Z673" s="188" t="str">
        <f t="shared" si="58"/>
        <v/>
      </c>
      <c r="AA673" s="188" t="str">
        <f t="shared" si="59"/>
        <v/>
      </c>
    </row>
    <row r="674" spans="5:27" x14ac:dyDescent="0.25">
      <c r="E674" s="289" t="str">
        <f t="shared" si="60"/>
        <v/>
      </c>
      <c r="F674" s="45"/>
      <c r="G674" s="42" t="str">
        <f t="shared" si="61"/>
        <v/>
      </c>
      <c r="H674" s="43" t="str">
        <f t="shared" si="62"/>
        <v/>
      </c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t="str">
        <f t="shared" si="57"/>
        <v/>
      </c>
      <c r="Z674" s="188" t="str">
        <f t="shared" si="58"/>
        <v/>
      </c>
      <c r="AA674" s="188" t="str">
        <f t="shared" si="59"/>
        <v/>
      </c>
    </row>
    <row r="675" spans="5:27" x14ac:dyDescent="0.25">
      <c r="E675" s="289" t="str">
        <f t="shared" si="60"/>
        <v/>
      </c>
      <c r="F675" s="45"/>
      <c r="G675" s="42" t="str">
        <f t="shared" si="61"/>
        <v/>
      </c>
      <c r="H675" s="43" t="str">
        <f t="shared" si="62"/>
        <v/>
      </c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t="str">
        <f t="shared" si="57"/>
        <v/>
      </c>
      <c r="Z675" s="188" t="str">
        <f t="shared" si="58"/>
        <v/>
      </c>
      <c r="AA675" s="188" t="str">
        <f t="shared" si="59"/>
        <v/>
      </c>
    </row>
    <row r="676" spans="5:27" x14ac:dyDescent="0.25">
      <c r="E676" s="289" t="str">
        <f t="shared" si="60"/>
        <v/>
      </c>
      <c r="F676" s="45"/>
      <c r="G676" s="42" t="str">
        <f t="shared" si="61"/>
        <v/>
      </c>
      <c r="H676" s="43" t="str">
        <f t="shared" si="62"/>
        <v/>
      </c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t="str">
        <f t="shared" ref="Y676:Y739" si="63">IF(C676="","",C676/$C$21)</f>
        <v/>
      </c>
      <c r="Z676" s="188" t="str">
        <f t="shared" ref="Z676:Z739" si="64">IF(C676="",IF(Y676="","",Y676),AVERAGE(Y667:Y687))</f>
        <v/>
      </c>
      <c r="AA676" s="188" t="str">
        <f t="shared" ref="AA676:AA739" si="65">IF(D676="",IF(Z676="","",Z676),AVERAGE(Y657:Y697))</f>
        <v/>
      </c>
    </row>
    <row r="677" spans="5:27" x14ac:dyDescent="0.25">
      <c r="E677" s="289" t="str">
        <f t="shared" ref="E677:E740" si="66">IF(C677="","",((C677/$C$22)-1))</f>
        <v/>
      </c>
      <c r="F677" s="45"/>
      <c r="G677" s="42" t="str">
        <f t="shared" si="61"/>
        <v/>
      </c>
      <c r="H677" s="43" t="str">
        <f t="shared" si="62"/>
        <v/>
      </c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t="str">
        <f t="shared" si="63"/>
        <v/>
      </c>
      <c r="Z677" s="188" t="str">
        <f t="shared" si="64"/>
        <v/>
      </c>
      <c r="AA677" s="188" t="str">
        <f t="shared" si="65"/>
        <v/>
      </c>
    </row>
    <row r="678" spans="5:27" x14ac:dyDescent="0.25">
      <c r="E678" s="289" t="str">
        <f t="shared" si="66"/>
        <v/>
      </c>
      <c r="F678" s="45"/>
      <c r="G678" s="42" t="str">
        <f t="shared" si="61"/>
        <v/>
      </c>
      <c r="H678" s="43" t="str">
        <f t="shared" si="62"/>
        <v/>
      </c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t="str">
        <f t="shared" si="63"/>
        <v/>
      </c>
      <c r="Z678" s="188" t="str">
        <f t="shared" si="64"/>
        <v/>
      </c>
      <c r="AA678" s="188" t="str">
        <f t="shared" si="65"/>
        <v/>
      </c>
    </row>
    <row r="679" spans="5:27" x14ac:dyDescent="0.25">
      <c r="E679" s="289" t="str">
        <f t="shared" si="66"/>
        <v/>
      </c>
      <c r="F679" s="45"/>
      <c r="G679" s="42" t="str">
        <f t="shared" si="61"/>
        <v/>
      </c>
      <c r="H679" s="43" t="str">
        <f t="shared" si="62"/>
        <v/>
      </c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t="str">
        <f t="shared" si="63"/>
        <v/>
      </c>
      <c r="Z679" s="188" t="str">
        <f t="shared" si="64"/>
        <v/>
      </c>
      <c r="AA679" s="188" t="str">
        <f t="shared" si="65"/>
        <v/>
      </c>
    </row>
    <row r="680" spans="5:27" x14ac:dyDescent="0.25">
      <c r="E680" s="289" t="str">
        <f t="shared" si="66"/>
        <v/>
      </c>
      <c r="F680" s="45"/>
      <c r="G680" s="42" t="str">
        <f t="shared" si="61"/>
        <v/>
      </c>
      <c r="H680" s="43" t="str">
        <f t="shared" si="62"/>
        <v/>
      </c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t="str">
        <f t="shared" si="63"/>
        <v/>
      </c>
      <c r="Z680" s="188" t="str">
        <f t="shared" si="64"/>
        <v/>
      </c>
      <c r="AA680" s="188" t="str">
        <f t="shared" si="65"/>
        <v/>
      </c>
    </row>
    <row r="681" spans="5:27" x14ac:dyDescent="0.25">
      <c r="E681" s="289" t="str">
        <f t="shared" si="66"/>
        <v/>
      </c>
      <c r="F681" s="45"/>
      <c r="G681" s="42" t="str">
        <f t="shared" si="61"/>
        <v/>
      </c>
      <c r="H681" s="43" t="str">
        <f t="shared" si="62"/>
        <v/>
      </c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t="str">
        <f t="shared" si="63"/>
        <v/>
      </c>
      <c r="Z681" s="188" t="str">
        <f t="shared" si="64"/>
        <v/>
      </c>
      <c r="AA681" s="188" t="str">
        <f t="shared" si="65"/>
        <v/>
      </c>
    </row>
    <row r="682" spans="5:27" x14ac:dyDescent="0.25">
      <c r="E682" s="289" t="str">
        <f t="shared" si="66"/>
        <v/>
      </c>
      <c r="F682" s="45"/>
      <c r="G682" s="42" t="str">
        <f t="shared" si="61"/>
        <v/>
      </c>
      <c r="H682" s="43" t="str">
        <f t="shared" si="62"/>
        <v/>
      </c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t="str">
        <f t="shared" si="63"/>
        <v/>
      </c>
      <c r="Z682" s="188" t="str">
        <f t="shared" si="64"/>
        <v/>
      </c>
      <c r="AA682" s="188" t="str">
        <f t="shared" si="65"/>
        <v/>
      </c>
    </row>
    <row r="683" spans="5:27" x14ac:dyDescent="0.25">
      <c r="E683" s="289" t="str">
        <f t="shared" si="66"/>
        <v/>
      </c>
      <c r="F683" s="45"/>
      <c r="G683" s="42" t="str">
        <f t="shared" si="61"/>
        <v/>
      </c>
      <c r="H683" s="43" t="str">
        <f t="shared" si="62"/>
        <v/>
      </c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t="str">
        <f t="shared" si="63"/>
        <v/>
      </c>
      <c r="Z683" s="188" t="str">
        <f t="shared" si="64"/>
        <v/>
      </c>
      <c r="AA683" s="188" t="str">
        <f t="shared" si="65"/>
        <v/>
      </c>
    </row>
    <row r="684" spans="5:27" x14ac:dyDescent="0.25">
      <c r="E684" s="289" t="str">
        <f t="shared" si="66"/>
        <v/>
      </c>
      <c r="F684" s="45"/>
      <c r="G684" s="42" t="str">
        <f t="shared" si="61"/>
        <v/>
      </c>
      <c r="H684" s="43" t="str">
        <f t="shared" si="62"/>
        <v/>
      </c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t="str">
        <f t="shared" si="63"/>
        <v/>
      </c>
      <c r="Z684" s="188" t="str">
        <f t="shared" si="64"/>
        <v/>
      </c>
      <c r="AA684" s="188" t="str">
        <f t="shared" si="65"/>
        <v/>
      </c>
    </row>
    <row r="685" spans="5:27" x14ac:dyDescent="0.25">
      <c r="E685" s="289" t="str">
        <f t="shared" si="66"/>
        <v/>
      </c>
      <c r="F685" s="45"/>
      <c r="G685" s="42" t="str">
        <f t="shared" si="61"/>
        <v/>
      </c>
      <c r="H685" s="43" t="str">
        <f t="shared" si="62"/>
        <v/>
      </c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t="str">
        <f t="shared" si="63"/>
        <v/>
      </c>
      <c r="Z685" s="188" t="str">
        <f t="shared" si="64"/>
        <v/>
      </c>
      <c r="AA685" s="188" t="str">
        <f t="shared" si="65"/>
        <v/>
      </c>
    </row>
    <row r="686" spans="5:27" x14ac:dyDescent="0.25">
      <c r="E686" s="289" t="str">
        <f t="shared" si="66"/>
        <v/>
      </c>
      <c r="F686" s="45"/>
      <c r="G686" s="42" t="str">
        <f t="shared" si="61"/>
        <v/>
      </c>
      <c r="H686" s="43" t="str">
        <f t="shared" si="62"/>
        <v/>
      </c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t="str">
        <f t="shared" si="63"/>
        <v/>
      </c>
      <c r="Z686" s="188" t="str">
        <f t="shared" si="64"/>
        <v/>
      </c>
      <c r="AA686" s="188" t="str">
        <f t="shared" si="65"/>
        <v/>
      </c>
    </row>
    <row r="687" spans="5:27" x14ac:dyDescent="0.25">
      <c r="E687" s="289" t="str">
        <f t="shared" si="66"/>
        <v/>
      </c>
      <c r="F687" s="45"/>
      <c r="G687" s="42" t="str">
        <f t="shared" si="61"/>
        <v/>
      </c>
      <c r="H687" s="43" t="str">
        <f t="shared" si="62"/>
        <v/>
      </c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t="str">
        <f t="shared" si="63"/>
        <v/>
      </c>
      <c r="Z687" s="188" t="str">
        <f t="shared" si="64"/>
        <v/>
      </c>
      <c r="AA687" s="188" t="str">
        <f t="shared" si="65"/>
        <v/>
      </c>
    </row>
    <row r="688" spans="5:27" x14ac:dyDescent="0.25">
      <c r="E688" s="289" t="str">
        <f t="shared" si="66"/>
        <v/>
      </c>
      <c r="F688" s="45"/>
      <c r="G688" s="42" t="str">
        <f t="shared" si="61"/>
        <v/>
      </c>
      <c r="H688" s="43" t="str">
        <f t="shared" si="62"/>
        <v/>
      </c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t="str">
        <f t="shared" si="63"/>
        <v/>
      </c>
      <c r="Z688" s="188" t="str">
        <f t="shared" si="64"/>
        <v/>
      </c>
      <c r="AA688" s="188" t="str">
        <f t="shared" si="65"/>
        <v/>
      </c>
    </row>
    <row r="689" spans="5:27" x14ac:dyDescent="0.25">
      <c r="E689" s="289" t="str">
        <f t="shared" si="66"/>
        <v/>
      </c>
      <c r="F689" s="45"/>
      <c r="G689" s="42" t="str">
        <f t="shared" si="61"/>
        <v/>
      </c>
      <c r="H689" s="43" t="str">
        <f t="shared" si="62"/>
        <v/>
      </c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t="str">
        <f t="shared" si="63"/>
        <v/>
      </c>
      <c r="Z689" s="188" t="str">
        <f t="shared" si="64"/>
        <v/>
      </c>
      <c r="AA689" s="188" t="str">
        <f t="shared" si="65"/>
        <v/>
      </c>
    </row>
    <row r="690" spans="5:27" x14ac:dyDescent="0.25">
      <c r="E690" s="289" t="str">
        <f t="shared" si="66"/>
        <v/>
      </c>
      <c r="F690" s="45"/>
      <c r="G690" s="42" t="str">
        <f t="shared" si="61"/>
        <v/>
      </c>
      <c r="H690" s="43" t="str">
        <f t="shared" si="62"/>
        <v/>
      </c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t="str">
        <f t="shared" si="63"/>
        <v/>
      </c>
      <c r="Z690" s="188" t="str">
        <f t="shared" si="64"/>
        <v/>
      </c>
      <c r="AA690" s="188" t="str">
        <f t="shared" si="65"/>
        <v/>
      </c>
    </row>
    <row r="691" spans="5:27" x14ac:dyDescent="0.25">
      <c r="E691" s="289" t="str">
        <f t="shared" si="66"/>
        <v/>
      </c>
      <c r="F691" s="45"/>
      <c r="G691" s="42" t="str">
        <f t="shared" si="61"/>
        <v/>
      </c>
      <c r="H691" s="43" t="str">
        <f t="shared" si="62"/>
        <v/>
      </c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t="str">
        <f t="shared" si="63"/>
        <v/>
      </c>
      <c r="Z691" s="188" t="str">
        <f t="shared" si="64"/>
        <v/>
      </c>
      <c r="AA691" s="188" t="str">
        <f t="shared" si="65"/>
        <v/>
      </c>
    </row>
    <row r="692" spans="5:27" x14ac:dyDescent="0.25">
      <c r="E692" s="289" t="str">
        <f t="shared" si="66"/>
        <v/>
      </c>
      <c r="F692" s="45"/>
      <c r="G692" s="42" t="str">
        <f t="shared" si="61"/>
        <v/>
      </c>
      <c r="H692" s="43" t="str">
        <f t="shared" si="62"/>
        <v/>
      </c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t="str">
        <f t="shared" si="63"/>
        <v/>
      </c>
      <c r="Z692" s="188" t="str">
        <f t="shared" si="64"/>
        <v/>
      </c>
      <c r="AA692" s="188" t="str">
        <f t="shared" si="65"/>
        <v/>
      </c>
    </row>
    <row r="693" spans="5:27" x14ac:dyDescent="0.25">
      <c r="E693" s="289" t="str">
        <f t="shared" si="66"/>
        <v/>
      </c>
      <c r="F693" s="45"/>
      <c r="G693" s="42" t="str">
        <f t="shared" si="61"/>
        <v/>
      </c>
      <c r="H693" s="43" t="str">
        <f t="shared" si="62"/>
        <v/>
      </c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t="str">
        <f t="shared" si="63"/>
        <v/>
      </c>
      <c r="Z693" s="188" t="str">
        <f t="shared" si="64"/>
        <v/>
      </c>
      <c r="AA693" s="188" t="str">
        <f t="shared" si="65"/>
        <v/>
      </c>
    </row>
    <row r="694" spans="5:27" x14ac:dyDescent="0.25">
      <c r="E694" s="289" t="str">
        <f t="shared" si="66"/>
        <v/>
      </c>
      <c r="F694" s="45"/>
      <c r="G694" s="42" t="str">
        <f t="shared" si="61"/>
        <v/>
      </c>
      <c r="H694" s="43" t="str">
        <f t="shared" si="62"/>
        <v/>
      </c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t="str">
        <f t="shared" si="63"/>
        <v/>
      </c>
      <c r="Z694" s="188" t="str">
        <f t="shared" si="64"/>
        <v/>
      </c>
      <c r="AA694" s="188" t="str">
        <f t="shared" si="65"/>
        <v/>
      </c>
    </row>
    <row r="695" spans="5:27" x14ac:dyDescent="0.25">
      <c r="E695" s="289" t="str">
        <f t="shared" si="66"/>
        <v/>
      </c>
      <c r="F695" s="45"/>
      <c r="G695" s="42" t="str">
        <f t="shared" si="61"/>
        <v/>
      </c>
      <c r="H695" s="43" t="str">
        <f t="shared" si="62"/>
        <v/>
      </c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t="str">
        <f t="shared" si="63"/>
        <v/>
      </c>
      <c r="Z695" s="188" t="str">
        <f t="shared" si="64"/>
        <v/>
      </c>
      <c r="AA695" s="188" t="str">
        <f t="shared" si="65"/>
        <v/>
      </c>
    </row>
    <row r="696" spans="5:27" x14ac:dyDescent="0.25">
      <c r="E696" s="289" t="str">
        <f t="shared" si="66"/>
        <v/>
      </c>
      <c r="F696" s="45"/>
      <c r="G696" s="42" t="str">
        <f t="shared" si="61"/>
        <v/>
      </c>
      <c r="H696" s="43" t="str">
        <f t="shared" si="62"/>
        <v/>
      </c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t="str">
        <f t="shared" si="63"/>
        <v/>
      </c>
      <c r="Z696" s="188" t="str">
        <f t="shared" si="64"/>
        <v/>
      </c>
      <c r="AA696" s="188" t="str">
        <f t="shared" si="65"/>
        <v/>
      </c>
    </row>
    <row r="697" spans="5:27" x14ac:dyDescent="0.25">
      <c r="E697" s="289" t="str">
        <f t="shared" si="66"/>
        <v/>
      </c>
      <c r="F697" s="45"/>
      <c r="G697" s="42" t="str">
        <f t="shared" si="61"/>
        <v/>
      </c>
      <c r="H697" s="43" t="str">
        <f t="shared" si="62"/>
        <v/>
      </c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t="str">
        <f t="shared" si="63"/>
        <v/>
      </c>
      <c r="Z697" s="188" t="str">
        <f t="shared" si="64"/>
        <v/>
      </c>
      <c r="AA697" s="188" t="str">
        <f t="shared" si="65"/>
        <v/>
      </c>
    </row>
    <row r="698" spans="5:27" x14ac:dyDescent="0.25">
      <c r="E698" s="289" t="str">
        <f t="shared" si="66"/>
        <v/>
      </c>
      <c r="F698" s="45"/>
      <c r="G698" s="42" t="str">
        <f t="shared" si="61"/>
        <v/>
      </c>
      <c r="H698" s="43" t="str">
        <f t="shared" si="62"/>
        <v/>
      </c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t="str">
        <f t="shared" si="63"/>
        <v/>
      </c>
      <c r="Z698" s="188" t="str">
        <f t="shared" si="64"/>
        <v/>
      </c>
      <c r="AA698" s="188" t="str">
        <f t="shared" si="65"/>
        <v/>
      </c>
    </row>
    <row r="699" spans="5:27" x14ac:dyDescent="0.25">
      <c r="E699" s="289" t="str">
        <f t="shared" si="66"/>
        <v/>
      </c>
      <c r="F699" s="45"/>
      <c r="G699" s="42" t="str">
        <f t="shared" si="61"/>
        <v/>
      </c>
      <c r="H699" s="43" t="str">
        <f t="shared" si="62"/>
        <v/>
      </c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t="str">
        <f t="shared" si="63"/>
        <v/>
      </c>
      <c r="Z699" s="188" t="str">
        <f t="shared" si="64"/>
        <v/>
      </c>
      <c r="AA699" s="188" t="str">
        <f t="shared" si="65"/>
        <v/>
      </c>
    </row>
    <row r="700" spans="5:27" x14ac:dyDescent="0.25">
      <c r="E700" s="289" t="str">
        <f t="shared" si="66"/>
        <v/>
      </c>
      <c r="F700" s="45"/>
      <c r="G700" s="42" t="str">
        <f t="shared" si="61"/>
        <v/>
      </c>
      <c r="H700" s="43" t="str">
        <f t="shared" si="62"/>
        <v/>
      </c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t="str">
        <f t="shared" si="63"/>
        <v/>
      </c>
      <c r="Z700" s="188" t="str">
        <f t="shared" si="64"/>
        <v/>
      </c>
      <c r="AA700" s="188" t="str">
        <f t="shared" si="65"/>
        <v/>
      </c>
    </row>
    <row r="701" spans="5:27" x14ac:dyDescent="0.25">
      <c r="E701" s="289" t="str">
        <f t="shared" si="66"/>
        <v/>
      </c>
      <c r="F701" s="45"/>
      <c r="G701" s="42" t="str">
        <f t="shared" si="61"/>
        <v/>
      </c>
      <c r="H701" s="43" t="str">
        <f t="shared" si="62"/>
        <v/>
      </c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t="str">
        <f t="shared" si="63"/>
        <v/>
      </c>
      <c r="Z701" s="188" t="str">
        <f t="shared" si="64"/>
        <v/>
      </c>
      <c r="AA701" s="188" t="str">
        <f t="shared" si="65"/>
        <v/>
      </c>
    </row>
    <row r="702" spans="5:27" x14ac:dyDescent="0.25">
      <c r="E702" s="289" t="str">
        <f t="shared" si="66"/>
        <v/>
      </c>
      <c r="F702" s="45"/>
      <c r="G702" s="42" t="str">
        <f t="shared" si="61"/>
        <v/>
      </c>
      <c r="H702" s="43" t="str">
        <f t="shared" si="62"/>
        <v/>
      </c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t="str">
        <f t="shared" si="63"/>
        <v/>
      </c>
      <c r="Z702" s="188" t="str">
        <f t="shared" si="64"/>
        <v/>
      </c>
      <c r="AA702" s="188" t="str">
        <f t="shared" si="65"/>
        <v/>
      </c>
    </row>
    <row r="703" spans="5:27" x14ac:dyDescent="0.25">
      <c r="E703" s="289" t="str">
        <f t="shared" si="66"/>
        <v/>
      </c>
      <c r="F703" s="45"/>
      <c r="G703" s="42" t="str">
        <f t="shared" si="61"/>
        <v/>
      </c>
      <c r="H703" s="43" t="str">
        <f t="shared" si="62"/>
        <v/>
      </c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t="str">
        <f t="shared" si="63"/>
        <v/>
      </c>
      <c r="Z703" s="188" t="str">
        <f t="shared" si="64"/>
        <v/>
      </c>
      <c r="AA703" s="188" t="str">
        <f t="shared" si="65"/>
        <v/>
      </c>
    </row>
    <row r="704" spans="5:27" x14ac:dyDescent="0.25">
      <c r="E704" s="289" t="str">
        <f t="shared" si="66"/>
        <v/>
      </c>
      <c r="F704" s="45"/>
      <c r="G704" s="42" t="str">
        <f t="shared" si="61"/>
        <v/>
      </c>
      <c r="H704" s="43" t="str">
        <f t="shared" si="62"/>
        <v/>
      </c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t="str">
        <f t="shared" si="63"/>
        <v/>
      </c>
      <c r="Z704" s="188" t="str">
        <f t="shared" si="64"/>
        <v/>
      </c>
      <c r="AA704" s="188" t="str">
        <f t="shared" si="65"/>
        <v/>
      </c>
    </row>
    <row r="705" spans="5:27" x14ac:dyDescent="0.25">
      <c r="E705" s="289" t="str">
        <f t="shared" si="66"/>
        <v/>
      </c>
      <c r="F705" s="45"/>
      <c r="G705" s="42" t="str">
        <f t="shared" si="61"/>
        <v/>
      </c>
      <c r="H705" s="43" t="str">
        <f t="shared" si="62"/>
        <v/>
      </c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t="str">
        <f t="shared" si="63"/>
        <v/>
      </c>
      <c r="Z705" s="188" t="str">
        <f t="shared" si="64"/>
        <v/>
      </c>
      <c r="AA705" s="188" t="str">
        <f t="shared" si="65"/>
        <v/>
      </c>
    </row>
    <row r="706" spans="5:27" x14ac:dyDescent="0.25">
      <c r="E706" s="289" t="str">
        <f t="shared" si="66"/>
        <v/>
      </c>
      <c r="F706" s="45"/>
      <c r="G706" s="42" t="str">
        <f t="shared" si="61"/>
        <v/>
      </c>
      <c r="H706" s="43" t="str">
        <f t="shared" si="62"/>
        <v/>
      </c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t="str">
        <f t="shared" si="63"/>
        <v/>
      </c>
      <c r="Z706" s="188" t="str">
        <f t="shared" si="64"/>
        <v/>
      </c>
      <c r="AA706" s="188" t="str">
        <f t="shared" si="65"/>
        <v/>
      </c>
    </row>
    <row r="707" spans="5:27" x14ac:dyDescent="0.25">
      <c r="E707" s="289" t="str">
        <f t="shared" si="66"/>
        <v/>
      </c>
      <c r="F707" s="45"/>
      <c r="G707" s="42" t="str">
        <f t="shared" si="61"/>
        <v/>
      </c>
      <c r="H707" s="43" t="str">
        <f t="shared" si="62"/>
        <v/>
      </c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t="str">
        <f t="shared" si="63"/>
        <v/>
      </c>
      <c r="Z707" s="188" t="str">
        <f t="shared" si="64"/>
        <v/>
      </c>
      <c r="AA707" s="188" t="str">
        <f t="shared" si="65"/>
        <v/>
      </c>
    </row>
    <row r="708" spans="5:27" x14ac:dyDescent="0.25">
      <c r="E708" s="289" t="str">
        <f t="shared" si="66"/>
        <v/>
      </c>
      <c r="F708" s="45"/>
      <c r="G708" s="42" t="str">
        <f t="shared" si="61"/>
        <v/>
      </c>
      <c r="H708" s="43" t="str">
        <f t="shared" si="62"/>
        <v/>
      </c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t="str">
        <f t="shared" si="63"/>
        <v/>
      </c>
      <c r="Z708" s="188" t="str">
        <f t="shared" si="64"/>
        <v/>
      </c>
      <c r="AA708" s="188" t="str">
        <f t="shared" si="65"/>
        <v/>
      </c>
    </row>
    <row r="709" spans="5:27" x14ac:dyDescent="0.25">
      <c r="E709" s="289" t="str">
        <f t="shared" si="66"/>
        <v/>
      </c>
      <c r="F709" s="45"/>
      <c r="G709" s="42" t="str">
        <f t="shared" si="61"/>
        <v/>
      </c>
      <c r="H709" s="43" t="str">
        <f t="shared" si="62"/>
        <v/>
      </c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t="str">
        <f t="shared" si="63"/>
        <v/>
      </c>
      <c r="Z709" s="188" t="str">
        <f t="shared" si="64"/>
        <v/>
      </c>
      <c r="AA709" s="188" t="str">
        <f t="shared" si="65"/>
        <v/>
      </c>
    </row>
    <row r="710" spans="5:27" x14ac:dyDescent="0.25">
      <c r="E710" s="289" t="str">
        <f t="shared" si="66"/>
        <v/>
      </c>
      <c r="F710" s="45"/>
      <c r="G710" s="42" t="str">
        <f t="shared" si="61"/>
        <v/>
      </c>
      <c r="H710" s="43" t="str">
        <f t="shared" si="62"/>
        <v/>
      </c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t="str">
        <f t="shared" si="63"/>
        <v/>
      </c>
      <c r="Z710" s="188" t="str">
        <f t="shared" si="64"/>
        <v/>
      </c>
      <c r="AA710" s="188" t="str">
        <f t="shared" si="65"/>
        <v/>
      </c>
    </row>
    <row r="711" spans="5:27" x14ac:dyDescent="0.25">
      <c r="E711" s="289" t="str">
        <f t="shared" si="66"/>
        <v/>
      </c>
      <c r="F711" s="45"/>
      <c r="G711" s="42" t="str">
        <f t="shared" si="61"/>
        <v/>
      </c>
      <c r="H711" s="43" t="str">
        <f t="shared" si="62"/>
        <v/>
      </c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t="str">
        <f t="shared" si="63"/>
        <v/>
      </c>
      <c r="Z711" s="188" t="str">
        <f t="shared" si="64"/>
        <v/>
      </c>
      <c r="AA711" s="188" t="str">
        <f t="shared" si="65"/>
        <v/>
      </c>
    </row>
    <row r="712" spans="5:27" x14ac:dyDescent="0.25">
      <c r="E712" s="289" t="str">
        <f t="shared" si="66"/>
        <v/>
      </c>
      <c r="F712" s="45"/>
      <c r="G712" s="42" t="str">
        <f t="shared" si="61"/>
        <v/>
      </c>
      <c r="H712" s="43" t="str">
        <f t="shared" si="62"/>
        <v/>
      </c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t="str">
        <f t="shared" si="63"/>
        <v/>
      </c>
      <c r="Z712" s="188" t="str">
        <f t="shared" si="64"/>
        <v/>
      </c>
      <c r="AA712" s="188" t="str">
        <f t="shared" si="65"/>
        <v/>
      </c>
    </row>
    <row r="713" spans="5:27" x14ac:dyDescent="0.25">
      <c r="E713" s="289" t="str">
        <f t="shared" si="66"/>
        <v/>
      </c>
      <c r="F713" s="45"/>
      <c r="G713" s="42" t="str">
        <f t="shared" si="61"/>
        <v/>
      </c>
      <c r="H713" s="43" t="str">
        <f t="shared" si="62"/>
        <v/>
      </c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t="str">
        <f t="shared" si="63"/>
        <v/>
      </c>
      <c r="Z713" s="188" t="str">
        <f t="shared" si="64"/>
        <v/>
      </c>
      <c r="AA713" s="188" t="str">
        <f t="shared" si="65"/>
        <v/>
      </c>
    </row>
    <row r="714" spans="5:27" x14ac:dyDescent="0.25">
      <c r="E714" s="289" t="str">
        <f t="shared" si="66"/>
        <v/>
      </c>
      <c r="F714" s="45"/>
      <c r="G714" s="42" t="str">
        <f t="shared" ref="G714:G777" si="67">IF(F714="","",F714/$C$21)</f>
        <v/>
      </c>
      <c r="H714" s="43" t="str">
        <f t="shared" si="62"/>
        <v/>
      </c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t="str">
        <f t="shared" si="63"/>
        <v/>
      </c>
      <c r="Z714" s="188" t="str">
        <f t="shared" si="64"/>
        <v/>
      </c>
      <c r="AA714" s="188" t="str">
        <f t="shared" si="65"/>
        <v/>
      </c>
    </row>
    <row r="715" spans="5:27" x14ac:dyDescent="0.25">
      <c r="E715" s="289" t="str">
        <f t="shared" si="66"/>
        <v/>
      </c>
      <c r="F715" s="45"/>
      <c r="G715" s="42" t="str">
        <f t="shared" si="67"/>
        <v/>
      </c>
      <c r="H715" s="43" t="str">
        <f t="shared" si="62"/>
        <v/>
      </c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t="str">
        <f t="shared" si="63"/>
        <v/>
      </c>
      <c r="Z715" s="188" t="str">
        <f t="shared" si="64"/>
        <v/>
      </c>
      <c r="AA715" s="188" t="str">
        <f t="shared" si="65"/>
        <v/>
      </c>
    </row>
    <row r="716" spans="5:27" x14ac:dyDescent="0.25">
      <c r="E716" s="289" t="str">
        <f t="shared" si="66"/>
        <v/>
      </c>
      <c r="F716" s="45"/>
      <c r="G716" s="42" t="str">
        <f t="shared" si="67"/>
        <v/>
      </c>
      <c r="H716" s="43" t="str">
        <f t="shared" si="62"/>
        <v/>
      </c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t="str">
        <f t="shared" si="63"/>
        <v/>
      </c>
      <c r="Z716" s="188" t="str">
        <f t="shared" si="64"/>
        <v/>
      </c>
      <c r="AA716" s="188" t="str">
        <f t="shared" si="65"/>
        <v/>
      </c>
    </row>
    <row r="717" spans="5:27" x14ac:dyDescent="0.25">
      <c r="E717" s="289" t="str">
        <f t="shared" si="66"/>
        <v/>
      </c>
      <c r="F717" s="45"/>
      <c r="G717" s="42" t="str">
        <f t="shared" si="67"/>
        <v/>
      </c>
      <c r="H717" s="43" t="str">
        <f t="shared" si="62"/>
        <v/>
      </c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t="str">
        <f t="shared" si="63"/>
        <v/>
      </c>
      <c r="Z717" s="188" t="str">
        <f t="shared" si="64"/>
        <v/>
      </c>
      <c r="AA717" s="188" t="str">
        <f t="shared" si="65"/>
        <v/>
      </c>
    </row>
    <row r="718" spans="5:27" x14ac:dyDescent="0.25">
      <c r="E718" s="289" t="str">
        <f t="shared" si="66"/>
        <v/>
      </c>
      <c r="F718" s="45"/>
      <c r="G718" s="42" t="str">
        <f t="shared" si="67"/>
        <v/>
      </c>
      <c r="H718" s="43" t="str">
        <f t="shared" si="62"/>
        <v/>
      </c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t="str">
        <f t="shared" si="63"/>
        <v/>
      </c>
      <c r="Z718" s="188" t="str">
        <f t="shared" si="64"/>
        <v/>
      </c>
      <c r="AA718" s="188" t="str">
        <f t="shared" si="65"/>
        <v/>
      </c>
    </row>
    <row r="719" spans="5:27" x14ac:dyDescent="0.25">
      <c r="E719" s="289" t="str">
        <f t="shared" si="66"/>
        <v/>
      </c>
      <c r="F719" s="45"/>
      <c r="G719" s="42" t="str">
        <f t="shared" si="67"/>
        <v/>
      </c>
      <c r="H719" s="43" t="str">
        <f t="shared" si="62"/>
        <v/>
      </c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t="str">
        <f t="shared" si="63"/>
        <v/>
      </c>
      <c r="Z719" s="188" t="str">
        <f t="shared" si="64"/>
        <v/>
      </c>
      <c r="AA719" s="188" t="str">
        <f t="shared" si="65"/>
        <v/>
      </c>
    </row>
    <row r="720" spans="5:27" x14ac:dyDescent="0.25">
      <c r="E720" s="289" t="str">
        <f t="shared" si="66"/>
        <v/>
      </c>
      <c r="F720" s="45"/>
      <c r="G720" s="42" t="str">
        <f t="shared" si="67"/>
        <v/>
      </c>
      <c r="H720" s="43" t="str">
        <f t="shared" si="62"/>
        <v/>
      </c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t="str">
        <f t="shared" si="63"/>
        <v/>
      </c>
      <c r="Z720" s="188" t="str">
        <f t="shared" si="64"/>
        <v/>
      </c>
      <c r="AA720" s="188" t="str">
        <f t="shared" si="65"/>
        <v/>
      </c>
    </row>
    <row r="721" spans="5:27" x14ac:dyDescent="0.25">
      <c r="E721" s="289" t="str">
        <f t="shared" si="66"/>
        <v/>
      </c>
      <c r="F721" s="45"/>
      <c r="G721" s="42" t="str">
        <f t="shared" si="67"/>
        <v/>
      </c>
      <c r="H721" s="43" t="str">
        <f t="shared" si="62"/>
        <v/>
      </c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t="str">
        <f t="shared" si="63"/>
        <v/>
      </c>
      <c r="Z721" s="188" t="str">
        <f t="shared" si="64"/>
        <v/>
      </c>
      <c r="AA721" s="188" t="str">
        <f t="shared" si="65"/>
        <v/>
      </c>
    </row>
    <row r="722" spans="5:27" x14ac:dyDescent="0.25">
      <c r="E722" s="289" t="str">
        <f t="shared" si="66"/>
        <v/>
      </c>
      <c r="F722" s="45"/>
      <c r="G722" s="42" t="str">
        <f t="shared" si="67"/>
        <v/>
      </c>
      <c r="H722" s="43" t="str">
        <f t="shared" si="62"/>
        <v/>
      </c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t="str">
        <f t="shared" si="63"/>
        <v/>
      </c>
      <c r="Z722" s="188" t="str">
        <f t="shared" si="64"/>
        <v/>
      </c>
      <c r="AA722" s="188" t="str">
        <f t="shared" si="65"/>
        <v/>
      </c>
    </row>
    <row r="723" spans="5:27" x14ac:dyDescent="0.25">
      <c r="E723" s="289" t="str">
        <f t="shared" si="66"/>
        <v/>
      </c>
      <c r="F723" s="45"/>
      <c r="G723" s="42" t="str">
        <f t="shared" si="67"/>
        <v/>
      </c>
      <c r="H723" s="43" t="str">
        <f t="shared" si="62"/>
        <v/>
      </c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t="str">
        <f t="shared" si="63"/>
        <v/>
      </c>
      <c r="Z723" s="188" t="str">
        <f t="shared" si="64"/>
        <v/>
      </c>
      <c r="AA723" s="188" t="str">
        <f t="shared" si="65"/>
        <v/>
      </c>
    </row>
    <row r="724" spans="5:27" x14ac:dyDescent="0.25">
      <c r="E724" s="289" t="str">
        <f t="shared" si="66"/>
        <v/>
      </c>
      <c r="F724" s="45"/>
      <c r="G724" s="42" t="str">
        <f t="shared" si="67"/>
        <v/>
      </c>
      <c r="H724" s="43" t="str">
        <f t="shared" ref="H724:H787" si="68">IF(F724="","",G724-1)</f>
        <v/>
      </c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t="str">
        <f t="shared" si="63"/>
        <v/>
      </c>
      <c r="Z724" s="188" t="str">
        <f t="shared" si="64"/>
        <v/>
      </c>
      <c r="AA724" s="188" t="str">
        <f t="shared" si="65"/>
        <v/>
      </c>
    </row>
    <row r="725" spans="5:27" x14ac:dyDescent="0.25">
      <c r="E725" s="289" t="str">
        <f t="shared" si="66"/>
        <v/>
      </c>
      <c r="F725" s="45"/>
      <c r="G725" s="42" t="str">
        <f t="shared" si="67"/>
        <v/>
      </c>
      <c r="H725" s="43" t="str">
        <f t="shared" si="68"/>
        <v/>
      </c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t="str">
        <f t="shared" si="63"/>
        <v/>
      </c>
      <c r="Z725" s="188" t="str">
        <f t="shared" si="64"/>
        <v/>
      </c>
      <c r="AA725" s="188" t="str">
        <f t="shared" si="65"/>
        <v/>
      </c>
    </row>
    <row r="726" spans="5:27" x14ac:dyDescent="0.25">
      <c r="E726" s="289" t="str">
        <f t="shared" si="66"/>
        <v/>
      </c>
      <c r="F726" s="45"/>
      <c r="G726" s="42" t="str">
        <f t="shared" si="67"/>
        <v/>
      </c>
      <c r="H726" s="43" t="str">
        <f t="shared" si="68"/>
        <v/>
      </c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t="str">
        <f t="shared" si="63"/>
        <v/>
      </c>
      <c r="Z726" s="188" t="str">
        <f t="shared" si="64"/>
        <v/>
      </c>
      <c r="AA726" s="188" t="str">
        <f t="shared" si="65"/>
        <v/>
      </c>
    </row>
    <row r="727" spans="5:27" x14ac:dyDescent="0.25">
      <c r="E727" s="289" t="str">
        <f t="shared" si="66"/>
        <v/>
      </c>
      <c r="F727" s="45"/>
      <c r="G727" s="42" t="str">
        <f t="shared" si="67"/>
        <v/>
      </c>
      <c r="H727" s="43" t="str">
        <f t="shared" si="68"/>
        <v/>
      </c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t="str">
        <f t="shared" si="63"/>
        <v/>
      </c>
      <c r="Z727" s="188" t="str">
        <f t="shared" si="64"/>
        <v/>
      </c>
      <c r="AA727" s="188" t="str">
        <f t="shared" si="65"/>
        <v/>
      </c>
    </row>
    <row r="728" spans="5:27" x14ac:dyDescent="0.25">
      <c r="E728" s="289" t="str">
        <f t="shared" si="66"/>
        <v/>
      </c>
      <c r="F728" s="45"/>
      <c r="G728" s="42" t="str">
        <f t="shared" si="67"/>
        <v/>
      </c>
      <c r="H728" s="43" t="str">
        <f t="shared" si="68"/>
        <v/>
      </c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t="str">
        <f t="shared" si="63"/>
        <v/>
      </c>
      <c r="Z728" s="188" t="str">
        <f t="shared" si="64"/>
        <v/>
      </c>
      <c r="AA728" s="188" t="str">
        <f t="shared" si="65"/>
        <v/>
      </c>
    </row>
    <row r="729" spans="5:27" x14ac:dyDescent="0.25">
      <c r="E729" s="289" t="str">
        <f t="shared" si="66"/>
        <v/>
      </c>
      <c r="F729" s="45"/>
      <c r="G729" s="42" t="str">
        <f t="shared" si="67"/>
        <v/>
      </c>
      <c r="H729" s="43" t="str">
        <f t="shared" si="68"/>
        <v/>
      </c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t="str">
        <f t="shared" si="63"/>
        <v/>
      </c>
      <c r="Z729" s="188" t="str">
        <f t="shared" si="64"/>
        <v/>
      </c>
      <c r="AA729" s="188" t="str">
        <f t="shared" si="65"/>
        <v/>
      </c>
    </row>
    <row r="730" spans="5:27" x14ac:dyDescent="0.25">
      <c r="E730" s="289" t="str">
        <f t="shared" si="66"/>
        <v/>
      </c>
      <c r="F730" s="45"/>
      <c r="G730" s="42" t="str">
        <f t="shared" si="67"/>
        <v/>
      </c>
      <c r="H730" s="43" t="str">
        <f t="shared" si="68"/>
        <v/>
      </c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t="str">
        <f t="shared" si="63"/>
        <v/>
      </c>
      <c r="Z730" s="188" t="str">
        <f t="shared" si="64"/>
        <v/>
      </c>
      <c r="AA730" s="188" t="str">
        <f t="shared" si="65"/>
        <v/>
      </c>
    </row>
    <row r="731" spans="5:27" x14ac:dyDescent="0.25">
      <c r="E731" s="289" t="str">
        <f t="shared" si="66"/>
        <v/>
      </c>
      <c r="F731" s="45"/>
      <c r="G731" s="42" t="str">
        <f t="shared" si="67"/>
        <v/>
      </c>
      <c r="H731" s="43" t="str">
        <f t="shared" si="68"/>
        <v/>
      </c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t="str">
        <f t="shared" si="63"/>
        <v/>
      </c>
      <c r="Z731" s="188" t="str">
        <f t="shared" si="64"/>
        <v/>
      </c>
      <c r="AA731" s="188" t="str">
        <f t="shared" si="65"/>
        <v/>
      </c>
    </row>
    <row r="732" spans="5:27" x14ac:dyDescent="0.25">
      <c r="E732" s="289" t="str">
        <f t="shared" si="66"/>
        <v/>
      </c>
      <c r="F732" s="45"/>
      <c r="G732" s="42" t="str">
        <f t="shared" si="67"/>
        <v/>
      </c>
      <c r="H732" s="43" t="str">
        <f t="shared" si="68"/>
        <v/>
      </c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t="str">
        <f t="shared" si="63"/>
        <v/>
      </c>
      <c r="Z732" s="188" t="str">
        <f t="shared" si="64"/>
        <v/>
      </c>
      <c r="AA732" s="188" t="str">
        <f t="shared" si="65"/>
        <v/>
      </c>
    </row>
    <row r="733" spans="5:27" x14ac:dyDescent="0.25">
      <c r="E733" s="289" t="str">
        <f t="shared" si="66"/>
        <v/>
      </c>
      <c r="F733" s="45"/>
      <c r="G733" s="42" t="str">
        <f t="shared" si="67"/>
        <v/>
      </c>
      <c r="H733" s="43" t="str">
        <f t="shared" si="68"/>
        <v/>
      </c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t="str">
        <f t="shared" si="63"/>
        <v/>
      </c>
      <c r="Z733" s="188" t="str">
        <f t="shared" si="64"/>
        <v/>
      </c>
      <c r="AA733" s="188" t="str">
        <f t="shared" si="65"/>
        <v/>
      </c>
    </row>
    <row r="734" spans="5:27" x14ac:dyDescent="0.25">
      <c r="E734" s="289" t="str">
        <f t="shared" si="66"/>
        <v/>
      </c>
      <c r="F734" s="45"/>
      <c r="G734" s="42" t="str">
        <f t="shared" si="67"/>
        <v/>
      </c>
      <c r="H734" s="43" t="str">
        <f t="shared" si="68"/>
        <v/>
      </c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t="str">
        <f t="shared" si="63"/>
        <v/>
      </c>
      <c r="Z734" s="188" t="str">
        <f t="shared" si="64"/>
        <v/>
      </c>
      <c r="AA734" s="188" t="str">
        <f t="shared" si="65"/>
        <v/>
      </c>
    </row>
    <row r="735" spans="5:27" x14ac:dyDescent="0.25">
      <c r="E735" s="289" t="str">
        <f t="shared" si="66"/>
        <v/>
      </c>
      <c r="F735" s="45"/>
      <c r="G735" s="42" t="str">
        <f t="shared" si="67"/>
        <v/>
      </c>
      <c r="H735" s="43" t="str">
        <f t="shared" si="68"/>
        <v/>
      </c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t="str">
        <f t="shared" si="63"/>
        <v/>
      </c>
      <c r="Z735" s="188" t="str">
        <f t="shared" si="64"/>
        <v/>
      </c>
      <c r="AA735" s="188" t="str">
        <f t="shared" si="65"/>
        <v/>
      </c>
    </row>
    <row r="736" spans="5:27" x14ac:dyDescent="0.25">
      <c r="E736" s="289" t="str">
        <f t="shared" si="66"/>
        <v/>
      </c>
      <c r="F736" s="45"/>
      <c r="G736" s="42" t="str">
        <f t="shared" si="67"/>
        <v/>
      </c>
      <c r="H736" s="43" t="str">
        <f t="shared" si="68"/>
        <v/>
      </c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t="str">
        <f t="shared" si="63"/>
        <v/>
      </c>
      <c r="Z736" s="188" t="str">
        <f t="shared" si="64"/>
        <v/>
      </c>
      <c r="AA736" s="188" t="str">
        <f t="shared" si="65"/>
        <v/>
      </c>
    </row>
    <row r="737" spans="5:27" x14ac:dyDescent="0.25">
      <c r="E737" s="289" t="str">
        <f t="shared" si="66"/>
        <v/>
      </c>
      <c r="F737" s="45"/>
      <c r="G737" s="42" t="str">
        <f t="shared" si="67"/>
        <v/>
      </c>
      <c r="H737" s="43" t="str">
        <f t="shared" si="68"/>
        <v/>
      </c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t="str">
        <f t="shared" si="63"/>
        <v/>
      </c>
      <c r="Z737" s="188" t="str">
        <f t="shared" si="64"/>
        <v/>
      </c>
      <c r="AA737" s="188" t="str">
        <f t="shared" si="65"/>
        <v/>
      </c>
    </row>
    <row r="738" spans="5:27" x14ac:dyDescent="0.25">
      <c r="E738" s="289" t="str">
        <f t="shared" si="66"/>
        <v/>
      </c>
      <c r="F738" s="45"/>
      <c r="G738" s="42" t="str">
        <f t="shared" si="67"/>
        <v/>
      </c>
      <c r="H738" s="43" t="str">
        <f t="shared" si="68"/>
        <v/>
      </c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t="str">
        <f t="shared" si="63"/>
        <v/>
      </c>
      <c r="Z738" s="188" t="str">
        <f t="shared" si="64"/>
        <v/>
      </c>
      <c r="AA738" s="188" t="str">
        <f t="shared" si="65"/>
        <v/>
      </c>
    </row>
    <row r="739" spans="5:27" x14ac:dyDescent="0.25">
      <c r="E739" s="289" t="str">
        <f t="shared" si="66"/>
        <v/>
      </c>
      <c r="F739" s="45"/>
      <c r="G739" s="42" t="str">
        <f t="shared" si="67"/>
        <v/>
      </c>
      <c r="H739" s="43" t="str">
        <f t="shared" si="68"/>
        <v/>
      </c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t="str">
        <f t="shared" si="63"/>
        <v/>
      </c>
      <c r="Z739" s="188" t="str">
        <f t="shared" si="64"/>
        <v/>
      </c>
      <c r="AA739" s="188" t="str">
        <f t="shared" si="65"/>
        <v/>
      </c>
    </row>
    <row r="740" spans="5:27" x14ac:dyDescent="0.25">
      <c r="E740" s="289" t="str">
        <f t="shared" si="66"/>
        <v/>
      </c>
      <c r="F740" s="45"/>
      <c r="G740" s="42" t="str">
        <f t="shared" si="67"/>
        <v/>
      </c>
      <c r="H740" s="43" t="str">
        <f t="shared" si="68"/>
        <v/>
      </c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t="str">
        <f t="shared" ref="Y740:Y803" si="69">IF(C740="","",C740/$C$21)</f>
        <v/>
      </c>
      <c r="Z740" s="188" t="str">
        <f t="shared" ref="Z740:Z803" si="70">IF(C740="",IF(Y740="","",Y740),AVERAGE(Y731:Y751))</f>
        <v/>
      </c>
      <c r="AA740" s="188" t="str">
        <f t="shared" ref="AA740:AA803" si="71">IF(D740="",IF(Z740="","",Z740),AVERAGE(Y721:Y761))</f>
        <v/>
      </c>
    </row>
    <row r="741" spans="5:27" x14ac:dyDescent="0.25">
      <c r="E741" s="289" t="str">
        <f t="shared" ref="E741:E804" si="72">IF(C741="","",((C741/$C$22)-1))</f>
        <v/>
      </c>
      <c r="F741" s="45"/>
      <c r="G741" s="42" t="str">
        <f t="shared" si="67"/>
        <v/>
      </c>
      <c r="H741" s="43" t="str">
        <f t="shared" si="68"/>
        <v/>
      </c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t="str">
        <f t="shared" si="69"/>
        <v/>
      </c>
      <c r="Z741" s="188" t="str">
        <f t="shared" si="70"/>
        <v/>
      </c>
      <c r="AA741" s="188" t="str">
        <f t="shared" si="71"/>
        <v/>
      </c>
    </row>
    <row r="742" spans="5:27" x14ac:dyDescent="0.25">
      <c r="E742" s="289" t="str">
        <f t="shared" si="72"/>
        <v/>
      </c>
      <c r="F742" s="45"/>
      <c r="G742" s="42" t="str">
        <f t="shared" si="67"/>
        <v/>
      </c>
      <c r="H742" s="43" t="str">
        <f t="shared" si="68"/>
        <v/>
      </c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t="str">
        <f t="shared" si="69"/>
        <v/>
      </c>
      <c r="Z742" s="188" t="str">
        <f t="shared" si="70"/>
        <v/>
      </c>
      <c r="AA742" s="188" t="str">
        <f t="shared" si="71"/>
        <v/>
      </c>
    </row>
    <row r="743" spans="5:27" x14ac:dyDescent="0.25">
      <c r="E743" s="289" t="str">
        <f t="shared" si="72"/>
        <v/>
      </c>
      <c r="F743" s="45"/>
      <c r="G743" s="42" t="str">
        <f t="shared" si="67"/>
        <v/>
      </c>
      <c r="H743" s="43" t="str">
        <f t="shared" si="68"/>
        <v/>
      </c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t="str">
        <f t="shared" si="69"/>
        <v/>
      </c>
      <c r="Z743" s="188" t="str">
        <f t="shared" si="70"/>
        <v/>
      </c>
      <c r="AA743" s="188" t="str">
        <f t="shared" si="71"/>
        <v/>
      </c>
    </row>
    <row r="744" spans="5:27" x14ac:dyDescent="0.25">
      <c r="E744" s="289" t="str">
        <f t="shared" si="72"/>
        <v/>
      </c>
      <c r="F744" s="45"/>
      <c r="G744" s="42" t="str">
        <f t="shared" si="67"/>
        <v/>
      </c>
      <c r="H744" s="43" t="str">
        <f t="shared" si="68"/>
        <v/>
      </c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t="str">
        <f t="shared" si="69"/>
        <v/>
      </c>
      <c r="Z744" s="188" t="str">
        <f t="shared" si="70"/>
        <v/>
      </c>
      <c r="AA744" s="188" t="str">
        <f t="shared" si="71"/>
        <v/>
      </c>
    </row>
    <row r="745" spans="5:27" x14ac:dyDescent="0.25">
      <c r="E745" s="289" t="str">
        <f t="shared" si="72"/>
        <v/>
      </c>
      <c r="F745" s="45"/>
      <c r="G745" s="42" t="str">
        <f t="shared" si="67"/>
        <v/>
      </c>
      <c r="H745" s="43" t="str">
        <f t="shared" si="68"/>
        <v/>
      </c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t="str">
        <f t="shared" si="69"/>
        <v/>
      </c>
      <c r="Z745" s="188" t="str">
        <f t="shared" si="70"/>
        <v/>
      </c>
      <c r="AA745" s="188" t="str">
        <f t="shared" si="71"/>
        <v/>
      </c>
    </row>
    <row r="746" spans="5:27" x14ac:dyDescent="0.25">
      <c r="E746" s="289" t="str">
        <f t="shared" si="72"/>
        <v/>
      </c>
      <c r="F746" s="45"/>
      <c r="G746" s="42" t="str">
        <f t="shared" si="67"/>
        <v/>
      </c>
      <c r="H746" s="43" t="str">
        <f t="shared" si="68"/>
        <v/>
      </c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t="str">
        <f t="shared" si="69"/>
        <v/>
      </c>
      <c r="Z746" s="188" t="str">
        <f t="shared" si="70"/>
        <v/>
      </c>
      <c r="AA746" s="188" t="str">
        <f t="shared" si="71"/>
        <v/>
      </c>
    </row>
    <row r="747" spans="5:27" x14ac:dyDescent="0.25">
      <c r="E747" s="289" t="str">
        <f t="shared" si="72"/>
        <v/>
      </c>
      <c r="F747" s="45"/>
      <c r="G747" s="42" t="str">
        <f t="shared" si="67"/>
        <v/>
      </c>
      <c r="H747" s="43" t="str">
        <f t="shared" si="68"/>
        <v/>
      </c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t="str">
        <f t="shared" si="69"/>
        <v/>
      </c>
      <c r="Z747" s="188" t="str">
        <f t="shared" si="70"/>
        <v/>
      </c>
      <c r="AA747" s="188" t="str">
        <f t="shared" si="71"/>
        <v/>
      </c>
    </row>
    <row r="748" spans="5:27" x14ac:dyDescent="0.25">
      <c r="E748" s="289" t="str">
        <f t="shared" si="72"/>
        <v/>
      </c>
      <c r="F748" s="45"/>
      <c r="G748" s="42" t="str">
        <f t="shared" si="67"/>
        <v/>
      </c>
      <c r="H748" s="43" t="str">
        <f t="shared" si="68"/>
        <v/>
      </c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t="str">
        <f t="shared" si="69"/>
        <v/>
      </c>
      <c r="Z748" s="188" t="str">
        <f t="shared" si="70"/>
        <v/>
      </c>
      <c r="AA748" s="188" t="str">
        <f t="shared" si="71"/>
        <v/>
      </c>
    </row>
    <row r="749" spans="5:27" x14ac:dyDescent="0.25">
      <c r="E749" s="289" t="str">
        <f t="shared" si="72"/>
        <v/>
      </c>
      <c r="F749" s="45"/>
      <c r="G749" s="42" t="str">
        <f t="shared" si="67"/>
        <v/>
      </c>
      <c r="H749" s="43" t="str">
        <f t="shared" si="68"/>
        <v/>
      </c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t="str">
        <f t="shared" si="69"/>
        <v/>
      </c>
      <c r="Z749" s="188" t="str">
        <f t="shared" si="70"/>
        <v/>
      </c>
      <c r="AA749" s="188" t="str">
        <f t="shared" si="71"/>
        <v/>
      </c>
    </row>
    <row r="750" spans="5:27" x14ac:dyDescent="0.25">
      <c r="E750" s="289" t="str">
        <f t="shared" si="72"/>
        <v/>
      </c>
      <c r="F750" s="45"/>
      <c r="G750" s="42" t="str">
        <f t="shared" si="67"/>
        <v/>
      </c>
      <c r="H750" s="43" t="str">
        <f t="shared" si="68"/>
        <v/>
      </c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t="str">
        <f t="shared" si="69"/>
        <v/>
      </c>
      <c r="Z750" s="188" t="str">
        <f t="shared" si="70"/>
        <v/>
      </c>
      <c r="AA750" s="188" t="str">
        <f t="shared" si="71"/>
        <v/>
      </c>
    </row>
    <row r="751" spans="5:27" x14ac:dyDescent="0.25">
      <c r="E751" s="289" t="str">
        <f t="shared" si="72"/>
        <v/>
      </c>
      <c r="F751" s="45"/>
      <c r="G751" s="42" t="str">
        <f t="shared" si="67"/>
        <v/>
      </c>
      <c r="H751" s="43" t="str">
        <f t="shared" si="68"/>
        <v/>
      </c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t="str">
        <f t="shared" si="69"/>
        <v/>
      </c>
      <c r="Z751" s="188" t="str">
        <f t="shared" si="70"/>
        <v/>
      </c>
      <c r="AA751" s="188" t="str">
        <f t="shared" si="71"/>
        <v/>
      </c>
    </row>
    <row r="752" spans="5:27" x14ac:dyDescent="0.25">
      <c r="E752" s="289" t="str">
        <f t="shared" si="72"/>
        <v/>
      </c>
      <c r="F752" s="45"/>
      <c r="G752" s="42" t="str">
        <f t="shared" si="67"/>
        <v/>
      </c>
      <c r="H752" s="43" t="str">
        <f t="shared" si="68"/>
        <v/>
      </c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t="str">
        <f t="shared" si="69"/>
        <v/>
      </c>
      <c r="Z752" s="188" t="str">
        <f t="shared" si="70"/>
        <v/>
      </c>
      <c r="AA752" s="188" t="str">
        <f t="shared" si="71"/>
        <v/>
      </c>
    </row>
    <row r="753" spans="5:27" x14ac:dyDescent="0.25">
      <c r="E753" s="289" t="str">
        <f t="shared" si="72"/>
        <v/>
      </c>
      <c r="F753" s="45"/>
      <c r="G753" s="42" t="str">
        <f t="shared" si="67"/>
        <v/>
      </c>
      <c r="H753" s="43" t="str">
        <f t="shared" si="68"/>
        <v/>
      </c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t="str">
        <f t="shared" si="69"/>
        <v/>
      </c>
      <c r="Z753" s="188" t="str">
        <f t="shared" si="70"/>
        <v/>
      </c>
      <c r="AA753" s="188" t="str">
        <f t="shared" si="71"/>
        <v/>
      </c>
    </row>
    <row r="754" spans="5:27" x14ac:dyDescent="0.25">
      <c r="E754" s="289" t="str">
        <f t="shared" si="72"/>
        <v/>
      </c>
      <c r="F754" s="45"/>
      <c r="G754" s="42" t="str">
        <f t="shared" si="67"/>
        <v/>
      </c>
      <c r="H754" s="43" t="str">
        <f t="shared" si="68"/>
        <v/>
      </c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t="str">
        <f t="shared" si="69"/>
        <v/>
      </c>
      <c r="Z754" s="188" t="str">
        <f t="shared" si="70"/>
        <v/>
      </c>
      <c r="AA754" s="188" t="str">
        <f t="shared" si="71"/>
        <v/>
      </c>
    </row>
    <row r="755" spans="5:27" x14ac:dyDescent="0.25">
      <c r="E755" s="289" t="str">
        <f t="shared" si="72"/>
        <v/>
      </c>
      <c r="F755" s="45"/>
      <c r="G755" s="42" t="str">
        <f t="shared" si="67"/>
        <v/>
      </c>
      <c r="H755" s="43" t="str">
        <f t="shared" si="68"/>
        <v/>
      </c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t="str">
        <f t="shared" si="69"/>
        <v/>
      </c>
      <c r="Z755" s="188" t="str">
        <f t="shared" si="70"/>
        <v/>
      </c>
      <c r="AA755" s="188" t="str">
        <f t="shared" si="71"/>
        <v/>
      </c>
    </row>
    <row r="756" spans="5:27" x14ac:dyDescent="0.25">
      <c r="E756" s="289" t="str">
        <f t="shared" si="72"/>
        <v/>
      </c>
      <c r="F756" s="45"/>
      <c r="G756" s="42" t="str">
        <f t="shared" si="67"/>
        <v/>
      </c>
      <c r="H756" s="43" t="str">
        <f t="shared" si="68"/>
        <v/>
      </c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t="str">
        <f t="shared" si="69"/>
        <v/>
      </c>
      <c r="Z756" s="188" t="str">
        <f t="shared" si="70"/>
        <v/>
      </c>
      <c r="AA756" s="188" t="str">
        <f t="shared" si="71"/>
        <v/>
      </c>
    </row>
    <row r="757" spans="5:27" x14ac:dyDescent="0.25">
      <c r="E757" s="289" t="str">
        <f t="shared" si="72"/>
        <v/>
      </c>
      <c r="F757" s="45"/>
      <c r="G757" s="42" t="str">
        <f t="shared" si="67"/>
        <v/>
      </c>
      <c r="H757" s="43" t="str">
        <f t="shared" si="68"/>
        <v/>
      </c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t="str">
        <f t="shared" si="69"/>
        <v/>
      </c>
      <c r="Z757" s="188" t="str">
        <f t="shared" si="70"/>
        <v/>
      </c>
      <c r="AA757" s="188" t="str">
        <f t="shared" si="71"/>
        <v/>
      </c>
    </row>
    <row r="758" spans="5:27" x14ac:dyDescent="0.25">
      <c r="E758" s="289" t="str">
        <f t="shared" si="72"/>
        <v/>
      </c>
      <c r="F758" s="45"/>
      <c r="G758" s="42" t="str">
        <f t="shared" si="67"/>
        <v/>
      </c>
      <c r="H758" s="43" t="str">
        <f t="shared" si="68"/>
        <v/>
      </c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t="str">
        <f t="shared" si="69"/>
        <v/>
      </c>
      <c r="Z758" s="188" t="str">
        <f t="shared" si="70"/>
        <v/>
      </c>
      <c r="AA758" s="188" t="str">
        <f t="shared" si="71"/>
        <v/>
      </c>
    </row>
    <row r="759" spans="5:27" x14ac:dyDescent="0.25">
      <c r="E759" s="289" t="str">
        <f t="shared" si="72"/>
        <v/>
      </c>
      <c r="F759" s="45"/>
      <c r="G759" s="42" t="str">
        <f t="shared" si="67"/>
        <v/>
      </c>
      <c r="H759" s="43" t="str">
        <f t="shared" si="68"/>
        <v/>
      </c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t="str">
        <f t="shared" si="69"/>
        <v/>
      </c>
      <c r="Z759" s="188" t="str">
        <f t="shared" si="70"/>
        <v/>
      </c>
      <c r="AA759" s="188" t="str">
        <f t="shared" si="71"/>
        <v/>
      </c>
    </row>
    <row r="760" spans="5:27" x14ac:dyDescent="0.25">
      <c r="E760" s="289" t="str">
        <f t="shared" si="72"/>
        <v/>
      </c>
      <c r="F760" s="45"/>
      <c r="G760" s="42" t="str">
        <f t="shared" si="67"/>
        <v/>
      </c>
      <c r="H760" s="43" t="str">
        <f t="shared" si="68"/>
        <v/>
      </c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t="str">
        <f t="shared" si="69"/>
        <v/>
      </c>
      <c r="Z760" s="188" t="str">
        <f t="shared" si="70"/>
        <v/>
      </c>
      <c r="AA760" s="188" t="str">
        <f t="shared" si="71"/>
        <v/>
      </c>
    </row>
    <row r="761" spans="5:27" x14ac:dyDescent="0.25">
      <c r="E761" s="289" t="str">
        <f t="shared" si="72"/>
        <v/>
      </c>
      <c r="F761" s="45"/>
      <c r="G761" s="42" t="str">
        <f t="shared" si="67"/>
        <v/>
      </c>
      <c r="H761" s="43" t="str">
        <f t="shared" si="68"/>
        <v/>
      </c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t="str">
        <f t="shared" si="69"/>
        <v/>
      </c>
      <c r="Z761" s="188" t="str">
        <f t="shared" si="70"/>
        <v/>
      </c>
      <c r="AA761" s="188" t="str">
        <f t="shared" si="71"/>
        <v/>
      </c>
    </row>
    <row r="762" spans="5:27" x14ac:dyDescent="0.25">
      <c r="E762" s="289" t="str">
        <f t="shared" si="72"/>
        <v/>
      </c>
      <c r="F762" s="45"/>
      <c r="G762" s="42" t="str">
        <f t="shared" si="67"/>
        <v/>
      </c>
      <c r="H762" s="43" t="str">
        <f t="shared" si="68"/>
        <v/>
      </c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t="str">
        <f t="shared" si="69"/>
        <v/>
      </c>
      <c r="Z762" s="188" t="str">
        <f t="shared" si="70"/>
        <v/>
      </c>
      <c r="AA762" s="188" t="str">
        <f t="shared" si="71"/>
        <v/>
      </c>
    </row>
    <row r="763" spans="5:27" x14ac:dyDescent="0.25">
      <c r="E763" s="289" t="str">
        <f t="shared" si="72"/>
        <v/>
      </c>
      <c r="F763" s="45"/>
      <c r="G763" s="42" t="str">
        <f t="shared" si="67"/>
        <v/>
      </c>
      <c r="H763" s="43" t="str">
        <f t="shared" si="68"/>
        <v/>
      </c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t="str">
        <f t="shared" si="69"/>
        <v/>
      </c>
      <c r="Z763" s="188" t="str">
        <f t="shared" si="70"/>
        <v/>
      </c>
      <c r="AA763" s="188" t="str">
        <f t="shared" si="71"/>
        <v/>
      </c>
    </row>
    <row r="764" spans="5:27" x14ac:dyDescent="0.25">
      <c r="E764" s="289" t="str">
        <f t="shared" si="72"/>
        <v/>
      </c>
      <c r="F764" s="45"/>
      <c r="G764" s="42" t="str">
        <f t="shared" si="67"/>
        <v/>
      </c>
      <c r="H764" s="43" t="str">
        <f t="shared" si="68"/>
        <v/>
      </c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t="str">
        <f t="shared" si="69"/>
        <v/>
      </c>
      <c r="Z764" s="188" t="str">
        <f t="shared" si="70"/>
        <v/>
      </c>
      <c r="AA764" s="188" t="str">
        <f t="shared" si="71"/>
        <v/>
      </c>
    </row>
    <row r="765" spans="5:27" x14ac:dyDescent="0.25">
      <c r="E765" s="289" t="str">
        <f t="shared" si="72"/>
        <v/>
      </c>
      <c r="F765" s="45"/>
      <c r="G765" s="42" t="str">
        <f t="shared" si="67"/>
        <v/>
      </c>
      <c r="H765" s="43" t="str">
        <f t="shared" si="68"/>
        <v/>
      </c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t="str">
        <f t="shared" si="69"/>
        <v/>
      </c>
      <c r="Z765" s="188" t="str">
        <f t="shared" si="70"/>
        <v/>
      </c>
      <c r="AA765" s="188" t="str">
        <f t="shared" si="71"/>
        <v/>
      </c>
    </row>
    <row r="766" spans="5:27" x14ac:dyDescent="0.25">
      <c r="E766" s="289" t="str">
        <f t="shared" si="72"/>
        <v/>
      </c>
      <c r="F766" s="45"/>
      <c r="G766" s="42" t="str">
        <f t="shared" si="67"/>
        <v/>
      </c>
      <c r="H766" s="43" t="str">
        <f t="shared" si="68"/>
        <v/>
      </c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t="str">
        <f t="shared" si="69"/>
        <v/>
      </c>
      <c r="Z766" s="188" t="str">
        <f t="shared" si="70"/>
        <v/>
      </c>
      <c r="AA766" s="188" t="str">
        <f t="shared" si="71"/>
        <v/>
      </c>
    </row>
    <row r="767" spans="5:27" x14ac:dyDescent="0.25">
      <c r="E767" s="289" t="str">
        <f t="shared" si="72"/>
        <v/>
      </c>
      <c r="F767" s="45"/>
      <c r="G767" s="42" t="str">
        <f t="shared" si="67"/>
        <v/>
      </c>
      <c r="H767" s="43" t="str">
        <f t="shared" si="68"/>
        <v/>
      </c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t="str">
        <f t="shared" si="69"/>
        <v/>
      </c>
      <c r="Z767" s="188" t="str">
        <f t="shared" si="70"/>
        <v/>
      </c>
      <c r="AA767" s="188" t="str">
        <f t="shared" si="71"/>
        <v/>
      </c>
    </row>
    <row r="768" spans="5:27" x14ac:dyDescent="0.25">
      <c r="E768" s="289" t="str">
        <f t="shared" si="72"/>
        <v/>
      </c>
      <c r="F768" s="45"/>
      <c r="G768" s="42" t="str">
        <f t="shared" si="67"/>
        <v/>
      </c>
      <c r="H768" s="43" t="str">
        <f t="shared" si="68"/>
        <v/>
      </c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t="str">
        <f t="shared" si="69"/>
        <v/>
      </c>
      <c r="Z768" s="188" t="str">
        <f t="shared" si="70"/>
        <v/>
      </c>
      <c r="AA768" s="188" t="str">
        <f t="shared" si="71"/>
        <v/>
      </c>
    </row>
    <row r="769" spans="5:27" x14ac:dyDescent="0.25">
      <c r="E769" s="289" t="str">
        <f t="shared" si="72"/>
        <v/>
      </c>
      <c r="F769" s="45"/>
      <c r="G769" s="42" t="str">
        <f t="shared" si="67"/>
        <v/>
      </c>
      <c r="H769" s="43" t="str">
        <f t="shared" si="68"/>
        <v/>
      </c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t="str">
        <f t="shared" si="69"/>
        <v/>
      </c>
      <c r="Z769" s="188" t="str">
        <f t="shared" si="70"/>
        <v/>
      </c>
      <c r="AA769" s="188" t="str">
        <f t="shared" si="71"/>
        <v/>
      </c>
    </row>
    <row r="770" spans="5:27" x14ac:dyDescent="0.25">
      <c r="E770" s="289" t="str">
        <f t="shared" si="72"/>
        <v/>
      </c>
      <c r="F770" s="45"/>
      <c r="G770" s="42" t="str">
        <f t="shared" si="67"/>
        <v/>
      </c>
      <c r="H770" s="43" t="str">
        <f t="shared" si="68"/>
        <v/>
      </c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t="str">
        <f t="shared" si="69"/>
        <v/>
      </c>
      <c r="Z770" s="188" t="str">
        <f t="shared" si="70"/>
        <v/>
      </c>
      <c r="AA770" s="188" t="str">
        <f t="shared" si="71"/>
        <v/>
      </c>
    </row>
    <row r="771" spans="5:27" x14ac:dyDescent="0.25">
      <c r="E771" s="289" t="str">
        <f t="shared" si="72"/>
        <v/>
      </c>
      <c r="F771" s="45"/>
      <c r="G771" s="42" t="str">
        <f t="shared" si="67"/>
        <v/>
      </c>
      <c r="H771" s="43" t="str">
        <f t="shared" si="68"/>
        <v/>
      </c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t="str">
        <f t="shared" si="69"/>
        <v/>
      </c>
      <c r="Z771" s="188" t="str">
        <f t="shared" si="70"/>
        <v/>
      </c>
      <c r="AA771" s="188" t="str">
        <f t="shared" si="71"/>
        <v/>
      </c>
    </row>
    <row r="772" spans="5:27" x14ac:dyDescent="0.25">
      <c r="E772" s="289" t="str">
        <f t="shared" si="72"/>
        <v/>
      </c>
      <c r="F772" s="45"/>
      <c r="G772" s="42" t="str">
        <f t="shared" si="67"/>
        <v/>
      </c>
      <c r="H772" s="43" t="str">
        <f t="shared" si="68"/>
        <v/>
      </c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t="str">
        <f t="shared" si="69"/>
        <v/>
      </c>
      <c r="Z772" s="188" t="str">
        <f t="shared" si="70"/>
        <v/>
      </c>
      <c r="AA772" s="188" t="str">
        <f t="shared" si="71"/>
        <v/>
      </c>
    </row>
    <row r="773" spans="5:27" x14ac:dyDescent="0.25">
      <c r="E773" s="289" t="str">
        <f t="shared" si="72"/>
        <v/>
      </c>
      <c r="F773" s="45"/>
      <c r="G773" s="42" t="str">
        <f t="shared" si="67"/>
        <v/>
      </c>
      <c r="H773" s="43" t="str">
        <f t="shared" si="68"/>
        <v/>
      </c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t="str">
        <f t="shared" si="69"/>
        <v/>
      </c>
      <c r="Z773" s="188" t="str">
        <f t="shared" si="70"/>
        <v/>
      </c>
      <c r="AA773" s="188" t="str">
        <f t="shared" si="71"/>
        <v/>
      </c>
    </row>
    <row r="774" spans="5:27" x14ac:dyDescent="0.25">
      <c r="E774" s="289" t="str">
        <f t="shared" si="72"/>
        <v/>
      </c>
      <c r="F774" s="45"/>
      <c r="G774" s="42" t="str">
        <f t="shared" si="67"/>
        <v/>
      </c>
      <c r="H774" s="43" t="str">
        <f t="shared" si="68"/>
        <v/>
      </c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t="str">
        <f t="shared" si="69"/>
        <v/>
      </c>
      <c r="Z774" s="188" t="str">
        <f t="shared" si="70"/>
        <v/>
      </c>
      <c r="AA774" s="188" t="str">
        <f t="shared" si="71"/>
        <v/>
      </c>
    </row>
    <row r="775" spans="5:27" x14ac:dyDescent="0.25">
      <c r="E775" s="289" t="str">
        <f t="shared" si="72"/>
        <v/>
      </c>
      <c r="F775" s="45"/>
      <c r="G775" s="42" t="str">
        <f t="shared" si="67"/>
        <v/>
      </c>
      <c r="H775" s="43" t="str">
        <f t="shared" si="68"/>
        <v/>
      </c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t="str">
        <f t="shared" si="69"/>
        <v/>
      </c>
      <c r="Z775" s="188" t="str">
        <f t="shared" si="70"/>
        <v/>
      </c>
      <c r="AA775" s="188" t="str">
        <f t="shared" si="71"/>
        <v/>
      </c>
    </row>
    <row r="776" spans="5:27" x14ac:dyDescent="0.25">
      <c r="E776" s="289" t="str">
        <f t="shared" si="72"/>
        <v/>
      </c>
      <c r="F776" s="45"/>
      <c r="G776" s="42" t="str">
        <f t="shared" si="67"/>
        <v/>
      </c>
      <c r="H776" s="43" t="str">
        <f t="shared" si="68"/>
        <v/>
      </c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t="str">
        <f t="shared" si="69"/>
        <v/>
      </c>
      <c r="Z776" s="188" t="str">
        <f t="shared" si="70"/>
        <v/>
      </c>
      <c r="AA776" s="188" t="str">
        <f t="shared" si="71"/>
        <v/>
      </c>
    </row>
    <row r="777" spans="5:27" x14ac:dyDescent="0.25">
      <c r="E777" s="289" t="str">
        <f t="shared" si="72"/>
        <v/>
      </c>
      <c r="F777" s="45"/>
      <c r="G777" s="42" t="str">
        <f t="shared" si="67"/>
        <v/>
      </c>
      <c r="H777" s="43" t="str">
        <f t="shared" si="68"/>
        <v/>
      </c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t="str">
        <f t="shared" si="69"/>
        <v/>
      </c>
      <c r="Z777" s="188" t="str">
        <f t="shared" si="70"/>
        <v/>
      </c>
      <c r="AA777" s="188" t="str">
        <f t="shared" si="71"/>
        <v/>
      </c>
    </row>
    <row r="778" spans="5:27" x14ac:dyDescent="0.25">
      <c r="E778" s="289" t="str">
        <f t="shared" si="72"/>
        <v/>
      </c>
      <c r="F778" s="45"/>
      <c r="G778" s="42" t="str">
        <f t="shared" ref="G778:G841" si="73">IF(F778="","",F778/$C$21)</f>
        <v/>
      </c>
      <c r="H778" s="43" t="str">
        <f t="shared" si="68"/>
        <v/>
      </c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t="str">
        <f t="shared" si="69"/>
        <v/>
      </c>
      <c r="Z778" s="188" t="str">
        <f t="shared" si="70"/>
        <v/>
      </c>
      <c r="AA778" s="188" t="str">
        <f t="shared" si="71"/>
        <v/>
      </c>
    </row>
    <row r="779" spans="5:27" x14ac:dyDescent="0.25">
      <c r="E779" s="289" t="str">
        <f t="shared" si="72"/>
        <v/>
      </c>
      <c r="F779" s="45"/>
      <c r="G779" s="42" t="str">
        <f t="shared" si="73"/>
        <v/>
      </c>
      <c r="H779" s="43" t="str">
        <f t="shared" si="68"/>
        <v/>
      </c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t="str">
        <f t="shared" si="69"/>
        <v/>
      </c>
      <c r="Z779" s="188" t="str">
        <f t="shared" si="70"/>
        <v/>
      </c>
      <c r="AA779" s="188" t="str">
        <f t="shared" si="71"/>
        <v/>
      </c>
    </row>
    <row r="780" spans="5:27" x14ac:dyDescent="0.25">
      <c r="E780" s="289" t="str">
        <f t="shared" si="72"/>
        <v/>
      </c>
      <c r="F780" s="45"/>
      <c r="G780" s="42" t="str">
        <f t="shared" si="73"/>
        <v/>
      </c>
      <c r="H780" s="43" t="str">
        <f t="shared" si="68"/>
        <v/>
      </c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t="str">
        <f t="shared" si="69"/>
        <v/>
      </c>
      <c r="Z780" s="188" t="str">
        <f t="shared" si="70"/>
        <v/>
      </c>
      <c r="AA780" s="188" t="str">
        <f t="shared" si="71"/>
        <v/>
      </c>
    </row>
    <row r="781" spans="5:27" x14ac:dyDescent="0.25">
      <c r="E781" s="289" t="str">
        <f t="shared" si="72"/>
        <v/>
      </c>
      <c r="F781" s="45"/>
      <c r="G781" s="42" t="str">
        <f t="shared" si="73"/>
        <v/>
      </c>
      <c r="H781" s="43" t="str">
        <f t="shared" si="68"/>
        <v/>
      </c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t="str">
        <f t="shared" si="69"/>
        <v/>
      </c>
      <c r="Z781" s="188" t="str">
        <f t="shared" si="70"/>
        <v/>
      </c>
      <c r="AA781" s="188" t="str">
        <f t="shared" si="71"/>
        <v/>
      </c>
    </row>
    <row r="782" spans="5:27" x14ac:dyDescent="0.25">
      <c r="E782" s="289" t="str">
        <f t="shared" si="72"/>
        <v/>
      </c>
      <c r="F782" s="45"/>
      <c r="G782" s="42" t="str">
        <f t="shared" si="73"/>
        <v/>
      </c>
      <c r="H782" s="43" t="str">
        <f t="shared" si="68"/>
        <v/>
      </c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t="str">
        <f t="shared" si="69"/>
        <v/>
      </c>
      <c r="Z782" s="188" t="str">
        <f t="shared" si="70"/>
        <v/>
      </c>
      <c r="AA782" s="188" t="str">
        <f t="shared" si="71"/>
        <v/>
      </c>
    </row>
    <row r="783" spans="5:27" x14ac:dyDescent="0.25">
      <c r="E783" s="289" t="str">
        <f t="shared" si="72"/>
        <v/>
      </c>
      <c r="F783" s="45"/>
      <c r="G783" s="42" t="str">
        <f t="shared" si="73"/>
        <v/>
      </c>
      <c r="H783" s="43" t="str">
        <f t="shared" si="68"/>
        <v/>
      </c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t="str">
        <f t="shared" si="69"/>
        <v/>
      </c>
      <c r="Z783" s="188" t="str">
        <f t="shared" si="70"/>
        <v/>
      </c>
      <c r="AA783" s="188" t="str">
        <f t="shared" si="71"/>
        <v/>
      </c>
    </row>
    <row r="784" spans="5:27" x14ac:dyDescent="0.25">
      <c r="E784" s="289" t="str">
        <f t="shared" si="72"/>
        <v/>
      </c>
      <c r="F784" s="45"/>
      <c r="G784" s="42" t="str">
        <f t="shared" si="73"/>
        <v/>
      </c>
      <c r="H784" s="43" t="str">
        <f t="shared" si="68"/>
        <v/>
      </c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t="str">
        <f t="shared" si="69"/>
        <v/>
      </c>
      <c r="Z784" s="188" t="str">
        <f t="shared" si="70"/>
        <v/>
      </c>
      <c r="AA784" s="188" t="str">
        <f t="shared" si="71"/>
        <v/>
      </c>
    </row>
    <row r="785" spans="5:27" x14ac:dyDescent="0.25">
      <c r="E785" s="289" t="str">
        <f t="shared" si="72"/>
        <v/>
      </c>
      <c r="F785" s="45"/>
      <c r="G785" s="42" t="str">
        <f t="shared" si="73"/>
        <v/>
      </c>
      <c r="H785" s="43" t="str">
        <f t="shared" si="68"/>
        <v/>
      </c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t="str">
        <f t="shared" si="69"/>
        <v/>
      </c>
      <c r="Z785" s="188" t="str">
        <f t="shared" si="70"/>
        <v/>
      </c>
      <c r="AA785" s="188" t="str">
        <f t="shared" si="71"/>
        <v/>
      </c>
    </row>
    <row r="786" spans="5:27" x14ac:dyDescent="0.25">
      <c r="E786" s="289" t="str">
        <f t="shared" si="72"/>
        <v/>
      </c>
      <c r="F786" s="45"/>
      <c r="G786" s="42" t="str">
        <f t="shared" si="73"/>
        <v/>
      </c>
      <c r="H786" s="43" t="str">
        <f t="shared" si="68"/>
        <v/>
      </c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t="str">
        <f t="shared" si="69"/>
        <v/>
      </c>
      <c r="Z786" s="188" t="str">
        <f t="shared" si="70"/>
        <v/>
      </c>
      <c r="AA786" s="188" t="str">
        <f t="shared" si="71"/>
        <v/>
      </c>
    </row>
    <row r="787" spans="5:27" x14ac:dyDescent="0.25">
      <c r="E787" s="289" t="str">
        <f t="shared" si="72"/>
        <v/>
      </c>
      <c r="F787" s="45"/>
      <c r="G787" s="42" t="str">
        <f t="shared" si="73"/>
        <v/>
      </c>
      <c r="H787" s="43" t="str">
        <f t="shared" si="68"/>
        <v/>
      </c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t="str">
        <f t="shared" si="69"/>
        <v/>
      </c>
      <c r="Z787" s="188" t="str">
        <f t="shared" si="70"/>
        <v/>
      </c>
      <c r="AA787" s="188" t="str">
        <f t="shared" si="71"/>
        <v/>
      </c>
    </row>
    <row r="788" spans="5:27" x14ac:dyDescent="0.25">
      <c r="E788" s="289" t="str">
        <f t="shared" si="72"/>
        <v/>
      </c>
      <c r="F788" s="45"/>
      <c r="G788" s="42" t="str">
        <f t="shared" si="73"/>
        <v/>
      </c>
      <c r="H788" s="43" t="str">
        <f t="shared" ref="H788:H851" si="74">IF(F788="","",G788-1)</f>
        <v/>
      </c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t="str">
        <f t="shared" si="69"/>
        <v/>
      </c>
      <c r="Z788" s="188" t="str">
        <f t="shared" si="70"/>
        <v/>
      </c>
      <c r="AA788" s="188" t="str">
        <f t="shared" si="71"/>
        <v/>
      </c>
    </row>
    <row r="789" spans="5:27" x14ac:dyDescent="0.25">
      <c r="E789" s="289" t="str">
        <f t="shared" si="72"/>
        <v/>
      </c>
      <c r="F789" s="45"/>
      <c r="G789" s="42" t="str">
        <f t="shared" si="73"/>
        <v/>
      </c>
      <c r="H789" s="43" t="str">
        <f t="shared" si="74"/>
        <v/>
      </c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t="str">
        <f t="shared" si="69"/>
        <v/>
      </c>
      <c r="Z789" s="188" t="str">
        <f t="shared" si="70"/>
        <v/>
      </c>
      <c r="AA789" s="188" t="str">
        <f t="shared" si="71"/>
        <v/>
      </c>
    </row>
    <row r="790" spans="5:27" x14ac:dyDescent="0.25">
      <c r="E790" s="289" t="str">
        <f t="shared" si="72"/>
        <v/>
      </c>
      <c r="F790" s="45"/>
      <c r="G790" s="42" t="str">
        <f t="shared" si="73"/>
        <v/>
      </c>
      <c r="H790" s="43" t="str">
        <f t="shared" si="74"/>
        <v/>
      </c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t="str">
        <f t="shared" si="69"/>
        <v/>
      </c>
      <c r="Z790" s="188" t="str">
        <f t="shared" si="70"/>
        <v/>
      </c>
      <c r="AA790" s="188" t="str">
        <f t="shared" si="71"/>
        <v/>
      </c>
    </row>
    <row r="791" spans="5:27" x14ac:dyDescent="0.25">
      <c r="E791" s="289" t="str">
        <f t="shared" si="72"/>
        <v/>
      </c>
      <c r="F791" s="45"/>
      <c r="G791" s="42" t="str">
        <f t="shared" si="73"/>
        <v/>
      </c>
      <c r="H791" s="43" t="str">
        <f t="shared" si="74"/>
        <v/>
      </c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t="str">
        <f t="shared" si="69"/>
        <v/>
      </c>
      <c r="Z791" s="188" t="str">
        <f t="shared" si="70"/>
        <v/>
      </c>
      <c r="AA791" s="188" t="str">
        <f t="shared" si="71"/>
        <v/>
      </c>
    </row>
    <row r="792" spans="5:27" x14ac:dyDescent="0.25">
      <c r="E792" s="289" t="str">
        <f t="shared" si="72"/>
        <v/>
      </c>
      <c r="F792" s="45"/>
      <c r="G792" s="42" t="str">
        <f t="shared" si="73"/>
        <v/>
      </c>
      <c r="H792" s="43" t="str">
        <f t="shared" si="74"/>
        <v/>
      </c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t="str">
        <f t="shared" si="69"/>
        <v/>
      </c>
      <c r="Z792" s="188" t="str">
        <f t="shared" si="70"/>
        <v/>
      </c>
      <c r="AA792" s="188" t="str">
        <f t="shared" si="71"/>
        <v/>
      </c>
    </row>
    <row r="793" spans="5:27" x14ac:dyDescent="0.25">
      <c r="E793" s="289" t="str">
        <f t="shared" si="72"/>
        <v/>
      </c>
      <c r="F793" s="45"/>
      <c r="G793" s="42" t="str">
        <f t="shared" si="73"/>
        <v/>
      </c>
      <c r="H793" s="43" t="str">
        <f t="shared" si="74"/>
        <v/>
      </c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t="str">
        <f t="shared" si="69"/>
        <v/>
      </c>
      <c r="Z793" s="188" t="str">
        <f t="shared" si="70"/>
        <v/>
      </c>
      <c r="AA793" s="188" t="str">
        <f t="shared" si="71"/>
        <v/>
      </c>
    </row>
    <row r="794" spans="5:27" x14ac:dyDescent="0.25">
      <c r="E794" s="289" t="str">
        <f t="shared" si="72"/>
        <v/>
      </c>
      <c r="F794" s="45"/>
      <c r="G794" s="42" t="str">
        <f t="shared" si="73"/>
        <v/>
      </c>
      <c r="H794" s="43" t="str">
        <f t="shared" si="74"/>
        <v/>
      </c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t="str">
        <f t="shared" si="69"/>
        <v/>
      </c>
      <c r="Z794" s="188" t="str">
        <f t="shared" si="70"/>
        <v/>
      </c>
      <c r="AA794" s="188" t="str">
        <f t="shared" si="71"/>
        <v/>
      </c>
    </row>
    <row r="795" spans="5:27" x14ac:dyDescent="0.25">
      <c r="E795" s="289" t="str">
        <f t="shared" si="72"/>
        <v/>
      </c>
      <c r="F795" s="45"/>
      <c r="G795" s="42" t="str">
        <f t="shared" si="73"/>
        <v/>
      </c>
      <c r="H795" s="43" t="str">
        <f t="shared" si="74"/>
        <v/>
      </c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t="str">
        <f t="shared" si="69"/>
        <v/>
      </c>
      <c r="Z795" s="188" t="str">
        <f t="shared" si="70"/>
        <v/>
      </c>
      <c r="AA795" s="188" t="str">
        <f t="shared" si="71"/>
        <v/>
      </c>
    </row>
    <row r="796" spans="5:27" x14ac:dyDescent="0.25">
      <c r="E796" s="289" t="str">
        <f t="shared" si="72"/>
        <v/>
      </c>
      <c r="F796" s="45"/>
      <c r="G796" s="42" t="str">
        <f t="shared" si="73"/>
        <v/>
      </c>
      <c r="H796" s="43" t="str">
        <f t="shared" si="74"/>
        <v/>
      </c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t="str">
        <f t="shared" si="69"/>
        <v/>
      </c>
      <c r="Z796" s="188" t="str">
        <f t="shared" si="70"/>
        <v/>
      </c>
      <c r="AA796" s="188" t="str">
        <f t="shared" si="71"/>
        <v/>
      </c>
    </row>
    <row r="797" spans="5:27" x14ac:dyDescent="0.25">
      <c r="E797" s="289" t="str">
        <f t="shared" si="72"/>
        <v/>
      </c>
      <c r="F797" s="45"/>
      <c r="G797" s="42" t="str">
        <f t="shared" si="73"/>
        <v/>
      </c>
      <c r="H797" s="43" t="str">
        <f t="shared" si="74"/>
        <v/>
      </c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t="str">
        <f t="shared" si="69"/>
        <v/>
      </c>
      <c r="Z797" s="188" t="str">
        <f t="shared" si="70"/>
        <v/>
      </c>
      <c r="AA797" s="188" t="str">
        <f t="shared" si="71"/>
        <v/>
      </c>
    </row>
    <row r="798" spans="5:27" x14ac:dyDescent="0.25">
      <c r="E798" s="289" t="str">
        <f t="shared" si="72"/>
        <v/>
      </c>
      <c r="F798" s="45"/>
      <c r="G798" s="42" t="str">
        <f t="shared" si="73"/>
        <v/>
      </c>
      <c r="H798" s="43" t="str">
        <f t="shared" si="74"/>
        <v/>
      </c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t="str">
        <f t="shared" si="69"/>
        <v/>
      </c>
      <c r="Z798" s="188" t="str">
        <f t="shared" si="70"/>
        <v/>
      </c>
      <c r="AA798" s="188" t="str">
        <f t="shared" si="71"/>
        <v/>
      </c>
    </row>
    <row r="799" spans="5:27" x14ac:dyDescent="0.25">
      <c r="E799" s="289" t="str">
        <f t="shared" si="72"/>
        <v/>
      </c>
      <c r="F799" s="45"/>
      <c r="G799" s="42" t="str">
        <f t="shared" si="73"/>
        <v/>
      </c>
      <c r="H799" s="43" t="str">
        <f t="shared" si="74"/>
        <v/>
      </c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t="str">
        <f t="shared" si="69"/>
        <v/>
      </c>
      <c r="Z799" s="188" t="str">
        <f t="shared" si="70"/>
        <v/>
      </c>
      <c r="AA799" s="188" t="str">
        <f t="shared" si="71"/>
        <v/>
      </c>
    </row>
    <row r="800" spans="5:27" x14ac:dyDescent="0.25">
      <c r="E800" s="289" t="str">
        <f t="shared" si="72"/>
        <v/>
      </c>
      <c r="F800" s="45"/>
      <c r="G800" s="42" t="str">
        <f t="shared" si="73"/>
        <v/>
      </c>
      <c r="H800" s="43" t="str">
        <f t="shared" si="74"/>
        <v/>
      </c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t="str">
        <f t="shared" si="69"/>
        <v/>
      </c>
      <c r="Z800" s="188" t="str">
        <f t="shared" si="70"/>
        <v/>
      </c>
      <c r="AA800" s="188" t="str">
        <f t="shared" si="71"/>
        <v/>
      </c>
    </row>
    <row r="801" spans="5:27" x14ac:dyDescent="0.25">
      <c r="E801" s="289" t="str">
        <f t="shared" si="72"/>
        <v/>
      </c>
      <c r="F801" s="45"/>
      <c r="G801" s="42" t="str">
        <f t="shared" si="73"/>
        <v/>
      </c>
      <c r="H801" s="43" t="str">
        <f t="shared" si="74"/>
        <v/>
      </c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t="str">
        <f t="shared" si="69"/>
        <v/>
      </c>
      <c r="Z801" s="188" t="str">
        <f t="shared" si="70"/>
        <v/>
      </c>
      <c r="AA801" s="188" t="str">
        <f t="shared" si="71"/>
        <v/>
      </c>
    </row>
    <row r="802" spans="5:27" x14ac:dyDescent="0.25">
      <c r="E802" s="289" t="str">
        <f t="shared" si="72"/>
        <v/>
      </c>
      <c r="F802" s="45"/>
      <c r="G802" s="42" t="str">
        <f t="shared" si="73"/>
        <v/>
      </c>
      <c r="H802" s="43" t="str">
        <f t="shared" si="74"/>
        <v/>
      </c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t="str">
        <f t="shared" si="69"/>
        <v/>
      </c>
      <c r="Z802" s="188" t="str">
        <f t="shared" si="70"/>
        <v/>
      </c>
      <c r="AA802" s="188" t="str">
        <f t="shared" si="71"/>
        <v/>
      </c>
    </row>
    <row r="803" spans="5:27" x14ac:dyDescent="0.25">
      <c r="E803" s="289" t="str">
        <f t="shared" si="72"/>
        <v/>
      </c>
      <c r="F803" s="45"/>
      <c r="G803" s="42" t="str">
        <f t="shared" si="73"/>
        <v/>
      </c>
      <c r="H803" s="43" t="str">
        <f t="shared" si="74"/>
        <v/>
      </c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t="str">
        <f t="shared" si="69"/>
        <v/>
      </c>
      <c r="Z803" s="188" t="str">
        <f t="shared" si="70"/>
        <v/>
      </c>
      <c r="AA803" s="188" t="str">
        <f t="shared" si="71"/>
        <v/>
      </c>
    </row>
    <row r="804" spans="5:27" x14ac:dyDescent="0.25">
      <c r="E804" s="289" t="str">
        <f t="shared" si="72"/>
        <v/>
      </c>
      <c r="F804" s="45"/>
      <c r="G804" s="42" t="str">
        <f t="shared" si="73"/>
        <v/>
      </c>
      <c r="H804" s="43" t="str">
        <f t="shared" si="74"/>
        <v/>
      </c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t="str">
        <f t="shared" ref="Y804:Y867" si="75">IF(C804="","",C804/$C$21)</f>
        <v/>
      </c>
      <c r="Z804" s="188" t="str">
        <f t="shared" ref="Z804:Z867" si="76">IF(C804="",IF(Y804="","",Y804),AVERAGE(Y795:Y815))</f>
        <v/>
      </c>
      <c r="AA804" s="188" t="str">
        <f t="shared" ref="AA804:AA867" si="77">IF(D804="",IF(Z804="","",Z804),AVERAGE(Y785:Y825))</f>
        <v/>
      </c>
    </row>
    <row r="805" spans="5:27" x14ac:dyDescent="0.25">
      <c r="E805" s="289" t="str">
        <f t="shared" ref="E805:E868" si="78">IF(C805="","",((C805/$C$22)-1))</f>
        <v/>
      </c>
      <c r="F805" s="45"/>
      <c r="G805" s="42" t="str">
        <f t="shared" si="73"/>
        <v/>
      </c>
      <c r="H805" s="43" t="str">
        <f t="shared" si="74"/>
        <v/>
      </c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t="str">
        <f t="shared" si="75"/>
        <v/>
      </c>
      <c r="Z805" s="188" t="str">
        <f t="shared" si="76"/>
        <v/>
      </c>
      <c r="AA805" s="188" t="str">
        <f t="shared" si="77"/>
        <v/>
      </c>
    </row>
    <row r="806" spans="5:27" x14ac:dyDescent="0.25">
      <c r="E806" s="289" t="str">
        <f t="shared" si="78"/>
        <v/>
      </c>
      <c r="F806" s="45"/>
      <c r="G806" s="42" t="str">
        <f t="shared" si="73"/>
        <v/>
      </c>
      <c r="H806" s="43" t="str">
        <f t="shared" si="74"/>
        <v/>
      </c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t="str">
        <f t="shared" si="75"/>
        <v/>
      </c>
      <c r="Z806" s="188" t="str">
        <f t="shared" si="76"/>
        <v/>
      </c>
      <c r="AA806" s="188" t="str">
        <f t="shared" si="77"/>
        <v/>
      </c>
    </row>
    <row r="807" spans="5:27" x14ac:dyDescent="0.25">
      <c r="E807" s="289" t="str">
        <f t="shared" si="78"/>
        <v/>
      </c>
      <c r="F807" s="45"/>
      <c r="G807" s="42" t="str">
        <f t="shared" si="73"/>
        <v/>
      </c>
      <c r="H807" s="43" t="str">
        <f t="shared" si="74"/>
        <v/>
      </c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t="str">
        <f t="shared" si="75"/>
        <v/>
      </c>
      <c r="Z807" s="188" t="str">
        <f t="shared" si="76"/>
        <v/>
      </c>
      <c r="AA807" s="188" t="str">
        <f t="shared" si="77"/>
        <v/>
      </c>
    </row>
    <row r="808" spans="5:27" x14ac:dyDescent="0.25">
      <c r="E808" s="289" t="str">
        <f t="shared" si="78"/>
        <v/>
      </c>
      <c r="F808" s="45"/>
      <c r="G808" s="42" t="str">
        <f t="shared" si="73"/>
        <v/>
      </c>
      <c r="H808" s="43" t="str">
        <f t="shared" si="74"/>
        <v/>
      </c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t="str">
        <f t="shared" si="75"/>
        <v/>
      </c>
      <c r="Z808" s="188" t="str">
        <f t="shared" si="76"/>
        <v/>
      </c>
      <c r="AA808" s="188" t="str">
        <f t="shared" si="77"/>
        <v/>
      </c>
    </row>
    <row r="809" spans="5:27" x14ac:dyDescent="0.25">
      <c r="E809" s="289" t="str">
        <f t="shared" si="78"/>
        <v/>
      </c>
      <c r="F809" s="45"/>
      <c r="G809" s="42" t="str">
        <f t="shared" si="73"/>
        <v/>
      </c>
      <c r="H809" s="43" t="str">
        <f t="shared" si="74"/>
        <v/>
      </c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t="str">
        <f t="shared" si="75"/>
        <v/>
      </c>
      <c r="Z809" s="188" t="str">
        <f t="shared" si="76"/>
        <v/>
      </c>
      <c r="AA809" s="188" t="str">
        <f t="shared" si="77"/>
        <v/>
      </c>
    </row>
    <row r="810" spans="5:27" x14ac:dyDescent="0.25">
      <c r="E810" s="289" t="str">
        <f t="shared" si="78"/>
        <v/>
      </c>
      <c r="F810" s="45"/>
      <c r="G810" s="42" t="str">
        <f t="shared" si="73"/>
        <v/>
      </c>
      <c r="H810" s="43" t="str">
        <f t="shared" si="74"/>
        <v/>
      </c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t="str">
        <f t="shared" si="75"/>
        <v/>
      </c>
      <c r="Z810" s="188" t="str">
        <f t="shared" si="76"/>
        <v/>
      </c>
      <c r="AA810" s="188" t="str">
        <f t="shared" si="77"/>
        <v/>
      </c>
    </row>
    <row r="811" spans="5:27" x14ac:dyDescent="0.25">
      <c r="E811" s="289" t="str">
        <f t="shared" si="78"/>
        <v/>
      </c>
      <c r="F811" s="45"/>
      <c r="G811" s="42" t="str">
        <f t="shared" si="73"/>
        <v/>
      </c>
      <c r="H811" s="43" t="str">
        <f t="shared" si="74"/>
        <v/>
      </c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t="str">
        <f t="shared" si="75"/>
        <v/>
      </c>
      <c r="Z811" s="188" t="str">
        <f t="shared" si="76"/>
        <v/>
      </c>
      <c r="AA811" s="188" t="str">
        <f t="shared" si="77"/>
        <v/>
      </c>
    </row>
    <row r="812" spans="5:27" x14ac:dyDescent="0.25">
      <c r="E812" s="289" t="str">
        <f t="shared" si="78"/>
        <v/>
      </c>
      <c r="F812" s="45"/>
      <c r="G812" s="42" t="str">
        <f t="shared" si="73"/>
        <v/>
      </c>
      <c r="H812" s="43" t="str">
        <f t="shared" si="74"/>
        <v/>
      </c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t="str">
        <f t="shared" si="75"/>
        <v/>
      </c>
      <c r="Z812" s="188" t="str">
        <f t="shared" si="76"/>
        <v/>
      </c>
      <c r="AA812" s="188" t="str">
        <f t="shared" si="77"/>
        <v/>
      </c>
    </row>
    <row r="813" spans="5:27" x14ac:dyDescent="0.25">
      <c r="E813" s="289" t="str">
        <f t="shared" si="78"/>
        <v/>
      </c>
      <c r="F813" s="45"/>
      <c r="G813" s="42" t="str">
        <f t="shared" si="73"/>
        <v/>
      </c>
      <c r="H813" s="43" t="str">
        <f t="shared" si="74"/>
        <v/>
      </c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t="str">
        <f t="shared" si="75"/>
        <v/>
      </c>
      <c r="Z813" s="188" t="str">
        <f t="shared" si="76"/>
        <v/>
      </c>
      <c r="AA813" s="188" t="str">
        <f t="shared" si="77"/>
        <v/>
      </c>
    </row>
    <row r="814" spans="5:27" x14ac:dyDescent="0.25">
      <c r="E814" s="289" t="str">
        <f t="shared" si="78"/>
        <v/>
      </c>
      <c r="F814" s="45"/>
      <c r="G814" s="42" t="str">
        <f t="shared" si="73"/>
        <v/>
      </c>
      <c r="H814" s="43" t="str">
        <f t="shared" si="74"/>
        <v/>
      </c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t="str">
        <f t="shared" si="75"/>
        <v/>
      </c>
      <c r="Z814" s="188" t="str">
        <f t="shared" si="76"/>
        <v/>
      </c>
      <c r="AA814" s="188" t="str">
        <f t="shared" si="77"/>
        <v/>
      </c>
    </row>
    <row r="815" spans="5:27" x14ac:dyDescent="0.25">
      <c r="E815" s="289" t="str">
        <f t="shared" si="78"/>
        <v/>
      </c>
      <c r="F815" s="45"/>
      <c r="G815" s="42" t="str">
        <f t="shared" si="73"/>
        <v/>
      </c>
      <c r="H815" s="43" t="str">
        <f t="shared" si="74"/>
        <v/>
      </c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t="str">
        <f t="shared" si="75"/>
        <v/>
      </c>
      <c r="Z815" s="188" t="str">
        <f t="shared" si="76"/>
        <v/>
      </c>
      <c r="AA815" s="188" t="str">
        <f t="shared" si="77"/>
        <v/>
      </c>
    </row>
    <row r="816" spans="5:27" x14ac:dyDescent="0.25">
      <c r="E816" s="289" t="str">
        <f t="shared" si="78"/>
        <v/>
      </c>
      <c r="F816" s="45"/>
      <c r="G816" s="42" t="str">
        <f t="shared" si="73"/>
        <v/>
      </c>
      <c r="H816" s="43" t="str">
        <f t="shared" si="74"/>
        <v/>
      </c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t="str">
        <f t="shared" si="75"/>
        <v/>
      </c>
      <c r="Z816" s="188" t="str">
        <f t="shared" si="76"/>
        <v/>
      </c>
      <c r="AA816" s="188" t="str">
        <f t="shared" si="77"/>
        <v/>
      </c>
    </row>
    <row r="817" spans="5:27" x14ac:dyDescent="0.25">
      <c r="E817" s="289" t="str">
        <f t="shared" si="78"/>
        <v/>
      </c>
      <c r="F817" s="45"/>
      <c r="G817" s="42" t="str">
        <f t="shared" si="73"/>
        <v/>
      </c>
      <c r="H817" s="43" t="str">
        <f t="shared" si="74"/>
        <v/>
      </c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t="str">
        <f t="shared" si="75"/>
        <v/>
      </c>
      <c r="Z817" s="188" t="str">
        <f t="shared" si="76"/>
        <v/>
      </c>
      <c r="AA817" s="188" t="str">
        <f t="shared" si="77"/>
        <v/>
      </c>
    </row>
    <row r="818" spans="5:27" x14ac:dyDescent="0.25">
      <c r="E818" s="289" t="str">
        <f t="shared" si="78"/>
        <v/>
      </c>
      <c r="F818" s="45"/>
      <c r="G818" s="42" t="str">
        <f t="shared" si="73"/>
        <v/>
      </c>
      <c r="H818" s="43" t="str">
        <f t="shared" si="74"/>
        <v/>
      </c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t="str">
        <f t="shared" si="75"/>
        <v/>
      </c>
      <c r="Z818" s="188" t="str">
        <f t="shared" si="76"/>
        <v/>
      </c>
      <c r="AA818" s="188" t="str">
        <f t="shared" si="77"/>
        <v/>
      </c>
    </row>
    <row r="819" spans="5:27" x14ac:dyDescent="0.25">
      <c r="E819" s="289" t="str">
        <f t="shared" si="78"/>
        <v/>
      </c>
      <c r="F819" s="45"/>
      <c r="G819" s="42" t="str">
        <f t="shared" si="73"/>
        <v/>
      </c>
      <c r="H819" s="43" t="str">
        <f t="shared" si="74"/>
        <v/>
      </c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t="str">
        <f t="shared" si="75"/>
        <v/>
      </c>
      <c r="Z819" s="188" t="str">
        <f t="shared" si="76"/>
        <v/>
      </c>
      <c r="AA819" s="188" t="str">
        <f t="shared" si="77"/>
        <v/>
      </c>
    </row>
    <row r="820" spans="5:27" x14ac:dyDescent="0.25">
      <c r="E820" s="289" t="str">
        <f t="shared" si="78"/>
        <v/>
      </c>
      <c r="F820" s="45"/>
      <c r="G820" s="42" t="str">
        <f t="shared" si="73"/>
        <v/>
      </c>
      <c r="H820" s="43" t="str">
        <f t="shared" si="74"/>
        <v/>
      </c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t="str">
        <f t="shared" si="75"/>
        <v/>
      </c>
      <c r="Z820" s="188" t="str">
        <f t="shared" si="76"/>
        <v/>
      </c>
      <c r="AA820" s="188" t="str">
        <f t="shared" si="77"/>
        <v/>
      </c>
    </row>
    <row r="821" spans="5:27" x14ac:dyDescent="0.25">
      <c r="E821" s="289" t="str">
        <f t="shared" si="78"/>
        <v/>
      </c>
      <c r="F821" s="45"/>
      <c r="G821" s="42" t="str">
        <f t="shared" si="73"/>
        <v/>
      </c>
      <c r="H821" s="43" t="str">
        <f t="shared" si="74"/>
        <v/>
      </c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t="str">
        <f t="shared" si="75"/>
        <v/>
      </c>
      <c r="Z821" s="188" t="str">
        <f t="shared" si="76"/>
        <v/>
      </c>
      <c r="AA821" s="188" t="str">
        <f t="shared" si="77"/>
        <v/>
      </c>
    </row>
    <row r="822" spans="5:27" x14ac:dyDescent="0.25">
      <c r="E822" s="289" t="str">
        <f t="shared" si="78"/>
        <v/>
      </c>
      <c r="F822" s="45"/>
      <c r="G822" s="42" t="str">
        <f t="shared" si="73"/>
        <v/>
      </c>
      <c r="H822" s="43" t="str">
        <f t="shared" si="74"/>
        <v/>
      </c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t="str">
        <f t="shared" si="75"/>
        <v/>
      </c>
      <c r="Z822" s="188" t="str">
        <f t="shared" si="76"/>
        <v/>
      </c>
      <c r="AA822" s="188" t="str">
        <f t="shared" si="77"/>
        <v/>
      </c>
    </row>
    <row r="823" spans="5:27" x14ac:dyDescent="0.25">
      <c r="E823" s="289" t="str">
        <f t="shared" si="78"/>
        <v/>
      </c>
      <c r="F823" s="45"/>
      <c r="G823" s="42" t="str">
        <f t="shared" si="73"/>
        <v/>
      </c>
      <c r="H823" s="43" t="str">
        <f t="shared" si="74"/>
        <v/>
      </c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t="str">
        <f t="shared" si="75"/>
        <v/>
      </c>
      <c r="Z823" s="188" t="str">
        <f t="shared" si="76"/>
        <v/>
      </c>
      <c r="AA823" s="188" t="str">
        <f t="shared" si="77"/>
        <v/>
      </c>
    </row>
    <row r="824" spans="5:27" x14ac:dyDescent="0.25">
      <c r="E824" s="289" t="str">
        <f t="shared" si="78"/>
        <v/>
      </c>
      <c r="F824" s="45"/>
      <c r="G824" s="42" t="str">
        <f t="shared" si="73"/>
        <v/>
      </c>
      <c r="H824" s="43" t="str">
        <f t="shared" si="74"/>
        <v/>
      </c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t="str">
        <f t="shared" si="75"/>
        <v/>
      </c>
      <c r="Z824" s="188" t="str">
        <f t="shared" si="76"/>
        <v/>
      </c>
      <c r="AA824" s="188" t="str">
        <f t="shared" si="77"/>
        <v/>
      </c>
    </row>
    <row r="825" spans="5:27" x14ac:dyDescent="0.25">
      <c r="E825" s="289" t="str">
        <f t="shared" si="78"/>
        <v/>
      </c>
      <c r="F825" s="45"/>
      <c r="G825" s="42" t="str">
        <f t="shared" si="73"/>
        <v/>
      </c>
      <c r="H825" s="43" t="str">
        <f t="shared" si="74"/>
        <v/>
      </c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t="str">
        <f t="shared" si="75"/>
        <v/>
      </c>
      <c r="Z825" s="188" t="str">
        <f t="shared" si="76"/>
        <v/>
      </c>
      <c r="AA825" s="188" t="str">
        <f t="shared" si="77"/>
        <v/>
      </c>
    </row>
    <row r="826" spans="5:27" x14ac:dyDescent="0.25">
      <c r="E826" s="289" t="str">
        <f t="shared" si="78"/>
        <v/>
      </c>
      <c r="F826" s="45"/>
      <c r="G826" s="42" t="str">
        <f t="shared" si="73"/>
        <v/>
      </c>
      <c r="H826" s="43" t="str">
        <f t="shared" si="74"/>
        <v/>
      </c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t="str">
        <f t="shared" si="75"/>
        <v/>
      </c>
      <c r="Z826" s="188" t="str">
        <f t="shared" si="76"/>
        <v/>
      </c>
      <c r="AA826" s="188" t="str">
        <f t="shared" si="77"/>
        <v/>
      </c>
    </row>
    <row r="827" spans="5:27" x14ac:dyDescent="0.25">
      <c r="E827" s="289" t="str">
        <f t="shared" si="78"/>
        <v/>
      </c>
      <c r="F827" s="45"/>
      <c r="G827" s="42" t="str">
        <f t="shared" si="73"/>
        <v/>
      </c>
      <c r="H827" s="43" t="str">
        <f t="shared" si="74"/>
        <v/>
      </c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t="str">
        <f t="shared" si="75"/>
        <v/>
      </c>
      <c r="Z827" s="188" t="str">
        <f t="shared" si="76"/>
        <v/>
      </c>
      <c r="AA827" s="188" t="str">
        <f t="shared" si="77"/>
        <v/>
      </c>
    </row>
    <row r="828" spans="5:27" x14ac:dyDescent="0.25">
      <c r="E828" s="289" t="str">
        <f t="shared" si="78"/>
        <v/>
      </c>
      <c r="F828" s="45"/>
      <c r="G828" s="42" t="str">
        <f t="shared" si="73"/>
        <v/>
      </c>
      <c r="H828" s="43" t="str">
        <f t="shared" si="74"/>
        <v/>
      </c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t="str">
        <f t="shared" si="75"/>
        <v/>
      </c>
      <c r="Z828" s="188" t="str">
        <f t="shared" si="76"/>
        <v/>
      </c>
      <c r="AA828" s="188" t="str">
        <f t="shared" si="77"/>
        <v/>
      </c>
    </row>
    <row r="829" spans="5:27" x14ac:dyDescent="0.25">
      <c r="E829" s="289" t="str">
        <f t="shared" si="78"/>
        <v/>
      </c>
      <c r="F829" s="45"/>
      <c r="G829" s="42" t="str">
        <f t="shared" si="73"/>
        <v/>
      </c>
      <c r="H829" s="43" t="str">
        <f t="shared" si="74"/>
        <v/>
      </c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t="str">
        <f t="shared" si="75"/>
        <v/>
      </c>
      <c r="Z829" s="188" t="str">
        <f t="shared" si="76"/>
        <v/>
      </c>
      <c r="AA829" s="188" t="str">
        <f t="shared" si="77"/>
        <v/>
      </c>
    </row>
    <row r="830" spans="5:27" x14ac:dyDescent="0.25">
      <c r="E830" s="289" t="str">
        <f t="shared" si="78"/>
        <v/>
      </c>
      <c r="F830" s="45"/>
      <c r="G830" s="42" t="str">
        <f t="shared" si="73"/>
        <v/>
      </c>
      <c r="H830" s="43" t="str">
        <f t="shared" si="74"/>
        <v/>
      </c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t="str">
        <f t="shared" si="75"/>
        <v/>
      </c>
      <c r="Z830" s="188" t="str">
        <f t="shared" si="76"/>
        <v/>
      </c>
      <c r="AA830" s="188" t="str">
        <f t="shared" si="77"/>
        <v/>
      </c>
    </row>
    <row r="831" spans="5:27" x14ac:dyDescent="0.25">
      <c r="E831" s="289" t="str">
        <f t="shared" si="78"/>
        <v/>
      </c>
      <c r="F831" s="45"/>
      <c r="G831" s="42" t="str">
        <f t="shared" si="73"/>
        <v/>
      </c>
      <c r="H831" s="43" t="str">
        <f t="shared" si="74"/>
        <v/>
      </c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t="str">
        <f t="shared" si="75"/>
        <v/>
      </c>
      <c r="Z831" s="188" t="str">
        <f t="shared" si="76"/>
        <v/>
      </c>
      <c r="AA831" s="188" t="str">
        <f t="shared" si="77"/>
        <v/>
      </c>
    </row>
    <row r="832" spans="5:27" x14ac:dyDescent="0.25">
      <c r="E832" s="289" t="str">
        <f t="shared" si="78"/>
        <v/>
      </c>
      <c r="F832" s="45"/>
      <c r="G832" s="42" t="str">
        <f t="shared" si="73"/>
        <v/>
      </c>
      <c r="H832" s="43" t="str">
        <f t="shared" si="74"/>
        <v/>
      </c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t="str">
        <f t="shared" si="75"/>
        <v/>
      </c>
      <c r="Z832" s="188" t="str">
        <f t="shared" si="76"/>
        <v/>
      </c>
      <c r="AA832" s="188" t="str">
        <f t="shared" si="77"/>
        <v/>
      </c>
    </row>
    <row r="833" spans="5:27" x14ac:dyDescent="0.25">
      <c r="E833" s="289" t="str">
        <f t="shared" si="78"/>
        <v/>
      </c>
      <c r="F833" s="45"/>
      <c r="G833" s="42" t="str">
        <f t="shared" si="73"/>
        <v/>
      </c>
      <c r="H833" s="43" t="str">
        <f t="shared" si="74"/>
        <v/>
      </c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t="str">
        <f t="shared" si="75"/>
        <v/>
      </c>
      <c r="Z833" s="188" t="str">
        <f t="shared" si="76"/>
        <v/>
      </c>
      <c r="AA833" s="188" t="str">
        <f t="shared" si="77"/>
        <v/>
      </c>
    </row>
    <row r="834" spans="5:27" x14ac:dyDescent="0.25">
      <c r="E834" s="289" t="str">
        <f t="shared" si="78"/>
        <v/>
      </c>
      <c r="F834" s="45"/>
      <c r="G834" s="42" t="str">
        <f t="shared" si="73"/>
        <v/>
      </c>
      <c r="H834" s="43" t="str">
        <f t="shared" si="74"/>
        <v/>
      </c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t="str">
        <f t="shared" si="75"/>
        <v/>
      </c>
      <c r="Z834" s="188" t="str">
        <f t="shared" si="76"/>
        <v/>
      </c>
      <c r="AA834" s="188" t="str">
        <f t="shared" si="77"/>
        <v/>
      </c>
    </row>
    <row r="835" spans="5:27" x14ac:dyDescent="0.25">
      <c r="E835" s="289" t="str">
        <f t="shared" si="78"/>
        <v/>
      </c>
      <c r="F835" s="45"/>
      <c r="G835" s="42" t="str">
        <f t="shared" si="73"/>
        <v/>
      </c>
      <c r="H835" s="43" t="str">
        <f t="shared" si="74"/>
        <v/>
      </c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t="str">
        <f t="shared" si="75"/>
        <v/>
      </c>
      <c r="Z835" s="188" t="str">
        <f t="shared" si="76"/>
        <v/>
      </c>
      <c r="AA835" s="188" t="str">
        <f t="shared" si="77"/>
        <v/>
      </c>
    </row>
    <row r="836" spans="5:27" x14ac:dyDescent="0.25">
      <c r="E836" s="289" t="str">
        <f t="shared" si="78"/>
        <v/>
      </c>
      <c r="F836" s="45"/>
      <c r="G836" s="42" t="str">
        <f t="shared" si="73"/>
        <v/>
      </c>
      <c r="H836" s="43" t="str">
        <f t="shared" si="74"/>
        <v/>
      </c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t="str">
        <f t="shared" si="75"/>
        <v/>
      </c>
      <c r="Z836" s="188" t="str">
        <f t="shared" si="76"/>
        <v/>
      </c>
      <c r="AA836" s="188" t="str">
        <f t="shared" si="77"/>
        <v/>
      </c>
    </row>
    <row r="837" spans="5:27" x14ac:dyDescent="0.25">
      <c r="E837" s="289" t="str">
        <f t="shared" si="78"/>
        <v/>
      </c>
      <c r="F837" s="45"/>
      <c r="G837" s="42" t="str">
        <f t="shared" si="73"/>
        <v/>
      </c>
      <c r="H837" s="43" t="str">
        <f t="shared" si="74"/>
        <v/>
      </c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t="str">
        <f t="shared" si="75"/>
        <v/>
      </c>
      <c r="Z837" s="188" t="str">
        <f t="shared" si="76"/>
        <v/>
      </c>
      <c r="AA837" s="188" t="str">
        <f t="shared" si="77"/>
        <v/>
      </c>
    </row>
    <row r="838" spans="5:27" x14ac:dyDescent="0.25">
      <c r="E838" s="289" t="str">
        <f t="shared" si="78"/>
        <v/>
      </c>
      <c r="F838" s="45"/>
      <c r="G838" s="42" t="str">
        <f t="shared" si="73"/>
        <v/>
      </c>
      <c r="H838" s="43" t="str">
        <f t="shared" si="74"/>
        <v/>
      </c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t="str">
        <f t="shared" si="75"/>
        <v/>
      </c>
      <c r="Z838" s="188" t="str">
        <f t="shared" si="76"/>
        <v/>
      </c>
      <c r="AA838" s="188" t="str">
        <f t="shared" si="77"/>
        <v/>
      </c>
    </row>
    <row r="839" spans="5:27" x14ac:dyDescent="0.25">
      <c r="E839" s="289" t="str">
        <f t="shared" si="78"/>
        <v/>
      </c>
      <c r="F839" s="45"/>
      <c r="G839" s="42" t="str">
        <f t="shared" si="73"/>
        <v/>
      </c>
      <c r="H839" s="43" t="str">
        <f t="shared" si="74"/>
        <v/>
      </c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t="str">
        <f t="shared" si="75"/>
        <v/>
      </c>
      <c r="Z839" s="188" t="str">
        <f t="shared" si="76"/>
        <v/>
      </c>
      <c r="AA839" s="188" t="str">
        <f t="shared" si="77"/>
        <v/>
      </c>
    </row>
    <row r="840" spans="5:27" x14ac:dyDescent="0.25">
      <c r="E840" s="289" t="str">
        <f t="shared" si="78"/>
        <v/>
      </c>
      <c r="F840" s="45"/>
      <c r="G840" s="42" t="str">
        <f t="shared" si="73"/>
        <v/>
      </c>
      <c r="H840" s="43" t="str">
        <f t="shared" si="74"/>
        <v/>
      </c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t="str">
        <f t="shared" si="75"/>
        <v/>
      </c>
      <c r="Z840" s="188" t="str">
        <f t="shared" si="76"/>
        <v/>
      </c>
      <c r="AA840" s="188" t="str">
        <f t="shared" si="77"/>
        <v/>
      </c>
    </row>
    <row r="841" spans="5:27" x14ac:dyDescent="0.25">
      <c r="E841" s="289" t="str">
        <f t="shared" si="78"/>
        <v/>
      </c>
      <c r="F841" s="45"/>
      <c r="G841" s="42" t="str">
        <f t="shared" si="73"/>
        <v/>
      </c>
      <c r="H841" s="43" t="str">
        <f t="shared" si="74"/>
        <v/>
      </c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t="str">
        <f t="shared" si="75"/>
        <v/>
      </c>
      <c r="Z841" s="188" t="str">
        <f t="shared" si="76"/>
        <v/>
      </c>
      <c r="AA841" s="188" t="str">
        <f t="shared" si="77"/>
        <v/>
      </c>
    </row>
    <row r="842" spans="5:27" x14ac:dyDescent="0.25">
      <c r="E842" s="289" t="str">
        <f t="shared" si="78"/>
        <v/>
      </c>
      <c r="F842" s="45"/>
      <c r="G842" s="42" t="str">
        <f t="shared" ref="G842:G905" si="79">IF(F842="","",F842/$C$21)</f>
        <v/>
      </c>
      <c r="H842" s="43" t="str">
        <f t="shared" si="74"/>
        <v/>
      </c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t="str">
        <f t="shared" si="75"/>
        <v/>
      </c>
      <c r="Z842" s="188" t="str">
        <f t="shared" si="76"/>
        <v/>
      </c>
      <c r="AA842" s="188" t="str">
        <f t="shared" si="77"/>
        <v/>
      </c>
    </row>
    <row r="843" spans="5:27" x14ac:dyDescent="0.25">
      <c r="E843" s="289" t="str">
        <f t="shared" si="78"/>
        <v/>
      </c>
      <c r="F843" s="45"/>
      <c r="G843" s="42" t="str">
        <f t="shared" si="79"/>
        <v/>
      </c>
      <c r="H843" s="43" t="str">
        <f t="shared" si="74"/>
        <v/>
      </c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t="str">
        <f t="shared" si="75"/>
        <v/>
      </c>
      <c r="Z843" s="188" t="str">
        <f t="shared" si="76"/>
        <v/>
      </c>
      <c r="AA843" s="188" t="str">
        <f t="shared" si="77"/>
        <v/>
      </c>
    </row>
    <row r="844" spans="5:27" x14ac:dyDescent="0.25">
      <c r="E844" s="289" t="str">
        <f t="shared" si="78"/>
        <v/>
      </c>
      <c r="F844" s="45"/>
      <c r="G844" s="42" t="str">
        <f t="shared" si="79"/>
        <v/>
      </c>
      <c r="H844" s="43" t="str">
        <f t="shared" si="74"/>
        <v/>
      </c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t="str">
        <f t="shared" si="75"/>
        <v/>
      </c>
      <c r="Z844" s="188" t="str">
        <f t="shared" si="76"/>
        <v/>
      </c>
      <c r="AA844" s="188" t="str">
        <f t="shared" si="77"/>
        <v/>
      </c>
    </row>
    <row r="845" spans="5:27" x14ac:dyDescent="0.25">
      <c r="E845" s="289" t="str">
        <f t="shared" si="78"/>
        <v/>
      </c>
      <c r="F845" s="45"/>
      <c r="G845" s="42" t="str">
        <f t="shared" si="79"/>
        <v/>
      </c>
      <c r="H845" s="43" t="str">
        <f t="shared" si="74"/>
        <v/>
      </c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t="str">
        <f t="shared" si="75"/>
        <v/>
      </c>
      <c r="Z845" s="188" t="str">
        <f t="shared" si="76"/>
        <v/>
      </c>
      <c r="AA845" s="188" t="str">
        <f t="shared" si="77"/>
        <v/>
      </c>
    </row>
    <row r="846" spans="5:27" x14ac:dyDescent="0.25">
      <c r="E846" s="289" t="str">
        <f t="shared" si="78"/>
        <v/>
      </c>
      <c r="F846" s="45"/>
      <c r="G846" s="42" t="str">
        <f t="shared" si="79"/>
        <v/>
      </c>
      <c r="H846" s="43" t="str">
        <f t="shared" si="74"/>
        <v/>
      </c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t="str">
        <f t="shared" si="75"/>
        <v/>
      </c>
      <c r="Z846" s="188" t="str">
        <f t="shared" si="76"/>
        <v/>
      </c>
      <c r="AA846" s="188" t="str">
        <f t="shared" si="77"/>
        <v/>
      </c>
    </row>
    <row r="847" spans="5:27" x14ac:dyDescent="0.25">
      <c r="E847" s="289" t="str">
        <f t="shared" si="78"/>
        <v/>
      </c>
      <c r="F847" s="45"/>
      <c r="G847" s="42" t="str">
        <f t="shared" si="79"/>
        <v/>
      </c>
      <c r="H847" s="43" t="str">
        <f t="shared" si="74"/>
        <v/>
      </c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t="str">
        <f t="shared" si="75"/>
        <v/>
      </c>
      <c r="Z847" s="188" t="str">
        <f t="shared" si="76"/>
        <v/>
      </c>
      <c r="AA847" s="188" t="str">
        <f t="shared" si="77"/>
        <v/>
      </c>
    </row>
    <row r="848" spans="5:27" x14ac:dyDescent="0.25">
      <c r="E848" s="289" t="str">
        <f t="shared" si="78"/>
        <v/>
      </c>
      <c r="F848" s="45"/>
      <c r="G848" s="42" t="str">
        <f t="shared" si="79"/>
        <v/>
      </c>
      <c r="H848" s="43" t="str">
        <f t="shared" si="74"/>
        <v/>
      </c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t="str">
        <f t="shared" si="75"/>
        <v/>
      </c>
      <c r="Z848" s="188" t="str">
        <f t="shared" si="76"/>
        <v/>
      </c>
      <c r="AA848" s="188" t="str">
        <f t="shared" si="77"/>
        <v/>
      </c>
    </row>
    <row r="849" spans="5:27" x14ac:dyDescent="0.25">
      <c r="E849" s="289" t="str">
        <f t="shared" si="78"/>
        <v/>
      </c>
      <c r="F849" s="45"/>
      <c r="G849" s="42" t="str">
        <f t="shared" si="79"/>
        <v/>
      </c>
      <c r="H849" s="43" t="str">
        <f t="shared" si="74"/>
        <v/>
      </c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t="str">
        <f t="shared" si="75"/>
        <v/>
      </c>
      <c r="Z849" s="188" t="str">
        <f t="shared" si="76"/>
        <v/>
      </c>
      <c r="AA849" s="188" t="str">
        <f t="shared" si="77"/>
        <v/>
      </c>
    </row>
    <row r="850" spans="5:27" x14ac:dyDescent="0.25">
      <c r="E850" s="289" t="str">
        <f t="shared" si="78"/>
        <v/>
      </c>
      <c r="F850" s="45"/>
      <c r="G850" s="42" t="str">
        <f t="shared" si="79"/>
        <v/>
      </c>
      <c r="H850" s="43" t="str">
        <f t="shared" si="74"/>
        <v/>
      </c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t="str">
        <f t="shared" si="75"/>
        <v/>
      </c>
      <c r="Z850" s="188" t="str">
        <f t="shared" si="76"/>
        <v/>
      </c>
      <c r="AA850" s="188" t="str">
        <f t="shared" si="77"/>
        <v/>
      </c>
    </row>
    <row r="851" spans="5:27" x14ac:dyDescent="0.25">
      <c r="E851" s="289" t="str">
        <f t="shared" si="78"/>
        <v/>
      </c>
      <c r="F851" s="45"/>
      <c r="G851" s="42" t="str">
        <f t="shared" si="79"/>
        <v/>
      </c>
      <c r="H851" s="43" t="str">
        <f t="shared" si="74"/>
        <v/>
      </c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t="str">
        <f t="shared" si="75"/>
        <v/>
      </c>
      <c r="Z851" s="188" t="str">
        <f t="shared" si="76"/>
        <v/>
      </c>
      <c r="AA851" s="188" t="str">
        <f t="shared" si="77"/>
        <v/>
      </c>
    </row>
    <row r="852" spans="5:27" x14ac:dyDescent="0.25">
      <c r="E852" s="289" t="str">
        <f t="shared" si="78"/>
        <v/>
      </c>
      <c r="F852" s="45"/>
      <c r="G852" s="42" t="str">
        <f t="shared" si="79"/>
        <v/>
      </c>
      <c r="H852" s="43" t="str">
        <f t="shared" ref="H852:H915" si="80">IF(F852="","",G852-1)</f>
        <v/>
      </c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t="str">
        <f t="shared" si="75"/>
        <v/>
      </c>
      <c r="Z852" s="188" t="str">
        <f t="shared" si="76"/>
        <v/>
      </c>
      <c r="AA852" s="188" t="str">
        <f t="shared" si="77"/>
        <v/>
      </c>
    </row>
    <row r="853" spans="5:27" x14ac:dyDescent="0.25">
      <c r="E853" s="289" t="str">
        <f t="shared" si="78"/>
        <v/>
      </c>
      <c r="F853" s="45"/>
      <c r="G853" s="42" t="str">
        <f t="shared" si="79"/>
        <v/>
      </c>
      <c r="H853" s="43" t="str">
        <f t="shared" si="80"/>
        <v/>
      </c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t="str">
        <f t="shared" si="75"/>
        <v/>
      </c>
      <c r="Z853" s="188" t="str">
        <f t="shared" si="76"/>
        <v/>
      </c>
      <c r="AA853" s="188" t="str">
        <f t="shared" si="77"/>
        <v/>
      </c>
    </row>
    <row r="854" spans="5:27" x14ac:dyDescent="0.25">
      <c r="E854" s="289" t="str">
        <f t="shared" si="78"/>
        <v/>
      </c>
      <c r="F854" s="45"/>
      <c r="G854" s="42" t="str">
        <f t="shared" si="79"/>
        <v/>
      </c>
      <c r="H854" s="43" t="str">
        <f t="shared" si="80"/>
        <v/>
      </c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t="str">
        <f t="shared" si="75"/>
        <v/>
      </c>
      <c r="Z854" s="188" t="str">
        <f t="shared" si="76"/>
        <v/>
      </c>
      <c r="AA854" s="188" t="str">
        <f t="shared" si="77"/>
        <v/>
      </c>
    </row>
    <row r="855" spans="5:27" x14ac:dyDescent="0.25">
      <c r="E855" s="289" t="str">
        <f t="shared" si="78"/>
        <v/>
      </c>
      <c r="F855" s="45"/>
      <c r="G855" s="42" t="str">
        <f t="shared" si="79"/>
        <v/>
      </c>
      <c r="H855" s="43" t="str">
        <f t="shared" si="80"/>
        <v/>
      </c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t="str">
        <f t="shared" si="75"/>
        <v/>
      </c>
      <c r="Z855" s="188" t="str">
        <f t="shared" si="76"/>
        <v/>
      </c>
      <c r="AA855" s="188" t="str">
        <f t="shared" si="77"/>
        <v/>
      </c>
    </row>
    <row r="856" spans="5:27" x14ac:dyDescent="0.25">
      <c r="E856" s="289" t="str">
        <f t="shared" si="78"/>
        <v/>
      </c>
      <c r="F856" s="45"/>
      <c r="G856" s="42" t="str">
        <f t="shared" si="79"/>
        <v/>
      </c>
      <c r="H856" s="43" t="str">
        <f t="shared" si="80"/>
        <v/>
      </c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t="str">
        <f t="shared" si="75"/>
        <v/>
      </c>
      <c r="Z856" s="188" t="str">
        <f t="shared" si="76"/>
        <v/>
      </c>
      <c r="AA856" s="188" t="str">
        <f t="shared" si="77"/>
        <v/>
      </c>
    </row>
    <row r="857" spans="5:27" x14ac:dyDescent="0.25">
      <c r="E857" s="289" t="str">
        <f t="shared" si="78"/>
        <v/>
      </c>
      <c r="F857" s="45"/>
      <c r="G857" s="42" t="str">
        <f t="shared" si="79"/>
        <v/>
      </c>
      <c r="H857" s="43" t="str">
        <f t="shared" si="80"/>
        <v/>
      </c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t="str">
        <f t="shared" si="75"/>
        <v/>
      </c>
      <c r="Z857" s="188" t="str">
        <f t="shared" si="76"/>
        <v/>
      </c>
      <c r="AA857" s="188" t="str">
        <f t="shared" si="77"/>
        <v/>
      </c>
    </row>
    <row r="858" spans="5:27" x14ac:dyDescent="0.25">
      <c r="E858" s="289" t="str">
        <f t="shared" si="78"/>
        <v/>
      </c>
      <c r="F858" s="45"/>
      <c r="G858" s="42" t="str">
        <f t="shared" si="79"/>
        <v/>
      </c>
      <c r="H858" s="43" t="str">
        <f t="shared" si="80"/>
        <v/>
      </c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t="str">
        <f t="shared" si="75"/>
        <v/>
      </c>
      <c r="Z858" s="188" t="str">
        <f t="shared" si="76"/>
        <v/>
      </c>
      <c r="AA858" s="188" t="str">
        <f t="shared" si="77"/>
        <v/>
      </c>
    </row>
    <row r="859" spans="5:27" x14ac:dyDescent="0.25">
      <c r="E859" s="289" t="str">
        <f t="shared" si="78"/>
        <v/>
      </c>
      <c r="F859" s="45"/>
      <c r="G859" s="42" t="str">
        <f t="shared" si="79"/>
        <v/>
      </c>
      <c r="H859" s="43" t="str">
        <f t="shared" si="80"/>
        <v/>
      </c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t="str">
        <f t="shared" si="75"/>
        <v/>
      </c>
      <c r="Z859" s="188" t="str">
        <f t="shared" si="76"/>
        <v/>
      </c>
      <c r="AA859" s="188" t="str">
        <f t="shared" si="77"/>
        <v/>
      </c>
    </row>
    <row r="860" spans="5:27" x14ac:dyDescent="0.25">
      <c r="E860" s="289" t="str">
        <f t="shared" si="78"/>
        <v/>
      </c>
      <c r="F860" s="45"/>
      <c r="G860" s="42" t="str">
        <f t="shared" si="79"/>
        <v/>
      </c>
      <c r="H860" s="43" t="str">
        <f t="shared" si="80"/>
        <v/>
      </c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t="str">
        <f t="shared" si="75"/>
        <v/>
      </c>
      <c r="Z860" s="188" t="str">
        <f t="shared" si="76"/>
        <v/>
      </c>
      <c r="AA860" s="188" t="str">
        <f t="shared" si="77"/>
        <v/>
      </c>
    </row>
    <row r="861" spans="5:27" x14ac:dyDescent="0.25">
      <c r="E861" s="289" t="str">
        <f t="shared" si="78"/>
        <v/>
      </c>
      <c r="F861" s="45"/>
      <c r="G861" s="42" t="str">
        <f t="shared" si="79"/>
        <v/>
      </c>
      <c r="H861" s="43" t="str">
        <f t="shared" si="80"/>
        <v/>
      </c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t="str">
        <f t="shared" si="75"/>
        <v/>
      </c>
      <c r="Z861" s="188" t="str">
        <f t="shared" si="76"/>
        <v/>
      </c>
      <c r="AA861" s="188" t="str">
        <f t="shared" si="77"/>
        <v/>
      </c>
    </row>
    <row r="862" spans="5:27" x14ac:dyDescent="0.25">
      <c r="E862" s="289" t="str">
        <f t="shared" si="78"/>
        <v/>
      </c>
      <c r="F862" s="45"/>
      <c r="G862" s="42" t="str">
        <f t="shared" si="79"/>
        <v/>
      </c>
      <c r="H862" s="43" t="str">
        <f t="shared" si="80"/>
        <v/>
      </c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t="str">
        <f t="shared" si="75"/>
        <v/>
      </c>
      <c r="Z862" s="188" t="str">
        <f t="shared" si="76"/>
        <v/>
      </c>
      <c r="AA862" s="188" t="str">
        <f t="shared" si="77"/>
        <v/>
      </c>
    </row>
    <row r="863" spans="5:27" x14ac:dyDescent="0.25">
      <c r="E863" s="289" t="str">
        <f t="shared" si="78"/>
        <v/>
      </c>
      <c r="F863" s="45"/>
      <c r="G863" s="42" t="str">
        <f t="shared" si="79"/>
        <v/>
      </c>
      <c r="H863" s="43" t="str">
        <f t="shared" si="80"/>
        <v/>
      </c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t="str">
        <f t="shared" si="75"/>
        <v/>
      </c>
      <c r="Z863" s="188" t="str">
        <f t="shared" si="76"/>
        <v/>
      </c>
      <c r="AA863" s="188" t="str">
        <f t="shared" si="77"/>
        <v/>
      </c>
    </row>
    <row r="864" spans="5:27" x14ac:dyDescent="0.25">
      <c r="E864" s="289" t="str">
        <f t="shared" si="78"/>
        <v/>
      </c>
      <c r="F864" s="45"/>
      <c r="G864" s="42" t="str">
        <f t="shared" si="79"/>
        <v/>
      </c>
      <c r="H864" s="43" t="str">
        <f t="shared" si="80"/>
        <v/>
      </c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t="str">
        <f t="shared" si="75"/>
        <v/>
      </c>
      <c r="Z864" s="188" t="str">
        <f t="shared" si="76"/>
        <v/>
      </c>
      <c r="AA864" s="188" t="str">
        <f t="shared" si="77"/>
        <v/>
      </c>
    </row>
    <row r="865" spans="5:27" x14ac:dyDescent="0.25">
      <c r="E865" s="289" t="str">
        <f t="shared" si="78"/>
        <v/>
      </c>
      <c r="F865" s="45"/>
      <c r="G865" s="42" t="str">
        <f t="shared" si="79"/>
        <v/>
      </c>
      <c r="H865" s="43" t="str">
        <f t="shared" si="80"/>
        <v/>
      </c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t="str">
        <f t="shared" si="75"/>
        <v/>
      </c>
      <c r="Z865" s="188" t="str">
        <f t="shared" si="76"/>
        <v/>
      </c>
      <c r="AA865" s="188" t="str">
        <f t="shared" si="77"/>
        <v/>
      </c>
    </row>
    <row r="866" spans="5:27" x14ac:dyDescent="0.25">
      <c r="E866" s="289" t="str">
        <f t="shared" si="78"/>
        <v/>
      </c>
      <c r="F866" s="45"/>
      <c r="G866" s="42" t="str">
        <f t="shared" si="79"/>
        <v/>
      </c>
      <c r="H866" s="43" t="str">
        <f t="shared" si="80"/>
        <v/>
      </c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t="str">
        <f t="shared" si="75"/>
        <v/>
      </c>
      <c r="Z866" s="188" t="str">
        <f t="shared" si="76"/>
        <v/>
      </c>
      <c r="AA866" s="188" t="str">
        <f t="shared" si="77"/>
        <v/>
      </c>
    </row>
    <row r="867" spans="5:27" x14ac:dyDescent="0.25">
      <c r="E867" s="289" t="str">
        <f t="shared" si="78"/>
        <v/>
      </c>
      <c r="F867" s="45"/>
      <c r="G867" s="42" t="str">
        <f t="shared" si="79"/>
        <v/>
      </c>
      <c r="H867" s="43" t="str">
        <f t="shared" si="80"/>
        <v/>
      </c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t="str">
        <f t="shared" si="75"/>
        <v/>
      </c>
      <c r="Z867" s="188" t="str">
        <f t="shared" si="76"/>
        <v/>
      </c>
      <c r="AA867" s="188" t="str">
        <f t="shared" si="77"/>
        <v/>
      </c>
    </row>
    <row r="868" spans="5:27" x14ac:dyDescent="0.25">
      <c r="E868" s="289" t="str">
        <f t="shared" si="78"/>
        <v/>
      </c>
      <c r="F868" s="45"/>
      <c r="G868" s="42" t="str">
        <f t="shared" si="79"/>
        <v/>
      </c>
      <c r="H868" s="43" t="str">
        <f t="shared" si="80"/>
        <v/>
      </c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t="str">
        <f t="shared" ref="Y868:Y931" si="81">IF(C868="","",C868/$C$21)</f>
        <v/>
      </c>
      <c r="Z868" s="188" t="str">
        <f t="shared" ref="Z868:Z931" si="82">IF(C868="",IF(Y868="","",Y868),AVERAGE(Y859:Y879))</f>
        <v/>
      </c>
      <c r="AA868" s="188" t="str">
        <f t="shared" ref="AA868:AA931" si="83">IF(D868="",IF(Z868="","",Z868),AVERAGE(Y849:Y889))</f>
        <v/>
      </c>
    </row>
    <row r="869" spans="5:27" x14ac:dyDescent="0.25">
      <c r="E869" s="289" t="str">
        <f t="shared" ref="E869:E932" si="84">IF(C869="","",((C869/$C$22)-1))</f>
        <v/>
      </c>
      <c r="F869" s="45"/>
      <c r="G869" s="42" t="str">
        <f t="shared" si="79"/>
        <v/>
      </c>
      <c r="H869" s="43" t="str">
        <f t="shared" si="80"/>
        <v/>
      </c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t="str">
        <f t="shared" si="81"/>
        <v/>
      </c>
      <c r="Z869" s="188" t="str">
        <f t="shared" si="82"/>
        <v/>
      </c>
      <c r="AA869" s="188" t="str">
        <f t="shared" si="83"/>
        <v/>
      </c>
    </row>
    <row r="870" spans="5:27" x14ac:dyDescent="0.25">
      <c r="E870" s="289" t="str">
        <f t="shared" si="84"/>
        <v/>
      </c>
      <c r="F870" s="45"/>
      <c r="G870" s="42" t="str">
        <f t="shared" si="79"/>
        <v/>
      </c>
      <c r="H870" s="43" t="str">
        <f t="shared" si="80"/>
        <v/>
      </c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t="str">
        <f t="shared" si="81"/>
        <v/>
      </c>
      <c r="Z870" s="188" t="str">
        <f t="shared" si="82"/>
        <v/>
      </c>
      <c r="AA870" s="188" t="str">
        <f t="shared" si="83"/>
        <v/>
      </c>
    </row>
    <row r="871" spans="5:27" x14ac:dyDescent="0.25">
      <c r="E871" s="289" t="str">
        <f t="shared" si="84"/>
        <v/>
      </c>
      <c r="F871" s="45"/>
      <c r="G871" s="42" t="str">
        <f t="shared" si="79"/>
        <v/>
      </c>
      <c r="H871" s="43" t="str">
        <f t="shared" si="80"/>
        <v/>
      </c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t="str">
        <f t="shared" si="81"/>
        <v/>
      </c>
      <c r="Z871" s="188" t="str">
        <f t="shared" si="82"/>
        <v/>
      </c>
      <c r="AA871" s="188" t="str">
        <f t="shared" si="83"/>
        <v/>
      </c>
    </row>
    <row r="872" spans="5:27" x14ac:dyDescent="0.25">
      <c r="E872" s="289" t="str">
        <f t="shared" si="84"/>
        <v/>
      </c>
      <c r="F872" s="45"/>
      <c r="G872" s="42" t="str">
        <f t="shared" si="79"/>
        <v/>
      </c>
      <c r="H872" s="43" t="str">
        <f t="shared" si="80"/>
        <v/>
      </c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t="str">
        <f t="shared" si="81"/>
        <v/>
      </c>
      <c r="Z872" s="188" t="str">
        <f t="shared" si="82"/>
        <v/>
      </c>
      <c r="AA872" s="188" t="str">
        <f t="shared" si="83"/>
        <v/>
      </c>
    </row>
    <row r="873" spans="5:27" x14ac:dyDescent="0.25">
      <c r="E873" s="289" t="str">
        <f t="shared" si="84"/>
        <v/>
      </c>
      <c r="F873" s="45"/>
      <c r="G873" s="42" t="str">
        <f t="shared" si="79"/>
        <v/>
      </c>
      <c r="H873" s="43" t="str">
        <f t="shared" si="80"/>
        <v/>
      </c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t="str">
        <f t="shared" si="81"/>
        <v/>
      </c>
      <c r="Z873" s="188" t="str">
        <f t="shared" si="82"/>
        <v/>
      </c>
      <c r="AA873" s="188" t="str">
        <f t="shared" si="83"/>
        <v/>
      </c>
    </row>
    <row r="874" spans="5:27" x14ac:dyDescent="0.25">
      <c r="E874" s="289" t="str">
        <f t="shared" si="84"/>
        <v/>
      </c>
      <c r="F874" s="45"/>
      <c r="G874" s="42" t="str">
        <f t="shared" si="79"/>
        <v/>
      </c>
      <c r="H874" s="43" t="str">
        <f t="shared" si="80"/>
        <v/>
      </c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t="str">
        <f t="shared" si="81"/>
        <v/>
      </c>
      <c r="Z874" s="188" t="str">
        <f t="shared" si="82"/>
        <v/>
      </c>
      <c r="AA874" s="188" t="str">
        <f t="shared" si="83"/>
        <v/>
      </c>
    </row>
    <row r="875" spans="5:27" x14ac:dyDescent="0.25">
      <c r="E875" s="289" t="str">
        <f t="shared" si="84"/>
        <v/>
      </c>
      <c r="F875" s="45"/>
      <c r="G875" s="42" t="str">
        <f t="shared" si="79"/>
        <v/>
      </c>
      <c r="H875" s="43" t="str">
        <f t="shared" si="80"/>
        <v/>
      </c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t="str">
        <f t="shared" si="81"/>
        <v/>
      </c>
      <c r="Z875" s="188" t="str">
        <f t="shared" si="82"/>
        <v/>
      </c>
      <c r="AA875" s="188" t="str">
        <f t="shared" si="83"/>
        <v/>
      </c>
    </row>
    <row r="876" spans="5:27" x14ac:dyDescent="0.25">
      <c r="E876" s="289" t="str">
        <f t="shared" si="84"/>
        <v/>
      </c>
      <c r="F876" s="45"/>
      <c r="G876" s="42" t="str">
        <f t="shared" si="79"/>
        <v/>
      </c>
      <c r="H876" s="43" t="str">
        <f t="shared" si="80"/>
        <v/>
      </c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t="str">
        <f t="shared" si="81"/>
        <v/>
      </c>
      <c r="Z876" s="188" t="str">
        <f t="shared" si="82"/>
        <v/>
      </c>
      <c r="AA876" s="188" t="str">
        <f t="shared" si="83"/>
        <v/>
      </c>
    </row>
    <row r="877" spans="5:27" x14ac:dyDescent="0.25">
      <c r="E877" s="289" t="str">
        <f t="shared" si="84"/>
        <v/>
      </c>
      <c r="F877" s="45"/>
      <c r="G877" s="42" t="str">
        <f t="shared" si="79"/>
        <v/>
      </c>
      <c r="H877" s="43" t="str">
        <f t="shared" si="80"/>
        <v/>
      </c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t="str">
        <f t="shared" si="81"/>
        <v/>
      </c>
      <c r="Z877" s="188" t="str">
        <f t="shared" si="82"/>
        <v/>
      </c>
      <c r="AA877" s="188" t="str">
        <f t="shared" si="83"/>
        <v/>
      </c>
    </row>
    <row r="878" spans="5:27" x14ac:dyDescent="0.25">
      <c r="E878" s="289" t="str">
        <f t="shared" si="84"/>
        <v/>
      </c>
      <c r="F878" s="45"/>
      <c r="G878" s="42" t="str">
        <f t="shared" si="79"/>
        <v/>
      </c>
      <c r="H878" s="43" t="str">
        <f t="shared" si="80"/>
        <v/>
      </c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t="str">
        <f t="shared" si="81"/>
        <v/>
      </c>
      <c r="Z878" s="188" t="str">
        <f t="shared" si="82"/>
        <v/>
      </c>
      <c r="AA878" s="188" t="str">
        <f t="shared" si="83"/>
        <v/>
      </c>
    </row>
    <row r="879" spans="5:27" x14ac:dyDescent="0.25">
      <c r="E879" s="289" t="str">
        <f t="shared" si="84"/>
        <v/>
      </c>
      <c r="F879" s="45"/>
      <c r="G879" s="42" t="str">
        <f t="shared" si="79"/>
        <v/>
      </c>
      <c r="H879" s="43" t="str">
        <f t="shared" si="80"/>
        <v/>
      </c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t="str">
        <f t="shared" si="81"/>
        <v/>
      </c>
      <c r="Z879" s="188" t="str">
        <f t="shared" si="82"/>
        <v/>
      </c>
      <c r="AA879" s="188" t="str">
        <f t="shared" si="83"/>
        <v/>
      </c>
    </row>
    <row r="880" spans="5:27" x14ac:dyDescent="0.25">
      <c r="E880" s="289" t="str">
        <f t="shared" si="84"/>
        <v/>
      </c>
      <c r="F880" s="45"/>
      <c r="G880" s="42" t="str">
        <f t="shared" si="79"/>
        <v/>
      </c>
      <c r="H880" s="43" t="str">
        <f t="shared" si="80"/>
        <v/>
      </c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t="str">
        <f t="shared" si="81"/>
        <v/>
      </c>
      <c r="Z880" s="188" t="str">
        <f t="shared" si="82"/>
        <v/>
      </c>
      <c r="AA880" s="188" t="str">
        <f t="shared" si="83"/>
        <v/>
      </c>
    </row>
    <row r="881" spans="2:27" x14ac:dyDescent="0.25">
      <c r="E881" s="289" t="str">
        <f t="shared" si="84"/>
        <v/>
      </c>
      <c r="F881" s="45"/>
      <c r="G881" s="42" t="str">
        <f t="shared" si="79"/>
        <v/>
      </c>
      <c r="H881" s="43" t="str">
        <f t="shared" si="80"/>
        <v/>
      </c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t="str">
        <f t="shared" si="81"/>
        <v/>
      </c>
      <c r="Z881" s="188" t="str">
        <f t="shared" si="82"/>
        <v/>
      </c>
      <c r="AA881" s="188" t="str">
        <f t="shared" si="83"/>
        <v/>
      </c>
    </row>
    <row r="882" spans="2:27" x14ac:dyDescent="0.25">
      <c r="B882" s="46"/>
      <c r="C882" s="47"/>
      <c r="D882" s="47"/>
      <c r="E882" s="289" t="str">
        <f t="shared" si="84"/>
        <v/>
      </c>
      <c r="F882" s="45"/>
      <c r="G882" s="42" t="str">
        <f t="shared" si="79"/>
        <v/>
      </c>
      <c r="H882" s="43" t="str">
        <f t="shared" si="80"/>
        <v/>
      </c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t="str">
        <f t="shared" si="81"/>
        <v/>
      </c>
      <c r="Z882" s="188" t="str">
        <f t="shared" si="82"/>
        <v/>
      </c>
      <c r="AA882" s="188" t="str">
        <f t="shared" si="83"/>
        <v/>
      </c>
    </row>
    <row r="883" spans="2:27" x14ac:dyDescent="0.25">
      <c r="B883" s="46"/>
      <c r="C883" s="47"/>
      <c r="D883" s="47"/>
      <c r="E883" s="289" t="str">
        <f t="shared" si="84"/>
        <v/>
      </c>
      <c r="F883" s="45"/>
      <c r="G883" s="42" t="str">
        <f t="shared" si="79"/>
        <v/>
      </c>
      <c r="H883" s="43" t="str">
        <f t="shared" si="80"/>
        <v/>
      </c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t="str">
        <f t="shared" si="81"/>
        <v/>
      </c>
      <c r="Z883" s="188" t="str">
        <f t="shared" si="82"/>
        <v/>
      </c>
      <c r="AA883" s="188" t="str">
        <f t="shared" si="83"/>
        <v/>
      </c>
    </row>
    <row r="884" spans="2:27" x14ac:dyDescent="0.25">
      <c r="B884" s="46"/>
      <c r="C884" s="47"/>
      <c r="D884" s="47"/>
      <c r="E884" s="289" t="str">
        <f t="shared" si="84"/>
        <v/>
      </c>
      <c r="F884" s="45"/>
      <c r="G884" s="42" t="str">
        <f t="shared" si="79"/>
        <v/>
      </c>
      <c r="H884" s="43" t="str">
        <f t="shared" si="80"/>
        <v/>
      </c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t="str">
        <f t="shared" si="81"/>
        <v/>
      </c>
      <c r="Z884" s="188" t="str">
        <f t="shared" si="82"/>
        <v/>
      </c>
      <c r="AA884" s="188" t="str">
        <f t="shared" si="83"/>
        <v/>
      </c>
    </row>
    <row r="885" spans="2:27" x14ac:dyDescent="0.25">
      <c r="B885" s="46"/>
      <c r="C885" s="47"/>
      <c r="D885" s="47"/>
      <c r="E885" s="289" t="str">
        <f t="shared" si="84"/>
        <v/>
      </c>
      <c r="F885" s="45"/>
      <c r="G885" s="42" t="str">
        <f t="shared" si="79"/>
        <v/>
      </c>
      <c r="H885" s="43" t="str">
        <f t="shared" si="80"/>
        <v/>
      </c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t="str">
        <f t="shared" si="81"/>
        <v/>
      </c>
      <c r="Z885" s="188" t="str">
        <f t="shared" si="82"/>
        <v/>
      </c>
      <c r="AA885" s="188" t="str">
        <f t="shared" si="83"/>
        <v/>
      </c>
    </row>
    <row r="886" spans="2:27" x14ac:dyDescent="0.25">
      <c r="B886" s="46"/>
      <c r="C886" s="47"/>
      <c r="D886" s="47"/>
      <c r="E886" s="289" t="str">
        <f t="shared" si="84"/>
        <v/>
      </c>
      <c r="F886" s="45"/>
      <c r="G886" s="42" t="str">
        <f t="shared" si="79"/>
        <v/>
      </c>
      <c r="H886" s="43" t="str">
        <f t="shared" si="80"/>
        <v/>
      </c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t="str">
        <f t="shared" si="81"/>
        <v/>
      </c>
      <c r="Z886" s="188" t="str">
        <f t="shared" si="82"/>
        <v/>
      </c>
      <c r="AA886" s="188" t="str">
        <f t="shared" si="83"/>
        <v/>
      </c>
    </row>
    <row r="887" spans="2:27" x14ac:dyDescent="0.25">
      <c r="B887" s="46"/>
      <c r="C887" s="47"/>
      <c r="D887" s="47"/>
      <c r="E887" s="289" t="str">
        <f t="shared" si="84"/>
        <v/>
      </c>
      <c r="F887" s="45"/>
      <c r="G887" s="42" t="str">
        <f t="shared" si="79"/>
        <v/>
      </c>
      <c r="H887" s="43" t="str">
        <f t="shared" si="80"/>
        <v/>
      </c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t="str">
        <f t="shared" si="81"/>
        <v/>
      </c>
      <c r="Z887" s="188" t="str">
        <f t="shared" si="82"/>
        <v/>
      </c>
      <c r="AA887" s="188" t="str">
        <f t="shared" si="83"/>
        <v/>
      </c>
    </row>
    <row r="888" spans="2:27" x14ac:dyDescent="0.25">
      <c r="B888" s="46"/>
      <c r="C888" s="47"/>
      <c r="D888" s="47"/>
      <c r="E888" s="289" t="str">
        <f t="shared" si="84"/>
        <v/>
      </c>
      <c r="F888" s="45"/>
      <c r="G888" s="42" t="str">
        <f t="shared" si="79"/>
        <v/>
      </c>
      <c r="H888" s="43" t="str">
        <f t="shared" si="80"/>
        <v/>
      </c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t="str">
        <f t="shared" si="81"/>
        <v/>
      </c>
      <c r="Z888" s="188" t="str">
        <f t="shared" si="82"/>
        <v/>
      </c>
      <c r="AA888" s="188" t="str">
        <f t="shared" si="83"/>
        <v/>
      </c>
    </row>
    <row r="889" spans="2:27" x14ac:dyDescent="0.25">
      <c r="B889" s="46"/>
      <c r="C889" s="47"/>
      <c r="D889" s="47"/>
      <c r="E889" s="289" t="str">
        <f t="shared" si="84"/>
        <v/>
      </c>
      <c r="F889" s="45"/>
      <c r="G889" s="42" t="str">
        <f t="shared" si="79"/>
        <v/>
      </c>
      <c r="H889" s="43" t="str">
        <f t="shared" si="80"/>
        <v/>
      </c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t="str">
        <f t="shared" si="81"/>
        <v/>
      </c>
      <c r="Z889" s="188" t="str">
        <f t="shared" si="82"/>
        <v/>
      </c>
      <c r="AA889" s="188" t="str">
        <f t="shared" si="83"/>
        <v/>
      </c>
    </row>
    <row r="890" spans="2:27" x14ac:dyDescent="0.25">
      <c r="B890" s="46"/>
      <c r="C890" s="47"/>
      <c r="D890" s="47"/>
      <c r="E890" s="289" t="str">
        <f t="shared" si="84"/>
        <v/>
      </c>
      <c r="F890" s="45"/>
      <c r="G890" s="42" t="str">
        <f t="shared" si="79"/>
        <v/>
      </c>
      <c r="H890" s="43" t="str">
        <f t="shared" si="80"/>
        <v/>
      </c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t="str">
        <f t="shared" si="81"/>
        <v/>
      </c>
      <c r="Z890" s="188" t="str">
        <f t="shared" si="82"/>
        <v/>
      </c>
      <c r="AA890" s="188" t="str">
        <f t="shared" si="83"/>
        <v/>
      </c>
    </row>
    <row r="891" spans="2:27" x14ac:dyDescent="0.25">
      <c r="B891" s="46"/>
      <c r="C891" s="47"/>
      <c r="D891" s="47"/>
      <c r="E891" s="289" t="str">
        <f t="shared" si="84"/>
        <v/>
      </c>
      <c r="F891" s="45"/>
      <c r="G891" s="42" t="str">
        <f t="shared" si="79"/>
        <v/>
      </c>
      <c r="H891" s="43" t="str">
        <f t="shared" si="80"/>
        <v/>
      </c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t="str">
        <f t="shared" si="81"/>
        <v/>
      </c>
      <c r="Z891" s="188" t="str">
        <f t="shared" si="82"/>
        <v/>
      </c>
      <c r="AA891" s="188" t="str">
        <f t="shared" si="83"/>
        <v/>
      </c>
    </row>
    <row r="892" spans="2:27" x14ac:dyDescent="0.25">
      <c r="B892" s="46"/>
      <c r="C892" s="47"/>
      <c r="D892" s="47"/>
      <c r="E892" s="289" t="str">
        <f t="shared" si="84"/>
        <v/>
      </c>
      <c r="F892" s="45"/>
      <c r="G892" s="42" t="str">
        <f t="shared" si="79"/>
        <v/>
      </c>
      <c r="H892" s="43" t="str">
        <f t="shared" si="80"/>
        <v/>
      </c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t="str">
        <f t="shared" si="81"/>
        <v/>
      </c>
      <c r="Z892" s="188" t="str">
        <f t="shared" si="82"/>
        <v/>
      </c>
      <c r="AA892" s="188" t="str">
        <f t="shared" si="83"/>
        <v/>
      </c>
    </row>
    <row r="893" spans="2:27" x14ac:dyDescent="0.25">
      <c r="B893" s="46"/>
      <c r="C893" s="47"/>
      <c r="D893" s="47"/>
      <c r="E893" s="289" t="str">
        <f t="shared" si="84"/>
        <v/>
      </c>
      <c r="F893" s="45"/>
      <c r="G893" s="42" t="str">
        <f t="shared" si="79"/>
        <v/>
      </c>
      <c r="H893" s="43" t="str">
        <f t="shared" si="80"/>
        <v/>
      </c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t="str">
        <f t="shared" si="81"/>
        <v/>
      </c>
      <c r="Z893" s="188" t="str">
        <f t="shared" si="82"/>
        <v/>
      </c>
      <c r="AA893" s="188" t="str">
        <f t="shared" si="83"/>
        <v/>
      </c>
    </row>
    <row r="894" spans="2:27" x14ac:dyDescent="0.25">
      <c r="B894" s="46"/>
      <c r="C894" s="47"/>
      <c r="D894" s="47"/>
      <c r="E894" s="289" t="str">
        <f t="shared" si="84"/>
        <v/>
      </c>
      <c r="F894" s="45"/>
      <c r="G894" s="42" t="str">
        <f t="shared" si="79"/>
        <v/>
      </c>
      <c r="H894" s="43" t="str">
        <f t="shared" si="80"/>
        <v/>
      </c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t="str">
        <f t="shared" si="81"/>
        <v/>
      </c>
      <c r="Z894" s="188" t="str">
        <f t="shared" si="82"/>
        <v/>
      </c>
      <c r="AA894" s="188" t="str">
        <f t="shared" si="83"/>
        <v/>
      </c>
    </row>
    <row r="895" spans="2:27" x14ac:dyDescent="0.25">
      <c r="B895" s="46"/>
      <c r="C895" s="47"/>
      <c r="D895" s="47"/>
      <c r="E895" s="289" t="str">
        <f t="shared" si="84"/>
        <v/>
      </c>
      <c r="F895" s="45"/>
      <c r="G895" s="42" t="str">
        <f t="shared" si="79"/>
        <v/>
      </c>
      <c r="H895" s="43" t="str">
        <f t="shared" si="80"/>
        <v/>
      </c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t="str">
        <f t="shared" si="81"/>
        <v/>
      </c>
      <c r="Z895" s="188" t="str">
        <f t="shared" si="82"/>
        <v/>
      </c>
      <c r="AA895" s="188" t="str">
        <f t="shared" si="83"/>
        <v/>
      </c>
    </row>
    <row r="896" spans="2:27" x14ac:dyDescent="0.25">
      <c r="B896" s="46"/>
      <c r="C896" s="47"/>
      <c r="D896" s="47"/>
      <c r="E896" s="289" t="str">
        <f t="shared" si="84"/>
        <v/>
      </c>
      <c r="F896" s="45"/>
      <c r="G896" s="42" t="str">
        <f t="shared" si="79"/>
        <v/>
      </c>
      <c r="H896" s="43" t="str">
        <f t="shared" si="80"/>
        <v/>
      </c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t="str">
        <f t="shared" si="81"/>
        <v/>
      </c>
      <c r="Z896" s="188" t="str">
        <f t="shared" si="82"/>
        <v/>
      </c>
      <c r="AA896" s="188" t="str">
        <f t="shared" si="83"/>
        <v/>
      </c>
    </row>
    <row r="897" spans="2:27" x14ac:dyDescent="0.25">
      <c r="B897" s="46"/>
      <c r="C897" s="47"/>
      <c r="D897" s="47"/>
      <c r="E897" s="289" t="str">
        <f t="shared" si="84"/>
        <v/>
      </c>
      <c r="F897" s="45"/>
      <c r="G897" s="42" t="str">
        <f t="shared" si="79"/>
        <v/>
      </c>
      <c r="H897" s="43" t="str">
        <f t="shared" si="80"/>
        <v/>
      </c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t="str">
        <f t="shared" si="81"/>
        <v/>
      </c>
      <c r="Z897" s="188" t="str">
        <f t="shared" si="82"/>
        <v/>
      </c>
      <c r="AA897" s="188" t="str">
        <f t="shared" si="83"/>
        <v/>
      </c>
    </row>
    <row r="898" spans="2:27" x14ac:dyDescent="0.25">
      <c r="B898" s="46"/>
      <c r="C898" s="47"/>
      <c r="D898" s="47"/>
      <c r="E898" s="289" t="str">
        <f t="shared" si="84"/>
        <v/>
      </c>
      <c r="F898" s="45"/>
      <c r="G898" s="42" t="str">
        <f t="shared" si="79"/>
        <v/>
      </c>
      <c r="H898" s="43" t="str">
        <f t="shared" si="80"/>
        <v/>
      </c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t="str">
        <f t="shared" si="81"/>
        <v/>
      </c>
      <c r="Z898" s="188" t="str">
        <f t="shared" si="82"/>
        <v/>
      </c>
      <c r="AA898" s="188" t="str">
        <f t="shared" si="83"/>
        <v/>
      </c>
    </row>
    <row r="899" spans="2:27" x14ac:dyDescent="0.25">
      <c r="B899" s="46"/>
      <c r="C899" s="47"/>
      <c r="D899" s="47"/>
      <c r="E899" s="289" t="str">
        <f t="shared" si="84"/>
        <v/>
      </c>
      <c r="F899" s="45"/>
      <c r="G899" s="42" t="str">
        <f t="shared" si="79"/>
        <v/>
      </c>
      <c r="H899" s="43" t="str">
        <f t="shared" si="80"/>
        <v/>
      </c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t="str">
        <f t="shared" si="81"/>
        <v/>
      </c>
      <c r="Z899" s="188" t="str">
        <f t="shared" si="82"/>
        <v/>
      </c>
      <c r="AA899" s="188" t="str">
        <f t="shared" si="83"/>
        <v/>
      </c>
    </row>
    <row r="900" spans="2:27" x14ac:dyDescent="0.25">
      <c r="B900" s="46"/>
      <c r="C900" s="47"/>
      <c r="D900" s="47"/>
      <c r="E900" s="289" t="str">
        <f t="shared" si="84"/>
        <v/>
      </c>
      <c r="F900" s="45"/>
      <c r="G900" s="42" t="str">
        <f t="shared" si="79"/>
        <v/>
      </c>
      <c r="H900" s="43" t="str">
        <f t="shared" si="80"/>
        <v/>
      </c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t="str">
        <f t="shared" si="81"/>
        <v/>
      </c>
      <c r="Z900" s="188" t="str">
        <f t="shared" si="82"/>
        <v/>
      </c>
      <c r="AA900" s="188" t="str">
        <f t="shared" si="83"/>
        <v/>
      </c>
    </row>
    <row r="901" spans="2:27" x14ac:dyDescent="0.25">
      <c r="B901" s="46"/>
      <c r="C901" s="47"/>
      <c r="D901" s="47"/>
      <c r="E901" s="289" t="str">
        <f t="shared" si="84"/>
        <v/>
      </c>
      <c r="F901" s="45"/>
      <c r="G901" s="42" t="str">
        <f t="shared" si="79"/>
        <v/>
      </c>
      <c r="H901" s="43" t="str">
        <f t="shared" si="80"/>
        <v/>
      </c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t="str">
        <f t="shared" si="81"/>
        <v/>
      </c>
      <c r="Z901" s="188" t="str">
        <f t="shared" si="82"/>
        <v/>
      </c>
      <c r="AA901" s="188" t="str">
        <f t="shared" si="83"/>
        <v/>
      </c>
    </row>
    <row r="902" spans="2:27" x14ac:dyDescent="0.25">
      <c r="B902" s="46"/>
      <c r="C902" s="47"/>
      <c r="D902" s="47"/>
      <c r="E902" s="289" t="str">
        <f t="shared" si="84"/>
        <v/>
      </c>
      <c r="F902" s="45"/>
      <c r="G902" s="42" t="str">
        <f t="shared" si="79"/>
        <v/>
      </c>
      <c r="H902" s="43" t="str">
        <f t="shared" si="80"/>
        <v/>
      </c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t="str">
        <f t="shared" si="81"/>
        <v/>
      </c>
      <c r="Z902" s="188" t="str">
        <f t="shared" si="82"/>
        <v/>
      </c>
      <c r="AA902" s="188" t="str">
        <f t="shared" si="83"/>
        <v/>
      </c>
    </row>
    <row r="903" spans="2:27" x14ac:dyDescent="0.25">
      <c r="B903" s="46"/>
      <c r="C903" s="47"/>
      <c r="D903" s="47"/>
      <c r="E903" s="289" t="str">
        <f t="shared" si="84"/>
        <v/>
      </c>
      <c r="F903" s="45"/>
      <c r="G903" s="42" t="str">
        <f t="shared" si="79"/>
        <v/>
      </c>
      <c r="H903" s="43" t="str">
        <f t="shared" si="80"/>
        <v/>
      </c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t="str">
        <f t="shared" si="81"/>
        <v/>
      </c>
      <c r="Z903" s="188" t="str">
        <f t="shared" si="82"/>
        <v/>
      </c>
      <c r="AA903" s="188" t="str">
        <f t="shared" si="83"/>
        <v/>
      </c>
    </row>
    <row r="904" spans="2:27" x14ac:dyDescent="0.25">
      <c r="B904" s="46"/>
      <c r="C904" s="47"/>
      <c r="D904" s="47"/>
      <c r="E904" s="289" t="str">
        <f t="shared" si="84"/>
        <v/>
      </c>
      <c r="F904" s="45"/>
      <c r="G904" s="42" t="str">
        <f t="shared" si="79"/>
        <v/>
      </c>
      <c r="H904" s="43" t="str">
        <f t="shared" si="80"/>
        <v/>
      </c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t="str">
        <f t="shared" si="81"/>
        <v/>
      </c>
      <c r="Z904" s="188" t="str">
        <f t="shared" si="82"/>
        <v/>
      </c>
      <c r="AA904" s="188" t="str">
        <f t="shared" si="83"/>
        <v/>
      </c>
    </row>
    <row r="905" spans="2:27" x14ac:dyDescent="0.25">
      <c r="B905" s="46"/>
      <c r="C905" s="47"/>
      <c r="D905" s="47"/>
      <c r="E905" s="289" t="str">
        <f t="shared" si="84"/>
        <v/>
      </c>
      <c r="F905" s="45"/>
      <c r="G905" s="42" t="str">
        <f t="shared" si="79"/>
        <v/>
      </c>
      <c r="H905" s="43" t="str">
        <f t="shared" si="80"/>
        <v/>
      </c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t="str">
        <f t="shared" si="81"/>
        <v/>
      </c>
      <c r="Z905" s="188" t="str">
        <f t="shared" si="82"/>
        <v/>
      </c>
      <c r="AA905" s="188" t="str">
        <f t="shared" si="83"/>
        <v/>
      </c>
    </row>
    <row r="906" spans="2:27" x14ac:dyDescent="0.25">
      <c r="E906" s="289" t="str">
        <f t="shared" si="84"/>
        <v/>
      </c>
      <c r="F906" s="45"/>
      <c r="G906" s="42" t="str">
        <f t="shared" ref="G906:G969" si="85">IF(F906="","",F906/$C$21)</f>
        <v/>
      </c>
      <c r="H906" s="43" t="str">
        <f t="shared" si="80"/>
        <v/>
      </c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t="str">
        <f t="shared" si="81"/>
        <v/>
      </c>
      <c r="Z906" s="188" t="str">
        <f t="shared" si="82"/>
        <v/>
      </c>
      <c r="AA906" s="188" t="str">
        <f t="shared" si="83"/>
        <v/>
      </c>
    </row>
    <row r="907" spans="2:27" x14ac:dyDescent="0.25">
      <c r="E907" s="289" t="str">
        <f t="shared" si="84"/>
        <v/>
      </c>
      <c r="F907" s="45"/>
      <c r="G907" s="42" t="str">
        <f t="shared" si="85"/>
        <v/>
      </c>
      <c r="H907" s="43" t="str">
        <f t="shared" si="80"/>
        <v/>
      </c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t="str">
        <f t="shared" si="81"/>
        <v/>
      </c>
      <c r="Z907" s="188" t="str">
        <f t="shared" si="82"/>
        <v/>
      </c>
      <c r="AA907" s="188" t="str">
        <f t="shared" si="83"/>
        <v/>
      </c>
    </row>
    <row r="908" spans="2:27" x14ac:dyDescent="0.25">
      <c r="E908" s="289" t="str">
        <f t="shared" si="84"/>
        <v/>
      </c>
      <c r="F908" s="45"/>
      <c r="G908" s="42" t="str">
        <f t="shared" si="85"/>
        <v/>
      </c>
      <c r="H908" s="43" t="str">
        <f t="shared" si="80"/>
        <v/>
      </c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t="str">
        <f t="shared" si="81"/>
        <v/>
      </c>
      <c r="Z908" s="188" t="str">
        <f t="shared" si="82"/>
        <v/>
      </c>
      <c r="AA908" s="188" t="str">
        <f t="shared" si="83"/>
        <v/>
      </c>
    </row>
    <row r="909" spans="2:27" x14ac:dyDescent="0.25">
      <c r="E909" s="289" t="str">
        <f t="shared" si="84"/>
        <v/>
      </c>
      <c r="F909" s="45"/>
      <c r="G909" s="42" t="str">
        <f t="shared" si="85"/>
        <v/>
      </c>
      <c r="H909" s="43" t="str">
        <f t="shared" si="80"/>
        <v/>
      </c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t="str">
        <f t="shared" si="81"/>
        <v/>
      </c>
      <c r="Z909" s="188" t="str">
        <f t="shared" si="82"/>
        <v/>
      </c>
      <c r="AA909" s="188" t="str">
        <f t="shared" si="83"/>
        <v/>
      </c>
    </row>
    <row r="910" spans="2:27" x14ac:dyDescent="0.25">
      <c r="E910" s="289" t="str">
        <f t="shared" si="84"/>
        <v/>
      </c>
      <c r="F910" s="45"/>
      <c r="G910" s="42" t="str">
        <f t="shared" si="85"/>
        <v/>
      </c>
      <c r="H910" s="43" t="str">
        <f t="shared" si="80"/>
        <v/>
      </c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t="str">
        <f t="shared" si="81"/>
        <v/>
      </c>
      <c r="Z910" s="188" t="str">
        <f t="shared" si="82"/>
        <v/>
      </c>
      <c r="AA910" s="188" t="str">
        <f t="shared" si="83"/>
        <v/>
      </c>
    </row>
    <row r="911" spans="2:27" x14ac:dyDescent="0.25">
      <c r="E911" s="289" t="str">
        <f t="shared" si="84"/>
        <v/>
      </c>
      <c r="F911" s="45"/>
      <c r="G911" s="42" t="str">
        <f t="shared" si="85"/>
        <v/>
      </c>
      <c r="H911" s="43" t="str">
        <f t="shared" si="80"/>
        <v/>
      </c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t="str">
        <f t="shared" si="81"/>
        <v/>
      </c>
      <c r="Z911" s="188" t="str">
        <f t="shared" si="82"/>
        <v/>
      </c>
      <c r="AA911" s="188" t="str">
        <f t="shared" si="83"/>
        <v/>
      </c>
    </row>
    <row r="912" spans="2:27" x14ac:dyDescent="0.25">
      <c r="E912" s="289" t="str">
        <f t="shared" si="84"/>
        <v/>
      </c>
      <c r="F912" s="45"/>
      <c r="G912" s="42" t="str">
        <f t="shared" si="85"/>
        <v/>
      </c>
      <c r="H912" s="43" t="str">
        <f t="shared" si="80"/>
        <v/>
      </c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t="str">
        <f t="shared" si="81"/>
        <v/>
      </c>
      <c r="Z912" s="188" t="str">
        <f t="shared" si="82"/>
        <v/>
      </c>
      <c r="AA912" s="188" t="str">
        <f t="shared" si="83"/>
        <v/>
      </c>
    </row>
    <row r="913" spans="5:27" x14ac:dyDescent="0.25">
      <c r="E913" s="289" t="str">
        <f t="shared" si="84"/>
        <v/>
      </c>
      <c r="F913" s="45"/>
      <c r="G913" s="42" t="str">
        <f t="shared" si="85"/>
        <v/>
      </c>
      <c r="H913" s="43" t="str">
        <f t="shared" si="80"/>
        <v/>
      </c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t="str">
        <f t="shared" si="81"/>
        <v/>
      </c>
      <c r="Z913" s="188" t="str">
        <f t="shared" si="82"/>
        <v/>
      </c>
      <c r="AA913" s="188" t="str">
        <f t="shared" si="83"/>
        <v/>
      </c>
    </row>
    <row r="914" spans="5:27" x14ac:dyDescent="0.25">
      <c r="E914" s="289" t="str">
        <f t="shared" si="84"/>
        <v/>
      </c>
      <c r="F914" s="45"/>
      <c r="G914" s="42" t="str">
        <f t="shared" si="85"/>
        <v/>
      </c>
      <c r="H914" s="43" t="str">
        <f t="shared" si="80"/>
        <v/>
      </c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t="str">
        <f t="shared" si="81"/>
        <v/>
      </c>
      <c r="Z914" s="188" t="str">
        <f t="shared" si="82"/>
        <v/>
      </c>
      <c r="AA914" s="188" t="str">
        <f t="shared" si="83"/>
        <v/>
      </c>
    </row>
    <row r="915" spans="5:27" x14ac:dyDescent="0.25">
      <c r="E915" s="289" t="str">
        <f t="shared" si="84"/>
        <v/>
      </c>
      <c r="F915" s="45"/>
      <c r="G915" s="42" t="str">
        <f t="shared" si="85"/>
        <v/>
      </c>
      <c r="H915" s="43" t="str">
        <f t="shared" si="80"/>
        <v/>
      </c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t="str">
        <f t="shared" si="81"/>
        <v/>
      </c>
      <c r="Z915" s="188" t="str">
        <f t="shared" si="82"/>
        <v/>
      </c>
      <c r="AA915" s="188" t="str">
        <f t="shared" si="83"/>
        <v/>
      </c>
    </row>
    <row r="916" spans="5:27" x14ac:dyDescent="0.25">
      <c r="E916" s="289" t="str">
        <f t="shared" si="84"/>
        <v/>
      </c>
      <c r="F916" s="45"/>
      <c r="G916" s="42" t="str">
        <f t="shared" si="85"/>
        <v/>
      </c>
      <c r="H916" s="43" t="str">
        <f t="shared" ref="H916:H979" si="86">IF(F916="","",G916-1)</f>
        <v/>
      </c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t="str">
        <f t="shared" si="81"/>
        <v/>
      </c>
      <c r="Z916" s="188" t="str">
        <f t="shared" si="82"/>
        <v/>
      </c>
      <c r="AA916" s="188" t="str">
        <f t="shared" si="83"/>
        <v/>
      </c>
    </row>
    <row r="917" spans="5:27" x14ac:dyDescent="0.25">
      <c r="E917" s="289" t="str">
        <f t="shared" si="84"/>
        <v/>
      </c>
      <c r="F917" s="45"/>
      <c r="G917" s="42" t="str">
        <f t="shared" si="85"/>
        <v/>
      </c>
      <c r="H917" s="43" t="str">
        <f t="shared" si="86"/>
        <v/>
      </c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t="str">
        <f t="shared" si="81"/>
        <v/>
      </c>
      <c r="Z917" s="188" t="str">
        <f t="shared" si="82"/>
        <v/>
      </c>
      <c r="AA917" s="188" t="str">
        <f t="shared" si="83"/>
        <v/>
      </c>
    </row>
    <row r="918" spans="5:27" x14ac:dyDescent="0.25">
      <c r="E918" s="289" t="str">
        <f t="shared" si="84"/>
        <v/>
      </c>
      <c r="F918" s="45"/>
      <c r="G918" s="42" t="str">
        <f t="shared" si="85"/>
        <v/>
      </c>
      <c r="H918" s="43" t="str">
        <f t="shared" si="86"/>
        <v/>
      </c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t="str">
        <f t="shared" si="81"/>
        <v/>
      </c>
      <c r="Z918" s="188" t="str">
        <f t="shared" si="82"/>
        <v/>
      </c>
      <c r="AA918" s="188" t="str">
        <f t="shared" si="83"/>
        <v/>
      </c>
    </row>
    <row r="919" spans="5:27" x14ac:dyDescent="0.25">
      <c r="E919" s="289" t="str">
        <f t="shared" si="84"/>
        <v/>
      </c>
      <c r="F919" s="45"/>
      <c r="G919" s="42" t="str">
        <f t="shared" si="85"/>
        <v/>
      </c>
      <c r="H919" s="43" t="str">
        <f t="shared" si="86"/>
        <v/>
      </c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t="str">
        <f t="shared" si="81"/>
        <v/>
      </c>
      <c r="Z919" s="188" t="str">
        <f t="shared" si="82"/>
        <v/>
      </c>
      <c r="AA919" s="188" t="str">
        <f t="shared" si="83"/>
        <v/>
      </c>
    </row>
    <row r="920" spans="5:27" x14ac:dyDescent="0.25">
      <c r="E920" s="289" t="str">
        <f t="shared" si="84"/>
        <v/>
      </c>
      <c r="F920" s="45"/>
      <c r="G920" s="42" t="str">
        <f t="shared" si="85"/>
        <v/>
      </c>
      <c r="H920" s="43" t="str">
        <f t="shared" si="86"/>
        <v/>
      </c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t="str">
        <f t="shared" si="81"/>
        <v/>
      </c>
      <c r="Z920" s="188" t="str">
        <f t="shared" si="82"/>
        <v/>
      </c>
      <c r="AA920" s="188" t="str">
        <f t="shared" si="83"/>
        <v/>
      </c>
    </row>
    <row r="921" spans="5:27" x14ac:dyDescent="0.25">
      <c r="E921" s="289" t="str">
        <f t="shared" si="84"/>
        <v/>
      </c>
      <c r="F921" s="45"/>
      <c r="G921" s="42" t="str">
        <f t="shared" si="85"/>
        <v/>
      </c>
      <c r="H921" s="43" t="str">
        <f t="shared" si="86"/>
        <v/>
      </c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t="str">
        <f t="shared" si="81"/>
        <v/>
      </c>
      <c r="Z921" s="188" t="str">
        <f t="shared" si="82"/>
        <v/>
      </c>
      <c r="AA921" s="188" t="str">
        <f t="shared" si="83"/>
        <v/>
      </c>
    </row>
    <row r="922" spans="5:27" x14ac:dyDescent="0.25">
      <c r="E922" s="289" t="str">
        <f t="shared" si="84"/>
        <v/>
      </c>
      <c r="F922" s="45"/>
      <c r="G922" s="42" t="str">
        <f t="shared" si="85"/>
        <v/>
      </c>
      <c r="H922" s="43" t="str">
        <f t="shared" si="86"/>
        <v/>
      </c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t="str">
        <f t="shared" si="81"/>
        <v/>
      </c>
      <c r="Z922" s="188" t="str">
        <f t="shared" si="82"/>
        <v/>
      </c>
      <c r="AA922" s="188" t="str">
        <f t="shared" si="83"/>
        <v/>
      </c>
    </row>
    <row r="923" spans="5:27" x14ac:dyDescent="0.25">
      <c r="E923" s="289" t="str">
        <f t="shared" si="84"/>
        <v/>
      </c>
      <c r="F923" s="45"/>
      <c r="G923" s="42" t="str">
        <f t="shared" si="85"/>
        <v/>
      </c>
      <c r="H923" s="43" t="str">
        <f t="shared" si="86"/>
        <v/>
      </c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t="str">
        <f t="shared" si="81"/>
        <v/>
      </c>
      <c r="Z923" s="188" t="str">
        <f t="shared" si="82"/>
        <v/>
      </c>
      <c r="AA923" s="188" t="str">
        <f t="shared" si="83"/>
        <v/>
      </c>
    </row>
    <row r="924" spans="5:27" x14ac:dyDescent="0.25">
      <c r="E924" s="289" t="str">
        <f t="shared" si="84"/>
        <v/>
      </c>
      <c r="F924" s="45"/>
      <c r="G924" s="42" t="str">
        <f t="shared" si="85"/>
        <v/>
      </c>
      <c r="H924" s="43" t="str">
        <f t="shared" si="86"/>
        <v/>
      </c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t="str">
        <f t="shared" si="81"/>
        <v/>
      </c>
      <c r="Z924" s="188" t="str">
        <f t="shared" si="82"/>
        <v/>
      </c>
      <c r="AA924" s="188" t="str">
        <f t="shared" si="83"/>
        <v/>
      </c>
    </row>
    <row r="925" spans="5:27" x14ac:dyDescent="0.25">
      <c r="E925" s="289" t="str">
        <f t="shared" si="84"/>
        <v/>
      </c>
      <c r="F925" s="45"/>
      <c r="G925" s="42" t="str">
        <f t="shared" si="85"/>
        <v/>
      </c>
      <c r="H925" s="43" t="str">
        <f t="shared" si="86"/>
        <v/>
      </c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t="str">
        <f t="shared" si="81"/>
        <v/>
      </c>
      <c r="Z925" s="188" t="str">
        <f t="shared" si="82"/>
        <v/>
      </c>
      <c r="AA925" s="188" t="str">
        <f t="shared" si="83"/>
        <v/>
      </c>
    </row>
    <row r="926" spans="5:27" x14ac:dyDescent="0.25">
      <c r="E926" s="289" t="str">
        <f t="shared" si="84"/>
        <v/>
      </c>
      <c r="F926" s="45"/>
      <c r="G926" s="42" t="str">
        <f t="shared" si="85"/>
        <v/>
      </c>
      <c r="H926" s="43" t="str">
        <f t="shared" si="86"/>
        <v/>
      </c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t="str">
        <f t="shared" si="81"/>
        <v/>
      </c>
      <c r="Z926" s="188" t="str">
        <f t="shared" si="82"/>
        <v/>
      </c>
      <c r="AA926" s="188" t="str">
        <f t="shared" si="83"/>
        <v/>
      </c>
    </row>
    <row r="927" spans="5:27" x14ac:dyDescent="0.25">
      <c r="E927" s="289" t="str">
        <f t="shared" si="84"/>
        <v/>
      </c>
      <c r="F927" s="45"/>
      <c r="G927" s="42" t="str">
        <f t="shared" si="85"/>
        <v/>
      </c>
      <c r="H927" s="43" t="str">
        <f t="shared" si="86"/>
        <v/>
      </c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t="str">
        <f t="shared" si="81"/>
        <v/>
      </c>
      <c r="Z927" s="188" t="str">
        <f t="shared" si="82"/>
        <v/>
      </c>
      <c r="AA927" s="188" t="str">
        <f t="shared" si="83"/>
        <v/>
      </c>
    </row>
    <row r="928" spans="5:27" x14ac:dyDescent="0.25">
      <c r="E928" s="289" t="str">
        <f t="shared" si="84"/>
        <v/>
      </c>
      <c r="F928" s="45"/>
      <c r="G928" s="42" t="str">
        <f t="shared" si="85"/>
        <v/>
      </c>
      <c r="H928" s="43" t="str">
        <f t="shared" si="86"/>
        <v/>
      </c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t="str">
        <f t="shared" si="81"/>
        <v/>
      </c>
      <c r="Z928" s="188" t="str">
        <f t="shared" si="82"/>
        <v/>
      </c>
      <c r="AA928" s="188" t="str">
        <f t="shared" si="83"/>
        <v/>
      </c>
    </row>
    <row r="929" spans="5:27" x14ac:dyDescent="0.25">
      <c r="E929" s="289" t="str">
        <f t="shared" si="84"/>
        <v/>
      </c>
      <c r="F929" s="45"/>
      <c r="G929" s="42" t="str">
        <f t="shared" si="85"/>
        <v/>
      </c>
      <c r="H929" s="43" t="str">
        <f t="shared" si="86"/>
        <v/>
      </c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t="str">
        <f t="shared" si="81"/>
        <v/>
      </c>
      <c r="Z929" s="188" t="str">
        <f t="shared" si="82"/>
        <v/>
      </c>
      <c r="AA929" s="188" t="str">
        <f t="shared" si="83"/>
        <v/>
      </c>
    </row>
    <row r="930" spans="5:27" x14ac:dyDescent="0.25">
      <c r="E930" s="289" t="str">
        <f t="shared" si="84"/>
        <v/>
      </c>
      <c r="F930" s="45"/>
      <c r="G930" s="42" t="str">
        <f t="shared" si="85"/>
        <v/>
      </c>
      <c r="H930" s="43" t="str">
        <f t="shared" si="86"/>
        <v/>
      </c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t="str">
        <f t="shared" si="81"/>
        <v/>
      </c>
      <c r="Z930" s="188" t="str">
        <f t="shared" si="82"/>
        <v/>
      </c>
      <c r="AA930" s="188" t="str">
        <f t="shared" si="83"/>
        <v/>
      </c>
    </row>
    <row r="931" spans="5:27" x14ac:dyDescent="0.25">
      <c r="E931" s="289" t="str">
        <f t="shared" si="84"/>
        <v/>
      </c>
      <c r="F931" s="45"/>
      <c r="G931" s="42" t="str">
        <f t="shared" si="85"/>
        <v/>
      </c>
      <c r="H931" s="43" t="str">
        <f t="shared" si="86"/>
        <v/>
      </c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t="str">
        <f t="shared" si="81"/>
        <v/>
      </c>
      <c r="Z931" s="188" t="str">
        <f t="shared" si="82"/>
        <v/>
      </c>
      <c r="AA931" s="188" t="str">
        <f t="shared" si="83"/>
        <v/>
      </c>
    </row>
    <row r="932" spans="5:27" x14ac:dyDescent="0.25">
      <c r="E932" s="289" t="str">
        <f t="shared" si="84"/>
        <v/>
      </c>
      <c r="F932" s="45"/>
      <c r="G932" s="42" t="str">
        <f t="shared" si="85"/>
        <v/>
      </c>
      <c r="H932" s="43" t="str">
        <f t="shared" si="86"/>
        <v/>
      </c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t="str">
        <f t="shared" ref="Y932:Y995" si="87">IF(C932="","",C932/$C$21)</f>
        <v/>
      </c>
      <c r="Z932" s="188" t="str">
        <f t="shared" ref="Z932:Z995" si="88">IF(C932="",IF(Y932="","",Y932),AVERAGE(Y923:Y943))</f>
        <v/>
      </c>
      <c r="AA932" s="188" t="str">
        <f t="shared" ref="AA932:AA995" si="89">IF(D932="",IF(Z932="","",Z932),AVERAGE(Y913:Y953))</f>
        <v/>
      </c>
    </row>
    <row r="933" spans="5:27" x14ac:dyDescent="0.25">
      <c r="E933" s="289" t="str">
        <f t="shared" ref="E933:E996" si="90">IF(C933="","",((C933/$C$22)-1))</f>
        <v/>
      </c>
      <c r="F933" s="45"/>
      <c r="G933" s="42" t="str">
        <f t="shared" si="85"/>
        <v/>
      </c>
      <c r="H933" s="43" t="str">
        <f t="shared" si="86"/>
        <v/>
      </c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t="str">
        <f t="shared" si="87"/>
        <v/>
      </c>
      <c r="Z933" s="188" t="str">
        <f t="shared" si="88"/>
        <v/>
      </c>
      <c r="AA933" s="188" t="str">
        <f t="shared" si="89"/>
        <v/>
      </c>
    </row>
    <row r="934" spans="5:27" x14ac:dyDescent="0.25">
      <c r="E934" s="289" t="str">
        <f t="shared" si="90"/>
        <v/>
      </c>
      <c r="F934" s="45"/>
      <c r="G934" s="42" t="str">
        <f t="shared" si="85"/>
        <v/>
      </c>
      <c r="H934" s="43" t="str">
        <f t="shared" si="86"/>
        <v/>
      </c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t="str">
        <f t="shared" si="87"/>
        <v/>
      </c>
      <c r="Z934" s="188" t="str">
        <f t="shared" si="88"/>
        <v/>
      </c>
      <c r="AA934" s="188" t="str">
        <f t="shared" si="89"/>
        <v/>
      </c>
    </row>
    <row r="935" spans="5:27" x14ac:dyDescent="0.25">
      <c r="E935" s="289" t="str">
        <f t="shared" si="90"/>
        <v/>
      </c>
      <c r="F935" s="45"/>
      <c r="G935" s="42" t="str">
        <f t="shared" si="85"/>
        <v/>
      </c>
      <c r="H935" s="43" t="str">
        <f t="shared" si="86"/>
        <v/>
      </c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t="str">
        <f t="shared" si="87"/>
        <v/>
      </c>
      <c r="Z935" s="188" t="str">
        <f t="shared" si="88"/>
        <v/>
      </c>
      <c r="AA935" s="188" t="str">
        <f t="shared" si="89"/>
        <v/>
      </c>
    </row>
    <row r="936" spans="5:27" x14ac:dyDescent="0.25">
      <c r="E936" s="289" t="str">
        <f t="shared" si="90"/>
        <v/>
      </c>
      <c r="F936" s="45"/>
      <c r="G936" s="42" t="str">
        <f t="shared" si="85"/>
        <v/>
      </c>
      <c r="H936" s="43" t="str">
        <f t="shared" si="86"/>
        <v/>
      </c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t="str">
        <f t="shared" si="87"/>
        <v/>
      </c>
      <c r="Z936" s="188" t="str">
        <f t="shared" si="88"/>
        <v/>
      </c>
      <c r="AA936" s="188" t="str">
        <f t="shared" si="89"/>
        <v/>
      </c>
    </row>
    <row r="937" spans="5:27" x14ac:dyDescent="0.25">
      <c r="E937" s="289" t="str">
        <f t="shared" si="90"/>
        <v/>
      </c>
      <c r="F937" s="45"/>
      <c r="G937" s="42" t="str">
        <f t="shared" si="85"/>
        <v/>
      </c>
      <c r="H937" s="43" t="str">
        <f t="shared" si="86"/>
        <v/>
      </c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t="str">
        <f t="shared" si="87"/>
        <v/>
      </c>
      <c r="Z937" s="188" t="str">
        <f t="shared" si="88"/>
        <v/>
      </c>
      <c r="AA937" s="188" t="str">
        <f t="shared" si="89"/>
        <v/>
      </c>
    </row>
    <row r="938" spans="5:27" x14ac:dyDescent="0.25">
      <c r="E938" s="289" t="str">
        <f t="shared" si="90"/>
        <v/>
      </c>
      <c r="F938" s="45"/>
      <c r="G938" s="42" t="str">
        <f t="shared" si="85"/>
        <v/>
      </c>
      <c r="H938" s="43" t="str">
        <f t="shared" si="86"/>
        <v/>
      </c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t="str">
        <f t="shared" si="87"/>
        <v/>
      </c>
      <c r="Z938" s="188" t="str">
        <f t="shared" si="88"/>
        <v/>
      </c>
      <c r="AA938" s="188" t="str">
        <f t="shared" si="89"/>
        <v/>
      </c>
    </row>
    <row r="939" spans="5:27" x14ac:dyDescent="0.25">
      <c r="E939" s="289" t="str">
        <f t="shared" si="90"/>
        <v/>
      </c>
      <c r="F939" s="45"/>
      <c r="G939" s="42" t="str">
        <f t="shared" si="85"/>
        <v/>
      </c>
      <c r="H939" s="43" t="str">
        <f t="shared" si="86"/>
        <v/>
      </c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t="str">
        <f t="shared" si="87"/>
        <v/>
      </c>
      <c r="Z939" s="188" t="str">
        <f t="shared" si="88"/>
        <v/>
      </c>
      <c r="AA939" s="188" t="str">
        <f t="shared" si="89"/>
        <v/>
      </c>
    </row>
    <row r="940" spans="5:27" x14ac:dyDescent="0.25">
      <c r="E940" s="289" t="str">
        <f t="shared" si="90"/>
        <v/>
      </c>
      <c r="F940" s="45"/>
      <c r="G940" s="42" t="str">
        <f t="shared" si="85"/>
        <v/>
      </c>
      <c r="H940" s="43" t="str">
        <f t="shared" si="86"/>
        <v/>
      </c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t="str">
        <f t="shared" si="87"/>
        <v/>
      </c>
      <c r="Z940" s="188" t="str">
        <f t="shared" si="88"/>
        <v/>
      </c>
      <c r="AA940" s="188" t="str">
        <f t="shared" si="89"/>
        <v/>
      </c>
    </row>
    <row r="941" spans="5:27" x14ac:dyDescent="0.25">
      <c r="E941" s="289" t="str">
        <f t="shared" si="90"/>
        <v/>
      </c>
      <c r="F941" s="45"/>
      <c r="G941" s="42" t="str">
        <f t="shared" si="85"/>
        <v/>
      </c>
      <c r="H941" s="43" t="str">
        <f t="shared" si="86"/>
        <v/>
      </c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t="str">
        <f t="shared" si="87"/>
        <v/>
      </c>
      <c r="Z941" s="188" t="str">
        <f t="shared" si="88"/>
        <v/>
      </c>
      <c r="AA941" s="188" t="str">
        <f t="shared" si="89"/>
        <v/>
      </c>
    </row>
    <row r="942" spans="5:27" x14ac:dyDescent="0.25">
      <c r="E942" s="289" t="str">
        <f t="shared" si="90"/>
        <v/>
      </c>
      <c r="F942" s="45"/>
      <c r="G942" s="42" t="str">
        <f t="shared" si="85"/>
        <v/>
      </c>
      <c r="H942" s="43" t="str">
        <f t="shared" si="86"/>
        <v/>
      </c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t="str">
        <f t="shared" si="87"/>
        <v/>
      </c>
      <c r="Z942" s="188" t="str">
        <f t="shared" si="88"/>
        <v/>
      </c>
      <c r="AA942" s="188" t="str">
        <f t="shared" si="89"/>
        <v/>
      </c>
    </row>
    <row r="943" spans="5:27" x14ac:dyDescent="0.25">
      <c r="E943" s="289" t="str">
        <f t="shared" si="90"/>
        <v/>
      </c>
      <c r="F943" s="45"/>
      <c r="G943" s="42" t="str">
        <f t="shared" si="85"/>
        <v/>
      </c>
      <c r="H943" s="43" t="str">
        <f t="shared" si="86"/>
        <v/>
      </c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t="str">
        <f t="shared" si="87"/>
        <v/>
      </c>
      <c r="Z943" s="188" t="str">
        <f t="shared" si="88"/>
        <v/>
      </c>
      <c r="AA943" s="188" t="str">
        <f t="shared" si="89"/>
        <v/>
      </c>
    </row>
    <row r="944" spans="5:27" x14ac:dyDescent="0.25">
      <c r="E944" s="289" t="str">
        <f t="shared" si="90"/>
        <v/>
      </c>
      <c r="F944" s="45"/>
      <c r="G944" s="42" t="str">
        <f t="shared" si="85"/>
        <v/>
      </c>
      <c r="H944" s="43" t="str">
        <f t="shared" si="86"/>
        <v/>
      </c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t="str">
        <f t="shared" si="87"/>
        <v/>
      </c>
      <c r="Z944" s="188" t="str">
        <f t="shared" si="88"/>
        <v/>
      </c>
      <c r="AA944" s="188" t="str">
        <f t="shared" si="89"/>
        <v/>
      </c>
    </row>
    <row r="945" spans="5:27" x14ac:dyDescent="0.25">
      <c r="E945" s="289" t="str">
        <f t="shared" si="90"/>
        <v/>
      </c>
      <c r="F945" s="45"/>
      <c r="G945" s="42" t="str">
        <f t="shared" si="85"/>
        <v/>
      </c>
      <c r="H945" s="43" t="str">
        <f t="shared" si="86"/>
        <v/>
      </c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t="str">
        <f t="shared" si="87"/>
        <v/>
      </c>
      <c r="Z945" s="188" t="str">
        <f t="shared" si="88"/>
        <v/>
      </c>
      <c r="AA945" s="188" t="str">
        <f t="shared" si="89"/>
        <v/>
      </c>
    </row>
    <row r="946" spans="5:27" x14ac:dyDescent="0.25">
      <c r="E946" s="289" t="str">
        <f t="shared" si="90"/>
        <v/>
      </c>
      <c r="F946" s="45"/>
      <c r="G946" s="42" t="str">
        <f t="shared" si="85"/>
        <v/>
      </c>
      <c r="H946" s="43" t="str">
        <f t="shared" si="86"/>
        <v/>
      </c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t="str">
        <f t="shared" si="87"/>
        <v/>
      </c>
      <c r="Z946" s="188" t="str">
        <f t="shared" si="88"/>
        <v/>
      </c>
      <c r="AA946" s="188" t="str">
        <f t="shared" si="89"/>
        <v/>
      </c>
    </row>
    <row r="947" spans="5:27" x14ac:dyDescent="0.25">
      <c r="E947" s="289" t="str">
        <f t="shared" si="90"/>
        <v/>
      </c>
      <c r="F947" s="45"/>
      <c r="G947" s="42" t="str">
        <f t="shared" si="85"/>
        <v/>
      </c>
      <c r="H947" s="43" t="str">
        <f t="shared" si="86"/>
        <v/>
      </c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t="str">
        <f t="shared" si="87"/>
        <v/>
      </c>
      <c r="Z947" s="188" t="str">
        <f t="shared" si="88"/>
        <v/>
      </c>
      <c r="AA947" s="188" t="str">
        <f t="shared" si="89"/>
        <v/>
      </c>
    </row>
    <row r="948" spans="5:27" x14ac:dyDescent="0.25">
      <c r="E948" s="289" t="str">
        <f t="shared" si="90"/>
        <v/>
      </c>
      <c r="F948" s="45"/>
      <c r="G948" s="42" t="str">
        <f t="shared" si="85"/>
        <v/>
      </c>
      <c r="H948" s="43" t="str">
        <f t="shared" si="86"/>
        <v/>
      </c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t="str">
        <f t="shared" si="87"/>
        <v/>
      </c>
      <c r="Z948" s="188" t="str">
        <f t="shared" si="88"/>
        <v/>
      </c>
      <c r="AA948" s="188" t="str">
        <f t="shared" si="89"/>
        <v/>
      </c>
    </row>
    <row r="949" spans="5:27" x14ac:dyDescent="0.25">
      <c r="E949" s="289" t="str">
        <f t="shared" si="90"/>
        <v/>
      </c>
      <c r="F949" s="45"/>
      <c r="G949" s="42" t="str">
        <f t="shared" si="85"/>
        <v/>
      </c>
      <c r="H949" s="43" t="str">
        <f t="shared" si="86"/>
        <v/>
      </c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t="str">
        <f t="shared" si="87"/>
        <v/>
      </c>
      <c r="Z949" s="188" t="str">
        <f t="shared" si="88"/>
        <v/>
      </c>
      <c r="AA949" s="188" t="str">
        <f t="shared" si="89"/>
        <v/>
      </c>
    </row>
    <row r="950" spans="5:27" x14ac:dyDescent="0.25">
      <c r="E950" s="289" t="str">
        <f t="shared" si="90"/>
        <v/>
      </c>
      <c r="F950" s="45"/>
      <c r="G950" s="42" t="str">
        <f t="shared" si="85"/>
        <v/>
      </c>
      <c r="H950" s="43" t="str">
        <f t="shared" si="86"/>
        <v/>
      </c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t="str">
        <f t="shared" si="87"/>
        <v/>
      </c>
      <c r="Z950" s="188" t="str">
        <f t="shared" si="88"/>
        <v/>
      </c>
      <c r="AA950" s="188" t="str">
        <f t="shared" si="89"/>
        <v/>
      </c>
    </row>
    <row r="951" spans="5:27" x14ac:dyDescent="0.25">
      <c r="E951" s="289" t="str">
        <f t="shared" si="90"/>
        <v/>
      </c>
      <c r="F951" s="45"/>
      <c r="G951" s="42" t="str">
        <f t="shared" si="85"/>
        <v/>
      </c>
      <c r="H951" s="43" t="str">
        <f t="shared" si="86"/>
        <v/>
      </c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t="str">
        <f t="shared" si="87"/>
        <v/>
      </c>
      <c r="Z951" s="188" t="str">
        <f t="shared" si="88"/>
        <v/>
      </c>
      <c r="AA951" s="188" t="str">
        <f t="shared" si="89"/>
        <v/>
      </c>
    </row>
    <row r="952" spans="5:27" x14ac:dyDescent="0.25">
      <c r="E952" s="289" t="str">
        <f t="shared" si="90"/>
        <v/>
      </c>
      <c r="F952" s="45"/>
      <c r="G952" s="42" t="str">
        <f t="shared" si="85"/>
        <v/>
      </c>
      <c r="H952" s="43" t="str">
        <f t="shared" si="86"/>
        <v/>
      </c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t="str">
        <f t="shared" si="87"/>
        <v/>
      </c>
      <c r="Z952" s="188" t="str">
        <f t="shared" si="88"/>
        <v/>
      </c>
      <c r="AA952" s="188" t="str">
        <f t="shared" si="89"/>
        <v/>
      </c>
    </row>
    <row r="953" spans="5:27" x14ac:dyDescent="0.25">
      <c r="E953" s="289" t="str">
        <f t="shared" si="90"/>
        <v/>
      </c>
      <c r="F953" s="45"/>
      <c r="G953" s="42" t="str">
        <f t="shared" si="85"/>
        <v/>
      </c>
      <c r="H953" s="43" t="str">
        <f t="shared" si="86"/>
        <v/>
      </c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t="str">
        <f t="shared" si="87"/>
        <v/>
      </c>
      <c r="Z953" s="188" t="str">
        <f t="shared" si="88"/>
        <v/>
      </c>
      <c r="AA953" s="188" t="str">
        <f t="shared" si="89"/>
        <v/>
      </c>
    </row>
    <row r="954" spans="5:27" x14ac:dyDescent="0.25">
      <c r="E954" s="289" t="str">
        <f t="shared" si="90"/>
        <v/>
      </c>
      <c r="F954" s="45"/>
      <c r="G954" s="42" t="str">
        <f t="shared" si="85"/>
        <v/>
      </c>
      <c r="H954" s="43" t="str">
        <f t="shared" si="86"/>
        <v/>
      </c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t="str">
        <f t="shared" si="87"/>
        <v/>
      </c>
      <c r="Z954" s="188" t="str">
        <f t="shared" si="88"/>
        <v/>
      </c>
      <c r="AA954" s="188" t="str">
        <f t="shared" si="89"/>
        <v/>
      </c>
    </row>
    <row r="955" spans="5:27" x14ac:dyDescent="0.25">
      <c r="E955" s="289" t="str">
        <f t="shared" si="90"/>
        <v/>
      </c>
      <c r="F955" s="45"/>
      <c r="G955" s="42" t="str">
        <f t="shared" si="85"/>
        <v/>
      </c>
      <c r="H955" s="43" t="str">
        <f t="shared" si="86"/>
        <v/>
      </c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t="str">
        <f t="shared" si="87"/>
        <v/>
      </c>
      <c r="Z955" s="188" t="str">
        <f t="shared" si="88"/>
        <v/>
      </c>
      <c r="AA955" s="188" t="str">
        <f t="shared" si="89"/>
        <v/>
      </c>
    </row>
    <row r="956" spans="5:27" x14ac:dyDescent="0.25">
      <c r="E956" s="289" t="str">
        <f t="shared" si="90"/>
        <v/>
      </c>
      <c r="F956" s="45"/>
      <c r="G956" s="42" t="str">
        <f t="shared" si="85"/>
        <v/>
      </c>
      <c r="H956" s="43" t="str">
        <f t="shared" si="86"/>
        <v/>
      </c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t="str">
        <f t="shared" si="87"/>
        <v/>
      </c>
      <c r="Z956" s="188" t="str">
        <f t="shared" si="88"/>
        <v/>
      </c>
      <c r="AA956" s="188" t="str">
        <f t="shared" si="89"/>
        <v/>
      </c>
    </row>
    <row r="957" spans="5:27" x14ac:dyDescent="0.25">
      <c r="E957" s="289" t="str">
        <f t="shared" si="90"/>
        <v/>
      </c>
      <c r="F957" s="45"/>
      <c r="G957" s="42" t="str">
        <f t="shared" si="85"/>
        <v/>
      </c>
      <c r="H957" s="43" t="str">
        <f t="shared" si="86"/>
        <v/>
      </c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t="str">
        <f t="shared" si="87"/>
        <v/>
      </c>
      <c r="Z957" s="188" t="str">
        <f t="shared" si="88"/>
        <v/>
      </c>
      <c r="AA957" s="188" t="str">
        <f t="shared" si="89"/>
        <v/>
      </c>
    </row>
    <row r="958" spans="5:27" x14ac:dyDescent="0.25">
      <c r="E958" s="289" t="str">
        <f t="shared" si="90"/>
        <v/>
      </c>
      <c r="F958" s="45"/>
      <c r="G958" s="42" t="str">
        <f t="shared" si="85"/>
        <v/>
      </c>
      <c r="H958" s="43" t="str">
        <f t="shared" si="86"/>
        <v/>
      </c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t="str">
        <f t="shared" si="87"/>
        <v/>
      </c>
      <c r="Z958" s="188" t="str">
        <f t="shared" si="88"/>
        <v/>
      </c>
      <c r="AA958" s="188" t="str">
        <f t="shared" si="89"/>
        <v/>
      </c>
    </row>
    <row r="959" spans="5:27" x14ac:dyDescent="0.25">
      <c r="E959" s="289" t="str">
        <f t="shared" si="90"/>
        <v/>
      </c>
      <c r="F959" s="45"/>
      <c r="G959" s="42" t="str">
        <f t="shared" si="85"/>
        <v/>
      </c>
      <c r="H959" s="43" t="str">
        <f t="shared" si="86"/>
        <v/>
      </c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t="str">
        <f t="shared" si="87"/>
        <v/>
      </c>
      <c r="Z959" s="188" t="str">
        <f t="shared" si="88"/>
        <v/>
      </c>
      <c r="AA959" s="188" t="str">
        <f t="shared" si="89"/>
        <v/>
      </c>
    </row>
    <row r="960" spans="5:27" x14ac:dyDescent="0.25">
      <c r="E960" s="289" t="str">
        <f t="shared" si="90"/>
        <v/>
      </c>
      <c r="F960" s="45"/>
      <c r="G960" s="42" t="str">
        <f t="shared" si="85"/>
        <v/>
      </c>
      <c r="H960" s="43" t="str">
        <f t="shared" si="86"/>
        <v/>
      </c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t="str">
        <f t="shared" si="87"/>
        <v/>
      </c>
      <c r="Z960" s="188" t="str">
        <f t="shared" si="88"/>
        <v/>
      </c>
      <c r="AA960" s="188" t="str">
        <f t="shared" si="89"/>
        <v/>
      </c>
    </row>
    <row r="961" spans="5:27" x14ac:dyDescent="0.25">
      <c r="E961" s="289" t="str">
        <f t="shared" si="90"/>
        <v/>
      </c>
      <c r="F961" s="45"/>
      <c r="G961" s="42" t="str">
        <f t="shared" si="85"/>
        <v/>
      </c>
      <c r="H961" s="43" t="str">
        <f t="shared" si="86"/>
        <v/>
      </c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t="str">
        <f t="shared" si="87"/>
        <v/>
      </c>
      <c r="Z961" s="188" t="str">
        <f t="shared" si="88"/>
        <v/>
      </c>
      <c r="AA961" s="188" t="str">
        <f t="shared" si="89"/>
        <v/>
      </c>
    </row>
    <row r="962" spans="5:27" x14ac:dyDescent="0.25">
      <c r="E962" s="289" t="str">
        <f t="shared" si="90"/>
        <v/>
      </c>
      <c r="F962" s="45"/>
      <c r="G962" s="42" t="str">
        <f t="shared" si="85"/>
        <v/>
      </c>
      <c r="H962" s="43" t="str">
        <f t="shared" si="86"/>
        <v/>
      </c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t="str">
        <f t="shared" si="87"/>
        <v/>
      </c>
      <c r="Z962" s="188" t="str">
        <f t="shared" si="88"/>
        <v/>
      </c>
      <c r="AA962" s="188" t="str">
        <f t="shared" si="89"/>
        <v/>
      </c>
    </row>
    <row r="963" spans="5:27" x14ac:dyDescent="0.25">
      <c r="E963" s="289" t="str">
        <f t="shared" si="90"/>
        <v/>
      </c>
      <c r="F963" s="45"/>
      <c r="G963" s="42" t="str">
        <f t="shared" si="85"/>
        <v/>
      </c>
      <c r="H963" s="43" t="str">
        <f t="shared" si="86"/>
        <v/>
      </c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t="str">
        <f t="shared" si="87"/>
        <v/>
      </c>
      <c r="Z963" s="188" t="str">
        <f t="shared" si="88"/>
        <v/>
      </c>
      <c r="AA963" s="188" t="str">
        <f t="shared" si="89"/>
        <v/>
      </c>
    </row>
    <row r="964" spans="5:27" x14ac:dyDescent="0.25">
      <c r="E964" s="289" t="str">
        <f t="shared" si="90"/>
        <v/>
      </c>
      <c r="F964" s="45"/>
      <c r="G964" s="42" t="str">
        <f t="shared" si="85"/>
        <v/>
      </c>
      <c r="H964" s="43" t="str">
        <f t="shared" si="86"/>
        <v/>
      </c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t="str">
        <f t="shared" si="87"/>
        <v/>
      </c>
      <c r="Z964" s="188" t="str">
        <f t="shared" si="88"/>
        <v/>
      </c>
      <c r="AA964" s="188" t="str">
        <f t="shared" si="89"/>
        <v/>
      </c>
    </row>
    <row r="965" spans="5:27" x14ac:dyDescent="0.25">
      <c r="E965" s="289" t="str">
        <f t="shared" si="90"/>
        <v/>
      </c>
      <c r="F965" s="45"/>
      <c r="G965" s="42" t="str">
        <f t="shared" si="85"/>
        <v/>
      </c>
      <c r="H965" s="43" t="str">
        <f t="shared" si="86"/>
        <v/>
      </c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t="str">
        <f t="shared" si="87"/>
        <v/>
      </c>
      <c r="Z965" s="188" t="str">
        <f t="shared" si="88"/>
        <v/>
      </c>
      <c r="AA965" s="188" t="str">
        <f t="shared" si="89"/>
        <v/>
      </c>
    </row>
    <row r="966" spans="5:27" x14ac:dyDescent="0.25">
      <c r="E966" s="289" t="str">
        <f t="shared" si="90"/>
        <v/>
      </c>
      <c r="F966" s="45"/>
      <c r="G966" s="42" t="str">
        <f t="shared" si="85"/>
        <v/>
      </c>
      <c r="H966" s="43" t="str">
        <f t="shared" si="86"/>
        <v/>
      </c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t="str">
        <f t="shared" si="87"/>
        <v/>
      </c>
      <c r="Z966" s="188" t="str">
        <f t="shared" si="88"/>
        <v/>
      </c>
      <c r="AA966" s="188" t="str">
        <f t="shared" si="89"/>
        <v/>
      </c>
    </row>
    <row r="967" spans="5:27" x14ac:dyDescent="0.25">
      <c r="E967" s="289" t="str">
        <f t="shared" si="90"/>
        <v/>
      </c>
      <c r="F967" s="45"/>
      <c r="G967" s="42" t="str">
        <f t="shared" si="85"/>
        <v/>
      </c>
      <c r="H967" s="43" t="str">
        <f t="shared" si="86"/>
        <v/>
      </c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t="str">
        <f t="shared" si="87"/>
        <v/>
      </c>
      <c r="Z967" s="188" t="str">
        <f t="shared" si="88"/>
        <v/>
      </c>
      <c r="AA967" s="188" t="str">
        <f t="shared" si="89"/>
        <v/>
      </c>
    </row>
    <row r="968" spans="5:27" x14ac:dyDescent="0.25">
      <c r="E968" s="289" t="str">
        <f t="shared" si="90"/>
        <v/>
      </c>
      <c r="F968" s="45"/>
      <c r="G968" s="42" t="str">
        <f t="shared" si="85"/>
        <v/>
      </c>
      <c r="H968" s="43" t="str">
        <f t="shared" si="86"/>
        <v/>
      </c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t="str">
        <f t="shared" si="87"/>
        <v/>
      </c>
      <c r="Z968" s="188" t="str">
        <f t="shared" si="88"/>
        <v/>
      </c>
      <c r="AA968" s="188" t="str">
        <f t="shared" si="89"/>
        <v/>
      </c>
    </row>
    <row r="969" spans="5:27" x14ac:dyDescent="0.25">
      <c r="E969" s="289" t="str">
        <f t="shared" si="90"/>
        <v/>
      </c>
      <c r="F969" s="45"/>
      <c r="G969" s="42" t="str">
        <f t="shared" si="85"/>
        <v/>
      </c>
      <c r="H969" s="43" t="str">
        <f t="shared" si="86"/>
        <v/>
      </c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t="str">
        <f t="shared" si="87"/>
        <v/>
      </c>
      <c r="Z969" s="188" t="str">
        <f t="shared" si="88"/>
        <v/>
      </c>
      <c r="AA969" s="188" t="str">
        <f t="shared" si="89"/>
        <v/>
      </c>
    </row>
    <row r="970" spans="5:27" x14ac:dyDescent="0.25">
      <c r="E970" s="289" t="str">
        <f t="shared" si="90"/>
        <v/>
      </c>
      <c r="F970" s="45"/>
      <c r="G970" s="42" t="str">
        <f t="shared" ref="G970:G1033" si="91">IF(F970="","",F970/$C$21)</f>
        <v/>
      </c>
      <c r="H970" s="43" t="str">
        <f t="shared" si="86"/>
        <v/>
      </c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t="str">
        <f t="shared" si="87"/>
        <v/>
      </c>
      <c r="Z970" s="188" t="str">
        <f t="shared" si="88"/>
        <v/>
      </c>
      <c r="AA970" s="188" t="str">
        <f t="shared" si="89"/>
        <v/>
      </c>
    </row>
    <row r="971" spans="5:27" x14ac:dyDescent="0.25">
      <c r="E971" s="289" t="str">
        <f t="shared" si="90"/>
        <v/>
      </c>
      <c r="F971" s="45"/>
      <c r="G971" s="42" t="str">
        <f t="shared" si="91"/>
        <v/>
      </c>
      <c r="H971" s="43" t="str">
        <f t="shared" si="86"/>
        <v/>
      </c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t="str">
        <f t="shared" si="87"/>
        <v/>
      </c>
      <c r="Z971" s="188" t="str">
        <f t="shared" si="88"/>
        <v/>
      </c>
      <c r="AA971" s="188" t="str">
        <f t="shared" si="89"/>
        <v/>
      </c>
    </row>
    <row r="972" spans="5:27" x14ac:dyDescent="0.25">
      <c r="E972" s="289" t="str">
        <f t="shared" si="90"/>
        <v/>
      </c>
      <c r="F972" s="45"/>
      <c r="G972" s="42" t="str">
        <f t="shared" si="91"/>
        <v/>
      </c>
      <c r="H972" s="43" t="str">
        <f t="shared" si="86"/>
        <v/>
      </c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t="str">
        <f t="shared" si="87"/>
        <v/>
      </c>
      <c r="Z972" s="188" t="str">
        <f t="shared" si="88"/>
        <v/>
      </c>
      <c r="AA972" s="188" t="str">
        <f t="shared" si="89"/>
        <v/>
      </c>
    </row>
    <row r="973" spans="5:27" x14ac:dyDescent="0.25">
      <c r="E973" s="289" t="str">
        <f t="shared" si="90"/>
        <v/>
      </c>
      <c r="F973" s="45"/>
      <c r="G973" s="42" t="str">
        <f t="shared" si="91"/>
        <v/>
      </c>
      <c r="H973" s="43" t="str">
        <f t="shared" si="86"/>
        <v/>
      </c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t="str">
        <f t="shared" si="87"/>
        <v/>
      </c>
      <c r="Z973" s="188" t="str">
        <f t="shared" si="88"/>
        <v/>
      </c>
      <c r="AA973" s="188" t="str">
        <f t="shared" si="89"/>
        <v/>
      </c>
    </row>
    <row r="974" spans="5:27" x14ac:dyDescent="0.25">
      <c r="E974" s="289" t="str">
        <f t="shared" si="90"/>
        <v/>
      </c>
      <c r="F974" s="45"/>
      <c r="G974" s="42" t="str">
        <f t="shared" si="91"/>
        <v/>
      </c>
      <c r="H974" s="43" t="str">
        <f t="shared" si="86"/>
        <v/>
      </c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t="str">
        <f t="shared" si="87"/>
        <v/>
      </c>
      <c r="Z974" s="188" t="str">
        <f t="shared" si="88"/>
        <v/>
      </c>
      <c r="AA974" s="188" t="str">
        <f t="shared" si="89"/>
        <v/>
      </c>
    </row>
    <row r="975" spans="5:27" x14ac:dyDescent="0.25">
      <c r="E975" s="289" t="str">
        <f t="shared" si="90"/>
        <v/>
      </c>
      <c r="F975" s="45"/>
      <c r="G975" s="42" t="str">
        <f t="shared" si="91"/>
        <v/>
      </c>
      <c r="H975" s="43" t="str">
        <f t="shared" si="86"/>
        <v/>
      </c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t="str">
        <f t="shared" si="87"/>
        <v/>
      </c>
      <c r="Z975" s="188" t="str">
        <f t="shared" si="88"/>
        <v/>
      </c>
      <c r="AA975" s="188" t="str">
        <f t="shared" si="89"/>
        <v/>
      </c>
    </row>
    <row r="976" spans="5:27" x14ac:dyDescent="0.25">
      <c r="E976" s="289" t="str">
        <f t="shared" si="90"/>
        <v/>
      </c>
      <c r="F976" s="45"/>
      <c r="G976" s="42" t="str">
        <f t="shared" si="91"/>
        <v/>
      </c>
      <c r="H976" s="43" t="str">
        <f t="shared" si="86"/>
        <v/>
      </c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t="str">
        <f t="shared" si="87"/>
        <v/>
      </c>
      <c r="Z976" s="188" t="str">
        <f t="shared" si="88"/>
        <v/>
      </c>
      <c r="AA976" s="188" t="str">
        <f t="shared" si="89"/>
        <v/>
      </c>
    </row>
    <row r="977" spans="5:27" x14ac:dyDescent="0.25">
      <c r="E977" s="289" t="str">
        <f t="shared" si="90"/>
        <v/>
      </c>
      <c r="F977" s="45"/>
      <c r="G977" s="42" t="str">
        <f t="shared" si="91"/>
        <v/>
      </c>
      <c r="H977" s="43" t="str">
        <f t="shared" si="86"/>
        <v/>
      </c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t="str">
        <f t="shared" si="87"/>
        <v/>
      </c>
      <c r="Z977" s="188" t="str">
        <f t="shared" si="88"/>
        <v/>
      </c>
      <c r="AA977" s="188" t="str">
        <f t="shared" si="89"/>
        <v/>
      </c>
    </row>
    <row r="978" spans="5:27" x14ac:dyDescent="0.25">
      <c r="E978" s="289" t="str">
        <f t="shared" si="90"/>
        <v/>
      </c>
      <c r="F978" s="45"/>
      <c r="G978" s="42" t="str">
        <f t="shared" si="91"/>
        <v/>
      </c>
      <c r="H978" s="43" t="str">
        <f t="shared" si="86"/>
        <v/>
      </c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t="str">
        <f t="shared" si="87"/>
        <v/>
      </c>
      <c r="Z978" s="188" t="str">
        <f t="shared" si="88"/>
        <v/>
      </c>
      <c r="AA978" s="188" t="str">
        <f t="shared" si="89"/>
        <v/>
      </c>
    </row>
    <row r="979" spans="5:27" x14ac:dyDescent="0.25">
      <c r="E979" s="289" t="str">
        <f t="shared" si="90"/>
        <v/>
      </c>
      <c r="F979" s="45"/>
      <c r="G979" s="42" t="str">
        <f t="shared" si="91"/>
        <v/>
      </c>
      <c r="H979" s="43" t="str">
        <f t="shared" si="86"/>
        <v/>
      </c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t="str">
        <f t="shared" si="87"/>
        <v/>
      </c>
      <c r="Z979" s="188" t="str">
        <f t="shared" si="88"/>
        <v/>
      </c>
      <c r="AA979" s="188" t="str">
        <f t="shared" si="89"/>
        <v/>
      </c>
    </row>
    <row r="980" spans="5:27" x14ac:dyDescent="0.25">
      <c r="E980" s="289" t="str">
        <f t="shared" si="90"/>
        <v/>
      </c>
      <c r="F980" s="45"/>
      <c r="G980" s="42" t="str">
        <f t="shared" si="91"/>
        <v/>
      </c>
      <c r="H980" s="43" t="str">
        <f t="shared" ref="H980:H1043" si="92">IF(F980="","",G980-1)</f>
        <v/>
      </c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t="str">
        <f t="shared" si="87"/>
        <v/>
      </c>
      <c r="Z980" s="188" t="str">
        <f t="shared" si="88"/>
        <v/>
      </c>
      <c r="AA980" s="188" t="str">
        <f t="shared" si="89"/>
        <v/>
      </c>
    </row>
    <row r="981" spans="5:27" x14ac:dyDescent="0.25">
      <c r="E981" s="289" t="str">
        <f t="shared" si="90"/>
        <v/>
      </c>
      <c r="F981" s="45"/>
      <c r="G981" s="42" t="str">
        <f t="shared" si="91"/>
        <v/>
      </c>
      <c r="H981" s="43" t="str">
        <f t="shared" si="92"/>
        <v/>
      </c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t="str">
        <f t="shared" si="87"/>
        <v/>
      </c>
      <c r="Z981" s="188" t="str">
        <f t="shared" si="88"/>
        <v/>
      </c>
      <c r="AA981" s="188" t="str">
        <f t="shared" si="89"/>
        <v/>
      </c>
    </row>
    <row r="982" spans="5:27" x14ac:dyDescent="0.25">
      <c r="E982" s="289" t="str">
        <f t="shared" si="90"/>
        <v/>
      </c>
      <c r="F982" s="45"/>
      <c r="G982" s="42" t="str">
        <f t="shared" si="91"/>
        <v/>
      </c>
      <c r="H982" s="43" t="str">
        <f t="shared" si="92"/>
        <v/>
      </c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t="str">
        <f t="shared" si="87"/>
        <v/>
      </c>
      <c r="Z982" s="188" t="str">
        <f t="shared" si="88"/>
        <v/>
      </c>
      <c r="AA982" s="188" t="str">
        <f t="shared" si="89"/>
        <v/>
      </c>
    </row>
    <row r="983" spans="5:27" x14ac:dyDescent="0.25">
      <c r="E983" s="289" t="str">
        <f t="shared" si="90"/>
        <v/>
      </c>
      <c r="F983" s="45"/>
      <c r="G983" s="42" t="str">
        <f t="shared" si="91"/>
        <v/>
      </c>
      <c r="H983" s="43" t="str">
        <f t="shared" si="92"/>
        <v/>
      </c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t="str">
        <f t="shared" si="87"/>
        <v/>
      </c>
      <c r="Z983" s="188" t="str">
        <f t="shared" si="88"/>
        <v/>
      </c>
      <c r="AA983" s="188" t="str">
        <f t="shared" si="89"/>
        <v/>
      </c>
    </row>
    <row r="984" spans="5:27" x14ac:dyDescent="0.25">
      <c r="E984" s="289" t="str">
        <f t="shared" si="90"/>
        <v/>
      </c>
      <c r="F984" s="45"/>
      <c r="G984" s="42" t="str">
        <f t="shared" si="91"/>
        <v/>
      </c>
      <c r="H984" s="43" t="str">
        <f t="shared" si="92"/>
        <v/>
      </c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t="str">
        <f t="shared" si="87"/>
        <v/>
      </c>
      <c r="Z984" s="188" t="str">
        <f t="shared" si="88"/>
        <v/>
      </c>
      <c r="AA984" s="188" t="str">
        <f t="shared" si="89"/>
        <v/>
      </c>
    </row>
    <row r="985" spans="5:27" x14ac:dyDescent="0.25">
      <c r="E985" s="289" t="str">
        <f t="shared" si="90"/>
        <v/>
      </c>
      <c r="F985" s="45"/>
      <c r="G985" s="42" t="str">
        <f t="shared" si="91"/>
        <v/>
      </c>
      <c r="H985" s="43" t="str">
        <f t="shared" si="92"/>
        <v/>
      </c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t="str">
        <f t="shared" si="87"/>
        <v/>
      </c>
      <c r="Z985" s="188" t="str">
        <f t="shared" si="88"/>
        <v/>
      </c>
      <c r="AA985" s="188" t="str">
        <f t="shared" si="89"/>
        <v/>
      </c>
    </row>
    <row r="986" spans="5:27" x14ac:dyDescent="0.25">
      <c r="E986" s="289" t="str">
        <f t="shared" si="90"/>
        <v/>
      </c>
      <c r="F986" s="45"/>
      <c r="G986" s="42" t="str">
        <f t="shared" si="91"/>
        <v/>
      </c>
      <c r="H986" s="43" t="str">
        <f t="shared" si="92"/>
        <v/>
      </c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t="str">
        <f t="shared" si="87"/>
        <v/>
      </c>
      <c r="Z986" s="188" t="str">
        <f t="shared" si="88"/>
        <v/>
      </c>
      <c r="AA986" s="188" t="str">
        <f t="shared" si="89"/>
        <v/>
      </c>
    </row>
    <row r="987" spans="5:27" x14ac:dyDescent="0.25">
      <c r="E987" s="289" t="str">
        <f t="shared" si="90"/>
        <v/>
      </c>
      <c r="F987" s="45"/>
      <c r="G987" s="42" t="str">
        <f t="shared" si="91"/>
        <v/>
      </c>
      <c r="H987" s="43" t="str">
        <f t="shared" si="92"/>
        <v/>
      </c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t="str">
        <f t="shared" si="87"/>
        <v/>
      </c>
      <c r="Z987" s="188" t="str">
        <f t="shared" si="88"/>
        <v/>
      </c>
      <c r="AA987" s="188" t="str">
        <f t="shared" si="89"/>
        <v/>
      </c>
    </row>
    <row r="988" spans="5:27" x14ac:dyDescent="0.25">
      <c r="E988" s="289" t="str">
        <f t="shared" si="90"/>
        <v/>
      </c>
      <c r="F988" s="45"/>
      <c r="G988" s="42" t="str">
        <f t="shared" si="91"/>
        <v/>
      </c>
      <c r="H988" s="43" t="str">
        <f t="shared" si="92"/>
        <v/>
      </c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t="str">
        <f t="shared" si="87"/>
        <v/>
      </c>
      <c r="Z988" s="188" t="str">
        <f t="shared" si="88"/>
        <v/>
      </c>
      <c r="AA988" s="188" t="str">
        <f t="shared" si="89"/>
        <v/>
      </c>
    </row>
    <row r="989" spans="5:27" x14ac:dyDescent="0.25">
      <c r="E989" s="289" t="str">
        <f t="shared" si="90"/>
        <v/>
      </c>
      <c r="F989" s="45"/>
      <c r="G989" s="42" t="str">
        <f t="shared" si="91"/>
        <v/>
      </c>
      <c r="H989" s="43" t="str">
        <f t="shared" si="92"/>
        <v/>
      </c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t="str">
        <f t="shared" si="87"/>
        <v/>
      </c>
      <c r="Z989" s="188" t="str">
        <f t="shared" si="88"/>
        <v/>
      </c>
      <c r="AA989" s="188" t="str">
        <f t="shared" si="89"/>
        <v/>
      </c>
    </row>
    <row r="990" spans="5:27" x14ac:dyDescent="0.25">
      <c r="E990" s="289" t="str">
        <f t="shared" si="90"/>
        <v/>
      </c>
      <c r="F990" s="45"/>
      <c r="G990" s="42" t="str">
        <f t="shared" si="91"/>
        <v/>
      </c>
      <c r="H990" s="43" t="str">
        <f t="shared" si="92"/>
        <v/>
      </c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t="str">
        <f t="shared" si="87"/>
        <v/>
      </c>
      <c r="Z990" s="188" t="str">
        <f t="shared" si="88"/>
        <v/>
      </c>
      <c r="AA990" s="188" t="str">
        <f t="shared" si="89"/>
        <v/>
      </c>
    </row>
    <row r="991" spans="5:27" x14ac:dyDescent="0.25">
      <c r="E991" s="289" t="str">
        <f t="shared" si="90"/>
        <v/>
      </c>
      <c r="F991" s="45"/>
      <c r="G991" s="42" t="str">
        <f t="shared" si="91"/>
        <v/>
      </c>
      <c r="H991" s="43" t="str">
        <f t="shared" si="92"/>
        <v/>
      </c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t="str">
        <f t="shared" si="87"/>
        <v/>
      </c>
      <c r="Z991" s="188" t="str">
        <f t="shared" si="88"/>
        <v/>
      </c>
      <c r="AA991" s="188" t="str">
        <f t="shared" si="89"/>
        <v/>
      </c>
    </row>
    <row r="992" spans="5:27" x14ac:dyDescent="0.25">
      <c r="E992" s="289" t="str">
        <f t="shared" si="90"/>
        <v/>
      </c>
      <c r="F992" s="45"/>
      <c r="G992" s="42" t="str">
        <f t="shared" si="91"/>
        <v/>
      </c>
      <c r="H992" s="43" t="str">
        <f t="shared" si="92"/>
        <v/>
      </c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t="str">
        <f t="shared" si="87"/>
        <v/>
      </c>
      <c r="Z992" s="188" t="str">
        <f t="shared" si="88"/>
        <v/>
      </c>
      <c r="AA992" s="188" t="str">
        <f t="shared" si="89"/>
        <v/>
      </c>
    </row>
    <row r="993" spans="5:27" x14ac:dyDescent="0.25">
      <c r="E993" s="289" t="str">
        <f t="shared" si="90"/>
        <v/>
      </c>
      <c r="F993" s="45"/>
      <c r="G993" s="42" t="str">
        <f t="shared" si="91"/>
        <v/>
      </c>
      <c r="H993" s="43" t="str">
        <f t="shared" si="92"/>
        <v/>
      </c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t="str">
        <f t="shared" si="87"/>
        <v/>
      </c>
      <c r="Z993" s="188" t="str">
        <f t="shared" si="88"/>
        <v/>
      </c>
      <c r="AA993" s="188" t="str">
        <f t="shared" si="89"/>
        <v/>
      </c>
    </row>
    <row r="994" spans="5:27" x14ac:dyDescent="0.25">
      <c r="E994" s="289" t="str">
        <f t="shared" si="90"/>
        <v/>
      </c>
      <c r="F994" s="45"/>
      <c r="G994" s="42" t="str">
        <f t="shared" si="91"/>
        <v/>
      </c>
      <c r="H994" s="43" t="str">
        <f t="shared" si="92"/>
        <v/>
      </c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t="str">
        <f t="shared" si="87"/>
        <v/>
      </c>
      <c r="Z994" s="188" t="str">
        <f t="shared" si="88"/>
        <v/>
      </c>
      <c r="AA994" s="188" t="str">
        <f t="shared" si="89"/>
        <v/>
      </c>
    </row>
    <row r="995" spans="5:27" x14ac:dyDescent="0.25">
      <c r="E995" s="289" t="str">
        <f t="shared" si="90"/>
        <v/>
      </c>
      <c r="F995" s="45"/>
      <c r="G995" s="42" t="str">
        <f t="shared" si="91"/>
        <v/>
      </c>
      <c r="H995" s="43" t="str">
        <f t="shared" si="92"/>
        <v/>
      </c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t="str">
        <f t="shared" si="87"/>
        <v/>
      </c>
      <c r="Z995" s="188" t="str">
        <f t="shared" si="88"/>
        <v/>
      </c>
      <c r="AA995" s="188" t="str">
        <f t="shared" si="89"/>
        <v/>
      </c>
    </row>
    <row r="996" spans="5:27" x14ac:dyDescent="0.25">
      <c r="E996" s="289" t="str">
        <f t="shared" si="90"/>
        <v/>
      </c>
      <c r="F996" s="45"/>
      <c r="G996" s="42" t="str">
        <f t="shared" si="91"/>
        <v/>
      </c>
      <c r="H996" s="43" t="str">
        <f t="shared" si="92"/>
        <v/>
      </c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t="str">
        <f t="shared" ref="Y996:Y1054" si="93">IF(C996="","",C996/$C$21)</f>
        <v/>
      </c>
      <c r="Z996" s="188" t="str">
        <f t="shared" ref="Z996:Z1054" si="94">IF(C996="",IF(Y996="","",Y996),AVERAGE(Y987:Y1007))</f>
        <v/>
      </c>
      <c r="AA996" s="188" t="str">
        <f t="shared" ref="AA996:AA1054" si="95">IF(D996="",IF(Z996="","",Z996),AVERAGE(Y977:Y1017))</f>
        <v/>
      </c>
    </row>
    <row r="997" spans="5:27" x14ac:dyDescent="0.25">
      <c r="E997" s="289" t="str">
        <f t="shared" ref="E997:E1054" si="96">IF(C997="","",((C997/$C$22)-1))</f>
        <v/>
      </c>
      <c r="F997" s="45"/>
      <c r="G997" s="42" t="str">
        <f t="shared" si="91"/>
        <v/>
      </c>
      <c r="H997" s="43" t="str">
        <f t="shared" si="92"/>
        <v/>
      </c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t="str">
        <f t="shared" si="93"/>
        <v/>
      </c>
      <c r="Z997" s="188" t="str">
        <f t="shared" si="94"/>
        <v/>
      </c>
      <c r="AA997" s="188" t="str">
        <f t="shared" si="95"/>
        <v/>
      </c>
    </row>
    <row r="998" spans="5:27" x14ac:dyDescent="0.25">
      <c r="E998" s="289" t="str">
        <f t="shared" si="96"/>
        <v/>
      </c>
      <c r="F998" s="45"/>
      <c r="G998" s="42" t="str">
        <f t="shared" si="91"/>
        <v/>
      </c>
      <c r="H998" s="43" t="str">
        <f t="shared" si="92"/>
        <v/>
      </c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t="str">
        <f t="shared" si="93"/>
        <v/>
      </c>
      <c r="Z998" s="188" t="str">
        <f t="shared" si="94"/>
        <v/>
      </c>
      <c r="AA998" s="188" t="str">
        <f t="shared" si="95"/>
        <v/>
      </c>
    </row>
    <row r="999" spans="5:27" x14ac:dyDescent="0.25">
      <c r="E999" s="289" t="str">
        <f t="shared" si="96"/>
        <v/>
      </c>
      <c r="F999" s="45"/>
      <c r="G999" s="42" t="str">
        <f t="shared" si="91"/>
        <v/>
      </c>
      <c r="H999" s="43" t="str">
        <f t="shared" si="92"/>
        <v/>
      </c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t="str">
        <f t="shared" si="93"/>
        <v/>
      </c>
      <c r="Z999" s="188" t="str">
        <f t="shared" si="94"/>
        <v/>
      </c>
      <c r="AA999" s="188" t="str">
        <f t="shared" si="95"/>
        <v/>
      </c>
    </row>
    <row r="1000" spans="5:27" x14ac:dyDescent="0.25">
      <c r="E1000" s="289" t="str">
        <f t="shared" si="96"/>
        <v/>
      </c>
      <c r="F1000" s="45"/>
      <c r="G1000" s="42" t="str">
        <f t="shared" si="91"/>
        <v/>
      </c>
      <c r="H1000" s="43" t="str">
        <f t="shared" si="92"/>
        <v/>
      </c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t="str">
        <f t="shared" si="93"/>
        <v/>
      </c>
      <c r="Z1000" s="188" t="str">
        <f t="shared" si="94"/>
        <v/>
      </c>
      <c r="AA1000" s="188" t="str">
        <f t="shared" si="95"/>
        <v/>
      </c>
    </row>
    <row r="1001" spans="5:27" x14ac:dyDescent="0.25">
      <c r="E1001" s="289" t="str">
        <f t="shared" si="96"/>
        <v/>
      </c>
      <c r="F1001" s="45"/>
      <c r="G1001" s="42" t="str">
        <f t="shared" si="91"/>
        <v/>
      </c>
      <c r="H1001" s="43" t="str">
        <f t="shared" si="92"/>
        <v/>
      </c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t="str">
        <f t="shared" si="93"/>
        <v/>
      </c>
      <c r="Z1001" s="188" t="str">
        <f t="shared" si="94"/>
        <v/>
      </c>
      <c r="AA1001" s="188" t="str">
        <f t="shared" si="95"/>
        <v/>
      </c>
    </row>
    <row r="1002" spans="5:27" x14ac:dyDescent="0.25">
      <c r="E1002" s="289" t="str">
        <f t="shared" si="96"/>
        <v/>
      </c>
      <c r="F1002" s="45"/>
      <c r="G1002" s="42" t="str">
        <f t="shared" si="91"/>
        <v/>
      </c>
      <c r="H1002" s="43" t="str">
        <f t="shared" si="92"/>
        <v/>
      </c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t="str">
        <f t="shared" si="93"/>
        <v/>
      </c>
      <c r="Z1002" s="188" t="str">
        <f t="shared" si="94"/>
        <v/>
      </c>
      <c r="AA1002" s="188" t="str">
        <f t="shared" si="95"/>
        <v/>
      </c>
    </row>
    <row r="1003" spans="5:27" x14ac:dyDescent="0.25">
      <c r="E1003" s="289" t="str">
        <f t="shared" si="96"/>
        <v/>
      </c>
      <c r="F1003" s="45"/>
      <c r="G1003" s="42" t="str">
        <f t="shared" si="91"/>
        <v/>
      </c>
      <c r="H1003" s="43" t="str">
        <f t="shared" si="92"/>
        <v/>
      </c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t="str">
        <f t="shared" si="93"/>
        <v/>
      </c>
      <c r="Z1003" s="188" t="str">
        <f t="shared" si="94"/>
        <v/>
      </c>
      <c r="AA1003" s="188" t="str">
        <f t="shared" si="95"/>
        <v/>
      </c>
    </row>
    <row r="1004" spans="5:27" x14ac:dyDescent="0.25">
      <c r="E1004" s="289" t="str">
        <f t="shared" si="96"/>
        <v/>
      </c>
      <c r="F1004" s="45"/>
      <c r="G1004" s="42" t="str">
        <f t="shared" si="91"/>
        <v/>
      </c>
      <c r="H1004" s="43" t="str">
        <f t="shared" si="92"/>
        <v/>
      </c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t="str">
        <f t="shared" si="93"/>
        <v/>
      </c>
      <c r="Z1004" s="188" t="str">
        <f t="shared" si="94"/>
        <v/>
      </c>
      <c r="AA1004" s="188" t="str">
        <f t="shared" si="95"/>
        <v/>
      </c>
    </row>
    <row r="1005" spans="5:27" x14ac:dyDescent="0.25">
      <c r="E1005" s="289" t="str">
        <f t="shared" si="96"/>
        <v/>
      </c>
      <c r="F1005" s="45"/>
      <c r="G1005" s="42" t="str">
        <f t="shared" si="91"/>
        <v/>
      </c>
      <c r="H1005" s="43" t="str">
        <f t="shared" si="92"/>
        <v/>
      </c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t="str">
        <f t="shared" si="93"/>
        <v/>
      </c>
      <c r="Z1005" s="188" t="str">
        <f t="shared" si="94"/>
        <v/>
      </c>
      <c r="AA1005" s="188" t="str">
        <f t="shared" si="95"/>
        <v/>
      </c>
    </row>
    <row r="1006" spans="5:27" x14ac:dyDescent="0.25">
      <c r="E1006" s="289" t="str">
        <f t="shared" si="96"/>
        <v/>
      </c>
      <c r="F1006" s="45"/>
      <c r="G1006" s="42" t="str">
        <f t="shared" si="91"/>
        <v/>
      </c>
      <c r="H1006" s="43" t="str">
        <f t="shared" si="92"/>
        <v/>
      </c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t="str">
        <f t="shared" si="93"/>
        <v/>
      </c>
      <c r="Z1006" s="188" t="str">
        <f t="shared" si="94"/>
        <v/>
      </c>
      <c r="AA1006" s="188" t="str">
        <f t="shared" si="95"/>
        <v/>
      </c>
    </row>
    <row r="1007" spans="5:27" x14ac:dyDescent="0.25">
      <c r="E1007" s="289" t="str">
        <f t="shared" si="96"/>
        <v/>
      </c>
      <c r="F1007" s="45"/>
      <c r="G1007" s="42" t="str">
        <f t="shared" si="91"/>
        <v/>
      </c>
      <c r="H1007" s="43" t="str">
        <f t="shared" si="92"/>
        <v/>
      </c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t="str">
        <f t="shared" si="93"/>
        <v/>
      </c>
      <c r="Z1007" s="188" t="str">
        <f t="shared" si="94"/>
        <v/>
      </c>
      <c r="AA1007" s="188" t="str">
        <f t="shared" si="95"/>
        <v/>
      </c>
    </row>
    <row r="1008" spans="5:27" x14ac:dyDescent="0.25">
      <c r="E1008" s="289" t="str">
        <f t="shared" si="96"/>
        <v/>
      </c>
      <c r="F1008" s="45"/>
      <c r="G1008" s="42" t="str">
        <f t="shared" si="91"/>
        <v/>
      </c>
      <c r="H1008" s="43" t="str">
        <f t="shared" si="92"/>
        <v/>
      </c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t="str">
        <f t="shared" si="93"/>
        <v/>
      </c>
      <c r="Z1008" s="188" t="str">
        <f t="shared" si="94"/>
        <v/>
      </c>
      <c r="AA1008" s="188" t="str">
        <f t="shared" si="95"/>
        <v/>
      </c>
    </row>
    <row r="1009" spans="5:27" x14ac:dyDescent="0.25">
      <c r="E1009" s="289" t="str">
        <f t="shared" si="96"/>
        <v/>
      </c>
      <c r="F1009" s="45"/>
      <c r="G1009" s="42" t="str">
        <f t="shared" si="91"/>
        <v/>
      </c>
      <c r="H1009" s="43" t="str">
        <f t="shared" si="92"/>
        <v/>
      </c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t="str">
        <f t="shared" si="93"/>
        <v/>
      </c>
      <c r="Z1009" s="188" t="str">
        <f t="shared" si="94"/>
        <v/>
      </c>
      <c r="AA1009" s="188" t="str">
        <f t="shared" si="95"/>
        <v/>
      </c>
    </row>
    <row r="1010" spans="5:27" x14ac:dyDescent="0.25">
      <c r="E1010" s="289" t="str">
        <f t="shared" si="96"/>
        <v/>
      </c>
      <c r="F1010" s="45"/>
      <c r="G1010" s="42" t="str">
        <f t="shared" si="91"/>
        <v/>
      </c>
      <c r="H1010" s="43" t="str">
        <f t="shared" si="92"/>
        <v/>
      </c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t="str">
        <f t="shared" si="93"/>
        <v/>
      </c>
      <c r="Z1010" s="188" t="str">
        <f t="shared" si="94"/>
        <v/>
      </c>
      <c r="AA1010" s="188" t="str">
        <f t="shared" si="95"/>
        <v/>
      </c>
    </row>
    <row r="1011" spans="5:27" x14ac:dyDescent="0.25">
      <c r="E1011" s="289" t="str">
        <f t="shared" si="96"/>
        <v/>
      </c>
      <c r="F1011" s="45"/>
      <c r="G1011" s="42" t="str">
        <f t="shared" si="91"/>
        <v/>
      </c>
      <c r="H1011" s="43" t="str">
        <f t="shared" si="92"/>
        <v/>
      </c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t="str">
        <f t="shared" si="93"/>
        <v/>
      </c>
      <c r="Z1011" s="188" t="str">
        <f t="shared" si="94"/>
        <v/>
      </c>
      <c r="AA1011" s="188" t="str">
        <f t="shared" si="95"/>
        <v/>
      </c>
    </row>
    <row r="1012" spans="5:27" x14ac:dyDescent="0.25">
      <c r="E1012" s="289" t="str">
        <f t="shared" si="96"/>
        <v/>
      </c>
      <c r="F1012" s="45"/>
      <c r="G1012" s="42" t="str">
        <f t="shared" si="91"/>
        <v/>
      </c>
      <c r="H1012" s="43" t="str">
        <f t="shared" si="92"/>
        <v/>
      </c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t="str">
        <f t="shared" si="93"/>
        <v/>
      </c>
      <c r="Z1012" s="188" t="str">
        <f t="shared" si="94"/>
        <v/>
      </c>
      <c r="AA1012" s="188" t="str">
        <f t="shared" si="95"/>
        <v/>
      </c>
    </row>
    <row r="1013" spans="5:27" x14ac:dyDescent="0.25">
      <c r="E1013" s="289" t="str">
        <f t="shared" si="96"/>
        <v/>
      </c>
      <c r="F1013" s="45"/>
      <c r="G1013" s="42" t="str">
        <f t="shared" si="91"/>
        <v/>
      </c>
      <c r="H1013" s="43" t="str">
        <f t="shared" si="92"/>
        <v/>
      </c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t="str">
        <f t="shared" si="93"/>
        <v/>
      </c>
      <c r="Z1013" s="188" t="str">
        <f t="shared" si="94"/>
        <v/>
      </c>
      <c r="AA1013" s="188" t="str">
        <f t="shared" si="95"/>
        <v/>
      </c>
    </row>
    <row r="1014" spans="5:27" x14ac:dyDescent="0.25">
      <c r="E1014" s="289" t="str">
        <f t="shared" si="96"/>
        <v/>
      </c>
      <c r="F1014" s="45"/>
      <c r="G1014" s="42" t="str">
        <f t="shared" si="91"/>
        <v/>
      </c>
      <c r="H1014" s="43" t="str">
        <f t="shared" si="92"/>
        <v/>
      </c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t="str">
        <f t="shared" si="93"/>
        <v/>
      </c>
      <c r="Z1014" s="188" t="str">
        <f t="shared" si="94"/>
        <v/>
      </c>
      <c r="AA1014" s="188" t="str">
        <f t="shared" si="95"/>
        <v/>
      </c>
    </row>
    <row r="1015" spans="5:27" x14ac:dyDescent="0.25">
      <c r="E1015" s="289" t="str">
        <f t="shared" si="96"/>
        <v/>
      </c>
      <c r="F1015" s="45"/>
      <c r="G1015" s="42" t="str">
        <f t="shared" si="91"/>
        <v/>
      </c>
      <c r="H1015" s="43" t="str">
        <f t="shared" si="92"/>
        <v/>
      </c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t="str">
        <f t="shared" si="93"/>
        <v/>
      </c>
      <c r="Z1015" s="188" t="str">
        <f t="shared" si="94"/>
        <v/>
      </c>
      <c r="AA1015" s="188" t="str">
        <f t="shared" si="95"/>
        <v/>
      </c>
    </row>
    <row r="1016" spans="5:27" x14ac:dyDescent="0.25">
      <c r="E1016" s="289" t="str">
        <f t="shared" si="96"/>
        <v/>
      </c>
      <c r="F1016" s="45"/>
      <c r="G1016" s="42" t="str">
        <f t="shared" si="91"/>
        <v/>
      </c>
      <c r="H1016" s="43" t="str">
        <f t="shared" si="92"/>
        <v/>
      </c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t="str">
        <f t="shared" si="93"/>
        <v/>
      </c>
      <c r="Z1016" s="188" t="str">
        <f t="shared" si="94"/>
        <v/>
      </c>
      <c r="AA1016" s="188" t="str">
        <f t="shared" si="95"/>
        <v/>
      </c>
    </row>
    <row r="1017" spans="5:27" x14ac:dyDescent="0.25">
      <c r="E1017" s="289" t="str">
        <f t="shared" si="96"/>
        <v/>
      </c>
      <c r="F1017" s="45"/>
      <c r="G1017" s="42" t="str">
        <f t="shared" si="91"/>
        <v/>
      </c>
      <c r="H1017" s="43" t="str">
        <f t="shared" si="92"/>
        <v/>
      </c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t="str">
        <f t="shared" si="93"/>
        <v/>
      </c>
      <c r="Z1017" s="188" t="str">
        <f t="shared" si="94"/>
        <v/>
      </c>
      <c r="AA1017" s="188" t="str">
        <f t="shared" si="95"/>
        <v/>
      </c>
    </row>
    <row r="1018" spans="5:27" x14ac:dyDescent="0.25">
      <c r="E1018" s="289" t="str">
        <f t="shared" si="96"/>
        <v/>
      </c>
      <c r="F1018" s="45"/>
      <c r="G1018" s="42" t="str">
        <f t="shared" si="91"/>
        <v/>
      </c>
      <c r="H1018" s="43" t="str">
        <f t="shared" si="92"/>
        <v/>
      </c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t="str">
        <f t="shared" si="93"/>
        <v/>
      </c>
      <c r="Z1018" s="188" t="str">
        <f t="shared" si="94"/>
        <v/>
      </c>
      <c r="AA1018" s="188" t="str">
        <f t="shared" si="95"/>
        <v/>
      </c>
    </row>
    <row r="1019" spans="5:27" x14ac:dyDescent="0.25">
      <c r="E1019" s="289" t="str">
        <f t="shared" si="96"/>
        <v/>
      </c>
      <c r="F1019" s="45"/>
      <c r="G1019" s="42" t="str">
        <f t="shared" si="91"/>
        <v/>
      </c>
      <c r="H1019" s="43" t="str">
        <f t="shared" si="92"/>
        <v/>
      </c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t="str">
        <f t="shared" si="93"/>
        <v/>
      </c>
      <c r="Z1019" s="188" t="str">
        <f t="shared" si="94"/>
        <v/>
      </c>
      <c r="AA1019" s="188" t="str">
        <f t="shared" si="95"/>
        <v/>
      </c>
    </row>
    <row r="1020" spans="5:27" x14ac:dyDescent="0.25">
      <c r="E1020" s="289" t="str">
        <f t="shared" si="96"/>
        <v/>
      </c>
      <c r="F1020" s="45"/>
      <c r="G1020" s="42" t="str">
        <f t="shared" si="91"/>
        <v/>
      </c>
      <c r="H1020" s="43" t="str">
        <f t="shared" si="92"/>
        <v/>
      </c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t="str">
        <f t="shared" si="93"/>
        <v/>
      </c>
      <c r="Z1020" s="188" t="str">
        <f t="shared" si="94"/>
        <v/>
      </c>
      <c r="AA1020" s="188" t="str">
        <f t="shared" si="95"/>
        <v/>
      </c>
    </row>
    <row r="1021" spans="5:27" x14ac:dyDescent="0.25">
      <c r="E1021" s="289" t="str">
        <f t="shared" si="96"/>
        <v/>
      </c>
      <c r="F1021" s="45"/>
      <c r="G1021" s="42" t="str">
        <f t="shared" si="91"/>
        <v/>
      </c>
      <c r="H1021" s="43" t="str">
        <f t="shared" si="92"/>
        <v/>
      </c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t="str">
        <f t="shared" si="93"/>
        <v/>
      </c>
      <c r="Z1021" s="188" t="str">
        <f t="shared" si="94"/>
        <v/>
      </c>
      <c r="AA1021" s="188" t="str">
        <f t="shared" si="95"/>
        <v/>
      </c>
    </row>
    <row r="1022" spans="5:27" x14ac:dyDescent="0.25">
      <c r="E1022" s="289" t="str">
        <f t="shared" si="96"/>
        <v/>
      </c>
      <c r="F1022" s="45"/>
      <c r="G1022" s="42" t="str">
        <f t="shared" si="91"/>
        <v/>
      </c>
      <c r="H1022" s="43" t="str">
        <f t="shared" si="92"/>
        <v/>
      </c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t="str">
        <f t="shared" si="93"/>
        <v/>
      </c>
      <c r="Z1022" s="188" t="str">
        <f t="shared" si="94"/>
        <v/>
      </c>
      <c r="AA1022" s="188" t="str">
        <f t="shared" si="95"/>
        <v/>
      </c>
    </row>
    <row r="1023" spans="5:27" x14ac:dyDescent="0.25">
      <c r="E1023" s="289" t="str">
        <f t="shared" si="96"/>
        <v/>
      </c>
      <c r="F1023" s="45"/>
      <c r="G1023" s="42" t="str">
        <f t="shared" si="91"/>
        <v/>
      </c>
      <c r="H1023" s="43" t="str">
        <f t="shared" si="92"/>
        <v/>
      </c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t="str">
        <f t="shared" si="93"/>
        <v/>
      </c>
      <c r="Z1023" s="188" t="str">
        <f t="shared" si="94"/>
        <v/>
      </c>
      <c r="AA1023" s="188" t="str">
        <f t="shared" si="95"/>
        <v/>
      </c>
    </row>
    <row r="1024" spans="5:27" x14ac:dyDescent="0.25">
      <c r="E1024" s="289" t="str">
        <f t="shared" si="96"/>
        <v/>
      </c>
      <c r="F1024" s="45"/>
      <c r="G1024" s="42" t="str">
        <f t="shared" si="91"/>
        <v/>
      </c>
      <c r="H1024" s="43" t="str">
        <f t="shared" si="92"/>
        <v/>
      </c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t="str">
        <f t="shared" si="93"/>
        <v/>
      </c>
      <c r="Z1024" s="188" t="str">
        <f t="shared" si="94"/>
        <v/>
      </c>
      <c r="AA1024" s="188" t="str">
        <f t="shared" si="95"/>
        <v/>
      </c>
    </row>
    <row r="1025" spans="5:27" x14ac:dyDescent="0.25">
      <c r="E1025" s="289" t="str">
        <f t="shared" si="96"/>
        <v/>
      </c>
      <c r="F1025" s="45"/>
      <c r="G1025" s="42" t="str">
        <f t="shared" si="91"/>
        <v/>
      </c>
      <c r="H1025" s="43" t="str">
        <f t="shared" si="92"/>
        <v/>
      </c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t="str">
        <f t="shared" si="93"/>
        <v/>
      </c>
      <c r="Z1025" s="188" t="str">
        <f t="shared" si="94"/>
        <v/>
      </c>
      <c r="AA1025" s="188" t="str">
        <f t="shared" si="95"/>
        <v/>
      </c>
    </row>
    <row r="1026" spans="5:27" x14ac:dyDescent="0.25">
      <c r="E1026" s="289" t="str">
        <f t="shared" si="96"/>
        <v/>
      </c>
      <c r="F1026" s="45"/>
      <c r="G1026" s="42" t="str">
        <f t="shared" si="91"/>
        <v/>
      </c>
      <c r="H1026" s="43" t="str">
        <f t="shared" si="92"/>
        <v/>
      </c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t="str">
        <f t="shared" si="93"/>
        <v/>
      </c>
      <c r="Z1026" s="188" t="str">
        <f t="shared" si="94"/>
        <v/>
      </c>
      <c r="AA1026" s="188" t="str">
        <f t="shared" si="95"/>
        <v/>
      </c>
    </row>
    <row r="1027" spans="5:27" x14ac:dyDescent="0.25">
      <c r="E1027" s="289" t="str">
        <f t="shared" si="96"/>
        <v/>
      </c>
      <c r="F1027" s="45"/>
      <c r="G1027" s="42" t="str">
        <f t="shared" si="91"/>
        <v/>
      </c>
      <c r="H1027" s="43" t="str">
        <f t="shared" si="92"/>
        <v/>
      </c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t="str">
        <f t="shared" si="93"/>
        <v/>
      </c>
      <c r="Z1027" s="188" t="str">
        <f t="shared" si="94"/>
        <v/>
      </c>
      <c r="AA1027" s="188" t="str">
        <f t="shared" si="95"/>
        <v/>
      </c>
    </row>
    <row r="1028" spans="5:27" x14ac:dyDescent="0.25">
      <c r="E1028" s="289" t="str">
        <f t="shared" si="96"/>
        <v/>
      </c>
      <c r="F1028" s="45"/>
      <c r="G1028" s="42" t="str">
        <f t="shared" si="91"/>
        <v/>
      </c>
      <c r="H1028" s="43" t="str">
        <f t="shared" si="92"/>
        <v/>
      </c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t="str">
        <f t="shared" si="93"/>
        <v/>
      </c>
      <c r="Z1028" s="188" t="str">
        <f t="shared" si="94"/>
        <v/>
      </c>
      <c r="AA1028" s="188" t="str">
        <f t="shared" si="95"/>
        <v/>
      </c>
    </row>
    <row r="1029" spans="5:27" x14ac:dyDescent="0.25">
      <c r="E1029" s="289" t="str">
        <f t="shared" si="96"/>
        <v/>
      </c>
      <c r="F1029" s="45"/>
      <c r="G1029" s="42" t="str">
        <f t="shared" si="91"/>
        <v/>
      </c>
      <c r="H1029" s="43" t="str">
        <f t="shared" si="92"/>
        <v/>
      </c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t="str">
        <f t="shared" si="93"/>
        <v/>
      </c>
      <c r="Z1029" s="188" t="str">
        <f t="shared" si="94"/>
        <v/>
      </c>
      <c r="AA1029" s="188" t="str">
        <f t="shared" si="95"/>
        <v/>
      </c>
    </row>
    <row r="1030" spans="5:27" x14ac:dyDescent="0.25">
      <c r="E1030" s="289" t="str">
        <f t="shared" si="96"/>
        <v/>
      </c>
      <c r="F1030" s="45"/>
      <c r="G1030" s="42" t="str">
        <f t="shared" si="91"/>
        <v/>
      </c>
      <c r="H1030" s="43" t="str">
        <f t="shared" si="92"/>
        <v/>
      </c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t="str">
        <f t="shared" si="93"/>
        <v/>
      </c>
      <c r="Z1030" s="188" t="str">
        <f t="shared" si="94"/>
        <v/>
      </c>
      <c r="AA1030" s="188" t="str">
        <f t="shared" si="95"/>
        <v/>
      </c>
    </row>
    <row r="1031" spans="5:27" x14ac:dyDescent="0.25">
      <c r="E1031" s="289" t="str">
        <f t="shared" si="96"/>
        <v/>
      </c>
      <c r="F1031" s="45"/>
      <c r="G1031" s="42" t="str">
        <f t="shared" si="91"/>
        <v/>
      </c>
      <c r="H1031" s="43" t="str">
        <f t="shared" si="92"/>
        <v/>
      </c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t="str">
        <f t="shared" si="93"/>
        <v/>
      </c>
      <c r="Z1031" s="188" t="str">
        <f t="shared" si="94"/>
        <v/>
      </c>
      <c r="AA1031" s="188" t="str">
        <f t="shared" si="95"/>
        <v/>
      </c>
    </row>
    <row r="1032" spans="5:27" x14ac:dyDescent="0.25">
      <c r="E1032" s="289" t="str">
        <f t="shared" si="96"/>
        <v/>
      </c>
      <c r="F1032" s="45"/>
      <c r="G1032" s="42" t="str">
        <f t="shared" si="91"/>
        <v/>
      </c>
      <c r="H1032" s="43" t="str">
        <f t="shared" si="92"/>
        <v/>
      </c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t="str">
        <f t="shared" si="93"/>
        <v/>
      </c>
      <c r="Z1032" s="188" t="str">
        <f t="shared" si="94"/>
        <v/>
      </c>
      <c r="AA1032" s="188" t="str">
        <f t="shared" si="95"/>
        <v/>
      </c>
    </row>
    <row r="1033" spans="5:27" x14ac:dyDescent="0.25">
      <c r="E1033" s="289" t="str">
        <f t="shared" si="96"/>
        <v/>
      </c>
      <c r="F1033" s="45"/>
      <c r="G1033" s="42" t="str">
        <f t="shared" si="91"/>
        <v/>
      </c>
      <c r="H1033" s="43" t="str">
        <f t="shared" si="92"/>
        <v/>
      </c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t="str">
        <f t="shared" si="93"/>
        <v/>
      </c>
      <c r="Z1033" s="188" t="str">
        <f t="shared" si="94"/>
        <v/>
      </c>
      <c r="AA1033" s="188" t="str">
        <f t="shared" si="95"/>
        <v/>
      </c>
    </row>
    <row r="1034" spans="5:27" x14ac:dyDescent="0.25">
      <c r="E1034" s="289" t="str">
        <f t="shared" si="96"/>
        <v/>
      </c>
      <c r="F1034" s="45"/>
      <c r="G1034" s="42" t="str">
        <f t="shared" ref="G1034:G1054" si="97">IF(F1034="","",F1034/$C$21)</f>
        <v/>
      </c>
      <c r="H1034" s="43" t="str">
        <f t="shared" si="92"/>
        <v/>
      </c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t="str">
        <f t="shared" si="93"/>
        <v/>
      </c>
      <c r="Z1034" s="188" t="str">
        <f t="shared" si="94"/>
        <v/>
      </c>
      <c r="AA1034" s="188" t="str">
        <f t="shared" si="95"/>
        <v/>
      </c>
    </row>
    <row r="1035" spans="5:27" x14ac:dyDescent="0.25">
      <c r="E1035" s="289" t="str">
        <f t="shared" si="96"/>
        <v/>
      </c>
      <c r="F1035" s="45"/>
      <c r="G1035" s="42" t="str">
        <f t="shared" si="97"/>
        <v/>
      </c>
      <c r="H1035" s="43" t="str">
        <f t="shared" si="92"/>
        <v/>
      </c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t="str">
        <f t="shared" si="93"/>
        <v/>
      </c>
      <c r="Z1035" s="188" t="str">
        <f t="shared" si="94"/>
        <v/>
      </c>
      <c r="AA1035" s="188" t="str">
        <f t="shared" si="95"/>
        <v/>
      </c>
    </row>
    <row r="1036" spans="5:27" x14ac:dyDescent="0.25">
      <c r="E1036" s="289" t="str">
        <f t="shared" si="96"/>
        <v/>
      </c>
      <c r="F1036" s="45"/>
      <c r="G1036" s="42" t="str">
        <f t="shared" si="97"/>
        <v/>
      </c>
      <c r="H1036" s="43" t="str">
        <f t="shared" si="92"/>
        <v/>
      </c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t="str">
        <f t="shared" si="93"/>
        <v/>
      </c>
      <c r="Z1036" s="188" t="str">
        <f t="shared" si="94"/>
        <v/>
      </c>
      <c r="AA1036" s="188" t="str">
        <f t="shared" si="95"/>
        <v/>
      </c>
    </row>
    <row r="1037" spans="5:27" x14ac:dyDescent="0.25">
      <c r="E1037" s="289" t="str">
        <f t="shared" si="96"/>
        <v/>
      </c>
      <c r="F1037" s="45"/>
      <c r="G1037" s="42" t="str">
        <f t="shared" si="97"/>
        <v/>
      </c>
      <c r="H1037" s="43" t="str">
        <f t="shared" si="92"/>
        <v/>
      </c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t="str">
        <f t="shared" si="93"/>
        <v/>
      </c>
      <c r="Z1037" s="188" t="str">
        <f t="shared" si="94"/>
        <v/>
      </c>
      <c r="AA1037" s="188" t="str">
        <f t="shared" si="95"/>
        <v/>
      </c>
    </row>
    <row r="1038" spans="5:27" x14ac:dyDescent="0.25">
      <c r="E1038" s="289" t="str">
        <f t="shared" si="96"/>
        <v/>
      </c>
      <c r="F1038" s="45"/>
      <c r="G1038" s="42" t="str">
        <f t="shared" si="97"/>
        <v/>
      </c>
      <c r="H1038" s="43" t="str">
        <f t="shared" si="92"/>
        <v/>
      </c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t="str">
        <f t="shared" si="93"/>
        <v/>
      </c>
      <c r="Z1038" s="188" t="str">
        <f t="shared" si="94"/>
        <v/>
      </c>
      <c r="AA1038" s="188" t="str">
        <f t="shared" si="95"/>
        <v/>
      </c>
    </row>
    <row r="1039" spans="5:27" x14ac:dyDescent="0.25">
      <c r="E1039" s="289" t="str">
        <f t="shared" si="96"/>
        <v/>
      </c>
      <c r="F1039" s="45"/>
      <c r="G1039" s="42" t="str">
        <f t="shared" si="97"/>
        <v/>
      </c>
      <c r="H1039" s="43" t="str">
        <f t="shared" si="92"/>
        <v/>
      </c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t="str">
        <f t="shared" si="93"/>
        <v/>
      </c>
      <c r="Z1039" s="188" t="str">
        <f t="shared" si="94"/>
        <v/>
      </c>
      <c r="AA1039" s="188" t="str">
        <f t="shared" si="95"/>
        <v/>
      </c>
    </row>
    <row r="1040" spans="5:27" x14ac:dyDescent="0.25">
      <c r="E1040" s="289" t="str">
        <f t="shared" si="96"/>
        <v/>
      </c>
      <c r="F1040" s="45"/>
      <c r="G1040" s="42" t="str">
        <f t="shared" si="97"/>
        <v/>
      </c>
      <c r="H1040" s="43" t="str">
        <f t="shared" si="92"/>
        <v/>
      </c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t="str">
        <f t="shared" si="93"/>
        <v/>
      </c>
      <c r="Z1040" s="188" t="str">
        <f t="shared" si="94"/>
        <v/>
      </c>
      <c r="AA1040" s="188" t="str">
        <f t="shared" si="95"/>
        <v/>
      </c>
    </row>
    <row r="1041" spans="5:27" x14ac:dyDescent="0.25">
      <c r="E1041" s="289" t="str">
        <f t="shared" si="96"/>
        <v/>
      </c>
      <c r="F1041" s="45"/>
      <c r="G1041" s="42" t="str">
        <f t="shared" si="97"/>
        <v/>
      </c>
      <c r="H1041" s="43" t="str">
        <f t="shared" si="92"/>
        <v/>
      </c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t="str">
        <f t="shared" si="93"/>
        <v/>
      </c>
      <c r="Z1041" s="188" t="str">
        <f t="shared" si="94"/>
        <v/>
      </c>
      <c r="AA1041" s="188" t="str">
        <f t="shared" si="95"/>
        <v/>
      </c>
    </row>
    <row r="1042" spans="5:27" x14ac:dyDescent="0.25">
      <c r="E1042" s="289" t="str">
        <f t="shared" si="96"/>
        <v/>
      </c>
      <c r="F1042" s="45"/>
      <c r="G1042" s="42" t="str">
        <f t="shared" si="97"/>
        <v/>
      </c>
      <c r="H1042" s="43" t="str">
        <f t="shared" si="92"/>
        <v/>
      </c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t="str">
        <f t="shared" si="93"/>
        <v/>
      </c>
      <c r="Z1042" s="188" t="str">
        <f t="shared" si="94"/>
        <v/>
      </c>
      <c r="AA1042" s="188" t="str">
        <f t="shared" si="95"/>
        <v/>
      </c>
    </row>
    <row r="1043" spans="5:27" x14ac:dyDescent="0.25">
      <c r="E1043" s="289" t="str">
        <f t="shared" si="96"/>
        <v/>
      </c>
      <c r="F1043" s="45"/>
      <c r="G1043" s="42" t="str">
        <f t="shared" si="97"/>
        <v/>
      </c>
      <c r="H1043" s="43" t="str">
        <f t="shared" si="92"/>
        <v/>
      </c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t="str">
        <f t="shared" si="93"/>
        <v/>
      </c>
      <c r="Z1043" s="188" t="str">
        <f t="shared" si="94"/>
        <v/>
      </c>
      <c r="AA1043" s="188" t="str">
        <f t="shared" si="95"/>
        <v/>
      </c>
    </row>
    <row r="1044" spans="5:27" x14ac:dyDescent="0.25">
      <c r="E1044" s="289" t="str">
        <f t="shared" si="96"/>
        <v/>
      </c>
      <c r="F1044" s="45"/>
      <c r="G1044" s="42" t="str">
        <f t="shared" si="97"/>
        <v/>
      </c>
      <c r="H1044" s="43" t="str">
        <f t="shared" ref="H1044:H1054" si="98">IF(F1044="","",G1044-1)</f>
        <v/>
      </c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t="str">
        <f t="shared" si="93"/>
        <v/>
      </c>
      <c r="Z1044" s="188" t="str">
        <f t="shared" si="94"/>
        <v/>
      </c>
      <c r="AA1044" s="188" t="str">
        <f t="shared" si="95"/>
        <v/>
      </c>
    </row>
    <row r="1045" spans="5:27" x14ac:dyDescent="0.25">
      <c r="E1045" s="289" t="str">
        <f t="shared" si="96"/>
        <v/>
      </c>
      <c r="F1045" s="45"/>
      <c r="G1045" s="42" t="str">
        <f t="shared" si="97"/>
        <v/>
      </c>
      <c r="H1045" s="43" t="str">
        <f t="shared" si="98"/>
        <v/>
      </c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t="str">
        <f t="shared" si="93"/>
        <v/>
      </c>
      <c r="Z1045" s="188" t="str">
        <f t="shared" si="94"/>
        <v/>
      </c>
      <c r="AA1045" s="188" t="str">
        <f t="shared" si="95"/>
        <v/>
      </c>
    </row>
    <row r="1046" spans="5:27" x14ac:dyDescent="0.25">
      <c r="E1046" s="289" t="str">
        <f t="shared" si="96"/>
        <v/>
      </c>
      <c r="F1046" s="45"/>
      <c r="G1046" s="42" t="str">
        <f t="shared" si="97"/>
        <v/>
      </c>
      <c r="H1046" s="43" t="str">
        <f t="shared" si="98"/>
        <v/>
      </c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t="str">
        <f t="shared" si="93"/>
        <v/>
      </c>
      <c r="Z1046" s="188" t="str">
        <f t="shared" si="94"/>
        <v/>
      </c>
      <c r="AA1046" s="188" t="str">
        <f t="shared" si="95"/>
        <v/>
      </c>
    </row>
    <row r="1047" spans="5:27" x14ac:dyDescent="0.25">
      <c r="E1047" s="289" t="str">
        <f t="shared" si="96"/>
        <v/>
      </c>
      <c r="F1047" s="45"/>
      <c r="G1047" s="42" t="str">
        <f t="shared" si="97"/>
        <v/>
      </c>
      <c r="H1047" s="43" t="str">
        <f t="shared" si="98"/>
        <v/>
      </c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t="str">
        <f t="shared" si="93"/>
        <v/>
      </c>
      <c r="Z1047" s="188" t="str">
        <f t="shared" si="94"/>
        <v/>
      </c>
      <c r="AA1047" s="188" t="str">
        <f t="shared" si="95"/>
        <v/>
      </c>
    </row>
    <row r="1048" spans="5:27" x14ac:dyDescent="0.25">
      <c r="E1048" s="289" t="str">
        <f t="shared" si="96"/>
        <v/>
      </c>
      <c r="F1048" s="45"/>
      <c r="G1048" s="42" t="str">
        <f t="shared" si="97"/>
        <v/>
      </c>
      <c r="H1048" s="43" t="str">
        <f t="shared" si="98"/>
        <v/>
      </c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t="str">
        <f t="shared" si="93"/>
        <v/>
      </c>
      <c r="Z1048" s="188" t="str">
        <f t="shared" si="94"/>
        <v/>
      </c>
      <c r="AA1048" s="188" t="str">
        <f t="shared" si="95"/>
        <v/>
      </c>
    </row>
    <row r="1049" spans="5:27" x14ac:dyDescent="0.25">
      <c r="E1049" s="289" t="str">
        <f t="shared" si="96"/>
        <v/>
      </c>
      <c r="F1049" s="45"/>
      <c r="G1049" s="42" t="str">
        <f t="shared" si="97"/>
        <v/>
      </c>
      <c r="H1049" s="43" t="str">
        <f t="shared" si="98"/>
        <v/>
      </c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t="str">
        <f t="shared" si="93"/>
        <v/>
      </c>
      <c r="Z1049" s="188" t="str">
        <f t="shared" si="94"/>
        <v/>
      </c>
      <c r="AA1049" s="188" t="str">
        <f t="shared" si="95"/>
        <v/>
      </c>
    </row>
    <row r="1050" spans="5:27" x14ac:dyDescent="0.25">
      <c r="E1050" s="289" t="str">
        <f t="shared" si="96"/>
        <v/>
      </c>
      <c r="F1050" s="45"/>
      <c r="G1050" s="42" t="str">
        <f t="shared" si="97"/>
        <v/>
      </c>
      <c r="H1050" s="43" t="str">
        <f t="shared" si="98"/>
        <v/>
      </c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t="str">
        <f t="shared" si="93"/>
        <v/>
      </c>
      <c r="Z1050" s="188" t="str">
        <f t="shared" si="94"/>
        <v/>
      </c>
      <c r="AA1050" s="188" t="str">
        <f t="shared" si="95"/>
        <v/>
      </c>
    </row>
    <row r="1051" spans="5:27" x14ac:dyDescent="0.25">
      <c r="E1051" s="289" t="str">
        <f t="shared" si="96"/>
        <v/>
      </c>
      <c r="F1051" s="45"/>
      <c r="G1051" s="42" t="str">
        <f t="shared" si="97"/>
        <v/>
      </c>
      <c r="H1051" s="43" t="str">
        <f t="shared" si="98"/>
        <v/>
      </c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t="str">
        <f t="shared" si="93"/>
        <v/>
      </c>
      <c r="Z1051" s="188" t="str">
        <f t="shared" si="94"/>
        <v/>
      </c>
      <c r="AA1051" s="188" t="str">
        <f t="shared" si="95"/>
        <v/>
      </c>
    </row>
    <row r="1052" spans="5:27" x14ac:dyDescent="0.25">
      <c r="E1052" s="289" t="str">
        <f t="shared" si="96"/>
        <v/>
      </c>
      <c r="F1052" s="45"/>
      <c r="G1052" s="42" t="str">
        <f t="shared" si="97"/>
        <v/>
      </c>
      <c r="H1052" s="43" t="str">
        <f t="shared" si="98"/>
        <v/>
      </c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t="str">
        <f t="shared" si="93"/>
        <v/>
      </c>
      <c r="Z1052" s="188" t="str">
        <f t="shared" si="94"/>
        <v/>
      </c>
      <c r="AA1052" s="188" t="str">
        <f t="shared" si="95"/>
        <v/>
      </c>
    </row>
    <row r="1053" spans="5:27" x14ac:dyDescent="0.25">
      <c r="E1053" s="289" t="str">
        <f t="shared" si="96"/>
        <v/>
      </c>
      <c r="F1053" s="45"/>
      <c r="G1053" s="42" t="str">
        <f t="shared" si="97"/>
        <v/>
      </c>
      <c r="H1053" s="43" t="str">
        <f t="shared" si="98"/>
        <v/>
      </c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  <c r="W1053" s="44"/>
      <c r="X1053" s="44"/>
      <c r="Y1053" t="str">
        <f t="shared" si="93"/>
        <v/>
      </c>
      <c r="Z1053" s="188" t="str">
        <f t="shared" si="94"/>
        <v/>
      </c>
      <c r="AA1053" s="188" t="str">
        <f t="shared" si="95"/>
        <v/>
      </c>
    </row>
    <row r="1054" spans="5:27" x14ac:dyDescent="0.25">
      <c r="E1054" s="289" t="str">
        <f t="shared" si="96"/>
        <v/>
      </c>
      <c r="F1054" s="45"/>
      <c r="G1054" s="42" t="str">
        <f t="shared" si="97"/>
        <v/>
      </c>
      <c r="H1054" s="43" t="str">
        <f t="shared" si="98"/>
        <v/>
      </c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  <c r="W1054" s="44"/>
      <c r="X1054" s="44"/>
      <c r="Y1054" t="str">
        <f t="shared" si="93"/>
        <v/>
      </c>
      <c r="Z1054" s="188" t="str">
        <f t="shared" si="94"/>
        <v/>
      </c>
      <c r="AA1054" s="188" t="str">
        <f t="shared" si="95"/>
        <v/>
      </c>
    </row>
  </sheetData>
  <mergeCells count="21">
    <mergeCell ref="C34:S34"/>
    <mergeCell ref="X34:AA34"/>
    <mergeCell ref="D31:E31"/>
    <mergeCell ref="F31:G31"/>
    <mergeCell ref="H31:I31"/>
    <mergeCell ref="B2:AF4"/>
    <mergeCell ref="B13:AF13"/>
    <mergeCell ref="AB5:AF5"/>
    <mergeCell ref="AB8:AF8"/>
    <mergeCell ref="D28:E28"/>
    <mergeCell ref="F28:G28"/>
    <mergeCell ref="H28:I28"/>
    <mergeCell ref="D20:E20"/>
    <mergeCell ref="F20:G20"/>
    <mergeCell ref="H20:I20"/>
    <mergeCell ref="F24:G24"/>
    <mergeCell ref="H24:I24"/>
    <mergeCell ref="D24:E24"/>
    <mergeCell ref="AB10:AF10"/>
    <mergeCell ref="AB11:AF11"/>
    <mergeCell ref="B18:I18"/>
  </mergeCells>
  <conditionalFormatting sqref="B21:C21">
    <cfRule type="containsBlanks" dxfId="340" priority="3">
      <formula>LEN(TRIM(B21))=0</formula>
    </cfRule>
  </conditionalFormatting>
  <conditionalFormatting sqref="B25:C25">
    <cfRule type="containsBlanks" dxfId="339" priority="6">
      <formula>LEN(TRIM(B25))=0</formula>
    </cfRule>
  </conditionalFormatting>
  <conditionalFormatting sqref="B32:G32">
    <cfRule type="containsBlanks" dxfId="338" priority="5">
      <formula>LEN(TRIM(B32))=0</formula>
    </cfRule>
  </conditionalFormatting>
  <conditionalFormatting sqref="B29:I29">
    <cfRule type="containsBlanks" dxfId="337" priority="326">
      <formula>LEN(TRIM(B29))=0</formula>
    </cfRule>
  </conditionalFormatting>
  <conditionalFormatting sqref="C36:C100">
    <cfRule type="cellIs" dxfId="336" priority="146" operator="lessThan">
      <formula>$I$21</formula>
    </cfRule>
    <cfRule type="cellIs" dxfId="335" priority="152" operator="between">
      <formula>$E$21</formula>
      <formula>$D$21</formula>
    </cfRule>
    <cfRule type="cellIs" dxfId="334" priority="148" operator="equal">
      <formula>$G$21</formula>
    </cfRule>
    <cfRule type="cellIs" dxfId="333" priority="149" operator="lessThan">
      <formula>$G$21</formula>
    </cfRule>
    <cfRule type="cellIs" dxfId="332" priority="150" operator="equal">
      <formula>$F$21</formula>
    </cfRule>
    <cfRule type="cellIs" dxfId="331" priority="147" operator="greaterThan">
      <formula>$H$21</formula>
    </cfRule>
    <cfRule type="cellIs" dxfId="330" priority="151" operator="greaterThan">
      <formula>$F$21</formula>
    </cfRule>
  </conditionalFormatting>
  <conditionalFormatting sqref="C36:E100">
    <cfRule type="containsBlanks" dxfId="329" priority="138" stopIfTrue="1">
      <formula>LEN(TRIM(C36))=0</formula>
    </cfRule>
  </conditionalFormatting>
  <conditionalFormatting sqref="D36:E100">
    <cfRule type="cellIs" dxfId="328" priority="476" operator="lessThan">
      <formula>-0.0101</formula>
    </cfRule>
    <cfRule type="cellIs" dxfId="327" priority="478" operator="between">
      <formula>0.01</formula>
      <formula>-0.01</formula>
    </cfRule>
    <cfRule type="cellIs" dxfId="326" priority="477" operator="greaterThan">
      <formula>0.0101</formula>
    </cfRule>
    <cfRule type="cellIs" dxfId="325" priority="475" operator="greaterThan">
      <formula>0.02</formula>
    </cfRule>
    <cfRule type="cellIs" dxfId="324" priority="474" operator="lessThan">
      <formula>-0.02</formula>
    </cfRule>
  </conditionalFormatting>
  <conditionalFormatting sqref="D35:S35">
    <cfRule type="containsBlanks" dxfId="323" priority="2">
      <formula>LEN(TRIM(D35))=0</formula>
    </cfRule>
  </conditionalFormatting>
  <conditionalFormatting sqref="F37">
    <cfRule type="cellIs" dxfId="322" priority="239" operator="lessThan">
      <formula>-1.001</formula>
    </cfRule>
    <cfRule type="cellIs" dxfId="321" priority="240" operator="greaterThan">
      <formula>1.001</formula>
    </cfRule>
    <cfRule type="cellIs" dxfId="320" priority="241" operator="between">
      <formula>1</formula>
      <formula>-1</formula>
    </cfRule>
    <cfRule type="cellIs" dxfId="319" priority="238" operator="greaterThan">
      <formula>3.001</formula>
    </cfRule>
    <cfRule type="cellIs" dxfId="318" priority="237" operator="lessThan">
      <formula>-3.001</formula>
    </cfRule>
  </conditionalFormatting>
  <conditionalFormatting sqref="F38:F99">
    <cfRule type="cellIs" dxfId="317" priority="421" operator="greaterThan">
      <formula>1.001</formula>
    </cfRule>
    <cfRule type="cellIs" dxfId="316" priority="419" operator="greaterThan">
      <formula>3.001</formula>
    </cfRule>
    <cfRule type="cellIs" dxfId="315" priority="422" operator="between">
      <formula>1</formula>
      <formula>-1</formula>
    </cfRule>
    <cfRule type="cellIs" dxfId="314" priority="420" operator="lessThan">
      <formula>-1.001</formula>
    </cfRule>
    <cfRule type="cellIs" dxfId="313" priority="418" operator="lessThan">
      <formula>-3.001</formula>
    </cfRule>
  </conditionalFormatting>
  <conditionalFormatting sqref="F100:F115">
    <cfRule type="containsBlanks" dxfId="312" priority="132" stopIfTrue="1">
      <formula>LEN(TRIM(F100))=0</formula>
    </cfRule>
    <cfRule type="cellIs" dxfId="311" priority="133" operator="lessThan">
      <formula>-3.001</formula>
    </cfRule>
    <cfRule type="cellIs" dxfId="310" priority="134" operator="greaterThan">
      <formula>3.001</formula>
    </cfRule>
    <cfRule type="cellIs" dxfId="309" priority="135" operator="lessThan">
      <formula>-1.001</formula>
    </cfRule>
    <cfRule type="cellIs" dxfId="308" priority="136" operator="greaterThan">
      <formula>1.001</formula>
    </cfRule>
    <cfRule type="cellIs" dxfId="307" priority="137" operator="between">
      <formula>1</formula>
      <formula>-1</formula>
    </cfRule>
  </conditionalFormatting>
  <conditionalFormatting sqref="F101:F115">
    <cfRule type="containsBlanks" priority="3111">
      <formula>LEN(TRIM(F101))=0</formula>
    </cfRule>
  </conditionalFormatting>
  <conditionalFormatting sqref="F101:F1017">
    <cfRule type="cellIs" dxfId="306" priority="3167" operator="greaterThanOrEqual">
      <formula>$F$21</formula>
    </cfRule>
    <cfRule type="cellIs" dxfId="305" priority="3169" operator="greaterThanOrEqual">
      <formula>$D$21</formula>
    </cfRule>
    <cfRule type="containsBlanks" dxfId="304" priority="3165">
      <formula>LEN(TRIM(F101))=0</formula>
    </cfRule>
    <cfRule type="cellIs" dxfId="303" priority="3166" operator="lessThanOrEqual">
      <formula>$G$21</formula>
    </cfRule>
    <cfRule type="cellIs" dxfId="302" priority="3168" operator="lessThanOrEqual">
      <formula>$E$21</formula>
    </cfRule>
  </conditionalFormatting>
  <conditionalFormatting sqref="F36:G36">
    <cfRule type="cellIs" dxfId="301" priority="409" operator="greaterThan">
      <formula>1.001</formula>
    </cfRule>
    <cfRule type="cellIs" dxfId="300" priority="407" operator="greaterThan">
      <formula>3.001</formula>
    </cfRule>
    <cfRule type="cellIs" dxfId="299" priority="406" operator="lessThan">
      <formula>-3.001</formula>
    </cfRule>
    <cfRule type="cellIs" dxfId="298" priority="410" operator="between">
      <formula>1</formula>
      <formula>-1</formula>
    </cfRule>
    <cfRule type="cellIs" dxfId="297" priority="408" operator="lessThan">
      <formula>-1.001</formula>
    </cfRule>
  </conditionalFormatting>
  <conditionalFormatting sqref="F21:I22">
    <cfRule type="containsBlanks" dxfId="296" priority="472">
      <formula>LEN(TRIM(F21))=0</formula>
    </cfRule>
  </conditionalFormatting>
  <conditionalFormatting sqref="F36:M37">
    <cfRule type="containsBlanks" dxfId="295" priority="192" stopIfTrue="1">
      <formula>LEN(TRIM(F36))=0</formula>
    </cfRule>
  </conditionalFormatting>
  <conditionalFormatting sqref="F38:M99">
    <cfRule type="containsBlanks" dxfId="294" priority="385" stopIfTrue="1">
      <formula>LEN(TRIM(F38))=0</formula>
    </cfRule>
  </conditionalFormatting>
  <conditionalFormatting sqref="G37:G99">
    <cfRule type="cellIs" dxfId="293" priority="233" operator="lessThan">
      <formula>-1.001</formula>
    </cfRule>
    <cfRule type="cellIs" dxfId="292" priority="232" operator="greaterThan">
      <formula>3.001</formula>
    </cfRule>
    <cfRule type="cellIs" dxfId="291" priority="235" operator="between">
      <formula>1</formula>
      <formula>-1</formula>
    </cfRule>
    <cfRule type="cellIs" dxfId="290" priority="234" operator="greaterThan">
      <formula>1.001</formula>
    </cfRule>
    <cfRule type="cellIs" dxfId="289" priority="231" operator="lessThan">
      <formula>-3.001</formula>
    </cfRule>
  </conditionalFormatting>
  <conditionalFormatting sqref="G100">
    <cfRule type="cellIs" dxfId="288" priority="130" operator="greaterThan">
      <formula>1.001</formula>
    </cfRule>
    <cfRule type="cellIs" dxfId="287" priority="129" operator="lessThan">
      <formula>-1.001</formula>
    </cfRule>
    <cfRule type="cellIs" dxfId="286" priority="128" operator="greaterThan">
      <formula>3.001</formula>
    </cfRule>
    <cfRule type="cellIs" dxfId="285" priority="127" operator="lessThan">
      <formula>-3.001</formula>
    </cfRule>
    <cfRule type="cellIs" dxfId="284" priority="131" operator="between">
      <formula>1</formula>
      <formula>-1</formula>
    </cfRule>
  </conditionalFormatting>
  <conditionalFormatting sqref="G101:G1048576">
    <cfRule type="cellIs" dxfId="283" priority="3136" operator="lessThanOrEqual">
      <formula>#REF!</formula>
    </cfRule>
    <cfRule type="cellIs" dxfId="282" priority="3137" operator="greaterThanOrEqual">
      <formula>#REF!</formula>
    </cfRule>
    <cfRule type="cellIs" dxfId="281" priority="3138" operator="lessThanOrEqual">
      <formula>#REF!</formula>
    </cfRule>
    <cfRule type="cellIs" dxfId="280" priority="3139" operator="greaterThanOrEqual">
      <formula>#REF!</formula>
    </cfRule>
  </conditionalFormatting>
  <conditionalFormatting sqref="G100:Q100">
    <cfRule type="containsBlanks" dxfId="279" priority="94" stopIfTrue="1">
      <formula>LEN(TRIM(G100))=0</formula>
    </cfRule>
  </conditionalFormatting>
  <conditionalFormatting sqref="G101:X1048576 G12:X12 M20:O22 J20:J23 K21:K23 I23 L23:O23 J24:O33 T34:W34">
    <cfRule type="containsBlanks" dxfId="278" priority="514">
      <formula>LEN(TRIM(G12))=0</formula>
    </cfRule>
  </conditionalFormatting>
  <conditionalFormatting sqref="H101:H1017">
    <cfRule type="cellIs" dxfId="277" priority="3191" operator="greaterThanOrEqual">
      <formula>#REF!+$D$20</formula>
    </cfRule>
    <cfRule type="containsBlanks" dxfId="276" priority="3187">
      <formula>LEN(TRIM(H101))=0</formula>
    </cfRule>
    <cfRule type="cellIs" dxfId="275" priority="3188" operator="lessThanOrEqual">
      <formula>$G$20</formula>
    </cfRule>
    <cfRule type="cellIs" dxfId="274" priority="3189" operator="greaterThanOrEqual">
      <formula>$F$20</formula>
    </cfRule>
    <cfRule type="cellIs" dxfId="273" priority="3190" operator="lessThanOrEqual">
      <formula>$E$20</formula>
    </cfRule>
  </conditionalFormatting>
  <conditionalFormatting sqref="H36:I37">
    <cfRule type="cellIs" dxfId="272" priority="205" operator="lessThan">
      <formula>-1.001</formula>
    </cfRule>
    <cfRule type="cellIs" dxfId="271" priority="206" operator="greaterThan">
      <formula>1.001</formula>
    </cfRule>
    <cfRule type="cellIs" dxfId="270" priority="207" operator="lessThan">
      <formula>-0.501</formula>
    </cfRule>
    <cfRule type="cellIs" dxfId="269" priority="209" operator="between">
      <formula>0.5</formula>
      <formula>-0.5</formula>
    </cfRule>
    <cfRule type="cellIs" dxfId="268" priority="208" operator="greaterThan">
      <formula>0.501</formula>
    </cfRule>
  </conditionalFormatting>
  <conditionalFormatting sqref="H38:I99 K38:L99">
    <cfRule type="cellIs" dxfId="267" priority="390" operator="between">
      <formula>0.5</formula>
      <formula>-0.5</formula>
    </cfRule>
    <cfRule type="cellIs" dxfId="266" priority="389" operator="greaterThan">
      <formula>0.501</formula>
    </cfRule>
    <cfRule type="cellIs" dxfId="265" priority="388" operator="lessThan">
      <formula>-0.501</formula>
    </cfRule>
    <cfRule type="cellIs" dxfId="264" priority="387" operator="greaterThan">
      <formula>1.001</formula>
    </cfRule>
    <cfRule type="cellIs" dxfId="263" priority="386" operator="lessThan">
      <formula>-1.001</formula>
    </cfRule>
  </conditionalFormatting>
  <conditionalFormatting sqref="H100:I100">
    <cfRule type="cellIs" dxfId="262" priority="108" operator="lessThan">
      <formula>-1.001</formula>
    </cfRule>
    <cfRule type="cellIs" dxfId="261" priority="109" operator="greaterThan">
      <formula>1.001</formula>
    </cfRule>
    <cfRule type="cellIs" dxfId="260" priority="110" operator="lessThan">
      <formula>-0.501</formula>
    </cfRule>
    <cfRule type="cellIs" dxfId="259" priority="111" operator="greaterThan">
      <formula>0.501</formula>
    </cfRule>
    <cfRule type="cellIs" dxfId="258" priority="112" operator="between">
      <formula>0.5</formula>
      <formula>-0.5</formula>
    </cfRule>
  </conditionalFormatting>
  <conditionalFormatting sqref="J36:J99">
    <cfRule type="cellIs" dxfId="257" priority="229" operator="between">
      <formula>1</formula>
      <formula>-1</formula>
    </cfRule>
    <cfRule type="cellIs" dxfId="256" priority="225" operator="lessThan">
      <formula>-3.001</formula>
    </cfRule>
    <cfRule type="cellIs" dxfId="255" priority="226" operator="greaterThan">
      <formula>3.001</formula>
    </cfRule>
    <cfRule type="cellIs" dxfId="254" priority="227" operator="lessThan">
      <formula>-1.001</formula>
    </cfRule>
    <cfRule type="cellIs" dxfId="253" priority="228" operator="greaterThan">
      <formula>1.001</formula>
    </cfRule>
  </conditionalFormatting>
  <conditionalFormatting sqref="J100">
    <cfRule type="cellIs" dxfId="252" priority="122" operator="greaterThan">
      <formula>3.001</formula>
    </cfRule>
    <cfRule type="cellIs" dxfId="251" priority="123" operator="lessThan">
      <formula>-1.001</formula>
    </cfRule>
    <cfRule type="cellIs" dxfId="250" priority="124" operator="greaterThan">
      <formula>1.001</formula>
    </cfRule>
    <cfRule type="cellIs" dxfId="249" priority="125" operator="between">
      <formula>1</formula>
      <formula>-1</formula>
    </cfRule>
    <cfRule type="cellIs" dxfId="248" priority="121" operator="lessThan">
      <formula>-3.001</formula>
    </cfRule>
  </conditionalFormatting>
  <conditionalFormatting sqref="K36:L37">
    <cfRule type="cellIs" dxfId="247" priority="197" operator="between">
      <formula>0.5</formula>
      <formula>-0.5</formula>
    </cfRule>
    <cfRule type="cellIs" dxfId="246" priority="196" operator="greaterThan">
      <formula>0.501</formula>
    </cfRule>
    <cfRule type="cellIs" dxfId="245" priority="195" operator="lessThan">
      <formula>-0.501</formula>
    </cfRule>
    <cfRule type="cellIs" dxfId="244" priority="194" operator="greaterThan">
      <formula>1.001</formula>
    </cfRule>
    <cfRule type="cellIs" dxfId="243" priority="193" operator="lessThan">
      <formula>-1.001</formula>
    </cfRule>
  </conditionalFormatting>
  <conditionalFormatting sqref="K100:L100">
    <cfRule type="cellIs" dxfId="242" priority="100" operator="between">
      <formula>0.5</formula>
      <formula>-0.5</formula>
    </cfRule>
    <cfRule type="cellIs" dxfId="241" priority="99" operator="greaterThan">
      <formula>0.501</formula>
    </cfRule>
    <cfRule type="cellIs" dxfId="240" priority="98" operator="lessThan">
      <formula>-0.501</formula>
    </cfRule>
    <cfRule type="cellIs" dxfId="239" priority="97" operator="greaterThan">
      <formula>1.001</formula>
    </cfRule>
    <cfRule type="cellIs" dxfId="238" priority="96" operator="lessThan">
      <formula>-1.001</formula>
    </cfRule>
  </conditionalFormatting>
  <conditionalFormatting sqref="L101:M1017 O101:P1017">
    <cfRule type="cellIs" dxfId="237" priority="3180" operator="lessThanOrEqual">
      <formula>$E$29</formula>
    </cfRule>
    <cfRule type="cellIs" dxfId="236" priority="3179" operator="greaterThanOrEqual">
      <formula>$F$29</formula>
    </cfRule>
    <cfRule type="cellIs" dxfId="235" priority="3178" operator="lessThanOrEqual">
      <formula>$G$29</formula>
    </cfRule>
    <cfRule type="containsBlanks" priority="3177">
      <formula>LEN(TRIM(L101))=0</formula>
    </cfRule>
    <cfRule type="cellIs" dxfId="234" priority="3181" operator="greaterThanOrEqual">
      <formula>$D$29</formula>
    </cfRule>
  </conditionalFormatting>
  <conditionalFormatting sqref="M36:M100">
    <cfRule type="cellIs" dxfId="233" priority="3176" operator="between">
      <formula>$E$21</formula>
      <formula>$D$21</formula>
    </cfRule>
    <cfRule type="cellIs" dxfId="232" priority="3174" operator="equal">
      <formula>$F$21</formula>
    </cfRule>
    <cfRule type="cellIs" dxfId="231" priority="3173" operator="lessThan">
      <formula>$G$21</formula>
    </cfRule>
    <cfRule type="cellIs" dxfId="230" priority="3175" operator="greaterThan">
      <formula>$F$21</formula>
    </cfRule>
    <cfRule type="cellIs" dxfId="229" priority="3172" operator="equal">
      <formula>$G$21</formula>
    </cfRule>
    <cfRule type="cellIs" dxfId="228" priority="3171" operator="greaterThan">
      <formula>$H$21</formula>
    </cfRule>
    <cfRule type="cellIs" dxfId="227" priority="3170" operator="lessThan">
      <formula>$I$21</formula>
    </cfRule>
  </conditionalFormatting>
  <conditionalFormatting sqref="N101:N115 N36:Q99">
    <cfRule type="cellIs" dxfId="226" priority="3201" operator="greaterThan">
      <formula>$H$25</formula>
    </cfRule>
    <cfRule type="cellIs" dxfId="225" priority="3200" operator="lessThan">
      <formula>$I$25</formula>
    </cfRule>
  </conditionalFormatting>
  <conditionalFormatting sqref="N101:N115">
    <cfRule type="containsBlanks" dxfId="224" priority="3199" stopIfTrue="1">
      <formula>LEN(TRIM(N101))=0</formula>
    </cfRule>
  </conditionalFormatting>
  <conditionalFormatting sqref="N36:Q99 N101:N115">
    <cfRule type="cellIs" dxfId="223" priority="3206" operator="between">
      <formula>$E$25</formula>
      <formula>$D$25</formula>
    </cfRule>
    <cfRule type="cellIs" dxfId="222" priority="3204" operator="equal">
      <formula>$F$25</formula>
    </cfRule>
    <cfRule type="cellIs" dxfId="221" priority="3202" operator="equal">
      <formula>$G$25</formula>
    </cfRule>
    <cfRule type="cellIs" dxfId="220" priority="3203" operator="lessThan">
      <formula>$G$25</formula>
    </cfRule>
    <cfRule type="cellIs" dxfId="219" priority="3205" operator="greaterThan">
      <formula>$F$25</formula>
    </cfRule>
  </conditionalFormatting>
  <conditionalFormatting sqref="N100:Q100">
    <cfRule type="cellIs" dxfId="218" priority="154" operator="lessThan">
      <formula>$I$25</formula>
    </cfRule>
    <cfRule type="cellIs" dxfId="217" priority="156" operator="equal">
      <formula>$G$25</formula>
    </cfRule>
    <cfRule type="cellIs" dxfId="216" priority="157" operator="lessThan">
      <formula>$G$25</formula>
    </cfRule>
    <cfRule type="cellIs" dxfId="215" priority="158" operator="equal">
      <formula>$F$25</formula>
    </cfRule>
    <cfRule type="cellIs" dxfId="214" priority="159" operator="greaterThan">
      <formula>$F$25</formula>
    </cfRule>
    <cfRule type="cellIs" dxfId="213" priority="160" operator="between">
      <formula>$E$25</formula>
      <formula>$D$25</formula>
    </cfRule>
    <cfRule type="cellIs" dxfId="212" priority="155" operator="greaterThan">
      <formula>$H$25</formula>
    </cfRule>
  </conditionalFormatting>
  <conditionalFormatting sqref="N36:S99">
    <cfRule type="containsBlanks" dxfId="211" priority="175" stopIfTrue="1">
      <formula>LEN(TRIM(N36))=0</formula>
    </cfRule>
  </conditionalFormatting>
  <conditionalFormatting sqref="Q101:Q1017">
    <cfRule type="cellIs" dxfId="210" priority="3162" operator="greaterThanOrEqual">
      <formula>$F$21</formula>
    </cfRule>
    <cfRule type="cellIs" dxfId="209" priority="3161" operator="lessThanOrEqual">
      <formula>$G$21</formula>
    </cfRule>
    <cfRule type="cellIs" dxfId="208" priority="3163" operator="lessThanOrEqual">
      <formula>$E$21</formula>
    </cfRule>
    <cfRule type="cellIs" dxfId="207" priority="3164" operator="greaterThanOrEqual">
      <formula>$D$21</formula>
    </cfRule>
  </conditionalFormatting>
  <conditionalFormatting sqref="R100:R115">
    <cfRule type="containsBlanks" dxfId="206" priority="93" stopIfTrue="1">
      <formula>LEN(TRIM(R100))=0</formula>
    </cfRule>
  </conditionalFormatting>
  <conditionalFormatting sqref="R36:S99">
    <cfRule type="cellIs" dxfId="205" priority="3224" operator="lessThan">
      <formula>$I$26</formula>
    </cfRule>
    <cfRule type="cellIs" dxfId="204" priority="3225" operator="greaterThan">
      <formula>$H$26</formula>
    </cfRule>
    <cfRule type="cellIs" dxfId="203" priority="3226" operator="equal">
      <formula>$G$26</formula>
    </cfRule>
    <cfRule type="cellIs" dxfId="202" priority="3227" operator="lessThan">
      <formula>$G$26</formula>
    </cfRule>
    <cfRule type="cellIs" dxfId="201" priority="3228" operator="equal">
      <formula>$F$26</formula>
    </cfRule>
    <cfRule type="cellIs" dxfId="200" priority="3229" operator="greaterThan">
      <formula>$F$26</formula>
    </cfRule>
    <cfRule type="cellIs" dxfId="199" priority="3230" operator="between">
      <formula>$E$26</formula>
      <formula>$D$26</formula>
    </cfRule>
  </conditionalFormatting>
  <conditionalFormatting sqref="R100:S100">
    <cfRule type="cellIs" dxfId="198" priority="174" operator="between">
      <formula>$E$26</formula>
      <formula>$D$26</formula>
    </cfRule>
    <cfRule type="cellIs" dxfId="197" priority="170" operator="equal">
      <formula>$G$26</formula>
    </cfRule>
    <cfRule type="cellIs" dxfId="196" priority="168" operator="lessThan">
      <formula>$I$26</formula>
    </cfRule>
    <cfRule type="cellIs" dxfId="195" priority="169" operator="greaterThan">
      <formula>$H$26</formula>
    </cfRule>
    <cfRule type="cellIs" dxfId="194" priority="171" operator="lessThan">
      <formula>$G$26</formula>
    </cfRule>
    <cfRule type="cellIs" dxfId="193" priority="172" operator="equal">
      <formula>$F$26</formula>
    </cfRule>
    <cfRule type="cellIs" dxfId="192" priority="173" operator="greaterThan">
      <formula>$F$26</formula>
    </cfRule>
  </conditionalFormatting>
  <conditionalFormatting sqref="S100">
    <cfRule type="containsBlanks" dxfId="191" priority="92" stopIfTrue="1">
      <formula>LEN(TRIM(S100))=0</formula>
    </cfRule>
  </conditionalFormatting>
  <conditionalFormatting sqref="T36:U100">
    <cfRule type="containsBlanks" dxfId="190" priority="1">
      <formula>LEN(TRIM(T36))=0</formula>
    </cfRule>
  </conditionalFormatting>
  <conditionalFormatting sqref="V37:W100">
    <cfRule type="containsBlanks" dxfId="189" priority="145">
      <formula>LEN(TRIM(V37))=0</formula>
    </cfRule>
  </conditionalFormatting>
  <conditionalFormatting sqref="Y35:AA100">
    <cfRule type="notContainsBlanks" dxfId="188" priority="8">
      <formula>LEN(TRIM(Y35))&gt;0</formula>
    </cfRule>
    <cfRule type="containsBlanks" dxfId="187" priority="7">
      <formula>LEN(TRIM(Y35))=0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F115"/>
  <sheetViews>
    <sheetView showGridLines="0" topLeftCell="AH36" zoomScale="90" zoomScaleNormal="90" workbookViewId="0">
      <selection activeCell="BF53" sqref="BF53"/>
    </sheetView>
  </sheetViews>
  <sheetFormatPr defaultRowHeight="15" x14ac:dyDescent="0.25"/>
  <cols>
    <col min="1" max="1" width="2.42578125" customWidth="1"/>
    <col min="2" max="2" width="14.140625" style="39" customWidth="1"/>
    <col min="3" max="3" width="21.140625" style="10" customWidth="1"/>
    <col min="4" max="4" width="14.28515625" style="10" customWidth="1"/>
    <col min="5" max="5" width="14.28515625" customWidth="1"/>
    <col min="6" max="6" width="15.42578125" bestFit="1" customWidth="1"/>
    <col min="7" max="8" width="14.28515625" style="1" customWidth="1"/>
    <col min="9" max="9" width="11.42578125" style="1" customWidth="1"/>
    <col min="10" max="10" width="7.42578125" style="35" customWidth="1"/>
    <col min="11" max="13" width="6.140625" style="35" bestFit="1" customWidth="1"/>
    <col min="14" max="14" width="7.5703125" style="35" customWidth="1"/>
    <col min="15" max="15" width="11.5703125" style="35" bestFit="1" customWidth="1"/>
    <col min="16" max="16" width="11.5703125" style="35" customWidth="1"/>
    <col min="17" max="18" width="9.140625" style="35" bestFit="1" customWidth="1"/>
    <col min="19" max="19" width="9.140625" style="35" customWidth="1"/>
    <col min="20" max="20" width="9.140625" style="35" bestFit="1" customWidth="1"/>
    <col min="21" max="21" width="9.28515625" style="35" customWidth="1"/>
    <col min="22" max="22" width="9.140625" style="35" bestFit="1" customWidth="1"/>
    <col min="23" max="23" width="9.5703125" style="35" bestFit="1" customWidth="1"/>
    <col min="24" max="24" width="6.140625" style="10" bestFit="1" customWidth="1"/>
    <col min="25" max="27" width="6.28515625" style="10" customWidth="1"/>
    <col min="28" max="28" width="9" style="10" customWidth="1"/>
    <col min="29" max="30" width="11.5703125" style="10" customWidth="1"/>
    <col min="31" max="31" width="11.5703125" style="10" bestFit="1" customWidth="1"/>
    <col min="32" max="34" width="9.140625" style="10" bestFit="1" customWidth="1"/>
    <col min="35" max="35" width="9.5703125" style="10" bestFit="1" customWidth="1"/>
    <col min="36" max="36" width="9.140625" style="6" bestFit="1" customWidth="1"/>
    <col min="37" max="37" width="9.5703125" style="6" bestFit="1" customWidth="1"/>
    <col min="38" max="39" width="8.5703125" style="6" customWidth="1"/>
    <col min="40" max="41" width="28.42578125" style="6" customWidth="1"/>
    <col min="42" max="43" width="12.5703125" style="6" bestFit="1" customWidth="1"/>
    <col min="44" max="45" width="12.5703125" style="6" customWidth="1"/>
    <col min="46" max="46" width="1.140625" style="6" customWidth="1"/>
    <col min="47" max="47" width="11.5703125" style="6" bestFit="1" customWidth="1"/>
    <col min="48" max="48" width="16.42578125" style="6" customWidth="1"/>
    <col min="49" max="49" width="11.28515625" style="6" customWidth="1"/>
    <col min="50" max="50" width="12" style="6" customWidth="1"/>
    <col min="51" max="51" width="14.85546875" style="6" customWidth="1"/>
    <col min="52" max="53" width="11" style="6" bestFit="1" customWidth="1"/>
    <col min="54" max="57" width="9.140625" style="6"/>
  </cols>
  <sheetData>
    <row r="2" spans="2:58" x14ac:dyDescent="0.25">
      <c r="B2" s="445"/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446"/>
      <c r="P2" s="446"/>
      <c r="Q2" s="446"/>
      <c r="R2" s="446"/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46"/>
      <c r="AL2" s="446"/>
      <c r="AM2" s="446"/>
      <c r="AN2" s="446"/>
      <c r="AO2" s="446"/>
      <c r="AP2" s="446"/>
      <c r="AQ2" s="446"/>
      <c r="AR2" s="446"/>
      <c r="AS2" s="446"/>
      <c r="AT2" s="446"/>
      <c r="AU2" s="446"/>
      <c r="AV2" s="446"/>
      <c r="AW2" s="446"/>
      <c r="AX2" s="446"/>
      <c r="AY2" s="446"/>
      <c r="AZ2" s="446"/>
      <c r="BA2" s="446"/>
      <c r="BB2" s="446"/>
      <c r="BC2" s="446"/>
      <c r="BD2" s="446"/>
      <c r="BE2" s="446"/>
      <c r="BF2" s="447"/>
    </row>
    <row r="3" spans="2:58" x14ac:dyDescent="0.25">
      <c r="B3" s="448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49"/>
      <c r="U3" s="449"/>
      <c r="V3" s="449"/>
      <c r="W3" s="449"/>
      <c r="X3" s="449"/>
      <c r="Y3" s="449"/>
      <c r="Z3" s="449"/>
      <c r="AA3" s="449"/>
      <c r="AB3" s="449"/>
      <c r="AC3" s="449"/>
      <c r="AD3" s="449"/>
      <c r="AE3" s="449"/>
      <c r="AF3" s="449"/>
      <c r="AG3" s="449"/>
      <c r="AH3" s="449"/>
      <c r="AI3" s="449"/>
      <c r="AJ3" s="449"/>
      <c r="AK3" s="449"/>
      <c r="AL3" s="449"/>
      <c r="AM3" s="449"/>
      <c r="AN3" s="449"/>
      <c r="AO3" s="449"/>
      <c r="AP3" s="449"/>
      <c r="AQ3" s="449"/>
      <c r="AR3" s="449"/>
      <c r="AS3" s="449"/>
      <c r="AT3" s="449"/>
      <c r="AU3" s="449"/>
      <c r="AV3" s="449"/>
      <c r="AW3" s="449"/>
      <c r="AX3" s="449"/>
      <c r="AY3" s="449"/>
      <c r="AZ3" s="449"/>
      <c r="BA3" s="449"/>
      <c r="BB3" s="449"/>
      <c r="BC3" s="449"/>
      <c r="BD3" s="449"/>
      <c r="BE3" s="449"/>
      <c r="BF3" s="450"/>
    </row>
    <row r="4" spans="2:58" x14ac:dyDescent="0.25">
      <c r="B4" s="448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449"/>
      <c r="V4" s="449"/>
      <c r="W4" s="449"/>
      <c r="X4" s="449"/>
      <c r="Y4" s="449"/>
      <c r="Z4" s="449"/>
      <c r="AA4" s="449"/>
      <c r="AB4" s="449"/>
      <c r="AC4" s="449"/>
      <c r="AD4" s="449"/>
      <c r="AE4" s="449"/>
      <c r="AF4" s="449"/>
      <c r="AG4" s="449"/>
      <c r="AH4" s="449"/>
      <c r="AI4" s="449"/>
      <c r="AJ4" s="449"/>
      <c r="AK4" s="449"/>
      <c r="AL4" s="449"/>
      <c r="AM4" s="449"/>
      <c r="AN4" s="449"/>
      <c r="AO4" s="449"/>
      <c r="AP4" s="449"/>
      <c r="AQ4" s="449"/>
      <c r="AR4" s="449"/>
      <c r="AS4" s="449"/>
      <c r="AT4" s="449"/>
      <c r="AU4" s="449"/>
      <c r="AV4" s="449"/>
      <c r="AW4" s="449"/>
      <c r="AX4" s="449"/>
      <c r="AY4" s="449"/>
      <c r="AZ4" s="449"/>
      <c r="BA4" s="449"/>
      <c r="BB4" s="449"/>
      <c r="BC4" s="449"/>
      <c r="BD4" s="449"/>
      <c r="BE4" s="449"/>
      <c r="BF4" s="450"/>
    </row>
    <row r="5" spans="2:58" x14ac:dyDescent="0.25">
      <c r="B5" s="233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  <c r="AH5" s="231"/>
      <c r="AI5" s="231"/>
      <c r="AJ5" s="231"/>
      <c r="AK5" s="231"/>
      <c r="AL5" s="231"/>
      <c r="AM5" s="231"/>
      <c r="AN5" s="231"/>
      <c r="AO5" s="231"/>
      <c r="AP5" s="231"/>
      <c r="AQ5" s="231"/>
      <c r="AR5" s="231"/>
      <c r="AS5" s="231"/>
      <c r="AT5" s="231"/>
      <c r="AU5" s="231"/>
      <c r="AV5" s="231"/>
      <c r="AW5" s="231"/>
      <c r="AX5" s="231"/>
      <c r="AY5" s="231"/>
      <c r="AZ5" s="231"/>
      <c r="BA5" s="238"/>
      <c r="BB5" s="231"/>
      <c r="BC5" s="232" t="s">
        <v>118</v>
      </c>
      <c r="BD5" s="451"/>
      <c r="BE5" s="451"/>
      <c r="BF5" s="452"/>
    </row>
    <row r="6" spans="2:58" ht="15.75" x14ac:dyDescent="0.25">
      <c r="B6" s="212" t="s">
        <v>113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BC6" s="223"/>
      <c r="BD6" s="453" t="s">
        <v>119</v>
      </c>
      <c r="BE6" s="453"/>
      <c r="BF6" s="454"/>
    </row>
    <row r="7" spans="2:58" ht="18" x14ac:dyDescent="0.25">
      <c r="B7" s="264" t="s">
        <v>129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148"/>
      <c r="AH7" s="148"/>
      <c r="AI7" s="148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28"/>
      <c r="BD7" s="455" t="s">
        <v>120</v>
      </c>
      <c r="BE7" s="455"/>
      <c r="BF7" s="456"/>
    </row>
    <row r="8" spans="2:58" ht="15.75" x14ac:dyDescent="0.25">
      <c r="B8" s="211" t="s">
        <v>114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12"/>
      <c r="AH8" s="12"/>
      <c r="AI8" s="12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18" t="s">
        <v>121</v>
      </c>
      <c r="BD8" s="222"/>
      <c r="BE8" s="255"/>
      <c r="BF8" s="253"/>
    </row>
    <row r="9" spans="2:58" ht="15.75" x14ac:dyDescent="0.25">
      <c r="B9" s="212" t="s">
        <v>115</v>
      </c>
      <c r="C9" s="229" t="s">
        <v>125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BC9" s="219"/>
      <c r="BD9" s="390"/>
      <c r="BE9" s="460"/>
      <c r="BF9" s="254"/>
    </row>
    <row r="10" spans="2:58" x14ac:dyDescent="0.25">
      <c r="B10" s="212" t="s">
        <v>116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BC10" s="220" t="s">
        <v>122</v>
      </c>
      <c r="BD10" s="392"/>
      <c r="BE10" s="461"/>
      <c r="BF10" s="254"/>
    </row>
    <row r="11" spans="2:58" x14ac:dyDescent="0.25">
      <c r="B11" s="213" t="s">
        <v>117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148"/>
      <c r="AH11" s="148"/>
      <c r="AI11" s="148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21" t="s">
        <v>123</v>
      </c>
      <c r="BD11" s="394"/>
      <c r="BE11" s="462"/>
      <c r="BF11" s="216"/>
    </row>
    <row r="13" spans="2:58" ht="18.75" x14ac:dyDescent="0.3">
      <c r="B13" s="457" t="s">
        <v>140</v>
      </c>
      <c r="C13" s="458"/>
      <c r="D13" s="458"/>
      <c r="E13" s="458"/>
      <c r="F13" s="458"/>
      <c r="G13" s="458"/>
      <c r="H13" s="458"/>
      <c r="I13" s="458"/>
      <c r="J13" s="458"/>
      <c r="K13" s="458"/>
      <c r="L13" s="458"/>
      <c r="M13" s="458"/>
      <c r="N13" s="458"/>
      <c r="O13" s="458"/>
      <c r="P13" s="458"/>
      <c r="Q13" s="458"/>
      <c r="R13" s="458"/>
      <c r="S13" s="458"/>
      <c r="T13" s="458"/>
      <c r="U13" s="458"/>
      <c r="V13" s="458"/>
      <c r="W13" s="458"/>
      <c r="X13" s="458"/>
      <c r="Y13" s="458"/>
      <c r="Z13" s="458"/>
      <c r="AA13" s="458"/>
      <c r="AB13" s="458"/>
      <c r="AC13" s="458"/>
      <c r="AD13" s="458"/>
      <c r="AE13" s="458"/>
      <c r="AF13" s="458"/>
      <c r="AG13" s="458"/>
      <c r="AH13" s="458"/>
      <c r="AI13" s="458"/>
      <c r="AJ13" s="458"/>
      <c r="AK13" s="458"/>
      <c r="AL13" s="458"/>
      <c r="AM13" s="458"/>
      <c r="AN13" s="458"/>
      <c r="AO13" s="458"/>
      <c r="AP13" s="458"/>
      <c r="AQ13" s="458"/>
      <c r="AR13" s="458"/>
      <c r="AS13" s="458"/>
      <c r="AT13" s="458"/>
      <c r="AU13" s="458"/>
      <c r="AV13" s="458"/>
      <c r="AW13" s="458"/>
      <c r="AX13" s="458"/>
      <c r="AY13" s="458"/>
      <c r="AZ13" s="458"/>
      <c r="BA13" s="458"/>
      <c r="BB13" s="458"/>
      <c r="BC13" s="458"/>
      <c r="BD13" s="458"/>
      <c r="BE13" s="458"/>
      <c r="BF13" s="459"/>
    </row>
    <row r="15" spans="2:58" ht="28.5" x14ac:dyDescent="0.45">
      <c r="B15" s="8" t="s">
        <v>16</v>
      </c>
      <c r="C15"/>
      <c r="AI15" s="40"/>
    </row>
    <row r="16" spans="2:58" ht="18.75" x14ac:dyDescent="0.3">
      <c r="B16" s="9" t="s">
        <v>143</v>
      </c>
      <c r="C16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169"/>
    </row>
    <row r="17" spans="2:57" x14ac:dyDescent="0.25">
      <c r="B17" s="7"/>
      <c r="C17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169"/>
      <c r="BE17"/>
    </row>
    <row r="18" spans="2:57" x14ac:dyDescent="0.25">
      <c r="B18" s="172" t="s">
        <v>67</v>
      </c>
      <c r="C18" s="29"/>
      <c r="D18" s="439" t="s">
        <v>148</v>
      </c>
      <c r="E18" s="439"/>
      <c r="F18" s="439"/>
      <c r="G18" s="439"/>
      <c r="H18" s="439"/>
      <c r="I18" s="439"/>
      <c r="J18" s="439"/>
      <c r="K18" s="439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169"/>
      <c r="BE18"/>
    </row>
    <row r="19" spans="2:57" x14ac:dyDescent="0.25">
      <c r="B19" s="173" t="s">
        <v>126</v>
      </c>
      <c r="C19"/>
      <c r="D19" s="298" t="s">
        <v>145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169"/>
      <c r="BE19"/>
    </row>
    <row r="20" spans="2:57" x14ac:dyDescent="0.25">
      <c r="B20" s="173" t="s">
        <v>127</v>
      </c>
      <c r="C20"/>
      <c r="D20" s="256" t="s">
        <v>24</v>
      </c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169"/>
      <c r="BE20"/>
    </row>
    <row r="21" spans="2:57" x14ac:dyDescent="0.25">
      <c r="B21" s="173" t="s">
        <v>97</v>
      </c>
      <c r="C21"/>
      <c r="D21" s="328" t="s">
        <v>166</v>
      </c>
      <c r="E21" s="34"/>
      <c r="F21" s="34"/>
      <c r="G21" s="34"/>
      <c r="H21" s="34"/>
      <c r="I21" s="34"/>
      <c r="J21" s="36"/>
      <c r="U21" s="36"/>
      <c r="V21" s="36"/>
      <c r="W21" s="36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BE21"/>
    </row>
    <row r="22" spans="2:57" x14ac:dyDescent="0.25">
      <c r="B22" s="173" t="s">
        <v>128</v>
      </c>
      <c r="C22"/>
      <c r="D22" s="326" t="s">
        <v>167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169"/>
      <c r="BE22"/>
    </row>
    <row r="23" spans="2:57" ht="15.75" thickBot="1" x14ac:dyDescent="0.3">
      <c r="B23" s="174" t="s">
        <v>111</v>
      </c>
      <c r="C23" s="31"/>
      <c r="D23" s="329" t="s">
        <v>169</v>
      </c>
      <c r="E23" s="31"/>
      <c r="F23" s="31"/>
      <c r="G23" s="32"/>
      <c r="H23" s="32"/>
      <c r="I23" s="32"/>
      <c r="J23" s="171"/>
      <c r="K23" s="171"/>
      <c r="R23" s="4"/>
      <c r="T23" s="4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BE23"/>
    </row>
    <row r="24" spans="2:57" ht="15.75" thickBot="1" x14ac:dyDescent="0.3">
      <c r="B24"/>
      <c r="C24"/>
      <c r="D24"/>
      <c r="G24"/>
      <c r="H24"/>
      <c r="I24"/>
      <c r="J24"/>
      <c r="R24" s="4"/>
      <c r="T24" s="4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BE24"/>
    </row>
    <row r="25" spans="2:57" ht="15.75" thickBot="1" x14ac:dyDescent="0.3">
      <c r="B25" s="425" t="s">
        <v>92</v>
      </c>
      <c r="C25" s="426"/>
      <c r="D25" s="426"/>
      <c r="E25" s="426"/>
      <c r="F25" s="426"/>
      <c r="G25" s="426"/>
      <c r="H25" s="426"/>
      <c r="I25" s="426"/>
      <c r="J25" s="427"/>
      <c r="K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2:57" x14ac:dyDescent="0.25">
      <c r="C26"/>
      <c r="D26" s="11"/>
      <c r="E26" s="4"/>
      <c r="G26"/>
      <c r="H26"/>
      <c r="I26"/>
      <c r="J26" s="37"/>
      <c r="R26" s="37"/>
      <c r="S26" s="37"/>
      <c r="T26" s="37"/>
      <c r="U26" s="37"/>
      <c r="V26" s="37"/>
      <c r="W26" s="37"/>
    </row>
    <row r="27" spans="2:57" ht="15.75" thickBot="1" x14ac:dyDescent="0.3">
      <c r="B27" s="283" t="s">
        <v>95</v>
      </c>
      <c r="C27" s="284" t="s">
        <v>96</v>
      </c>
      <c r="D27" s="282" t="s">
        <v>94</v>
      </c>
      <c r="E27" s="442" t="s">
        <v>131</v>
      </c>
      <c r="F27" s="442"/>
      <c r="G27" s="443" t="s">
        <v>132</v>
      </c>
      <c r="H27" s="443"/>
      <c r="I27" s="441" t="s">
        <v>133</v>
      </c>
      <c r="J27" s="441"/>
      <c r="K27"/>
      <c r="L27" s="440"/>
      <c r="M27" s="440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2:57" ht="15.75" thickTop="1" x14ac:dyDescent="0.25">
      <c r="B28" s="273" t="s">
        <v>56</v>
      </c>
      <c r="C28" s="153" t="s">
        <v>153</v>
      </c>
      <c r="D28" s="142">
        <v>1.9870000000000001</v>
      </c>
      <c r="E28" s="66">
        <f>($D$28+($D$28*2%))</f>
        <v>2.0267400000000002</v>
      </c>
      <c r="F28" s="66">
        <f>($D$28-($D$28*2%))</f>
        <v>1.94726</v>
      </c>
      <c r="G28" s="64">
        <f>$D$28+($D$28*2%)+0.001</f>
        <v>2.0277400000000001</v>
      </c>
      <c r="H28" s="64">
        <f>$D$28+($D$28*-2%)-0.001</f>
        <v>1.9462600000000001</v>
      </c>
      <c r="I28" s="65">
        <f>$D$28+($D$28*3%)+0.001</f>
        <v>2.0476100000000002</v>
      </c>
      <c r="J28" s="65">
        <f>$D$28+($D$28*(-3%))-0.001</f>
        <v>1.9263900000000003</v>
      </c>
      <c r="K28"/>
      <c r="L28" s="440"/>
      <c r="M28" s="440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2:57" x14ac:dyDescent="0.25">
      <c r="B29" s="274" t="s">
        <v>55</v>
      </c>
      <c r="C29" s="154" t="s">
        <v>153</v>
      </c>
      <c r="D29" s="85">
        <v>2.0070000000000001</v>
      </c>
      <c r="E29" s="66">
        <f>($D$29+($D$29*2%))</f>
        <v>2.0471400000000002</v>
      </c>
      <c r="F29" s="66">
        <f>($D$29-($D$29*2%))</f>
        <v>1.9668600000000001</v>
      </c>
      <c r="G29" s="64">
        <f>$D$29+($D$29*2%)+0.001</f>
        <v>2.0481400000000001</v>
      </c>
      <c r="H29" s="64">
        <f>$D$29+($D$29*-2%)-0.001</f>
        <v>1.9658600000000002</v>
      </c>
      <c r="I29" s="65">
        <f>$D$29+($D$29*3%)+0.001</f>
        <v>2.0682100000000001</v>
      </c>
      <c r="J29" s="65">
        <f>$D$29+($D$29*(-3%))-0.001</f>
        <v>1.9457900000000001</v>
      </c>
      <c r="K29"/>
      <c r="L29" s="440"/>
      <c r="M29" s="440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2:57" x14ac:dyDescent="0.25">
      <c r="B30" s="168" t="s">
        <v>56</v>
      </c>
      <c r="C30" s="155" t="s">
        <v>78</v>
      </c>
      <c r="D30" s="142">
        <v>2.004</v>
      </c>
      <c r="E30" s="76">
        <f>($D$30+($D$30*2%))</f>
        <v>2.0440800000000001</v>
      </c>
      <c r="F30" s="76">
        <f>($D$30-($D$30*2%))</f>
        <v>1.9639200000000001</v>
      </c>
      <c r="G30" s="143">
        <f>$D$30+($D$30*2%)+0.001</f>
        <v>2.04508</v>
      </c>
      <c r="H30" s="143">
        <f>$D$30+($D$30*-2%)-0.001</f>
        <v>1.9629200000000002</v>
      </c>
      <c r="I30" s="77">
        <f>$D$30+($D$30*3%)+0.001</f>
        <v>2.0651199999999998</v>
      </c>
      <c r="J30" s="77">
        <f>$D$30+($D$30*(-3%))-0.001</f>
        <v>1.9428800000000002</v>
      </c>
      <c r="K30"/>
      <c r="L30" s="440"/>
      <c r="M30" s="44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2:57" x14ac:dyDescent="0.25">
      <c r="B31" s="274" t="s">
        <v>55</v>
      </c>
      <c r="C31" s="154" t="s">
        <v>78</v>
      </c>
      <c r="D31" s="85">
        <v>2.0259999999999998</v>
      </c>
      <c r="E31" s="66">
        <f>($D$30+($D$30*2%))</f>
        <v>2.0440800000000001</v>
      </c>
      <c r="F31" s="66">
        <f>($D$30-($D$30*2%))</f>
        <v>1.9639200000000001</v>
      </c>
      <c r="G31" s="64">
        <f>$D$30+($D$30*2%)+0.001</f>
        <v>2.04508</v>
      </c>
      <c r="H31" s="64">
        <f>$D$30+($D$30*-2%)-0.001</f>
        <v>1.9629200000000002</v>
      </c>
      <c r="I31" s="65">
        <f>$D$30+($D$30*3%)+0.001</f>
        <v>2.0651199999999998</v>
      </c>
      <c r="J31" s="65">
        <f>$D$30+($D$30*(-3%))-0.001</f>
        <v>1.9428800000000002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2:57" x14ac:dyDescent="0.25">
      <c r="B32" s="62"/>
      <c r="C32" s="275"/>
      <c r="D32" s="62"/>
      <c r="E32" s="67"/>
      <c r="F32" s="67"/>
      <c r="G32" s="67"/>
      <c r="H32" s="67"/>
      <c r="I32" s="62"/>
      <c r="J32" s="6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ht="15.75" thickBot="1" x14ac:dyDescent="0.3">
      <c r="B33" s="146" t="s">
        <v>95</v>
      </c>
      <c r="C33" s="152" t="s">
        <v>96</v>
      </c>
      <c r="D33" s="276" t="s">
        <v>93</v>
      </c>
      <c r="E33" s="444" t="s">
        <v>80</v>
      </c>
      <c r="F33" s="444"/>
      <c r="G33" s="416" t="s">
        <v>81</v>
      </c>
      <c r="H33" s="416"/>
      <c r="I33" s="417" t="s">
        <v>82</v>
      </c>
      <c r="J33" s="417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ht="15.75" thickTop="1" x14ac:dyDescent="0.25">
      <c r="B34" s="277" t="s">
        <v>56</v>
      </c>
      <c r="C34" s="156" t="s">
        <v>90</v>
      </c>
      <c r="D34" s="278">
        <f>AVERAGE(R50:U58)</f>
        <v>8.5687499999999996</v>
      </c>
      <c r="E34" s="149">
        <f>D34+1</f>
        <v>9.5687499999999996</v>
      </c>
      <c r="F34" s="149">
        <f>D34-1</f>
        <v>7.5687499999999996</v>
      </c>
      <c r="G34" s="150">
        <f>D34+1+0.001</f>
        <v>9.5697499999999991</v>
      </c>
      <c r="H34" s="150">
        <f>D34-1-0.001</f>
        <v>7.5677499999999993</v>
      </c>
      <c r="I34" s="78">
        <f>D34+2+0.001</f>
        <v>10.569749999999999</v>
      </c>
      <c r="J34" s="78">
        <f>D34-2-0.001</f>
        <v>6.5677499999999993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2:57" x14ac:dyDescent="0.25">
      <c r="B35" s="151" t="s">
        <v>55</v>
      </c>
      <c r="C35" s="156" t="s">
        <v>90</v>
      </c>
      <c r="D35" s="279">
        <f>AVERAGEA(AF50:AI58)</f>
        <v>11.43125</v>
      </c>
      <c r="E35" s="149">
        <f>D35+1</f>
        <v>12.43125</v>
      </c>
      <c r="F35" s="149">
        <f>D35-1</f>
        <v>10.43125</v>
      </c>
      <c r="G35" s="150">
        <f>D35+1+0.001</f>
        <v>12.43225</v>
      </c>
      <c r="H35" s="150">
        <f>D35-1-0.001</f>
        <v>10.430250000000001</v>
      </c>
      <c r="I35" s="78">
        <f>D35+2+0.001</f>
        <v>13.43225</v>
      </c>
      <c r="J35" s="78">
        <f>D35-2-0.001</f>
        <v>9.4302500000000009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x14ac:dyDescent="0.25">
      <c r="B36" s="51"/>
      <c r="C36" s="72"/>
      <c r="D36" s="91"/>
      <c r="E36" s="49"/>
      <c r="F36" s="49"/>
      <c r="G36" s="49"/>
      <c r="H36" s="49"/>
      <c r="I36" s="49"/>
      <c r="J36" s="49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2:57" ht="15.75" thickBot="1" x14ac:dyDescent="0.3">
      <c r="B37" s="146" t="s">
        <v>95</v>
      </c>
      <c r="C37" s="152" t="s">
        <v>96</v>
      </c>
      <c r="D37" s="276" t="s">
        <v>93</v>
      </c>
      <c r="E37" s="444" t="s">
        <v>80</v>
      </c>
      <c r="F37" s="444"/>
      <c r="G37" s="416" t="s">
        <v>81</v>
      </c>
      <c r="H37" s="416"/>
      <c r="I37" s="417" t="s">
        <v>82</v>
      </c>
      <c r="J37" s="41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2:57" ht="15.75" thickTop="1" x14ac:dyDescent="0.25">
      <c r="B38" s="280" t="s">
        <v>56</v>
      </c>
      <c r="C38" s="157" t="s">
        <v>91</v>
      </c>
      <c r="D38" s="91">
        <f>AVERAGE(V50:W58)</f>
        <v>120</v>
      </c>
      <c r="E38" s="63">
        <f>D38+1</f>
        <v>121</v>
      </c>
      <c r="F38" s="63">
        <f>D38-1</f>
        <v>119</v>
      </c>
      <c r="G38" s="64">
        <f>D38+1+0.001</f>
        <v>121.001</v>
      </c>
      <c r="H38" s="64">
        <f>D38-1-0.001</f>
        <v>118.999</v>
      </c>
      <c r="I38" s="65">
        <f>D38+2+0.001</f>
        <v>122.001</v>
      </c>
      <c r="J38" s="65">
        <f>D38-2-0.001</f>
        <v>117.999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2:57" x14ac:dyDescent="0.25">
      <c r="B39" s="147" t="s">
        <v>55</v>
      </c>
      <c r="C39" s="157" t="s">
        <v>91</v>
      </c>
      <c r="D39" s="91">
        <f>AVERAGE(AJ50:AK58)</f>
        <v>119.69999999999999</v>
      </c>
      <c r="E39" s="63">
        <f>D39+1</f>
        <v>120.69999999999999</v>
      </c>
      <c r="F39" s="63">
        <f>D39-1</f>
        <v>118.69999999999999</v>
      </c>
      <c r="G39" s="64">
        <f>D39+1+0.001</f>
        <v>120.70099999999999</v>
      </c>
      <c r="H39" s="64">
        <f>D39-1-0.001</f>
        <v>118.69899999999998</v>
      </c>
      <c r="I39" s="65">
        <f>D39+2+0.001</f>
        <v>121.70099999999999</v>
      </c>
      <c r="J39" s="65">
        <f>D39-2-0.001</f>
        <v>117.69899999999998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2:57" x14ac:dyDescent="0.25">
      <c r="B40" s="62"/>
      <c r="C40" s="275"/>
      <c r="D40" s="62"/>
      <c r="E40" s="62"/>
      <c r="F40" s="62"/>
      <c r="G40" s="62"/>
      <c r="H40" s="62"/>
      <c r="I40" s="62"/>
      <c r="J40" s="62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2:57" ht="15.75" thickBot="1" x14ac:dyDescent="0.3">
      <c r="B41" s="146" t="s">
        <v>95</v>
      </c>
      <c r="C41" s="152" t="s">
        <v>96</v>
      </c>
      <c r="D41" s="144"/>
      <c r="E41" s="413" t="s">
        <v>85</v>
      </c>
      <c r="F41" s="413"/>
      <c r="G41" s="414" t="s">
        <v>86</v>
      </c>
      <c r="H41" s="414"/>
      <c r="I41" s="415" t="s">
        <v>79</v>
      </c>
      <c r="J41" s="415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2:57" ht="15.75" thickTop="1" x14ac:dyDescent="0.25">
      <c r="B42" s="147"/>
      <c r="C42" s="158" t="s">
        <v>69</v>
      </c>
      <c r="D42" s="84" t="s">
        <v>83</v>
      </c>
      <c r="E42" s="68">
        <v>0.5</v>
      </c>
      <c r="F42" s="68">
        <v>-0.5</v>
      </c>
      <c r="G42" s="69">
        <v>0.5</v>
      </c>
      <c r="H42" s="79">
        <v>-0.5</v>
      </c>
      <c r="I42" s="70">
        <v>1</v>
      </c>
      <c r="J42" s="70">
        <v>1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2:57" x14ac:dyDescent="0.25">
      <c r="B43" s="51"/>
      <c r="C43" s="62"/>
      <c r="D43" s="62"/>
      <c r="E43" s="62"/>
      <c r="F43" s="62"/>
      <c r="G43" s="62"/>
      <c r="H43" s="62"/>
      <c r="I43" s="62"/>
      <c r="J43" s="62"/>
      <c r="K43" s="72"/>
      <c r="O43" s="287"/>
      <c r="P43"/>
      <c r="Q43"/>
      <c r="R43" s="37"/>
      <c r="S43" s="37"/>
      <c r="T43" s="37"/>
      <c r="U43" s="37"/>
      <c r="V43" s="37"/>
      <c r="W43" s="37"/>
    </row>
    <row r="44" spans="2:57" ht="15.75" thickBot="1" x14ac:dyDescent="0.3">
      <c r="B44" s="146" t="s">
        <v>95</v>
      </c>
      <c r="C44" s="159"/>
      <c r="D44" s="276"/>
      <c r="E44" s="413" t="s">
        <v>87</v>
      </c>
      <c r="F44" s="413"/>
      <c r="G44" s="414" t="s">
        <v>88</v>
      </c>
      <c r="H44" s="414"/>
      <c r="I44" s="415" t="s">
        <v>84</v>
      </c>
      <c r="J44" s="415"/>
      <c r="K44" s="72"/>
      <c r="O44" s="287"/>
      <c r="P44"/>
      <c r="Q44"/>
      <c r="R44" s="37"/>
      <c r="S44" s="37"/>
      <c r="T44" s="37"/>
      <c r="U44" s="37"/>
      <c r="V44" s="37"/>
      <c r="W44" s="37"/>
    </row>
    <row r="45" spans="2:57" ht="15.75" thickTop="1" x14ac:dyDescent="0.25">
      <c r="B45" s="147"/>
      <c r="C45" s="157" t="s">
        <v>70</v>
      </c>
      <c r="D45" s="84" t="s">
        <v>83</v>
      </c>
      <c r="E45" s="71">
        <v>1</v>
      </c>
      <c r="F45" s="71">
        <v>-1</v>
      </c>
      <c r="G45" s="69">
        <v>2</v>
      </c>
      <c r="H45" s="69">
        <v>-2</v>
      </c>
      <c r="I45" s="70">
        <v>3</v>
      </c>
      <c r="J45" s="70">
        <v>-3</v>
      </c>
      <c r="K45" s="72"/>
      <c r="O45" s="287"/>
      <c r="P45"/>
      <c r="Q45"/>
      <c r="R45" s="37"/>
      <c r="S45" s="37"/>
      <c r="T45" s="37"/>
      <c r="U45" s="37"/>
      <c r="V45" s="37"/>
      <c r="W45" s="37"/>
    </row>
    <row r="46" spans="2:57" x14ac:dyDescent="0.25">
      <c r="B46" s="304" t="s">
        <v>147</v>
      </c>
      <c r="C46"/>
      <c r="D46" s="11"/>
      <c r="E46" s="4"/>
      <c r="G46"/>
      <c r="H46"/>
      <c r="I46"/>
      <c r="J46" s="37"/>
      <c r="K46" s="72"/>
      <c r="L46" s="288"/>
      <c r="M46" s="288"/>
      <c r="N46" s="287"/>
      <c r="O46" s="287"/>
      <c r="P46"/>
      <c r="Q46"/>
      <c r="R46" s="37"/>
      <c r="S46" s="37"/>
      <c r="T46" s="37"/>
      <c r="U46" s="37"/>
      <c r="V46" s="37"/>
      <c r="W46" s="37"/>
    </row>
    <row r="47" spans="2:57" ht="15.75" thickBot="1" x14ac:dyDescent="0.3">
      <c r="C47"/>
      <c r="D47" s="11"/>
      <c r="E47" s="4"/>
      <c r="G47"/>
      <c r="H47"/>
      <c r="I47"/>
      <c r="J47" s="37"/>
      <c r="K47" s="72"/>
      <c r="L47" s="288"/>
      <c r="M47" s="288"/>
      <c r="N47" s="287"/>
      <c r="O47" s="287"/>
      <c r="P47"/>
      <c r="Q47"/>
      <c r="R47" s="37"/>
      <c r="S47" s="37"/>
      <c r="T47" s="37"/>
      <c r="U47" s="37"/>
      <c r="V47" s="37"/>
      <c r="W47" s="37"/>
    </row>
    <row r="48" spans="2:57" s="6" customFormat="1" ht="15.75" thickBot="1" x14ac:dyDescent="0.3">
      <c r="B48" s="50"/>
      <c r="C48" s="428" t="s">
        <v>56</v>
      </c>
      <c r="D48" s="429"/>
      <c r="E48" s="430"/>
      <c r="F48" s="434" t="s">
        <v>55</v>
      </c>
      <c r="G48" s="435"/>
      <c r="H48" s="436"/>
      <c r="I48" s="140"/>
      <c r="J48" s="434" t="s">
        <v>8</v>
      </c>
      <c r="K48" s="435"/>
      <c r="L48" s="435"/>
      <c r="M48" s="435"/>
      <c r="N48" s="435"/>
      <c r="O48" s="435"/>
      <c r="P48" s="435"/>
      <c r="Q48" s="435"/>
      <c r="R48" s="435"/>
      <c r="S48" s="435"/>
      <c r="T48" s="435"/>
      <c r="U48" s="435"/>
      <c r="V48" s="435"/>
      <c r="W48" s="436"/>
      <c r="X48" s="434" t="s">
        <v>9</v>
      </c>
      <c r="Y48" s="435"/>
      <c r="Z48" s="435"/>
      <c r="AA48" s="435"/>
      <c r="AB48" s="435"/>
      <c r="AC48" s="435"/>
      <c r="AD48" s="435"/>
      <c r="AE48" s="435"/>
      <c r="AF48" s="435"/>
      <c r="AG48" s="435"/>
      <c r="AH48" s="435"/>
      <c r="AI48" s="435"/>
      <c r="AJ48" s="435"/>
      <c r="AK48" s="436"/>
      <c r="AP48" s="437" t="s">
        <v>137</v>
      </c>
      <c r="AQ48" s="438"/>
      <c r="AR48" s="437" t="s">
        <v>138</v>
      </c>
      <c r="AS48" s="438"/>
      <c r="AU48" s="431" t="s">
        <v>101</v>
      </c>
      <c r="AV48" s="432"/>
      <c r="AW48" s="432"/>
      <c r="AX48" s="432"/>
      <c r="AY48" s="432"/>
      <c r="AZ48" s="432"/>
      <c r="BA48" s="433"/>
      <c r="BB48" s="33"/>
      <c r="BC48" s="33"/>
    </row>
    <row r="49" spans="2:58" s="6" customFormat="1" ht="39" customHeight="1" thickBot="1" x14ac:dyDescent="0.3">
      <c r="B49" s="165" t="s">
        <v>5</v>
      </c>
      <c r="C49" s="131" t="s">
        <v>89</v>
      </c>
      <c r="D49" s="123" t="s">
        <v>66</v>
      </c>
      <c r="E49" s="132" t="s">
        <v>75</v>
      </c>
      <c r="F49" s="131" t="s">
        <v>89</v>
      </c>
      <c r="G49" s="123" t="s">
        <v>66</v>
      </c>
      <c r="H49" s="132" t="s">
        <v>75</v>
      </c>
      <c r="I49" s="137" t="s">
        <v>57</v>
      </c>
      <c r="J49" s="200" t="s">
        <v>0</v>
      </c>
      <c r="K49" s="166" t="s">
        <v>1</v>
      </c>
      <c r="L49" s="166" t="s">
        <v>2</v>
      </c>
      <c r="M49" s="166" t="s">
        <v>3</v>
      </c>
      <c r="N49" s="166" t="s">
        <v>4</v>
      </c>
      <c r="O49" s="166" t="s">
        <v>20</v>
      </c>
      <c r="P49" s="166" t="s">
        <v>21</v>
      </c>
      <c r="Q49" s="166" t="s">
        <v>7</v>
      </c>
      <c r="R49" s="166" t="s">
        <v>10</v>
      </c>
      <c r="S49" s="166" t="s">
        <v>11</v>
      </c>
      <c r="T49" s="166" t="s">
        <v>13</v>
      </c>
      <c r="U49" s="166" t="s">
        <v>12</v>
      </c>
      <c r="V49" s="166" t="s">
        <v>14</v>
      </c>
      <c r="W49" s="167" t="s">
        <v>15</v>
      </c>
      <c r="X49" s="200" t="s">
        <v>0</v>
      </c>
      <c r="Y49" s="166" t="s">
        <v>1</v>
      </c>
      <c r="Z49" s="166" t="s">
        <v>2</v>
      </c>
      <c r="AA49" s="166" t="s">
        <v>3</v>
      </c>
      <c r="AB49" s="166" t="s">
        <v>4</v>
      </c>
      <c r="AC49" s="166" t="s">
        <v>20</v>
      </c>
      <c r="AD49" s="166" t="s">
        <v>21</v>
      </c>
      <c r="AE49" s="166" t="s">
        <v>7</v>
      </c>
      <c r="AF49" s="166" t="s">
        <v>10</v>
      </c>
      <c r="AG49" s="166" t="s">
        <v>11</v>
      </c>
      <c r="AH49" s="166" t="s">
        <v>13</v>
      </c>
      <c r="AI49" s="166" t="s">
        <v>12</v>
      </c>
      <c r="AJ49" s="166" t="s">
        <v>14</v>
      </c>
      <c r="AK49" s="167" t="s">
        <v>15</v>
      </c>
      <c r="AL49" s="281" t="s">
        <v>27</v>
      </c>
      <c r="AM49" s="120" t="s">
        <v>28</v>
      </c>
      <c r="AN49" s="119" t="s">
        <v>139</v>
      </c>
      <c r="AO49" s="294" t="s">
        <v>6</v>
      </c>
      <c r="AP49" s="131" t="s">
        <v>59</v>
      </c>
      <c r="AQ49" s="132" t="s">
        <v>58</v>
      </c>
      <c r="AR49" s="122" t="s">
        <v>59</v>
      </c>
      <c r="AS49" s="132" t="s">
        <v>58</v>
      </c>
      <c r="AU49" s="293" t="s">
        <v>5</v>
      </c>
      <c r="AV49" s="181" t="s">
        <v>103</v>
      </c>
      <c r="AW49" s="123" t="s">
        <v>104</v>
      </c>
      <c r="AX49" s="132" t="s">
        <v>105</v>
      </c>
      <c r="AY49" s="181" t="s">
        <v>106</v>
      </c>
      <c r="AZ49" s="123" t="s">
        <v>107</v>
      </c>
      <c r="BA49" s="132" t="s">
        <v>108</v>
      </c>
      <c r="BB49" s="193" t="s">
        <v>102</v>
      </c>
      <c r="BC49" s="195">
        <v>0.02</v>
      </c>
      <c r="BD49" s="195">
        <v>-0.02</v>
      </c>
      <c r="BE49" s="195">
        <v>0.03</v>
      </c>
      <c r="BF49" s="195">
        <v>-0.03</v>
      </c>
    </row>
    <row r="50" spans="2:58" s="6" customFormat="1" ht="30" x14ac:dyDescent="0.25">
      <c r="B50" s="160">
        <v>20221118</v>
      </c>
      <c r="C50" s="285">
        <v>1.9870000000000001</v>
      </c>
      <c r="D50" s="125">
        <f>IF(C50="","",((C50/$D$28)-1))</f>
        <v>0</v>
      </c>
      <c r="E50" s="210">
        <f>IF(C50="","",((C50/$D$30)-1))</f>
        <v>-8.4830339321356751E-3</v>
      </c>
      <c r="F50" s="285">
        <v>2.0089999999999999</v>
      </c>
      <c r="G50" s="125">
        <f>IF(F50="","",((F50/$D$29)-1))</f>
        <v>9.9651220727436929E-4</v>
      </c>
      <c r="H50" s="210">
        <f>IF(F50="","",((F50/$D$31)-1))</f>
        <v>-8.3909180651530191E-3</v>
      </c>
      <c r="I50" s="209">
        <f>IF(C50="","",C50/F50)</f>
        <v>0.98904927824788458</v>
      </c>
      <c r="J50" s="201">
        <v>0.5</v>
      </c>
      <c r="K50" s="161">
        <v>0.91</v>
      </c>
      <c r="L50" s="161">
        <v>-0.28999999999999998</v>
      </c>
      <c r="M50" s="161">
        <v>0.45</v>
      </c>
      <c r="N50" s="161">
        <v>1.36</v>
      </c>
      <c r="O50" s="161">
        <v>-0.27</v>
      </c>
      <c r="P50" s="161">
        <v>0.45</v>
      </c>
      <c r="Q50" s="162">
        <v>1.9870000000000001</v>
      </c>
      <c r="R50" s="163">
        <v>8.9</v>
      </c>
      <c r="S50" s="163">
        <v>8.9</v>
      </c>
      <c r="T50" s="163">
        <v>8.1999999999999993</v>
      </c>
      <c r="U50" s="163">
        <v>8.3000000000000007</v>
      </c>
      <c r="V50" s="163">
        <v>119.8</v>
      </c>
      <c r="W50" s="164">
        <v>120.2</v>
      </c>
      <c r="X50" s="201">
        <v>0.33</v>
      </c>
      <c r="Y50" s="161">
        <v>0.56999999999999995</v>
      </c>
      <c r="Z50" s="161">
        <v>-0.1</v>
      </c>
      <c r="AA50" s="161">
        <v>0.21</v>
      </c>
      <c r="AB50" s="161">
        <v>0.88</v>
      </c>
      <c r="AC50" s="161">
        <v>-0.09</v>
      </c>
      <c r="AD50" s="161">
        <v>0.22</v>
      </c>
      <c r="AE50" s="162">
        <v>2.0089999999999999</v>
      </c>
      <c r="AF50" s="163">
        <v>11.4</v>
      </c>
      <c r="AG50" s="163">
        <v>11.4</v>
      </c>
      <c r="AH50" s="163">
        <v>11.5</v>
      </c>
      <c r="AI50" s="163">
        <v>11.2</v>
      </c>
      <c r="AJ50" s="163">
        <v>119.5</v>
      </c>
      <c r="AK50" s="164">
        <v>119.9</v>
      </c>
      <c r="AL50" s="311" t="s">
        <v>154</v>
      </c>
      <c r="AM50" s="341" t="s">
        <v>83</v>
      </c>
      <c r="AN50" s="323" t="s">
        <v>157</v>
      </c>
      <c r="AO50" s="325" t="s">
        <v>165</v>
      </c>
      <c r="AP50" s="342"/>
      <c r="AQ50" s="343"/>
      <c r="AR50" s="344"/>
      <c r="AS50" s="343"/>
      <c r="AU50" s="198">
        <f>DATE(LEFT(B50,4), MID(B50,5,2), RIGHT(B50,2))</f>
        <v>44883</v>
      </c>
      <c r="AV50" s="190">
        <f>IF(C50="","",C50/$D$28)</f>
        <v>1</v>
      </c>
      <c r="AW50" s="191">
        <f>IF(C50="",IF(AV50="","",AV50),AVERAGE(AV40:AV59))</f>
        <v>0.99899345747357826</v>
      </c>
      <c r="AX50" s="192">
        <f>IF(C50="",IF(AV50="","",AV50),AVERAGE(AV30:AV69))</f>
        <v>0.99899345747357826</v>
      </c>
      <c r="AY50" s="190">
        <f>IF(F50="","",F50/$D$29)</f>
        <v>1.0009965122072744</v>
      </c>
      <c r="AZ50" s="191">
        <f>IF(F50="",IF(AY50="","",AY50),AVERAGE(AY40:AY59))</f>
        <v>0.99999999999999978</v>
      </c>
      <c r="BA50" s="192">
        <f>IF(F50="",IF(AY50="","",AY50),AVERAGE(AY30:AY69))</f>
        <v>0.99999999999999978</v>
      </c>
      <c r="BB50" s="194">
        <v>1</v>
      </c>
      <c r="BC50" s="194">
        <f>1+1*$BC$49</f>
        <v>1.02</v>
      </c>
      <c r="BD50" s="194">
        <f>1+1*$BD$49</f>
        <v>0.98</v>
      </c>
      <c r="BE50" s="194">
        <f>1+1*$BE$49</f>
        <v>1.03</v>
      </c>
      <c r="BF50" s="194">
        <f>1+1*$BF$49</f>
        <v>0.97</v>
      </c>
    </row>
    <row r="51" spans="2:58" s="6" customFormat="1" ht="30" x14ac:dyDescent="0.25">
      <c r="B51" s="107">
        <v>20221118</v>
      </c>
      <c r="C51" s="108">
        <v>1.9870000000000001</v>
      </c>
      <c r="D51" s="125">
        <f t="shared" ref="D51:D113" si="0">IF(C51="","",((C51/$D$28)-1))</f>
        <v>0</v>
      </c>
      <c r="E51" s="210">
        <f t="shared" ref="E51:E113" si="1">IF(C51="","",((C51/$D$30)-1))</f>
        <v>-8.4830339321356751E-3</v>
      </c>
      <c r="F51" s="108">
        <v>2.0099999999999998</v>
      </c>
      <c r="G51" s="125">
        <f t="shared" ref="G51:G113" si="2">IF(F51="","",((F51/$D$29)-1))</f>
        <v>1.494768310911665E-3</v>
      </c>
      <c r="H51" s="210">
        <f t="shared" ref="H51:H113" si="3">IF(F51="","",((F51/$D$31)-1))</f>
        <v>-7.8973346495557761E-3</v>
      </c>
      <c r="I51" s="209">
        <f t="shared" ref="I51:I113" si="4">IF(C51="","",C51/F51)</f>
        <v>0.98855721393034846</v>
      </c>
      <c r="J51" s="202">
        <v>0.49</v>
      </c>
      <c r="K51" s="112">
        <v>0.85</v>
      </c>
      <c r="L51" s="112">
        <v>-0.26</v>
      </c>
      <c r="M51" s="112">
        <v>0.46</v>
      </c>
      <c r="N51" s="112">
        <v>1.26</v>
      </c>
      <c r="O51" s="112">
        <v>-0.26</v>
      </c>
      <c r="P51" s="112">
        <v>0.45</v>
      </c>
      <c r="Q51" s="113">
        <v>1.9870000000000001</v>
      </c>
      <c r="R51" s="114">
        <v>8.9</v>
      </c>
      <c r="S51" s="114">
        <v>8.9</v>
      </c>
      <c r="T51" s="114">
        <v>8.1</v>
      </c>
      <c r="U51" s="114">
        <v>8.3000000000000007</v>
      </c>
      <c r="V51" s="114">
        <v>119.8</v>
      </c>
      <c r="W51" s="115">
        <v>120.2</v>
      </c>
      <c r="X51" s="202">
        <v>0.37</v>
      </c>
      <c r="Y51" s="112">
        <v>0.56000000000000005</v>
      </c>
      <c r="Z51" s="112">
        <v>-0.1</v>
      </c>
      <c r="AA51" s="112">
        <v>0.22</v>
      </c>
      <c r="AB51" s="112">
        <v>0.92</v>
      </c>
      <c r="AC51" s="112">
        <v>-0.09</v>
      </c>
      <c r="AD51" s="112">
        <v>0.24</v>
      </c>
      <c r="AE51" s="113">
        <v>2.0099999999999998</v>
      </c>
      <c r="AF51" s="114">
        <v>11.4</v>
      </c>
      <c r="AG51" s="114">
        <v>11.4</v>
      </c>
      <c r="AH51" s="114">
        <v>11.5</v>
      </c>
      <c r="AI51" s="114">
        <v>11.2</v>
      </c>
      <c r="AJ51" s="114">
        <v>119.5</v>
      </c>
      <c r="AK51" s="115">
        <v>119.9</v>
      </c>
      <c r="AL51" s="311" t="s">
        <v>154</v>
      </c>
      <c r="AM51" s="341" t="s">
        <v>83</v>
      </c>
      <c r="AN51" s="324" t="s">
        <v>158</v>
      </c>
      <c r="AO51" s="322"/>
      <c r="AP51" s="333">
        <v>100</v>
      </c>
      <c r="AQ51" s="133"/>
      <c r="AR51" s="337">
        <v>100</v>
      </c>
      <c r="AS51" s="133"/>
      <c r="AU51" s="198">
        <f t="shared" ref="AU51:AU113" si="5">DATE(LEFT(B51,4), MID(B51,5,2), RIGHT(B51,2))</f>
        <v>44883</v>
      </c>
      <c r="AV51" s="190">
        <f t="shared" ref="AV51:AV113" si="6">IF(C51="","",C51/$D$28)</f>
        <v>1</v>
      </c>
      <c r="AW51" s="191">
        <f>IF(C51="",IF(AV51="","",AV51),AVERAGE(AV41:AV60))</f>
        <v>0.99899345747357826</v>
      </c>
      <c r="AX51" s="192">
        <f>IF(C51="",IF(AV51="","",AV51),AVERAGE(AV31:AV70))</f>
        <v>0.99899345747357826</v>
      </c>
      <c r="AY51" s="190">
        <f>IF(F51="","",F51/$D$29)</f>
        <v>1.0014947683109117</v>
      </c>
      <c r="AZ51" s="191">
        <f>IF(F51="",IF(AY51="","",AY51),AVERAGE(AY41:AY60))</f>
        <v>0.99999999999999978</v>
      </c>
      <c r="BA51" s="192">
        <f>IF(F51="",IF(AY51="","",AY51),AVERAGE(AY31:AY70))</f>
        <v>0.99999999999999978</v>
      </c>
      <c r="BB51" s="194">
        <v>1</v>
      </c>
      <c r="BC51" s="194">
        <f t="shared" ref="BC51:BC113" si="7">1+1*$BC$49</f>
        <v>1.02</v>
      </c>
      <c r="BD51" s="194">
        <f t="shared" ref="BD51:BD113" si="8">1+1*$BD$49</f>
        <v>0.98</v>
      </c>
      <c r="BE51" s="194">
        <f t="shared" ref="BE51:BE113" si="9">1+1*$BE$49</f>
        <v>1.03</v>
      </c>
      <c r="BF51" s="194">
        <f t="shared" ref="BF51:BF113" si="10">1+1*$BF$49</f>
        <v>0.97</v>
      </c>
    </row>
    <row r="52" spans="2:58" s="6" customFormat="1" ht="30" x14ac:dyDescent="0.25">
      <c r="B52" s="107">
        <v>20221118</v>
      </c>
      <c r="C52" s="108">
        <v>1.9870000000000001</v>
      </c>
      <c r="D52" s="125">
        <f t="shared" si="0"/>
        <v>0</v>
      </c>
      <c r="E52" s="210">
        <f t="shared" si="1"/>
        <v>-8.4830339321356751E-3</v>
      </c>
      <c r="F52" s="108">
        <v>2.0099999999999998</v>
      </c>
      <c r="G52" s="125">
        <f t="shared" si="2"/>
        <v>1.494768310911665E-3</v>
      </c>
      <c r="H52" s="210">
        <f t="shared" si="3"/>
        <v>-7.8973346495557761E-3</v>
      </c>
      <c r="I52" s="209">
        <f t="shared" si="4"/>
        <v>0.98855721393034846</v>
      </c>
      <c r="J52" s="202">
        <v>0.46</v>
      </c>
      <c r="K52" s="112">
        <v>0.85</v>
      </c>
      <c r="L52" s="112">
        <v>-0.24</v>
      </c>
      <c r="M52" s="112">
        <v>0.4</v>
      </c>
      <c r="N52" s="112">
        <v>1.24</v>
      </c>
      <c r="O52" s="112">
        <v>-0.24</v>
      </c>
      <c r="P52" s="112">
        <v>0.42</v>
      </c>
      <c r="Q52" s="113">
        <v>1.9870000000000001</v>
      </c>
      <c r="R52" s="114">
        <v>9</v>
      </c>
      <c r="S52" s="114">
        <v>8.8000000000000007</v>
      </c>
      <c r="T52" s="114">
        <v>8.1999999999999993</v>
      </c>
      <c r="U52" s="114">
        <v>8.3000000000000007</v>
      </c>
      <c r="V52" s="114">
        <v>119.8</v>
      </c>
      <c r="W52" s="115">
        <v>120.2</v>
      </c>
      <c r="X52" s="202">
        <v>0.47</v>
      </c>
      <c r="Y52" s="112">
        <v>0.53</v>
      </c>
      <c r="Z52" s="112">
        <v>-0.13</v>
      </c>
      <c r="AA52" s="112">
        <v>0.16</v>
      </c>
      <c r="AB52" s="112">
        <v>0.95</v>
      </c>
      <c r="AC52" s="112">
        <v>-0.1</v>
      </c>
      <c r="AD52" s="112">
        <v>0.19</v>
      </c>
      <c r="AE52" s="113">
        <v>2.0099999999999998</v>
      </c>
      <c r="AF52" s="114">
        <v>11.4</v>
      </c>
      <c r="AG52" s="114">
        <v>11.4</v>
      </c>
      <c r="AH52" s="114">
        <v>11.5</v>
      </c>
      <c r="AI52" s="114">
        <v>11.2</v>
      </c>
      <c r="AJ52" s="114">
        <v>119.5</v>
      </c>
      <c r="AK52" s="115">
        <v>119.9</v>
      </c>
      <c r="AL52" s="311" t="s">
        <v>154</v>
      </c>
      <c r="AM52" s="341" t="s">
        <v>83</v>
      </c>
      <c r="AN52" s="324" t="s">
        <v>159</v>
      </c>
      <c r="AO52" s="322"/>
      <c r="AP52" s="333">
        <v>100</v>
      </c>
      <c r="AQ52" s="133"/>
      <c r="AR52" s="337">
        <v>100</v>
      </c>
      <c r="AS52" s="133"/>
      <c r="AU52" s="198">
        <f t="shared" si="5"/>
        <v>44883</v>
      </c>
      <c r="AV52" s="190">
        <f t="shared" si="6"/>
        <v>1</v>
      </c>
      <c r="AW52" s="191">
        <f>IF(C52="",IF(AV52="","",AV52),AVERAGE(AV42:AV61))</f>
        <v>0.99899345747357826</v>
      </c>
      <c r="AX52" s="192">
        <f>IF(C52="",IF(AV52="","",AV52),AVERAGE(AV32:AV71))</f>
        <v>0.99899345747357826</v>
      </c>
      <c r="AY52" s="190">
        <f t="shared" ref="AY52:AY114" si="11">IF(F52="","",F52/$D$29)</f>
        <v>1.0014947683109117</v>
      </c>
      <c r="AZ52" s="191">
        <f>IF(F52="",IF(AY52="","",AY52),AVERAGE(AY42:AY61))</f>
        <v>0.99999999999999978</v>
      </c>
      <c r="BA52" s="192">
        <f>IF(F52="",IF(AY52="","",AY52),AVERAGE(AY32:AY71))</f>
        <v>0.99999999999999978</v>
      </c>
      <c r="BB52" s="194">
        <v>1</v>
      </c>
      <c r="BC52" s="194">
        <f t="shared" si="7"/>
        <v>1.02</v>
      </c>
      <c r="BD52" s="194">
        <f t="shared" si="8"/>
        <v>0.98</v>
      </c>
      <c r="BE52" s="194">
        <f t="shared" si="9"/>
        <v>1.03</v>
      </c>
      <c r="BF52" s="194">
        <f t="shared" si="10"/>
        <v>0.97</v>
      </c>
    </row>
    <row r="53" spans="2:58" s="6" customFormat="1" ht="30" x14ac:dyDescent="0.25">
      <c r="B53" s="107">
        <v>20230309</v>
      </c>
      <c r="C53" s="108">
        <v>1.9790000000000001</v>
      </c>
      <c r="D53" s="125">
        <f t="shared" si="0"/>
        <v>-4.0261701056869548E-3</v>
      </c>
      <c r="E53" s="210">
        <f t="shared" si="1"/>
        <v>-1.2475049900199542E-2</v>
      </c>
      <c r="F53" s="108">
        <v>1.9990000000000001</v>
      </c>
      <c r="G53" s="125">
        <f t="shared" si="2"/>
        <v>-3.9860488290981433E-3</v>
      </c>
      <c r="H53" s="210">
        <f t="shared" si="3"/>
        <v>-1.3326752221125227E-2</v>
      </c>
      <c r="I53" s="209">
        <f t="shared" si="4"/>
        <v>0.98999499749874942</v>
      </c>
      <c r="J53" s="202">
        <v>0.45</v>
      </c>
      <c r="K53" s="112">
        <v>0.9</v>
      </c>
      <c r="L53" s="112">
        <v>-0.18</v>
      </c>
      <c r="M53" s="112">
        <v>0.45</v>
      </c>
      <c r="N53" s="112">
        <v>1.32</v>
      </c>
      <c r="O53" s="112">
        <v>-0.18</v>
      </c>
      <c r="P53" s="112">
        <v>0.44</v>
      </c>
      <c r="Q53" s="113">
        <v>1.9790000000000001</v>
      </c>
      <c r="R53" s="114">
        <v>9.3000000000000007</v>
      </c>
      <c r="S53" s="114">
        <v>8.4</v>
      </c>
      <c r="T53" s="114">
        <v>8.6</v>
      </c>
      <c r="U53" s="114">
        <v>8</v>
      </c>
      <c r="V53" s="114">
        <v>119.8</v>
      </c>
      <c r="W53" s="115">
        <v>120.2</v>
      </c>
      <c r="X53" s="202">
        <v>0.3</v>
      </c>
      <c r="Y53" s="112">
        <v>0.53</v>
      </c>
      <c r="Z53" s="112">
        <v>-0.08</v>
      </c>
      <c r="AA53" s="112">
        <v>0.21</v>
      </c>
      <c r="AB53" s="112">
        <v>0.89</v>
      </c>
      <c r="AC53" s="112">
        <v>-0.08</v>
      </c>
      <c r="AD53" s="112">
        <v>0.18</v>
      </c>
      <c r="AE53" s="113">
        <v>1.9990000000000001</v>
      </c>
      <c r="AF53" s="114">
        <v>11.6</v>
      </c>
      <c r="AG53" s="114">
        <v>11.7</v>
      </c>
      <c r="AH53" s="114">
        <v>11.8</v>
      </c>
      <c r="AI53" s="114">
        <v>11.3</v>
      </c>
      <c r="AJ53" s="114">
        <v>119.5</v>
      </c>
      <c r="AK53" s="115">
        <v>119.9</v>
      </c>
      <c r="AL53" s="375" t="s">
        <v>154</v>
      </c>
      <c r="AM53" s="376" t="s">
        <v>83</v>
      </c>
      <c r="AN53" s="324" t="s">
        <v>292</v>
      </c>
      <c r="AO53" s="295"/>
      <c r="AP53" s="333">
        <v>98.1</v>
      </c>
      <c r="AQ53" s="133"/>
      <c r="AR53" s="337">
        <v>99.7</v>
      </c>
      <c r="AS53" s="133"/>
      <c r="AU53" s="198">
        <f t="shared" si="5"/>
        <v>44994</v>
      </c>
      <c r="AV53" s="190">
        <f t="shared" si="6"/>
        <v>0.99597382989431305</v>
      </c>
      <c r="AW53" s="191">
        <f t="shared" ref="AW53:AW62" si="12">IF(C53="",IF(AV53="","",AV53),AVERAGE(AV44:AV63))</f>
        <v>0.99899345747357826</v>
      </c>
      <c r="AX53" s="192">
        <f t="shared" ref="AX53:AX72" si="13">IF(C53="",IF(AV53="","",AV53),AVERAGE(AV34:AV73))</f>
        <v>0.99899345747357826</v>
      </c>
      <c r="AY53" s="190">
        <f t="shared" si="11"/>
        <v>0.99601395117090186</v>
      </c>
      <c r="AZ53" s="191">
        <f t="shared" ref="AZ53:AZ62" si="14">IF(F53="",IF(AY53="","",AY53),AVERAGE(AY44:AY63))</f>
        <v>0.99999999999999978</v>
      </c>
      <c r="BA53" s="192">
        <f t="shared" ref="BA53:BA72" si="15">IF(F53="",IF(AY53="","",AY53),AVERAGE(AY34:AY73))</f>
        <v>0.99999999999999978</v>
      </c>
      <c r="BB53" s="194">
        <v>1</v>
      </c>
      <c r="BC53" s="194">
        <f t="shared" si="7"/>
        <v>1.02</v>
      </c>
      <c r="BD53" s="194">
        <f t="shared" si="8"/>
        <v>0.98</v>
      </c>
      <c r="BE53" s="194">
        <f t="shared" si="9"/>
        <v>1.03</v>
      </c>
      <c r="BF53" s="194">
        <f t="shared" si="10"/>
        <v>0.97</v>
      </c>
    </row>
    <row r="54" spans="2:58" s="6" customFormat="1" x14ac:dyDescent="0.25">
      <c r="B54" s="107"/>
      <c r="C54" s="108"/>
      <c r="D54" s="125" t="str">
        <f t="shared" si="0"/>
        <v/>
      </c>
      <c r="E54" s="210" t="str">
        <f t="shared" si="1"/>
        <v/>
      </c>
      <c r="F54" s="108"/>
      <c r="G54" s="125" t="str">
        <f t="shared" si="2"/>
        <v/>
      </c>
      <c r="H54" s="210" t="str">
        <f t="shared" si="3"/>
        <v/>
      </c>
      <c r="I54" s="209" t="str">
        <f t="shared" si="4"/>
        <v/>
      </c>
      <c r="J54" s="202"/>
      <c r="K54" s="112"/>
      <c r="L54" s="112"/>
      <c r="M54" s="112"/>
      <c r="N54" s="112"/>
      <c r="O54" s="112"/>
      <c r="P54" s="112"/>
      <c r="Q54" s="113"/>
      <c r="R54" s="114"/>
      <c r="S54" s="114"/>
      <c r="T54" s="114"/>
      <c r="U54" s="114"/>
      <c r="V54" s="114"/>
      <c r="W54" s="115"/>
      <c r="X54" s="202"/>
      <c r="Y54" s="112"/>
      <c r="Z54" s="112"/>
      <c r="AA54" s="112"/>
      <c r="AB54" s="112"/>
      <c r="AC54" s="112"/>
      <c r="AD54" s="112"/>
      <c r="AE54" s="113"/>
      <c r="AF54" s="114"/>
      <c r="AG54" s="114"/>
      <c r="AH54" s="114"/>
      <c r="AI54" s="114"/>
      <c r="AJ54" s="114"/>
      <c r="AK54" s="115"/>
      <c r="AL54" s="311"/>
      <c r="AM54" s="341"/>
      <c r="AN54" s="324"/>
      <c r="AO54" s="295"/>
      <c r="AP54" s="333"/>
      <c r="AQ54" s="133"/>
      <c r="AR54" s="337"/>
      <c r="AS54" s="133"/>
      <c r="AU54" s="198" t="e">
        <f t="shared" si="5"/>
        <v>#VALUE!</v>
      </c>
      <c r="AV54" s="190" t="str">
        <f t="shared" si="6"/>
        <v/>
      </c>
      <c r="AW54" s="191" t="str">
        <f t="shared" si="12"/>
        <v/>
      </c>
      <c r="AX54" s="192" t="str">
        <f t="shared" si="13"/>
        <v/>
      </c>
      <c r="AY54" s="190" t="str">
        <f t="shared" si="11"/>
        <v/>
      </c>
      <c r="AZ54" s="191" t="str">
        <f t="shared" si="14"/>
        <v/>
      </c>
      <c r="BA54" s="192" t="str">
        <f t="shared" si="15"/>
        <v/>
      </c>
      <c r="BB54" s="194">
        <v>1</v>
      </c>
      <c r="BC54" s="194">
        <f t="shared" si="7"/>
        <v>1.02</v>
      </c>
      <c r="BD54" s="194">
        <f t="shared" si="8"/>
        <v>0.98</v>
      </c>
      <c r="BE54" s="194">
        <f t="shared" si="9"/>
        <v>1.03</v>
      </c>
      <c r="BF54" s="194">
        <f t="shared" si="10"/>
        <v>0.97</v>
      </c>
    </row>
    <row r="55" spans="2:58" s="6" customFormat="1" x14ac:dyDescent="0.25">
      <c r="B55" s="107"/>
      <c r="C55" s="108"/>
      <c r="D55" s="125" t="str">
        <f t="shared" si="0"/>
        <v/>
      </c>
      <c r="E55" s="210" t="str">
        <f t="shared" si="1"/>
        <v/>
      </c>
      <c r="F55" s="108"/>
      <c r="G55" s="125" t="str">
        <f t="shared" si="2"/>
        <v/>
      </c>
      <c r="H55" s="210" t="str">
        <f t="shared" si="3"/>
        <v/>
      </c>
      <c r="I55" s="209" t="str">
        <f t="shared" si="4"/>
        <v/>
      </c>
      <c r="J55" s="202"/>
      <c r="K55" s="112"/>
      <c r="L55" s="112"/>
      <c r="M55" s="112"/>
      <c r="N55" s="112"/>
      <c r="O55" s="112"/>
      <c r="P55" s="112"/>
      <c r="Q55" s="113"/>
      <c r="R55" s="114"/>
      <c r="S55" s="114"/>
      <c r="T55" s="114"/>
      <c r="U55" s="114"/>
      <c r="V55" s="114"/>
      <c r="W55" s="115"/>
      <c r="X55" s="202"/>
      <c r="Y55" s="112"/>
      <c r="Z55" s="112"/>
      <c r="AA55" s="112"/>
      <c r="AB55" s="112"/>
      <c r="AC55" s="112"/>
      <c r="AD55" s="112"/>
      <c r="AE55" s="113"/>
      <c r="AF55" s="114"/>
      <c r="AG55" s="114"/>
      <c r="AH55" s="114"/>
      <c r="AI55" s="114"/>
      <c r="AJ55" s="114"/>
      <c r="AK55" s="115"/>
      <c r="AL55" s="311"/>
      <c r="AM55" s="341"/>
      <c r="AN55" s="324"/>
      <c r="AO55" s="295"/>
      <c r="AP55" s="333"/>
      <c r="AQ55" s="133"/>
      <c r="AR55" s="337"/>
      <c r="AS55" s="133"/>
      <c r="AU55" s="198" t="e">
        <f t="shared" si="5"/>
        <v>#VALUE!</v>
      </c>
      <c r="AV55" s="190" t="str">
        <f t="shared" si="6"/>
        <v/>
      </c>
      <c r="AW55" s="191" t="str">
        <f t="shared" si="12"/>
        <v/>
      </c>
      <c r="AX55" s="192" t="str">
        <f t="shared" si="13"/>
        <v/>
      </c>
      <c r="AY55" s="190" t="str">
        <f t="shared" si="11"/>
        <v/>
      </c>
      <c r="AZ55" s="191" t="str">
        <f t="shared" si="14"/>
        <v/>
      </c>
      <c r="BA55" s="192" t="str">
        <f t="shared" si="15"/>
        <v/>
      </c>
      <c r="BB55" s="194">
        <v>1</v>
      </c>
      <c r="BC55" s="194">
        <f t="shared" si="7"/>
        <v>1.02</v>
      </c>
      <c r="BD55" s="194">
        <f t="shared" si="8"/>
        <v>0.98</v>
      </c>
      <c r="BE55" s="194">
        <f t="shared" si="9"/>
        <v>1.03</v>
      </c>
      <c r="BF55" s="194">
        <f t="shared" si="10"/>
        <v>0.97</v>
      </c>
    </row>
    <row r="56" spans="2:58" s="6" customFormat="1" x14ac:dyDescent="0.25">
      <c r="B56" s="107"/>
      <c r="C56" s="108"/>
      <c r="D56" s="125" t="str">
        <f t="shared" si="0"/>
        <v/>
      </c>
      <c r="E56" s="210" t="str">
        <f t="shared" si="1"/>
        <v/>
      </c>
      <c r="F56" s="108"/>
      <c r="G56" s="125" t="str">
        <f t="shared" si="2"/>
        <v/>
      </c>
      <c r="H56" s="210" t="str">
        <f t="shared" si="3"/>
        <v/>
      </c>
      <c r="I56" s="209" t="str">
        <f t="shared" si="4"/>
        <v/>
      </c>
      <c r="J56" s="202"/>
      <c r="K56" s="112"/>
      <c r="L56" s="112"/>
      <c r="M56" s="112"/>
      <c r="N56" s="112"/>
      <c r="O56" s="112"/>
      <c r="P56" s="112"/>
      <c r="Q56" s="113"/>
      <c r="R56" s="114"/>
      <c r="S56" s="114"/>
      <c r="T56" s="114"/>
      <c r="U56" s="114"/>
      <c r="V56" s="114"/>
      <c r="W56" s="115"/>
      <c r="X56" s="202"/>
      <c r="Y56" s="112"/>
      <c r="Z56" s="112"/>
      <c r="AA56" s="112"/>
      <c r="AB56" s="112"/>
      <c r="AC56" s="112"/>
      <c r="AD56" s="112"/>
      <c r="AE56" s="113"/>
      <c r="AF56" s="114"/>
      <c r="AG56" s="114"/>
      <c r="AH56" s="114"/>
      <c r="AI56" s="114"/>
      <c r="AJ56" s="114"/>
      <c r="AK56" s="115"/>
      <c r="AL56" s="311"/>
      <c r="AM56" s="341"/>
      <c r="AN56" s="324"/>
      <c r="AO56" s="295"/>
      <c r="AP56" s="333"/>
      <c r="AQ56" s="133"/>
      <c r="AR56" s="337"/>
      <c r="AS56" s="133"/>
      <c r="AU56" s="198" t="e">
        <f t="shared" si="5"/>
        <v>#VALUE!</v>
      </c>
      <c r="AV56" s="190" t="str">
        <f t="shared" si="6"/>
        <v/>
      </c>
      <c r="AW56" s="191" t="str">
        <f t="shared" si="12"/>
        <v/>
      </c>
      <c r="AX56" s="192" t="str">
        <f t="shared" si="13"/>
        <v/>
      </c>
      <c r="AY56" s="190" t="str">
        <f t="shared" si="11"/>
        <v/>
      </c>
      <c r="AZ56" s="191" t="str">
        <f t="shared" si="14"/>
        <v/>
      </c>
      <c r="BA56" s="192" t="str">
        <f t="shared" si="15"/>
        <v/>
      </c>
      <c r="BB56" s="194">
        <v>1</v>
      </c>
      <c r="BC56" s="194">
        <f t="shared" si="7"/>
        <v>1.02</v>
      </c>
      <c r="BD56" s="194">
        <f t="shared" si="8"/>
        <v>0.98</v>
      </c>
      <c r="BE56" s="194">
        <f t="shared" si="9"/>
        <v>1.03</v>
      </c>
      <c r="BF56" s="194">
        <f t="shared" si="10"/>
        <v>0.97</v>
      </c>
    </row>
    <row r="57" spans="2:58" s="6" customFormat="1" x14ac:dyDescent="0.25">
      <c r="B57" s="107"/>
      <c r="C57" s="108"/>
      <c r="D57" s="125" t="str">
        <f t="shared" si="0"/>
        <v/>
      </c>
      <c r="E57" s="210" t="str">
        <f t="shared" si="1"/>
        <v/>
      </c>
      <c r="F57" s="108"/>
      <c r="G57" s="125" t="str">
        <f t="shared" si="2"/>
        <v/>
      </c>
      <c r="H57" s="210" t="str">
        <f t="shared" si="3"/>
        <v/>
      </c>
      <c r="I57" s="209" t="str">
        <f t="shared" si="4"/>
        <v/>
      </c>
      <c r="J57" s="202"/>
      <c r="K57" s="112"/>
      <c r="L57" s="112"/>
      <c r="M57" s="112"/>
      <c r="N57" s="112"/>
      <c r="O57" s="112"/>
      <c r="P57" s="112"/>
      <c r="Q57" s="113"/>
      <c r="R57" s="114"/>
      <c r="S57" s="114"/>
      <c r="T57" s="114"/>
      <c r="U57" s="114"/>
      <c r="V57" s="114"/>
      <c r="W57" s="115"/>
      <c r="X57" s="202"/>
      <c r="Y57" s="112"/>
      <c r="Z57" s="112"/>
      <c r="AA57" s="112"/>
      <c r="AB57" s="112"/>
      <c r="AC57" s="112"/>
      <c r="AD57" s="112"/>
      <c r="AE57" s="113"/>
      <c r="AF57" s="114"/>
      <c r="AG57" s="114"/>
      <c r="AH57" s="114"/>
      <c r="AI57" s="114"/>
      <c r="AJ57" s="114"/>
      <c r="AK57" s="115"/>
      <c r="AL57" s="311"/>
      <c r="AM57" s="341"/>
      <c r="AN57" s="324"/>
      <c r="AO57" s="295"/>
      <c r="AP57" s="333"/>
      <c r="AQ57" s="133"/>
      <c r="AR57" s="337"/>
      <c r="AS57" s="133"/>
      <c r="AU57" s="198" t="e">
        <f t="shared" si="5"/>
        <v>#VALUE!</v>
      </c>
      <c r="AV57" s="190" t="str">
        <f t="shared" si="6"/>
        <v/>
      </c>
      <c r="AW57" s="191" t="str">
        <f t="shared" si="12"/>
        <v/>
      </c>
      <c r="AX57" s="192" t="str">
        <f t="shared" si="13"/>
        <v/>
      </c>
      <c r="AY57" s="190" t="str">
        <f t="shared" si="11"/>
        <v/>
      </c>
      <c r="AZ57" s="191" t="str">
        <f t="shared" si="14"/>
        <v/>
      </c>
      <c r="BA57" s="192" t="str">
        <f t="shared" si="15"/>
        <v/>
      </c>
      <c r="BB57" s="194">
        <v>1</v>
      </c>
      <c r="BC57" s="194">
        <f t="shared" si="7"/>
        <v>1.02</v>
      </c>
      <c r="BD57" s="194">
        <f t="shared" si="8"/>
        <v>0.98</v>
      </c>
      <c r="BE57" s="194">
        <f t="shared" si="9"/>
        <v>1.03</v>
      </c>
      <c r="BF57" s="194">
        <f t="shared" si="10"/>
        <v>0.97</v>
      </c>
    </row>
    <row r="58" spans="2:58" s="6" customFormat="1" x14ac:dyDescent="0.25">
      <c r="B58" s="107"/>
      <c r="C58" s="108"/>
      <c r="D58" s="125" t="str">
        <f t="shared" si="0"/>
        <v/>
      </c>
      <c r="E58" s="210" t="str">
        <f t="shared" si="1"/>
        <v/>
      </c>
      <c r="F58" s="108"/>
      <c r="G58" s="125" t="str">
        <f t="shared" si="2"/>
        <v/>
      </c>
      <c r="H58" s="210" t="str">
        <f t="shared" si="3"/>
        <v/>
      </c>
      <c r="I58" s="209" t="str">
        <f t="shared" si="4"/>
        <v/>
      </c>
      <c r="J58" s="202"/>
      <c r="K58" s="112"/>
      <c r="L58" s="112"/>
      <c r="M58" s="112"/>
      <c r="N58" s="112"/>
      <c r="O58" s="112"/>
      <c r="P58" s="112"/>
      <c r="Q58" s="113"/>
      <c r="R58" s="114"/>
      <c r="S58" s="114"/>
      <c r="T58" s="114"/>
      <c r="U58" s="114"/>
      <c r="V58" s="114"/>
      <c r="W58" s="115"/>
      <c r="X58" s="202"/>
      <c r="Y58" s="112"/>
      <c r="Z58" s="112"/>
      <c r="AA58" s="112"/>
      <c r="AB58" s="112"/>
      <c r="AC58" s="112"/>
      <c r="AD58" s="112"/>
      <c r="AE58" s="113"/>
      <c r="AF58" s="114"/>
      <c r="AG58" s="114"/>
      <c r="AH58" s="114"/>
      <c r="AI58" s="114"/>
      <c r="AJ58" s="114"/>
      <c r="AK58" s="115"/>
      <c r="AL58" s="311"/>
      <c r="AM58" s="341"/>
      <c r="AN58" s="324"/>
      <c r="AO58" s="295"/>
      <c r="AP58" s="333"/>
      <c r="AQ58" s="133"/>
      <c r="AR58" s="337"/>
      <c r="AS58" s="133"/>
      <c r="AU58" s="198" t="e">
        <f t="shared" si="5"/>
        <v>#VALUE!</v>
      </c>
      <c r="AV58" s="190" t="str">
        <f t="shared" si="6"/>
        <v/>
      </c>
      <c r="AW58" s="191" t="str">
        <f t="shared" si="12"/>
        <v/>
      </c>
      <c r="AX58" s="192" t="str">
        <f t="shared" si="13"/>
        <v/>
      </c>
      <c r="AY58" s="190" t="str">
        <f t="shared" si="11"/>
        <v/>
      </c>
      <c r="AZ58" s="191" t="str">
        <f t="shared" si="14"/>
        <v/>
      </c>
      <c r="BA58" s="192" t="str">
        <f t="shared" si="15"/>
        <v/>
      </c>
      <c r="BB58" s="194">
        <v>1</v>
      </c>
      <c r="BC58" s="194">
        <f t="shared" si="7"/>
        <v>1.02</v>
      </c>
      <c r="BD58" s="194">
        <f t="shared" si="8"/>
        <v>0.98</v>
      </c>
      <c r="BE58" s="194">
        <f t="shared" si="9"/>
        <v>1.03</v>
      </c>
      <c r="BF58" s="194">
        <f t="shared" si="10"/>
        <v>0.97</v>
      </c>
    </row>
    <row r="59" spans="2:58" s="6" customFormat="1" x14ac:dyDescent="0.25">
      <c r="B59" s="107"/>
      <c r="C59" s="108"/>
      <c r="D59" s="125" t="str">
        <f t="shared" si="0"/>
        <v/>
      </c>
      <c r="E59" s="210" t="str">
        <f t="shared" si="1"/>
        <v/>
      </c>
      <c r="F59" s="108"/>
      <c r="G59" s="125" t="str">
        <f t="shared" si="2"/>
        <v/>
      </c>
      <c r="H59" s="210" t="str">
        <f t="shared" si="3"/>
        <v/>
      </c>
      <c r="I59" s="209" t="str">
        <f t="shared" si="4"/>
        <v/>
      </c>
      <c r="J59" s="202"/>
      <c r="K59" s="112"/>
      <c r="L59" s="112"/>
      <c r="M59" s="112"/>
      <c r="N59" s="112"/>
      <c r="O59" s="112"/>
      <c r="P59" s="112"/>
      <c r="Q59" s="113"/>
      <c r="R59" s="114"/>
      <c r="S59" s="114"/>
      <c r="T59" s="114"/>
      <c r="U59" s="114"/>
      <c r="V59" s="114"/>
      <c r="W59" s="115"/>
      <c r="X59" s="202"/>
      <c r="Y59" s="112"/>
      <c r="Z59" s="112"/>
      <c r="AA59" s="112"/>
      <c r="AB59" s="112"/>
      <c r="AC59" s="112"/>
      <c r="AD59" s="112"/>
      <c r="AE59" s="113"/>
      <c r="AF59" s="114"/>
      <c r="AG59" s="114"/>
      <c r="AH59" s="114"/>
      <c r="AI59" s="114"/>
      <c r="AJ59" s="114"/>
      <c r="AK59" s="115"/>
      <c r="AL59" s="311"/>
      <c r="AM59" s="341"/>
      <c r="AN59" s="324"/>
      <c r="AO59" s="295"/>
      <c r="AP59" s="333"/>
      <c r="AQ59" s="133"/>
      <c r="AR59" s="337"/>
      <c r="AS59" s="133"/>
      <c r="AU59" s="198" t="e">
        <f t="shared" si="5"/>
        <v>#VALUE!</v>
      </c>
      <c r="AV59" s="190" t="str">
        <f t="shared" si="6"/>
        <v/>
      </c>
      <c r="AW59" s="191" t="str">
        <f t="shared" si="12"/>
        <v/>
      </c>
      <c r="AX59" s="192" t="str">
        <f t="shared" si="13"/>
        <v/>
      </c>
      <c r="AY59" s="190" t="str">
        <f t="shared" si="11"/>
        <v/>
      </c>
      <c r="AZ59" s="191" t="str">
        <f t="shared" si="14"/>
        <v/>
      </c>
      <c r="BA59" s="192" t="str">
        <f t="shared" si="15"/>
        <v/>
      </c>
      <c r="BB59" s="194">
        <v>1</v>
      </c>
      <c r="BC59" s="194">
        <f t="shared" si="7"/>
        <v>1.02</v>
      </c>
      <c r="BD59" s="194">
        <f t="shared" si="8"/>
        <v>0.98</v>
      </c>
      <c r="BE59" s="194">
        <f t="shared" si="9"/>
        <v>1.03</v>
      </c>
      <c r="BF59" s="194">
        <f t="shared" si="10"/>
        <v>0.97</v>
      </c>
    </row>
    <row r="60" spans="2:58" s="6" customFormat="1" x14ac:dyDescent="0.25">
      <c r="B60" s="107"/>
      <c r="C60" s="108"/>
      <c r="D60" s="125" t="str">
        <f t="shared" si="0"/>
        <v/>
      </c>
      <c r="E60" s="210" t="str">
        <f t="shared" si="1"/>
        <v/>
      </c>
      <c r="F60" s="108"/>
      <c r="G60" s="125" t="str">
        <f t="shared" si="2"/>
        <v/>
      </c>
      <c r="H60" s="210" t="str">
        <f t="shared" si="3"/>
        <v/>
      </c>
      <c r="I60" s="209" t="str">
        <f t="shared" si="4"/>
        <v/>
      </c>
      <c r="J60" s="202"/>
      <c r="K60" s="112"/>
      <c r="L60" s="112"/>
      <c r="M60" s="112"/>
      <c r="N60" s="112"/>
      <c r="O60" s="112"/>
      <c r="P60" s="112"/>
      <c r="Q60" s="113"/>
      <c r="R60" s="114"/>
      <c r="S60" s="114"/>
      <c r="T60" s="114"/>
      <c r="U60" s="114"/>
      <c r="V60" s="114"/>
      <c r="W60" s="115"/>
      <c r="X60" s="202"/>
      <c r="Y60" s="112"/>
      <c r="Z60" s="112"/>
      <c r="AA60" s="112"/>
      <c r="AB60" s="112"/>
      <c r="AC60" s="112"/>
      <c r="AD60" s="112"/>
      <c r="AE60" s="113"/>
      <c r="AF60" s="114"/>
      <c r="AG60" s="114"/>
      <c r="AH60" s="114"/>
      <c r="AI60" s="114"/>
      <c r="AJ60" s="114"/>
      <c r="AK60" s="115"/>
      <c r="AL60" s="311"/>
      <c r="AM60" s="341"/>
      <c r="AN60" s="116"/>
      <c r="AO60" s="295"/>
      <c r="AP60" s="333"/>
      <c r="AQ60" s="133"/>
      <c r="AR60" s="337"/>
      <c r="AS60" s="133"/>
      <c r="AU60" s="198" t="e">
        <f t="shared" si="5"/>
        <v>#VALUE!</v>
      </c>
      <c r="AV60" s="190" t="str">
        <f t="shared" si="6"/>
        <v/>
      </c>
      <c r="AW60" s="191" t="str">
        <f t="shared" si="12"/>
        <v/>
      </c>
      <c r="AX60" s="192" t="str">
        <f t="shared" si="13"/>
        <v/>
      </c>
      <c r="AY60" s="190" t="str">
        <f t="shared" si="11"/>
        <v/>
      </c>
      <c r="AZ60" s="191" t="str">
        <f t="shared" si="14"/>
        <v/>
      </c>
      <c r="BA60" s="192" t="str">
        <f t="shared" si="15"/>
        <v/>
      </c>
      <c r="BB60" s="194">
        <v>1</v>
      </c>
      <c r="BC60" s="194">
        <f t="shared" si="7"/>
        <v>1.02</v>
      </c>
      <c r="BD60" s="194">
        <f t="shared" si="8"/>
        <v>0.98</v>
      </c>
      <c r="BE60" s="194">
        <f t="shared" si="9"/>
        <v>1.03</v>
      </c>
      <c r="BF60" s="194">
        <f t="shared" si="10"/>
        <v>0.97</v>
      </c>
    </row>
    <row r="61" spans="2:58" s="6" customFormat="1" x14ac:dyDescent="0.25">
      <c r="B61" s="107"/>
      <c r="C61" s="108"/>
      <c r="D61" s="125" t="str">
        <f t="shared" si="0"/>
        <v/>
      </c>
      <c r="E61" s="210" t="str">
        <f t="shared" si="1"/>
        <v/>
      </c>
      <c r="F61" s="108"/>
      <c r="G61" s="125" t="str">
        <f t="shared" si="2"/>
        <v/>
      </c>
      <c r="H61" s="210" t="str">
        <f t="shared" si="3"/>
        <v/>
      </c>
      <c r="I61" s="209" t="str">
        <f t="shared" si="4"/>
        <v/>
      </c>
      <c r="J61" s="202"/>
      <c r="K61" s="112"/>
      <c r="L61" s="112"/>
      <c r="M61" s="112"/>
      <c r="N61" s="112"/>
      <c r="O61" s="112"/>
      <c r="P61" s="112"/>
      <c r="Q61" s="113"/>
      <c r="R61" s="114"/>
      <c r="S61" s="114"/>
      <c r="T61" s="114"/>
      <c r="U61" s="114"/>
      <c r="V61" s="114"/>
      <c r="W61" s="115"/>
      <c r="X61" s="202"/>
      <c r="Y61" s="112"/>
      <c r="Z61" s="112"/>
      <c r="AA61" s="112"/>
      <c r="AB61" s="112"/>
      <c r="AC61" s="112"/>
      <c r="AD61" s="112"/>
      <c r="AE61" s="113"/>
      <c r="AF61" s="114"/>
      <c r="AG61" s="114"/>
      <c r="AH61" s="114"/>
      <c r="AI61" s="114"/>
      <c r="AJ61" s="114"/>
      <c r="AK61" s="115"/>
      <c r="AL61" s="311"/>
      <c r="AM61" s="341"/>
      <c r="AN61" s="116"/>
      <c r="AO61" s="295"/>
      <c r="AP61" s="333"/>
      <c r="AQ61" s="133"/>
      <c r="AR61" s="337"/>
      <c r="AS61" s="133"/>
      <c r="AU61" s="198" t="e">
        <f t="shared" si="5"/>
        <v>#VALUE!</v>
      </c>
      <c r="AV61" s="190" t="str">
        <f t="shared" si="6"/>
        <v/>
      </c>
      <c r="AW61" s="191" t="str">
        <f t="shared" si="12"/>
        <v/>
      </c>
      <c r="AX61" s="192" t="str">
        <f t="shared" si="13"/>
        <v/>
      </c>
      <c r="AY61" s="190" t="str">
        <f t="shared" si="11"/>
        <v/>
      </c>
      <c r="AZ61" s="191" t="str">
        <f t="shared" si="14"/>
        <v/>
      </c>
      <c r="BA61" s="192" t="str">
        <f t="shared" si="15"/>
        <v/>
      </c>
      <c r="BB61" s="194">
        <v>1</v>
      </c>
      <c r="BC61" s="194">
        <f t="shared" si="7"/>
        <v>1.02</v>
      </c>
      <c r="BD61" s="194">
        <f t="shared" si="8"/>
        <v>0.98</v>
      </c>
      <c r="BE61" s="194">
        <f t="shared" si="9"/>
        <v>1.03</v>
      </c>
      <c r="BF61" s="194">
        <f t="shared" si="10"/>
        <v>0.97</v>
      </c>
    </row>
    <row r="62" spans="2:58" s="6" customFormat="1" x14ac:dyDescent="0.25">
      <c r="B62" s="107"/>
      <c r="C62" s="108"/>
      <c r="D62" s="125" t="str">
        <f t="shared" si="0"/>
        <v/>
      </c>
      <c r="E62" s="210" t="str">
        <f t="shared" si="1"/>
        <v/>
      </c>
      <c r="F62" s="108"/>
      <c r="G62" s="125" t="str">
        <f t="shared" si="2"/>
        <v/>
      </c>
      <c r="H62" s="210" t="str">
        <f t="shared" si="3"/>
        <v/>
      </c>
      <c r="I62" s="209" t="str">
        <f t="shared" si="4"/>
        <v/>
      </c>
      <c r="J62" s="202"/>
      <c r="K62" s="112"/>
      <c r="L62" s="112"/>
      <c r="M62" s="112"/>
      <c r="N62" s="112"/>
      <c r="O62" s="112"/>
      <c r="P62" s="112"/>
      <c r="Q62" s="113"/>
      <c r="R62" s="114"/>
      <c r="S62" s="114"/>
      <c r="T62" s="114"/>
      <c r="U62" s="114"/>
      <c r="V62" s="114"/>
      <c r="W62" s="115"/>
      <c r="X62" s="202"/>
      <c r="Y62" s="112"/>
      <c r="Z62" s="112"/>
      <c r="AA62" s="112"/>
      <c r="AB62" s="112"/>
      <c r="AC62" s="112"/>
      <c r="AD62" s="112"/>
      <c r="AE62" s="113"/>
      <c r="AF62" s="114"/>
      <c r="AG62" s="114"/>
      <c r="AH62" s="114"/>
      <c r="AI62" s="114"/>
      <c r="AJ62" s="114"/>
      <c r="AK62" s="115"/>
      <c r="AL62" s="311"/>
      <c r="AM62" s="341"/>
      <c r="AN62" s="116"/>
      <c r="AO62" s="295"/>
      <c r="AP62" s="333"/>
      <c r="AQ62" s="133"/>
      <c r="AR62" s="337"/>
      <c r="AS62" s="133"/>
      <c r="AU62" s="198" t="e">
        <f t="shared" si="5"/>
        <v>#VALUE!</v>
      </c>
      <c r="AV62" s="190" t="str">
        <f t="shared" si="6"/>
        <v/>
      </c>
      <c r="AW62" s="191" t="str">
        <f t="shared" si="12"/>
        <v/>
      </c>
      <c r="AX62" s="192" t="str">
        <f t="shared" si="13"/>
        <v/>
      </c>
      <c r="AY62" s="190" t="str">
        <f t="shared" si="11"/>
        <v/>
      </c>
      <c r="AZ62" s="191" t="str">
        <f t="shared" si="14"/>
        <v/>
      </c>
      <c r="BA62" s="192" t="str">
        <f t="shared" si="15"/>
        <v/>
      </c>
      <c r="BB62" s="194">
        <v>1</v>
      </c>
      <c r="BC62" s="194">
        <f t="shared" si="7"/>
        <v>1.02</v>
      </c>
      <c r="BD62" s="194">
        <f t="shared" si="8"/>
        <v>0.98</v>
      </c>
      <c r="BE62" s="194">
        <f t="shared" si="9"/>
        <v>1.03</v>
      </c>
      <c r="BF62" s="194">
        <f t="shared" si="10"/>
        <v>0.97</v>
      </c>
    </row>
    <row r="63" spans="2:58" s="6" customFormat="1" x14ac:dyDescent="0.25">
      <c r="B63" s="107"/>
      <c r="C63" s="108"/>
      <c r="D63" s="125" t="str">
        <f t="shared" si="0"/>
        <v/>
      </c>
      <c r="E63" s="210" t="str">
        <f t="shared" si="1"/>
        <v/>
      </c>
      <c r="F63" s="108"/>
      <c r="G63" s="125" t="str">
        <f t="shared" si="2"/>
        <v/>
      </c>
      <c r="H63" s="210" t="str">
        <f t="shared" si="3"/>
        <v/>
      </c>
      <c r="I63" s="209" t="str">
        <f t="shared" si="4"/>
        <v/>
      </c>
      <c r="J63" s="202"/>
      <c r="K63" s="112"/>
      <c r="L63" s="112"/>
      <c r="M63" s="112"/>
      <c r="N63" s="112"/>
      <c r="O63" s="112"/>
      <c r="P63" s="112"/>
      <c r="Q63" s="113"/>
      <c r="R63" s="114"/>
      <c r="S63" s="114"/>
      <c r="T63" s="114"/>
      <c r="U63" s="114"/>
      <c r="V63" s="114"/>
      <c r="W63" s="115"/>
      <c r="X63" s="202"/>
      <c r="Y63" s="112"/>
      <c r="Z63" s="112"/>
      <c r="AA63" s="112"/>
      <c r="AB63" s="112"/>
      <c r="AC63" s="112"/>
      <c r="AD63" s="112"/>
      <c r="AE63" s="113"/>
      <c r="AF63" s="114"/>
      <c r="AG63" s="114"/>
      <c r="AH63" s="114"/>
      <c r="AI63" s="114"/>
      <c r="AJ63" s="114"/>
      <c r="AK63" s="115"/>
      <c r="AL63" s="311"/>
      <c r="AM63" s="341"/>
      <c r="AN63" s="116"/>
      <c r="AO63" s="295"/>
      <c r="AP63" s="333"/>
      <c r="AQ63" s="133"/>
      <c r="AR63" s="337"/>
      <c r="AS63" s="133"/>
      <c r="AU63" s="198" t="e">
        <f t="shared" si="5"/>
        <v>#VALUE!</v>
      </c>
      <c r="AV63" s="190" t="str">
        <f t="shared" si="6"/>
        <v/>
      </c>
      <c r="AW63" s="191" t="str">
        <f t="shared" ref="AW63:AW104" si="16">IF(C63="",IF(AV63="","",AV63),AVERAGE(AV53:AV73))</f>
        <v/>
      </c>
      <c r="AX63" s="192" t="str">
        <f t="shared" si="13"/>
        <v/>
      </c>
      <c r="AY63" s="190" t="str">
        <f t="shared" si="11"/>
        <v/>
      </c>
      <c r="AZ63" s="191" t="str">
        <f t="shared" ref="AZ63:AZ104" si="17">IF(F63="",IF(AY63="","",AY63),AVERAGE(AY53:AY73))</f>
        <v/>
      </c>
      <c r="BA63" s="192" t="str">
        <f t="shared" si="15"/>
        <v/>
      </c>
      <c r="BB63" s="194">
        <v>1</v>
      </c>
      <c r="BC63" s="194">
        <f t="shared" si="7"/>
        <v>1.02</v>
      </c>
      <c r="BD63" s="194">
        <f t="shared" si="8"/>
        <v>0.98</v>
      </c>
      <c r="BE63" s="194">
        <f t="shared" si="9"/>
        <v>1.03</v>
      </c>
      <c r="BF63" s="194">
        <f t="shared" si="10"/>
        <v>0.97</v>
      </c>
    </row>
    <row r="64" spans="2:58" s="6" customFormat="1" x14ac:dyDescent="0.25">
      <c r="B64" s="107"/>
      <c r="C64" s="108"/>
      <c r="D64" s="125" t="str">
        <f t="shared" si="0"/>
        <v/>
      </c>
      <c r="E64" s="210" t="str">
        <f t="shared" si="1"/>
        <v/>
      </c>
      <c r="F64" s="108"/>
      <c r="G64" s="125" t="str">
        <f t="shared" si="2"/>
        <v/>
      </c>
      <c r="H64" s="210" t="str">
        <f t="shared" si="3"/>
        <v/>
      </c>
      <c r="I64" s="209" t="str">
        <f t="shared" si="4"/>
        <v/>
      </c>
      <c r="J64" s="202"/>
      <c r="K64" s="112"/>
      <c r="L64" s="112"/>
      <c r="M64" s="112"/>
      <c r="N64" s="112"/>
      <c r="O64" s="112"/>
      <c r="P64" s="112"/>
      <c r="Q64" s="113"/>
      <c r="R64" s="114"/>
      <c r="S64" s="114"/>
      <c r="T64" s="114"/>
      <c r="U64" s="114"/>
      <c r="V64" s="114"/>
      <c r="W64" s="115"/>
      <c r="X64" s="202"/>
      <c r="Y64" s="112"/>
      <c r="Z64" s="112"/>
      <c r="AA64" s="112"/>
      <c r="AB64" s="112"/>
      <c r="AC64" s="112"/>
      <c r="AD64" s="112"/>
      <c r="AE64" s="113"/>
      <c r="AF64" s="114"/>
      <c r="AG64" s="114"/>
      <c r="AH64" s="114"/>
      <c r="AI64" s="114"/>
      <c r="AJ64" s="114"/>
      <c r="AK64" s="115"/>
      <c r="AL64" s="311"/>
      <c r="AM64" s="341"/>
      <c r="AN64" s="116"/>
      <c r="AO64" s="295"/>
      <c r="AP64" s="333"/>
      <c r="AQ64" s="133"/>
      <c r="AR64" s="337"/>
      <c r="AS64" s="133"/>
      <c r="AU64" s="198" t="e">
        <f t="shared" si="5"/>
        <v>#VALUE!</v>
      </c>
      <c r="AV64" s="190" t="str">
        <f t="shared" si="6"/>
        <v/>
      </c>
      <c r="AW64" s="191" t="str">
        <f t="shared" si="16"/>
        <v/>
      </c>
      <c r="AX64" s="192" t="str">
        <f t="shared" si="13"/>
        <v/>
      </c>
      <c r="AY64" s="190" t="str">
        <f t="shared" si="11"/>
        <v/>
      </c>
      <c r="AZ64" s="191" t="str">
        <f t="shared" si="17"/>
        <v/>
      </c>
      <c r="BA64" s="192" t="str">
        <f t="shared" si="15"/>
        <v/>
      </c>
      <c r="BB64" s="194">
        <v>1</v>
      </c>
      <c r="BC64" s="194">
        <f t="shared" si="7"/>
        <v>1.02</v>
      </c>
      <c r="BD64" s="194">
        <f t="shared" si="8"/>
        <v>0.98</v>
      </c>
      <c r="BE64" s="194">
        <f t="shared" si="9"/>
        <v>1.03</v>
      </c>
      <c r="BF64" s="194">
        <f t="shared" si="10"/>
        <v>0.97</v>
      </c>
    </row>
    <row r="65" spans="2:58" s="6" customFormat="1" x14ac:dyDescent="0.25">
      <c r="B65" s="107"/>
      <c r="C65" s="108"/>
      <c r="D65" s="125" t="str">
        <f t="shared" si="0"/>
        <v/>
      </c>
      <c r="E65" s="210" t="str">
        <f t="shared" si="1"/>
        <v/>
      </c>
      <c r="F65" s="108"/>
      <c r="G65" s="125" t="str">
        <f t="shared" si="2"/>
        <v/>
      </c>
      <c r="H65" s="210" t="str">
        <f t="shared" si="3"/>
        <v/>
      </c>
      <c r="I65" s="209" t="str">
        <f t="shared" si="4"/>
        <v/>
      </c>
      <c r="J65" s="202"/>
      <c r="K65" s="112"/>
      <c r="L65" s="112"/>
      <c r="M65" s="112"/>
      <c r="N65" s="112"/>
      <c r="O65" s="112"/>
      <c r="P65" s="112"/>
      <c r="Q65" s="113"/>
      <c r="R65" s="114"/>
      <c r="S65" s="114"/>
      <c r="T65" s="114"/>
      <c r="U65" s="114"/>
      <c r="V65" s="114"/>
      <c r="W65" s="115"/>
      <c r="X65" s="202"/>
      <c r="Y65" s="112"/>
      <c r="Z65" s="112"/>
      <c r="AA65" s="112"/>
      <c r="AB65" s="112"/>
      <c r="AC65" s="112"/>
      <c r="AD65" s="112"/>
      <c r="AE65" s="113"/>
      <c r="AF65" s="114"/>
      <c r="AG65" s="114"/>
      <c r="AH65" s="114"/>
      <c r="AI65" s="114"/>
      <c r="AJ65" s="114"/>
      <c r="AK65" s="115"/>
      <c r="AL65" s="311"/>
      <c r="AM65" s="341"/>
      <c r="AN65" s="116"/>
      <c r="AO65" s="295"/>
      <c r="AP65" s="333"/>
      <c r="AQ65" s="133"/>
      <c r="AR65" s="337"/>
      <c r="AS65" s="133"/>
      <c r="AU65" s="198" t="e">
        <f t="shared" si="5"/>
        <v>#VALUE!</v>
      </c>
      <c r="AV65" s="190" t="str">
        <f t="shared" si="6"/>
        <v/>
      </c>
      <c r="AW65" s="191" t="str">
        <f t="shared" si="16"/>
        <v/>
      </c>
      <c r="AX65" s="192" t="str">
        <f t="shared" si="13"/>
        <v/>
      </c>
      <c r="AY65" s="190" t="str">
        <f t="shared" si="11"/>
        <v/>
      </c>
      <c r="AZ65" s="191" t="str">
        <f t="shared" si="17"/>
        <v/>
      </c>
      <c r="BA65" s="192" t="str">
        <f t="shared" si="15"/>
        <v/>
      </c>
      <c r="BB65" s="194">
        <v>1</v>
      </c>
      <c r="BC65" s="194">
        <f t="shared" si="7"/>
        <v>1.02</v>
      </c>
      <c r="BD65" s="194">
        <f t="shared" si="8"/>
        <v>0.98</v>
      </c>
      <c r="BE65" s="194">
        <f t="shared" si="9"/>
        <v>1.03</v>
      </c>
      <c r="BF65" s="194">
        <f t="shared" si="10"/>
        <v>0.97</v>
      </c>
    </row>
    <row r="66" spans="2:58" s="6" customFormat="1" x14ac:dyDescent="0.25">
      <c r="B66" s="107"/>
      <c r="C66" s="108"/>
      <c r="D66" s="125" t="str">
        <f t="shared" si="0"/>
        <v/>
      </c>
      <c r="E66" s="210" t="str">
        <f t="shared" si="1"/>
        <v/>
      </c>
      <c r="F66" s="108"/>
      <c r="G66" s="125" t="str">
        <f t="shared" si="2"/>
        <v/>
      </c>
      <c r="H66" s="210" t="str">
        <f t="shared" si="3"/>
        <v/>
      </c>
      <c r="I66" s="209" t="str">
        <f t="shared" si="4"/>
        <v/>
      </c>
      <c r="J66" s="202"/>
      <c r="K66" s="112"/>
      <c r="L66" s="112"/>
      <c r="M66" s="112"/>
      <c r="N66" s="112"/>
      <c r="O66" s="112"/>
      <c r="P66" s="112"/>
      <c r="Q66" s="113"/>
      <c r="R66" s="114"/>
      <c r="S66" s="114"/>
      <c r="T66" s="114"/>
      <c r="U66" s="114"/>
      <c r="V66" s="114"/>
      <c r="W66" s="115"/>
      <c r="X66" s="202"/>
      <c r="Y66" s="112"/>
      <c r="Z66" s="112"/>
      <c r="AA66" s="112"/>
      <c r="AB66" s="112"/>
      <c r="AC66" s="112"/>
      <c r="AD66" s="112"/>
      <c r="AE66" s="113"/>
      <c r="AF66" s="114"/>
      <c r="AG66" s="114"/>
      <c r="AH66" s="114"/>
      <c r="AI66" s="114"/>
      <c r="AJ66" s="114"/>
      <c r="AK66" s="115"/>
      <c r="AL66" s="311"/>
      <c r="AM66" s="341"/>
      <c r="AN66" s="116"/>
      <c r="AO66" s="295"/>
      <c r="AP66" s="333"/>
      <c r="AQ66" s="133"/>
      <c r="AR66" s="337"/>
      <c r="AS66" s="133"/>
      <c r="AU66" s="198" t="e">
        <f t="shared" si="5"/>
        <v>#VALUE!</v>
      </c>
      <c r="AV66" s="190" t="str">
        <f t="shared" si="6"/>
        <v/>
      </c>
      <c r="AW66" s="191" t="str">
        <f t="shared" si="16"/>
        <v/>
      </c>
      <c r="AX66" s="192" t="str">
        <f t="shared" si="13"/>
        <v/>
      </c>
      <c r="AY66" s="190" t="str">
        <f t="shared" si="11"/>
        <v/>
      </c>
      <c r="AZ66" s="191" t="str">
        <f t="shared" si="17"/>
        <v/>
      </c>
      <c r="BA66" s="192" t="str">
        <f t="shared" si="15"/>
        <v/>
      </c>
      <c r="BB66" s="194">
        <v>1</v>
      </c>
      <c r="BC66" s="194">
        <f t="shared" si="7"/>
        <v>1.02</v>
      </c>
      <c r="BD66" s="194">
        <f t="shared" si="8"/>
        <v>0.98</v>
      </c>
      <c r="BE66" s="194">
        <f t="shared" si="9"/>
        <v>1.03</v>
      </c>
      <c r="BF66" s="194">
        <f t="shared" si="10"/>
        <v>0.97</v>
      </c>
    </row>
    <row r="67" spans="2:58" s="6" customFormat="1" x14ac:dyDescent="0.25">
      <c r="B67" s="107"/>
      <c r="C67" s="108"/>
      <c r="D67" s="125" t="str">
        <f t="shared" si="0"/>
        <v/>
      </c>
      <c r="E67" s="210" t="str">
        <f t="shared" si="1"/>
        <v/>
      </c>
      <c r="F67" s="108"/>
      <c r="G67" s="125" t="str">
        <f t="shared" si="2"/>
        <v/>
      </c>
      <c r="H67" s="210" t="str">
        <f t="shared" si="3"/>
        <v/>
      </c>
      <c r="I67" s="209" t="str">
        <f t="shared" si="4"/>
        <v/>
      </c>
      <c r="J67" s="202"/>
      <c r="K67" s="112"/>
      <c r="L67" s="112"/>
      <c r="M67" s="112"/>
      <c r="N67" s="112"/>
      <c r="O67" s="112"/>
      <c r="P67" s="112"/>
      <c r="Q67" s="113"/>
      <c r="R67" s="114"/>
      <c r="S67" s="114"/>
      <c r="T67" s="114"/>
      <c r="U67" s="114"/>
      <c r="V67" s="114"/>
      <c r="W67" s="115"/>
      <c r="X67" s="202"/>
      <c r="Y67" s="112"/>
      <c r="Z67" s="112"/>
      <c r="AA67" s="112"/>
      <c r="AB67" s="112"/>
      <c r="AC67" s="112"/>
      <c r="AD67" s="112"/>
      <c r="AE67" s="113"/>
      <c r="AF67" s="114"/>
      <c r="AG67" s="114"/>
      <c r="AH67" s="114"/>
      <c r="AI67" s="114"/>
      <c r="AJ67" s="114"/>
      <c r="AK67" s="115"/>
      <c r="AL67" s="311"/>
      <c r="AM67" s="341"/>
      <c r="AN67" s="116"/>
      <c r="AO67" s="295"/>
      <c r="AP67" s="333"/>
      <c r="AQ67" s="133"/>
      <c r="AR67" s="337"/>
      <c r="AS67" s="133"/>
      <c r="AU67" s="198" t="e">
        <f t="shared" si="5"/>
        <v>#VALUE!</v>
      </c>
      <c r="AV67" s="190" t="str">
        <f t="shared" si="6"/>
        <v/>
      </c>
      <c r="AW67" s="191" t="str">
        <f t="shared" si="16"/>
        <v/>
      </c>
      <c r="AX67" s="192" t="str">
        <f t="shared" si="13"/>
        <v/>
      </c>
      <c r="AY67" s="190" t="str">
        <f t="shared" si="11"/>
        <v/>
      </c>
      <c r="AZ67" s="191" t="str">
        <f t="shared" si="17"/>
        <v/>
      </c>
      <c r="BA67" s="192" t="str">
        <f t="shared" si="15"/>
        <v/>
      </c>
      <c r="BB67" s="194">
        <v>1</v>
      </c>
      <c r="BC67" s="194">
        <f t="shared" si="7"/>
        <v>1.02</v>
      </c>
      <c r="BD67" s="194">
        <f t="shared" si="8"/>
        <v>0.98</v>
      </c>
      <c r="BE67" s="194">
        <f t="shared" si="9"/>
        <v>1.03</v>
      </c>
      <c r="BF67" s="194">
        <f t="shared" si="10"/>
        <v>0.97</v>
      </c>
    </row>
    <row r="68" spans="2:58" s="6" customFormat="1" x14ac:dyDescent="0.25">
      <c r="B68" s="107"/>
      <c r="C68" s="108"/>
      <c r="D68" s="125" t="str">
        <f t="shared" si="0"/>
        <v/>
      </c>
      <c r="E68" s="210" t="str">
        <f t="shared" si="1"/>
        <v/>
      </c>
      <c r="F68" s="108"/>
      <c r="G68" s="125" t="str">
        <f t="shared" si="2"/>
        <v/>
      </c>
      <c r="H68" s="210" t="str">
        <f t="shared" si="3"/>
        <v/>
      </c>
      <c r="I68" s="209" t="str">
        <f t="shared" si="4"/>
        <v/>
      </c>
      <c r="J68" s="202"/>
      <c r="K68" s="112"/>
      <c r="L68" s="112"/>
      <c r="M68" s="112"/>
      <c r="N68" s="112"/>
      <c r="O68" s="112"/>
      <c r="P68" s="112"/>
      <c r="Q68" s="113"/>
      <c r="R68" s="114"/>
      <c r="S68" s="114"/>
      <c r="T68" s="114"/>
      <c r="U68" s="114"/>
      <c r="V68" s="114"/>
      <c r="W68" s="115"/>
      <c r="X68" s="202"/>
      <c r="Y68" s="112"/>
      <c r="Z68" s="112"/>
      <c r="AA68" s="112"/>
      <c r="AB68" s="112"/>
      <c r="AC68" s="112"/>
      <c r="AD68" s="112"/>
      <c r="AE68" s="113"/>
      <c r="AF68" s="114"/>
      <c r="AG68" s="114"/>
      <c r="AH68" s="114"/>
      <c r="AI68" s="114"/>
      <c r="AJ68" s="114"/>
      <c r="AK68" s="115"/>
      <c r="AL68" s="311"/>
      <c r="AM68" s="341"/>
      <c r="AN68" s="116"/>
      <c r="AO68" s="295"/>
      <c r="AP68" s="333"/>
      <c r="AQ68" s="133"/>
      <c r="AR68" s="337"/>
      <c r="AS68" s="133"/>
      <c r="AU68" s="198" t="e">
        <f t="shared" si="5"/>
        <v>#VALUE!</v>
      </c>
      <c r="AV68" s="190" t="str">
        <f t="shared" si="6"/>
        <v/>
      </c>
      <c r="AW68" s="191" t="str">
        <f t="shared" si="16"/>
        <v/>
      </c>
      <c r="AX68" s="192" t="str">
        <f t="shared" si="13"/>
        <v/>
      </c>
      <c r="AY68" s="190" t="str">
        <f t="shared" si="11"/>
        <v/>
      </c>
      <c r="AZ68" s="191" t="str">
        <f t="shared" si="17"/>
        <v/>
      </c>
      <c r="BA68" s="192" t="str">
        <f t="shared" si="15"/>
        <v/>
      </c>
      <c r="BB68" s="194">
        <v>1</v>
      </c>
      <c r="BC68" s="194">
        <f t="shared" si="7"/>
        <v>1.02</v>
      </c>
      <c r="BD68" s="194">
        <f t="shared" si="8"/>
        <v>0.98</v>
      </c>
      <c r="BE68" s="194">
        <f t="shared" si="9"/>
        <v>1.03</v>
      </c>
      <c r="BF68" s="194">
        <f t="shared" si="10"/>
        <v>0.97</v>
      </c>
    </row>
    <row r="69" spans="2:58" s="6" customFormat="1" x14ac:dyDescent="0.25">
      <c r="B69" s="107"/>
      <c r="C69" s="108"/>
      <c r="D69" s="125" t="str">
        <f t="shared" si="0"/>
        <v/>
      </c>
      <c r="E69" s="210" t="str">
        <f t="shared" si="1"/>
        <v/>
      </c>
      <c r="F69" s="108"/>
      <c r="G69" s="125" t="str">
        <f t="shared" si="2"/>
        <v/>
      </c>
      <c r="H69" s="210" t="str">
        <f t="shared" si="3"/>
        <v/>
      </c>
      <c r="I69" s="209" t="str">
        <f t="shared" si="4"/>
        <v/>
      </c>
      <c r="J69" s="202"/>
      <c r="K69" s="112"/>
      <c r="L69" s="112"/>
      <c r="M69" s="112"/>
      <c r="N69" s="112"/>
      <c r="O69" s="112"/>
      <c r="P69" s="112"/>
      <c r="Q69" s="113"/>
      <c r="R69" s="114"/>
      <c r="S69" s="114"/>
      <c r="T69" s="114"/>
      <c r="U69" s="114"/>
      <c r="V69" s="114"/>
      <c r="W69" s="115"/>
      <c r="X69" s="202"/>
      <c r="Y69" s="112"/>
      <c r="Z69" s="112"/>
      <c r="AA69" s="112"/>
      <c r="AB69" s="112"/>
      <c r="AC69" s="112"/>
      <c r="AD69" s="112"/>
      <c r="AE69" s="113"/>
      <c r="AF69" s="114"/>
      <c r="AG69" s="114"/>
      <c r="AH69" s="114"/>
      <c r="AI69" s="114"/>
      <c r="AJ69" s="114"/>
      <c r="AK69" s="115"/>
      <c r="AL69" s="311"/>
      <c r="AM69" s="341"/>
      <c r="AN69" s="116"/>
      <c r="AO69" s="295"/>
      <c r="AP69" s="333"/>
      <c r="AQ69" s="133"/>
      <c r="AR69" s="337"/>
      <c r="AS69" s="133"/>
      <c r="AU69" s="198" t="e">
        <f t="shared" si="5"/>
        <v>#VALUE!</v>
      </c>
      <c r="AV69" s="190" t="str">
        <f t="shared" si="6"/>
        <v/>
      </c>
      <c r="AW69" s="191" t="str">
        <f t="shared" si="16"/>
        <v/>
      </c>
      <c r="AX69" s="192" t="str">
        <f t="shared" si="13"/>
        <v/>
      </c>
      <c r="AY69" s="190" t="str">
        <f t="shared" si="11"/>
        <v/>
      </c>
      <c r="AZ69" s="191" t="str">
        <f t="shared" si="17"/>
        <v/>
      </c>
      <c r="BA69" s="192" t="str">
        <f t="shared" si="15"/>
        <v/>
      </c>
      <c r="BB69" s="194">
        <v>1</v>
      </c>
      <c r="BC69" s="194">
        <f t="shared" si="7"/>
        <v>1.02</v>
      </c>
      <c r="BD69" s="194">
        <f t="shared" si="8"/>
        <v>0.98</v>
      </c>
      <c r="BE69" s="194">
        <f t="shared" si="9"/>
        <v>1.03</v>
      </c>
      <c r="BF69" s="194">
        <f t="shared" si="10"/>
        <v>0.97</v>
      </c>
    </row>
    <row r="70" spans="2:58" s="6" customFormat="1" x14ac:dyDescent="0.25">
      <c r="B70" s="107"/>
      <c r="C70" s="108"/>
      <c r="D70" s="125" t="str">
        <f t="shared" si="0"/>
        <v/>
      </c>
      <c r="E70" s="210" t="str">
        <f t="shared" si="1"/>
        <v/>
      </c>
      <c r="F70" s="108"/>
      <c r="G70" s="125" t="str">
        <f t="shared" si="2"/>
        <v/>
      </c>
      <c r="H70" s="210" t="str">
        <f t="shared" si="3"/>
        <v/>
      </c>
      <c r="I70" s="209" t="str">
        <f t="shared" si="4"/>
        <v/>
      </c>
      <c r="J70" s="202"/>
      <c r="K70" s="112"/>
      <c r="L70" s="112"/>
      <c r="M70" s="112"/>
      <c r="N70" s="112"/>
      <c r="O70" s="112"/>
      <c r="P70" s="112"/>
      <c r="Q70" s="113"/>
      <c r="R70" s="114"/>
      <c r="S70" s="114"/>
      <c r="T70" s="114"/>
      <c r="U70" s="114"/>
      <c r="V70" s="114"/>
      <c r="W70" s="115"/>
      <c r="X70" s="202"/>
      <c r="Y70" s="112"/>
      <c r="Z70" s="112"/>
      <c r="AA70" s="112"/>
      <c r="AB70" s="112"/>
      <c r="AC70" s="112"/>
      <c r="AD70" s="112"/>
      <c r="AE70" s="113"/>
      <c r="AF70" s="114"/>
      <c r="AG70" s="114"/>
      <c r="AH70" s="114"/>
      <c r="AI70" s="114"/>
      <c r="AJ70" s="114"/>
      <c r="AK70" s="115"/>
      <c r="AL70" s="311"/>
      <c r="AM70" s="341"/>
      <c r="AN70" s="116"/>
      <c r="AO70" s="295"/>
      <c r="AP70" s="333"/>
      <c r="AQ70" s="133"/>
      <c r="AR70" s="337"/>
      <c r="AS70" s="133"/>
      <c r="AU70" s="198" t="e">
        <f t="shared" si="5"/>
        <v>#VALUE!</v>
      </c>
      <c r="AV70" s="190" t="str">
        <f t="shared" si="6"/>
        <v/>
      </c>
      <c r="AW70" s="191" t="str">
        <f t="shared" si="16"/>
        <v/>
      </c>
      <c r="AX70" s="192" t="str">
        <f t="shared" si="13"/>
        <v/>
      </c>
      <c r="AY70" s="190" t="str">
        <f t="shared" si="11"/>
        <v/>
      </c>
      <c r="AZ70" s="191" t="str">
        <f t="shared" si="17"/>
        <v/>
      </c>
      <c r="BA70" s="192" t="str">
        <f t="shared" si="15"/>
        <v/>
      </c>
      <c r="BB70" s="194">
        <v>1</v>
      </c>
      <c r="BC70" s="194">
        <f t="shared" si="7"/>
        <v>1.02</v>
      </c>
      <c r="BD70" s="194">
        <f t="shared" si="8"/>
        <v>0.98</v>
      </c>
      <c r="BE70" s="194">
        <f t="shared" si="9"/>
        <v>1.03</v>
      </c>
      <c r="BF70" s="194">
        <f t="shared" si="10"/>
        <v>0.97</v>
      </c>
    </row>
    <row r="71" spans="2:58" s="6" customFormat="1" x14ac:dyDescent="0.25">
      <c r="B71" s="107"/>
      <c r="C71" s="108"/>
      <c r="D71" s="125" t="str">
        <f t="shared" si="0"/>
        <v/>
      </c>
      <c r="E71" s="210" t="str">
        <f t="shared" si="1"/>
        <v/>
      </c>
      <c r="F71" s="108"/>
      <c r="G71" s="125" t="str">
        <f t="shared" si="2"/>
        <v/>
      </c>
      <c r="H71" s="210" t="str">
        <f t="shared" si="3"/>
        <v/>
      </c>
      <c r="I71" s="209" t="str">
        <f t="shared" si="4"/>
        <v/>
      </c>
      <c r="J71" s="202"/>
      <c r="K71" s="112"/>
      <c r="L71" s="112"/>
      <c r="M71" s="112"/>
      <c r="N71" s="112"/>
      <c r="O71" s="112"/>
      <c r="P71" s="112"/>
      <c r="Q71" s="113"/>
      <c r="R71" s="114"/>
      <c r="S71" s="114"/>
      <c r="T71" s="114"/>
      <c r="U71" s="114"/>
      <c r="V71" s="114"/>
      <c r="W71" s="115"/>
      <c r="X71" s="202"/>
      <c r="Y71" s="112"/>
      <c r="Z71" s="112"/>
      <c r="AA71" s="112"/>
      <c r="AB71" s="112"/>
      <c r="AC71" s="112"/>
      <c r="AD71" s="112"/>
      <c r="AE71" s="113"/>
      <c r="AF71" s="114"/>
      <c r="AG71" s="114"/>
      <c r="AH71" s="114"/>
      <c r="AI71" s="114"/>
      <c r="AJ71" s="114"/>
      <c r="AK71" s="115"/>
      <c r="AL71" s="311"/>
      <c r="AM71" s="341"/>
      <c r="AN71" s="116"/>
      <c r="AO71" s="295"/>
      <c r="AP71" s="333"/>
      <c r="AQ71" s="133"/>
      <c r="AR71" s="337"/>
      <c r="AS71" s="133"/>
      <c r="AU71" s="198" t="e">
        <f t="shared" si="5"/>
        <v>#VALUE!</v>
      </c>
      <c r="AV71" s="190" t="str">
        <f t="shared" si="6"/>
        <v/>
      </c>
      <c r="AW71" s="191" t="str">
        <f t="shared" si="16"/>
        <v/>
      </c>
      <c r="AX71" s="192" t="str">
        <f t="shared" si="13"/>
        <v/>
      </c>
      <c r="AY71" s="190" t="str">
        <f t="shared" si="11"/>
        <v/>
      </c>
      <c r="AZ71" s="191" t="str">
        <f t="shared" si="17"/>
        <v/>
      </c>
      <c r="BA71" s="192" t="str">
        <f t="shared" si="15"/>
        <v/>
      </c>
      <c r="BB71" s="194">
        <v>1</v>
      </c>
      <c r="BC71" s="194">
        <f t="shared" si="7"/>
        <v>1.02</v>
      </c>
      <c r="BD71" s="194">
        <f t="shared" si="8"/>
        <v>0.98</v>
      </c>
      <c r="BE71" s="194">
        <f t="shared" si="9"/>
        <v>1.03</v>
      </c>
      <c r="BF71" s="194">
        <f t="shared" si="10"/>
        <v>0.97</v>
      </c>
    </row>
    <row r="72" spans="2:58" s="6" customFormat="1" x14ac:dyDescent="0.25">
      <c r="B72" s="107"/>
      <c r="C72" s="108"/>
      <c r="D72" s="125" t="str">
        <f t="shared" si="0"/>
        <v/>
      </c>
      <c r="E72" s="210" t="str">
        <f t="shared" si="1"/>
        <v/>
      </c>
      <c r="F72" s="108"/>
      <c r="G72" s="125" t="str">
        <f t="shared" si="2"/>
        <v/>
      </c>
      <c r="H72" s="210" t="str">
        <f t="shared" si="3"/>
        <v/>
      </c>
      <c r="I72" s="209" t="str">
        <f t="shared" si="4"/>
        <v/>
      </c>
      <c r="J72" s="202"/>
      <c r="K72" s="112"/>
      <c r="L72" s="112"/>
      <c r="M72" s="112"/>
      <c r="N72" s="112"/>
      <c r="O72" s="112"/>
      <c r="P72" s="112"/>
      <c r="Q72" s="113"/>
      <c r="R72" s="114"/>
      <c r="S72" s="114"/>
      <c r="T72" s="114"/>
      <c r="U72" s="114"/>
      <c r="V72" s="114"/>
      <c r="W72" s="115"/>
      <c r="X72" s="202"/>
      <c r="Y72" s="112"/>
      <c r="Z72" s="112"/>
      <c r="AA72" s="112"/>
      <c r="AB72" s="112"/>
      <c r="AC72" s="112"/>
      <c r="AD72" s="112"/>
      <c r="AE72" s="113"/>
      <c r="AF72" s="114"/>
      <c r="AG72" s="114"/>
      <c r="AH72" s="114"/>
      <c r="AI72" s="114"/>
      <c r="AJ72" s="114"/>
      <c r="AK72" s="115"/>
      <c r="AL72" s="311"/>
      <c r="AM72" s="341"/>
      <c r="AN72" s="116"/>
      <c r="AO72" s="295"/>
      <c r="AP72" s="333"/>
      <c r="AQ72" s="133"/>
      <c r="AR72" s="337"/>
      <c r="AS72" s="133"/>
      <c r="AU72" s="198" t="e">
        <f t="shared" si="5"/>
        <v>#VALUE!</v>
      </c>
      <c r="AV72" s="190" t="str">
        <f t="shared" si="6"/>
        <v/>
      </c>
      <c r="AW72" s="191" t="str">
        <f t="shared" si="16"/>
        <v/>
      </c>
      <c r="AX72" s="192" t="str">
        <f t="shared" si="13"/>
        <v/>
      </c>
      <c r="AY72" s="190" t="str">
        <f t="shared" si="11"/>
        <v/>
      </c>
      <c r="AZ72" s="191" t="str">
        <f t="shared" si="17"/>
        <v/>
      </c>
      <c r="BA72" s="192" t="str">
        <f t="shared" si="15"/>
        <v/>
      </c>
      <c r="BB72" s="194">
        <v>1</v>
      </c>
      <c r="BC72" s="194">
        <f t="shared" si="7"/>
        <v>1.02</v>
      </c>
      <c r="BD72" s="194">
        <f t="shared" si="8"/>
        <v>0.98</v>
      </c>
      <c r="BE72" s="194">
        <f t="shared" si="9"/>
        <v>1.03</v>
      </c>
      <c r="BF72" s="194">
        <f t="shared" si="10"/>
        <v>0.97</v>
      </c>
    </row>
    <row r="73" spans="2:58" s="6" customFormat="1" x14ac:dyDescent="0.25">
      <c r="B73" s="107"/>
      <c r="C73" s="108"/>
      <c r="D73" s="125" t="str">
        <f t="shared" si="0"/>
        <v/>
      </c>
      <c r="E73" s="210" t="str">
        <f t="shared" si="1"/>
        <v/>
      </c>
      <c r="F73" s="108"/>
      <c r="G73" s="125" t="str">
        <f t="shared" si="2"/>
        <v/>
      </c>
      <c r="H73" s="210" t="str">
        <f t="shared" si="3"/>
        <v/>
      </c>
      <c r="I73" s="209" t="str">
        <f t="shared" si="4"/>
        <v/>
      </c>
      <c r="J73" s="202"/>
      <c r="K73" s="112"/>
      <c r="L73" s="112"/>
      <c r="M73" s="112"/>
      <c r="N73" s="112"/>
      <c r="O73" s="112"/>
      <c r="P73" s="112"/>
      <c r="Q73" s="113"/>
      <c r="R73" s="114"/>
      <c r="S73" s="114"/>
      <c r="T73" s="114"/>
      <c r="U73" s="114"/>
      <c r="V73" s="114"/>
      <c r="W73" s="115"/>
      <c r="X73" s="202"/>
      <c r="Y73" s="112"/>
      <c r="Z73" s="112"/>
      <c r="AA73" s="112"/>
      <c r="AB73" s="112"/>
      <c r="AC73" s="112"/>
      <c r="AD73" s="112"/>
      <c r="AE73" s="113"/>
      <c r="AF73" s="114"/>
      <c r="AG73" s="114"/>
      <c r="AH73" s="114"/>
      <c r="AI73" s="114"/>
      <c r="AJ73" s="114"/>
      <c r="AK73" s="115"/>
      <c r="AL73" s="311"/>
      <c r="AM73" s="341"/>
      <c r="AN73" s="116"/>
      <c r="AO73" s="295"/>
      <c r="AP73" s="333"/>
      <c r="AQ73" s="133"/>
      <c r="AR73" s="337"/>
      <c r="AS73" s="133"/>
      <c r="AU73" s="198" t="e">
        <f t="shared" si="5"/>
        <v>#VALUE!</v>
      </c>
      <c r="AV73" s="190" t="str">
        <f t="shared" si="6"/>
        <v/>
      </c>
      <c r="AW73" s="191" t="str">
        <f t="shared" si="16"/>
        <v/>
      </c>
      <c r="AX73" s="192" t="str">
        <f t="shared" ref="AX73:AX94" si="18">IF(C73="",IF(AV73="","",AV73),AVERAGE(AV53:AV93))</f>
        <v/>
      </c>
      <c r="AY73" s="190" t="str">
        <f t="shared" si="11"/>
        <v/>
      </c>
      <c r="AZ73" s="191" t="str">
        <f t="shared" si="17"/>
        <v/>
      </c>
      <c r="BA73" s="192" t="str">
        <f t="shared" ref="BA73:BA94" si="19">IF(F73="",IF(AY73="","",AY73),AVERAGE(AY53:AY93))</f>
        <v/>
      </c>
      <c r="BB73" s="194">
        <v>1</v>
      </c>
      <c r="BC73" s="194">
        <f t="shared" si="7"/>
        <v>1.02</v>
      </c>
      <c r="BD73" s="194">
        <f t="shared" si="8"/>
        <v>0.98</v>
      </c>
      <c r="BE73" s="194">
        <f t="shared" si="9"/>
        <v>1.03</v>
      </c>
      <c r="BF73" s="194">
        <f t="shared" si="10"/>
        <v>0.97</v>
      </c>
    </row>
    <row r="74" spans="2:58" s="6" customFormat="1" x14ac:dyDescent="0.25">
      <c r="B74" s="107"/>
      <c r="C74" s="108"/>
      <c r="D74" s="125" t="str">
        <f t="shared" si="0"/>
        <v/>
      </c>
      <c r="E74" s="210" t="str">
        <f t="shared" si="1"/>
        <v/>
      </c>
      <c r="F74" s="108"/>
      <c r="G74" s="125" t="str">
        <f t="shared" si="2"/>
        <v/>
      </c>
      <c r="H74" s="210" t="str">
        <f t="shared" si="3"/>
        <v/>
      </c>
      <c r="I74" s="209" t="str">
        <f t="shared" si="4"/>
        <v/>
      </c>
      <c r="J74" s="202"/>
      <c r="K74" s="112"/>
      <c r="L74" s="112"/>
      <c r="M74" s="112"/>
      <c r="N74" s="112"/>
      <c r="O74" s="112"/>
      <c r="P74" s="112"/>
      <c r="Q74" s="113"/>
      <c r="R74" s="114"/>
      <c r="S74" s="114"/>
      <c r="T74" s="114"/>
      <c r="U74" s="114"/>
      <c r="V74" s="114"/>
      <c r="W74" s="115"/>
      <c r="X74" s="202"/>
      <c r="Y74" s="112"/>
      <c r="Z74" s="112"/>
      <c r="AA74" s="112"/>
      <c r="AB74" s="112"/>
      <c r="AC74" s="112"/>
      <c r="AD74" s="112"/>
      <c r="AE74" s="113"/>
      <c r="AF74" s="114"/>
      <c r="AG74" s="114"/>
      <c r="AH74" s="114"/>
      <c r="AI74" s="114"/>
      <c r="AJ74" s="114"/>
      <c r="AK74" s="115"/>
      <c r="AL74" s="311"/>
      <c r="AM74" s="341"/>
      <c r="AN74" s="116"/>
      <c r="AO74" s="295"/>
      <c r="AP74" s="333"/>
      <c r="AQ74" s="133"/>
      <c r="AR74" s="337"/>
      <c r="AS74" s="133"/>
      <c r="AU74" s="198" t="e">
        <f t="shared" si="5"/>
        <v>#VALUE!</v>
      </c>
      <c r="AV74" s="190" t="str">
        <f t="shared" si="6"/>
        <v/>
      </c>
      <c r="AW74" s="191" t="str">
        <f t="shared" si="16"/>
        <v/>
      </c>
      <c r="AX74" s="192" t="str">
        <f t="shared" si="18"/>
        <v/>
      </c>
      <c r="AY74" s="190" t="str">
        <f t="shared" si="11"/>
        <v/>
      </c>
      <c r="AZ74" s="191" t="str">
        <f t="shared" si="17"/>
        <v/>
      </c>
      <c r="BA74" s="192" t="str">
        <f t="shared" si="19"/>
        <v/>
      </c>
      <c r="BB74" s="194">
        <v>1</v>
      </c>
      <c r="BC74" s="194">
        <f t="shared" si="7"/>
        <v>1.02</v>
      </c>
      <c r="BD74" s="194">
        <f t="shared" si="8"/>
        <v>0.98</v>
      </c>
      <c r="BE74" s="194">
        <f t="shared" si="9"/>
        <v>1.03</v>
      </c>
      <c r="BF74" s="194">
        <f t="shared" si="10"/>
        <v>0.97</v>
      </c>
    </row>
    <row r="75" spans="2:58" s="6" customFormat="1" x14ac:dyDescent="0.25">
      <c r="B75" s="107"/>
      <c r="C75" s="108"/>
      <c r="D75" s="125" t="str">
        <f t="shared" si="0"/>
        <v/>
      </c>
      <c r="E75" s="210" t="str">
        <f t="shared" si="1"/>
        <v/>
      </c>
      <c r="F75" s="108"/>
      <c r="G75" s="125" t="str">
        <f t="shared" si="2"/>
        <v/>
      </c>
      <c r="H75" s="210" t="str">
        <f t="shared" si="3"/>
        <v/>
      </c>
      <c r="I75" s="209" t="str">
        <f t="shared" si="4"/>
        <v/>
      </c>
      <c r="J75" s="202"/>
      <c r="K75" s="112"/>
      <c r="L75" s="112"/>
      <c r="M75" s="112"/>
      <c r="N75" s="112"/>
      <c r="O75" s="112"/>
      <c r="P75" s="112"/>
      <c r="Q75" s="113"/>
      <c r="R75" s="114"/>
      <c r="S75" s="114"/>
      <c r="T75" s="114"/>
      <c r="U75" s="114"/>
      <c r="V75" s="114"/>
      <c r="W75" s="115"/>
      <c r="X75" s="202"/>
      <c r="Y75" s="112"/>
      <c r="Z75" s="112"/>
      <c r="AA75" s="112"/>
      <c r="AB75" s="112"/>
      <c r="AC75" s="112"/>
      <c r="AD75" s="112"/>
      <c r="AE75" s="113"/>
      <c r="AF75" s="114"/>
      <c r="AG75" s="114"/>
      <c r="AH75" s="114"/>
      <c r="AI75" s="114"/>
      <c r="AJ75" s="114"/>
      <c r="AK75" s="115"/>
      <c r="AL75" s="311"/>
      <c r="AM75" s="341"/>
      <c r="AN75" s="116"/>
      <c r="AO75" s="295"/>
      <c r="AP75" s="333"/>
      <c r="AQ75" s="133"/>
      <c r="AR75" s="337"/>
      <c r="AS75" s="133"/>
      <c r="AU75" s="198" t="e">
        <f t="shared" si="5"/>
        <v>#VALUE!</v>
      </c>
      <c r="AV75" s="190" t="str">
        <f t="shared" si="6"/>
        <v/>
      </c>
      <c r="AW75" s="191" t="str">
        <f t="shared" si="16"/>
        <v/>
      </c>
      <c r="AX75" s="192" t="str">
        <f t="shared" si="18"/>
        <v/>
      </c>
      <c r="AY75" s="190" t="str">
        <f t="shared" si="11"/>
        <v/>
      </c>
      <c r="AZ75" s="191" t="str">
        <f t="shared" si="17"/>
        <v/>
      </c>
      <c r="BA75" s="192" t="str">
        <f t="shared" si="19"/>
        <v/>
      </c>
      <c r="BB75" s="194">
        <v>1</v>
      </c>
      <c r="BC75" s="194">
        <f t="shared" si="7"/>
        <v>1.02</v>
      </c>
      <c r="BD75" s="194">
        <f t="shared" si="8"/>
        <v>0.98</v>
      </c>
      <c r="BE75" s="194">
        <f t="shared" si="9"/>
        <v>1.03</v>
      </c>
      <c r="BF75" s="194">
        <f t="shared" si="10"/>
        <v>0.97</v>
      </c>
    </row>
    <row r="76" spans="2:58" s="6" customFormat="1" x14ac:dyDescent="0.25">
      <c r="B76" s="107"/>
      <c r="C76" s="108"/>
      <c r="D76" s="125" t="str">
        <f t="shared" si="0"/>
        <v/>
      </c>
      <c r="E76" s="210" t="str">
        <f t="shared" si="1"/>
        <v/>
      </c>
      <c r="F76" s="108"/>
      <c r="G76" s="125" t="str">
        <f t="shared" si="2"/>
        <v/>
      </c>
      <c r="H76" s="210" t="str">
        <f t="shared" si="3"/>
        <v/>
      </c>
      <c r="I76" s="209" t="str">
        <f t="shared" si="4"/>
        <v/>
      </c>
      <c r="J76" s="202"/>
      <c r="K76" s="112"/>
      <c r="L76" s="112"/>
      <c r="M76" s="112"/>
      <c r="N76" s="112"/>
      <c r="O76" s="112"/>
      <c r="P76" s="112"/>
      <c r="Q76" s="113"/>
      <c r="R76" s="114"/>
      <c r="S76" s="114"/>
      <c r="T76" s="114"/>
      <c r="U76" s="114"/>
      <c r="V76" s="114"/>
      <c r="W76" s="115"/>
      <c r="X76" s="203"/>
      <c r="Y76" s="138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41"/>
      <c r="AL76" s="311"/>
      <c r="AM76" s="341"/>
      <c r="AN76" s="116"/>
      <c r="AO76" s="295"/>
      <c r="AP76" s="333"/>
      <c r="AQ76" s="133"/>
      <c r="AR76" s="337"/>
      <c r="AS76" s="133"/>
      <c r="AU76" s="198" t="e">
        <f t="shared" si="5"/>
        <v>#VALUE!</v>
      </c>
      <c r="AV76" s="190" t="str">
        <f t="shared" si="6"/>
        <v/>
      </c>
      <c r="AW76" s="191" t="str">
        <f t="shared" si="16"/>
        <v/>
      </c>
      <c r="AX76" s="192" t="str">
        <f t="shared" si="18"/>
        <v/>
      </c>
      <c r="AY76" s="190" t="str">
        <f t="shared" si="11"/>
        <v/>
      </c>
      <c r="AZ76" s="191" t="str">
        <f t="shared" si="17"/>
        <v/>
      </c>
      <c r="BA76" s="192" t="str">
        <f t="shared" si="19"/>
        <v/>
      </c>
      <c r="BB76" s="194">
        <v>1</v>
      </c>
      <c r="BC76" s="194">
        <f t="shared" si="7"/>
        <v>1.02</v>
      </c>
      <c r="BD76" s="194">
        <f t="shared" si="8"/>
        <v>0.98</v>
      </c>
      <c r="BE76" s="194">
        <f t="shared" si="9"/>
        <v>1.03</v>
      </c>
      <c r="BF76" s="194">
        <f t="shared" si="10"/>
        <v>0.97</v>
      </c>
    </row>
    <row r="77" spans="2:58" s="6" customFormat="1" x14ac:dyDescent="0.25">
      <c r="B77" s="107"/>
      <c r="C77" s="108"/>
      <c r="D77" s="125" t="str">
        <f t="shared" si="0"/>
        <v/>
      </c>
      <c r="E77" s="210" t="str">
        <f t="shared" si="1"/>
        <v/>
      </c>
      <c r="F77" s="108"/>
      <c r="G77" s="125" t="str">
        <f t="shared" si="2"/>
        <v/>
      </c>
      <c r="H77" s="210" t="str">
        <f t="shared" si="3"/>
        <v/>
      </c>
      <c r="I77" s="209" t="str">
        <f t="shared" si="4"/>
        <v/>
      </c>
      <c r="J77" s="202"/>
      <c r="K77" s="112"/>
      <c r="L77" s="112"/>
      <c r="M77" s="112"/>
      <c r="N77" s="112"/>
      <c r="O77" s="112"/>
      <c r="P77" s="112"/>
      <c r="Q77" s="113"/>
      <c r="R77" s="114"/>
      <c r="S77" s="114"/>
      <c r="T77" s="114"/>
      <c r="U77" s="114"/>
      <c r="V77" s="114"/>
      <c r="W77" s="115"/>
      <c r="X77" s="203"/>
      <c r="Y77" s="138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41"/>
      <c r="AL77" s="311"/>
      <c r="AM77" s="341"/>
      <c r="AN77" s="116"/>
      <c r="AO77" s="295"/>
      <c r="AP77" s="333"/>
      <c r="AQ77" s="133"/>
      <c r="AR77" s="337"/>
      <c r="AS77" s="133"/>
      <c r="AU77" s="198" t="e">
        <f t="shared" si="5"/>
        <v>#VALUE!</v>
      </c>
      <c r="AV77" s="190" t="str">
        <f t="shared" si="6"/>
        <v/>
      </c>
      <c r="AW77" s="191" t="str">
        <f t="shared" si="16"/>
        <v/>
      </c>
      <c r="AX77" s="192" t="str">
        <f t="shared" si="18"/>
        <v/>
      </c>
      <c r="AY77" s="190" t="str">
        <f t="shared" si="11"/>
        <v/>
      </c>
      <c r="AZ77" s="191" t="str">
        <f t="shared" si="17"/>
        <v/>
      </c>
      <c r="BA77" s="192" t="str">
        <f t="shared" si="19"/>
        <v/>
      </c>
      <c r="BB77" s="194">
        <v>1</v>
      </c>
      <c r="BC77" s="194">
        <f t="shared" si="7"/>
        <v>1.02</v>
      </c>
      <c r="BD77" s="194">
        <f t="shared" si="8"/>
        <v>0.98</v>
      </c>
      <c r="BE77" s="194">
        <f t="shared" si="9"/>
        <v>1.03</v>
      </c>
      <c r="BF77" s="194">
        <f t="shared" si="10"/>
        <v>0.97</v>
      </c>
    </row>
    <row r="78" spans="2:58" s="6" customFormat="1" x14ac:dyDescent="0.25">
      <c r="B78" s="107"/>
      <c r="C78" s="108"/>
      <c r="D78" s="125" t="str">
        <f t="shared" si="0"/>
        <v/>
      </c>
      <c r="E78" s="210" t="str">
        <f t="shared" si="1"/>
        <v/>
      </c>
      <c r="F78" s="108"/>
      <c r="G78" s="125" t="str">
        <f t="shared" si="2"/>
        <v/>
      </c>
      <c r="H78" s="210" t="str">
        <f t="shared" si="3"/>
        <v/>
      </c>
      <c r="I78" s="209" t="str">
        <f t="shared" si="4"/>
        <v/>
      </c>
      <c r="J78" s="202"/>
      <c r="K78" s="112"/>
      <c r="L78" s="112"/>
      <c r="M78" s="112"/>
      <c r="N78" s="112"/>
      <c r="O78" s="112"/>
      <c r="P78" s="112"/>
      <c r="Q78" s="113"/>
      <c r="R78" s="114"/>
      <c r="S78" s="114"/>
      <c r="T78" s="114"/>
      <c r="U78" s="114"/>
      <c r="V78" s="114"/>
      <c r="W78" s="115"/>
      <c r="X78" s="203"/>
      <c r="Y78" s="138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41"/>
      <c r="AL78" s="311"/>
      <c r="AM78" s="341"/>
      <c r="AN78" s="116"/>
      <c r="AO78" s="295"/>
      <c r="AP78" s="333"/>
      <c r="AQ78" s="133"/>
      <c r="AR78" s="337"/>
      <c r="AS78" s="133"/>
      <c r="AU78" s="198" t="e">
        <f t="shared" si="5"/>
        <v>#VALUE!</v>
      </c>
      <c r="AV78" s="190" t="str">
        <f t="shared" si="6"/>
        <v/>
      </c>
      <c r="AW78" s="191" t="str">
        <f t="shared" si="16"/>
        <v/>
      </c>
      <c r="AX78" s="192" t="str">
        <f t="shared" si="18"/>
        <v/>
      </c>
      <c r="AY78" s="190" t="str">
        <f t="shared" si="11"/>
        <v/>
      </c>
      <c r="AZ78" s="191" t="str">
        <f t="shared" si="17"/>
        <v/>
      </c>
      <c r="BA78" s="192" t="str">
        <f t="shared" si="19"/>
        <v/>
      </c>
      <c r="BB78" s="194">
        <v>1</v>
      </c>
      <c r="BC78" s="194">
        <f t="shared" si="7"/>
        <v>1.02</v>
      </c>
      <c r="BD78" s="194">
        <f t="shared" si="8"/>
        <v>0.98</v>
      </c>
      <c r="BE78" s="194">
        <f t="shared" si="9"/>
        <v>1.03</v>
      </c>
      <c r="BF78" s="194">
        <f t="shared" si="10"/>
        <v>0.97</v>
      </c>
    </row>
    <row r="79" spans="2:58" s="6" customFormat="1" x14ac:dyDescent="0.25">
      <c r="B79" s="107"/>
      <c r="C79" s="108"/>
      <c r="D79" s="125" t="str">
        <f t="shared" si="0"/>
        <v/>
      </c>
      <c r="E79" s="210" t="str">
        <f t="shared" si="1"/>
        <v/>
      </c>
      <c r="F79" s="108"/>
      <c r="G79" s="125" t="str">
        <f t="shared" si="2"/>
        <v/>
      </c>
      <c r="H79" s="210" t="str">
        <f t="shared" si="3"/>
        <v/>
      </c>
      <c r="I79" s="209" t="str">
        <f t="shared" si="4"/>
        <v/>
      </c>
      <c r="J79" s="202"/>
      <c r="K79" s="112"/>
      <c r="L79" s="112"/>
      <c r="M79" s="112"/>
      <c r="N79" s="112"/>
      <c r="O79" s="112"/>
      <c r="P79" s="112"/>
      <c r="Q79" s="113"/>
      <c r="R79" s="114"/>
      <c r="S79" s="114"/>
      <c r="T79" s="114"/>
      <c r="U79" s="114"/>
      <c r="V79" s="114"/>
      <c r="W79" s="115"/>
      <c r="X79" s="203"/>
      <c r="Y79" s="138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41"/>
      <c r="AL79" s="311"/>
      <c r="AM79" s="341"/>
      <c r="AN79" s="116"/>
      <c r="AO79" s="295"/>
      <c r="AP79" s="333"/>
      <c r="AQ79" s="133"/>
      <c r="AR79" s="337"/>
      <c r="AS79" s="133"/>
      <c r="AU79" s="198" t="e">
        <f t="shared" si="5"/>
        <v>#VALUE!</v>
      </c>
      <c r="AV79" s="190" t="str">
        <f t="shared" si="6"/>
        <v/>
      </c>
      <c r="AW79" s="191" t="str">
        <f t="shared" si="16"/>
        <v/>
      </c>
      <c r="AX79" s="192" t="str">
        <f t="shared" si="18"/>
        <v/>
      </c>
      <c r="AY79" s="190" t="str">
        <f t="shared" si="11"/>
        <v/>
      </c>
      <c r="AZ79" s="191" t="str">
        <f t="shared" si="17"/>
        <v/>
      </c>
      <c r="BA79" s="192" t="str">
        <f t="shared" si="19"/>
        <v/>
      </c>
      <c r="BB79" s="194">
        <v>1</v>
      </c>
      <c r="BC79" s="194">
        <f t="shared" si="7"/>
        <v>1.02</v>
      </c>
      <c r="BD79" s="194">
        <f t="shared" si="8"/>
        <v>0.98</v>
      </c>
      <c r="BE79" s="194">
        <f t="shared" si="9"/>
        <v>1.03</v>
      </c>
      <c r="BF79" s="194">
        <f t="shared" si="10"/>
        <v>0.97</v>
      </c>
    </row>
    <row r="80" spans="2:58" s="6" customFormat="1" x14ac:dyDescent="0.25">
      <c r="B80" s="107"/>
      <c r="C80" s="108"/>
      <c r="D80" s="125" t="str">
        <f t="shared" si="0"/>
        <v/>
      </c>
      <c r="E80" s="210" t="str">
        <f t="shared" si="1"/>
        <v/>
      </c>
      <c r="F80" s="108"/>
      <c r="G80" s="125" t="str">
        <f t="shared" si="2"/>
        <v/>
      </c>
      <c r="H80" s="210" t="str">
        <f t="shared" si="3"/>
        <v/>
      </c>
      <c r="I80" s="209" t="str">
        <f t="shared" si="4"/>
        <v/>
      </c>
      <c r="J80" s="202"/>
      <c r="K80" s="112"/>
      <c r="L80" s="112"/>
      <c r="M80" s="112"/>
      <c r="N80" s="112"/>
      <c r="O80" s="112"/>
      <c r="P80" s="112"/>
      <c r="Q80" s="113"/>
      <c r="R80" s="114"/>
      <c r="S80" s="114"/>
      <c r="T80" s="114"/>
      <c r="U80" s="114"/>
      <c r="V80" s="114"/>
      <c r="W80" s="115"/>
      <c r="X80" s="203"/>
      <c r="Y80" s="138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41"/>
      <c r="AL80" s="311"/>
      <c r="AM80" s="341"/>
      <c r="AN80" s="116"/>
      <c r="AO80" s="295"/>
      <c r="AP80" s="333"/>
      <c r="AQ80" s="133"/>
      <c r="AR80" s="337"/>
      <c r="AS80" s="133"/>
      <c r="AU80" s="198" t="e">
        <f t="shared" si="5"/>
        <v>#VALUE!</v>
      </c>
      <c r="AV80" s="190" t="str">
        <f t="shared" si="6"/>
        <v/>
      </c>
      <c r="AW80" s="191" t="str">
        <f t="shared" si="16"/>
        <v/>
      </c>
      <c r="AX80" s="192" t="str">
        <f t="shared" si="18"/>
        <v/>
      </c>
      <c r="AY80" s="190" t="str">
        <f t="shared" si="11"/>
        <v/>
      </c>
      <c r="AZ80" s="191" t="str">
        <f t="shared" si="17"/>
        <v/>
      </c>
      <c r="BA80" s="192" t="str">
        <f t="shared" si="19"/>
        <v/>
      </c>
      <c r="BB80" s="194">
        <v>1</v>
      </c>
      <c r="BC80" s="194">
        <f t="shared" si="7"/>
        <v>1.02</v>
      </c>
      <c r="BD80" s="194">
        <f t="shared" si="8"/>
        <v>0.98</v>
      </c>
      <c r="BE80" s="194">
        <f t="shared" si="9"/>
        <v>1.03</v>
      </c>
      <c r="BF80" s="194">
        <f t="shared" si="10"/>
        <v>0.97</v>
      </c>
    </row>
    <row r="81" spans="2:58" s="6" customFormat="1" x14ac:dyDescent="0.25">
      <c r="B81" s="107"/>
      <c r="C81" s="108"/>
      <c r="D81" s="125" t="str">
        <f t="shared" si="0"/>
        <v/>
      </c>
      <c r="E81" s="210" t="str">
        <f t="shared" si="1"/>
        <v/>
      </c>
      <c r="F81" s="108"/>
      <c r="G81" s="125" t="str">
        <f t="shared" si="2"/>
        <v/>
      </c>
      <c r="H81" s="210" t="str">
        <f t="shared" si="3"/>
        <v/>
      </c>
      <c r="I81" s="209" t="str">
        <f t="shared" si="4"/>
        <v/>
      </c>
      <c r="J81" s="202"/>
      <c r="K81" s="112"/>
      <c r="L81" s="112"/>
      <c r="M81" s="112"/>
      <c r="N81" s="112"/>
      <c r="O81" s="112"/>
      <c r="P81" s="112"/>
      <c r="Q81" s="113"/>
      <c r="R81" s="114"/>
      <c r="S81" s="114"/>
      <c r="T81" s="114"/>
      <c r="U81" s="114"/>
      <c r="V81" s="114"/>
      <c r="W81" s="115"/>
      <c r="X81" s="203"/>
      <c r="Y81" s="138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41"/>
      <c r="AL81" s="311"/>
      <c r="AM81" s="341"/>
      <c r="AN81" s="116"/>
      <c r="AO81" s="295"/>
      <c r="AP81" s="333"/>
      <c r="AQ81" s="133"/>
      <c r="AR81" s="337"/>
      <c r="AS81" s="133"/>
      <c r="AU81" s="198" t="e">
        <f t="shared" si="5"/>
        <v>#VALUE!</v>
      </c>
      <c r="AV81" s="190" t="str">
        <f t="shared" si="6"/>
        <v/>
      </c>
      <c r="AW81" s="191" t="str">
        <f t="shared" si="16"/>
        <v/>
      </c>
      <c r="AX81" s="192" t="str">
        <f t="shared" si="18"/>
        <v/>
      </c>
      <c r="AY81" s="190" t="str">
        <f t="shared" si="11"/>
        <v/>
      </c>
      <c r="AZ81" s="191" t="str">
        <f t="shared" si="17"/>
        <v/>
      </c>
      <c r="BA81" s="192" t="str">
        <f t="shared" si="19"/>
        <v/>
      </c>
      <c r="BB81" s="194">
        <v>1</v>
      </c>
      <c r="BC81" s="194">
        <f t="shared" si="7"/>
        <v>1.02</v>
      </c>
      <c r="BD81" s="194">
        <f t="shared" si="8"/>
        <v>0.98</v>
      </c>
      <c r="BE81" s="194">
        <f t="shared" si="9"/>
        <v>1.03</v>
      </c>
      <c r="BF81" s="194">
        <f t="shared" si="10"/>
        <v>0.97</v>
      </c>
    </row>
    <row r="82" spans="2:58" s="6" customFormat="1" x14ac:dyDescent="0.25">
      <c r="B82" s="107"/>
      <c r="C82" s="108"/>
      <c r="D82" s="125" t="str">
        <f t="shared" si="0"/>
        <v/>
      </c>
      <c r="E82" s="210" t="str">
        <f t="shared" si="1"/>
        <v/>
      </c>
      <c r="F82" s="108"/>
      <c r="G82" s="125" t="str">
        <f t="shared" si="2"/>
        <v/>
      </c>
      <c r="H82" s="210" t="str">
        <f t="shared" si="3"/>
        <v/>
      </c>
      <c r="I82" s="209" t="str">
        <f t="shared" si="4"/>
        <v/>
      </c>
      <c r="J82" s="202"/>
      <c r="K82" s="112"/>
      <c r="L82" s="112"/>
      <c r="M82" s="112"/>
      <c r="N82" s="112"/>
      <c r="O82" s="112"/>
      <c r="P82" s="112"/>
      <c r="Q82" s="113"/>
      <c r="R82" s="114"/>
      <c r="S82" s="114"/>
      <c r="T82" s="114"/>
      <c r="U82" s="114"/>
      <c r="V82" s="114"/>
      <c r="W82" s="115"/>
      <c r="X82" s="203"/>
      <c r="Y82" s="138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41"/>
      <c r="AL82" s="311"/>
      <c r="AM82" s="341"/>
      <c r="AN82" s="116"/>
      <c r="AO82" s="295"/>
      <c r="AP82" s="333"/>
      <c r="AQ82" s="133"/>
      <c r="AR82" s="337"/>
      <c r="AS82" s="133"/>
      <c r="AU82" s="198" t="e">
        <f t="shared" si="5"/>
        <v>#VALUE!</v>
      </c>
      <c r="AV82" s="190" t="str">
        <f t="shared" si="6"/>
        <v/>
      </c>
      <c r="AW82" s="191" t="str">
        <f t="shared" si="16"/>
        <v/>
      </c>
      <c r="AX82" s="192" t="str">
        <f t="shared" si="18"/>
        <v/>
      </c>
      <c r="AY82" s="190" t="str">
        <f t="shared" si="11"/>
        <v/>
      </c>
      <c r="AZ82" s="191" t="str">
        <f t="shared" si="17"/>
        <v/>
      </c>
      <c r="BA82" s="192" t="str">
        <f t="shared" si="19"/>
        <v/>
      </c>
      <c r="BB82" s="194">
        <v>1</v>
      </c>
      <c r="BC82" s="194">
        <f t="shared" si="7"/>
        <v>1.02</v>
      </c>
      <c r="BD82" s="194">
        <f t="shared" si="8"/>
        <v>0.98</v>
      </c>
      <c r="BE82" s="194">
        <f t="shared" si="9"/>
        <v>1.03</v>
      </c>
      <c r="BF82" s="194">
        <f t="shared" si="10"/>
        <v>0.97</v>
      </c>
    </row>
    <row r="83" spans="2:58" s="6" customFormat="1" x14ac:dyDescent="0.25">
      <c r="B83" s="107"/>
      <c r="C83" s="108"/>
      <c r="D83" s="125" t="str">
        <f t="shared" si="0"/>
        <v/>
      </c>
      <c r="E83" s="210" t="str">
        <f t="shared" si="1"/>
        <v/>
      </c>
      <c r="F83" s="108"/>
      <c r="G83" s="125" t="str">
        <f t="shared" si="2"/>
        <v/>
      </c>
      <c r="H83" s="210" t="str">
        <f t="shared" si="3"/>
        <v/>
      </c>
      <c r="I83" s="209" t="str">
        <f t="shared" si="4"/>
        <v/>
      </c>
      <c r="J83" s="202"/>
      <c r="K83" s="112"/>
      <c r="L83" s="112"/>
      <c r="M83" s="112"/>
      <c r="N83" s="112"/>
      <c r="O83" s="112"/>
      <c r="P83" s="112"/>
      <c r="Q83" s="113"/>
      <c r="R83" s="114"/>
      <c r="S83" s="114"/>
      <c r="T83" s="114"/>
      <c r="U83" s="114"/>
      <c r="V83" s="114"/>
      <c r="W83" s="115"/>
      <c r="X83" s="203"/>
      <c r="Y83" s="138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41"/>
      <c r="AL83" s="311"/>
      <c r="AM83" s="341"/>
      <c r="AN83" s="116"/>
      <c r="AO83" s="295"/>
      <c r="AP83" s="333"/>
      <c r="AQ83" s="133"/>
      <c r="AR83" s="337"/>
      <c r="AS83" s="133"/>
      <c r="AU83" s="198" t="e">
        <f t="shared" si="5"/>
        <v>#VALUE!</v>
      </c>
      <c r="AV83" s="190" t="str">
        <f t="shared" si="6"/>
        <v/>
      </c>
      <c r="AW83" s="191" t="str">
        <f t="shared" si="16"/>
        <v/>
      </c>
      <c r="AX83" s="192" t="str">
        <f t="shared" si="18"/>
        <v/>
      </c>
      <c r="AY83" s="190" t="str">
        <f t="shared" si="11"/>
        <v/>
      </c>
      <c r="AZ83" s="191" t="str">
        <f t="shared" si="17"/>
        <v/>
      </c>
      <c r="BA83" s="192" t="str">
        <f t="shared" si="19"/>
        <v/>
      </c>
      <c r="BB83" s="194">
        <v>1</v>
      </c>
      <c r="BC83" s="194">
        <f t="shared" si="7"/>
        <v>1.02</v>
      </c>
      <c r="BD83" s="194">
        <f t="shared" si="8"/>
        <v>0.98</v>
      </c>
      <c r="BE83" s="194">
        <f t="shared" si="9"/>
        <v>1.03</v>
      </c>
      <c r="BF83" s="194">
        <f t="shared" si="10"/>
        <v>0.97</v>
      </c>
    </row>
    <row r="84" spans="2:58" s="6" customFormat="1" x14ac:dyDescent="0.25">
      <c r="B84" s="107"/>
      <c r="C84" s="108"/>
      <c r="D84" s="125" t="str">
        <f t="shared" si="0"/>
        <v/>
      </c>
      <c r="E84" s="210" t="str">
        <f t="shared" si="1"/>
        <v/>
      </c>
      <c r="F84" s="108"/>
      <c r="G84" s="125" t="str">
        <f t="shared" si="2"/>
        <v/>
      </c>
      <c r="H84" s="210" t="str">
        <f t="shared" si="3"/>
        <v/>
      </c>
      <c r="I84" s="209" t="str">
        <f t="shared" si="4"/>
        <v/>
      </c>
      <c r="J84" s="202"/>
      <c r="K84" s="112"/>
      <c r="L84" s="112"/>
      <c r="M84" s="112"/>
      <c r="N84" s="112"/>
      <c r="O84" s="112"/>
      <c r="P84" s="112"/>
      <c r="Q84" s="113"/>
      <c r="R84" s="114"/>
      <c r="S84" s="114"/>
      <c r="T84" s="114"/>
      <c r="U84" s="114"/>
      <c r="V84" s="114"/>
      <c r="W84" s="115"/>
      <c r="X84" s="203"/>
      <c r="Y84" s="138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41"/>
      <c r="AL84" s="311"/>
      <c r="AM84" s="341"/>
      <c r="AN84" s="116"/>
      <c r="AO84" s="295"/>
      <c r="AP84" s="333"/>
      <c r="AQ84" s="133"/>
      <c r="AR84" s="337"/>
      <c r="AS84" s="133"/>
      <c r="AU84" s="198" t="e">
        <f t="shared" si="5"/>
        <v>#VALUE!</v>
      </c>
      <c r="AV84" s="190" t="str">
        <f t="shared" si="6"/>
        <v/>
      </c>
      <c r="AW84" s="191" t="str">
        <f t="shared" si="16"/>
        <v/>
      </c>
      <c r="AX84" s="192" t="str">
        <f t="shared" si="18"/>
        <v/>
      </c>
      <c r="AY84" s="190" t="str">
        <f t="shared" si="11"/>
        <v/>
      </c>
      <c r="AZ84" s="191" t="str">
        <f t="shared" si="17"/>
        <v/>
      </c>
      <c r="BA84" s="192" t="str">
        <f t="shared" si="19"/>
        <v/>
      </c>
      <c r="BB84" s="194">
        <v>1</v>
      </c>
      <c r="BC84" s="194">
        <f t="shared" si="7"/>
        <v>1.02</v>
      </c>
      <c r="BD84" s="194">
        <f t="shared" si="8"/>
        <v>0.98</v>
      </c>
      <c r="BE84" s="194">
        <f t="shared" si="9"/>
        <v>1.03</v>
      </c>
      <c r="BF84" s="194">
        <f t="shared" si="10"/>
        <v>0.97</v>
      </c>
    </row>
    <row r="85" spans="2:58" s="6" customFormat="1" x14ac:dyDescent="0.25">
      <c r="B85" s="107"/>
      <c r="C85" s="108"/>
      <c r="D85" s="125" t="str">
        <f t="shared" si="0"/>
        <v/>
      </c>
      <c r="E85" s="210" t="str">
        <f t="shared" si="1"/>
        <v/>
      </c>
      <c r="F85" s="108"/>
      <c r="G85" s="125" t="str">
        <f t="shared" si="2"/>
        <v/>
      </c>
      <c r="H85" s="210" t="str">
        <f t="shared" si="3"/>
        <v/>
      </c>
      <c r="I85" s="209" t="str">
        <f t="shared" si="4"/>
        <v/>
      </c>
      <c r="J85" s="202"/>
      <c r="K85" s="112"/>
      <c r="L85" s="112"/>
      <c r="M85" s="112"/>
      <c r="N85" s="112"/>
      <c r="O85" s="112"/>
      <c r="P85" s="112"/>
      <c r="Q85" s="113"/>
      <c r="R85" s="114"/>
      <c r="S85" s="114"/>
      <c r="T85" s="114"/>
      <c r="U85" s="114"/>
      <c r="V85" s="114"/>
      <c r="W85" s="115"/>
      <c r="X85" s="203"/>
      <c r="Y85" s="138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41"/>
      <c r="AL85" s="311"/>
      <c r="AM85" s="341"/>
      <c r="AN85" s="116"/>
      <c r="AO85" s="295"/>
      <c r="AP85" s="333"/>
      <c r="AQ85" s="133"/>
      <c r="AR85" s="337"/>
      <c r="AS85" s="133"/>
      <c r="AU85" s="198" t="e">
        <f t="shared" si="5"/>
        <v>#VALUE!</v>
      </c>
      <c r="AV85" s="190" t="str">
        <f t="shared" si="6"/>
        <v/>
      </c>
      <c r="AW85" s="191" t="str">
        <f t="shared" si="16"/>
        <v/>
      </c>
      <c r="AX85" s="192" t="str">
        <f t="shared" si="18"/>
        <v/>
      </c>
      <c r="AY85" s="190" t="str">
        <f t="shared" si="11"/>
        <v/>
      </c>
      <c r="AZ85" s="191" t="str">
        <f t="shared" si="17"/>
        <v/>
      </c>
      <c r="BA85" s="192" t="str">
        <f t="shared" si="19"/>
        <v/>
      </c>
      <c r="BB85" s="194">
        <v>1</v>
      </c>
      <c r="BC85" s="194">
        <f t="shared" si="7"/>
        <v>1.02</v>
      </c>
      <c r="BD85" s="194">
        <f t="shared" si="8"/>
        <v>0.98</v>
      </c>
      <c r="BE85" s="194">
        <f t="shared" si="9"/>
        <v>1.03</v>
      </c>
      <c r="BF85" s="194">
        <f t="shared" si="10"/>
        <v>0.97</v>
      </c>
    </row>
    <row r="86" spans="2:58" s="6" customFormat="1" x14ac:dyDescent="0.25">
      <c r="B86" s="107"/>
      <c r="C86" s="108"/>
      <c r="D86" s="125" t="str">
        <f t="shared" si="0"/>
        <v/>
      </c>
      <c r="E86" s="210" t="str">
        <f t="shared" si="1"/>
        <v/>
      </c>
      <c r="F86" s="108"/>
      <c r="G86" s="125" t="str">
        <f t="shared" si="2"/>
        <v/>
      </c>
      <c r="H86" s="210" t="str">
        <f t="shared" si="3"/>
        <v/>
      </c>
      <c r="I86" s="209" t="str">
        <f t="shared" si="4"/>
        <v/>
      </c>
      <c r="J86" s="202"/>
      <c r="K86" s="112"/>
      <c r="L86" s="112"/>
      <c r="M86" s="112"/>
      <c r="N86" s="112"/>
      <c r="O86" s="112"/>
      <c r="P86" s="112"/>
      <c r="Q86" s="113"/>
      <c r="R86" s="114"/>
      <c r="S86" s="114"/>
      <c r="T86" s="114"/>
      <c r="U86" s="114"/>
      <c r="V86" s="114"/>
      <c r="W86" s="115"/>
      <c r="X86" s="203"/>
      <c r="Y86" s="138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41"/>
      <c r="AL86" s="311"/>
      <c r="AM86" s="341"/>
      <c r="AN86" s="116"/>
      <c r="AO86" s="295"/>
      <c r="AP86" s="333"/>
      <c r="AQ86" s="133"/>
      <c r="AR86" s="337"/>
      <c r="AS86" s="133"/>
      <c r="AU86" s="198" t="e">
        <f t="shared" si="5"/>
        <v>#VALUE!</v>
      </c>
      <c r="AV86" s="190" t="str">
        <f t="shared" si="6"/>
        <v/>
      </c>
      <c r="AW86" s="191" t="str">
        <f t="shared" si="16"/>
        <v/>
      </c>
      <c r="AX86" s="192" t="str">
        <f t="shared" si="18"/>
        <v/>
      </c>
      <c r="AY86" s="190" t="str">
        <f t="shared" si="11"/>
        <v/>
      </c>
      <c r="AZ86" s="191" t="str">
        <f t="shared" si="17"/>
        <v/>
      </c>
      <c r="BA86" s="192" t="str">
        <f t="shared" si="19"/>
        <v/>
      </c>
      <c r="BB86" s="194">
        <v>1</v>
      </c>
      <c r="BC86" s="194">
        <f t="shared" si="7"/>
        <v>1.02</v>
      </c>
      <c r="BD86" s="194">
        <f t="shared" si="8"/>
        <v>0.98</v>
      </c>
      <c r="BE86" s="194">
        <f t="shared" si="9"/>
        <v>1.03</v>
      </c>
      <c r="BF86" s="194">
        <f t="shared" si="10"/>
        <v>0.97</v>
      </c>
    </row>
    <row r="87" spans="2:58" s="6" customFormat="1" x14ac:dyDescent="0.25">
      <c r="B87" s="107"/>
      <c r="C87" s="108"/>
      <c r="D87" s="125" t="str">
        <f t="shared" si="0"/>
        <v/>
      </c>
      <c r="E87" s="210" t="str">
        <f t="shared" si="1"/>
        <v/>
      </c>
      <c r="F87" s="108"/>
      <c r="G87" s="125" t="str">
        <f t="shared" si="2"/>
        <v/>
      </c>
      <c r="H87" s="210" t="str">
        <f t="shared" si="3"/>
        <v/>
      </c>
      <c r="I87" s="209" t="str">
        <f t="shared" si="4"/>
        <v/>
      </c>
      <c r="J87" s="202"/>
      <c r="K87" s="112"/>
      <c r="L87" s="112"/>
      <c r="M87" s="112"/>
      <c r="N87" s="112"/>
      <c r="O87" s="112"/>
      <c r="P87" s="112"/>
      <c r="Q87" s="113"/>
      <c r="R87" s="114"/>
      <c r="S87" s="114"/>
      <c r="T87" s="114"/>
      <c r="U87" s="114"/>
      <c r="V87" s="114"/>
      <c r="W87" s="115"/>
      <c r="X87" s="203"/>
      <c r="Y87" s="138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41"/>
      <c r="AL87" s="311"/>
      <c r="AM87" s="341"/>
      <c r="AN87" s="116"/>
      <c r="AO87" s="295"/>
      <c r="AP87" s="333"/>
      <c r="AQ87" s="133"/>
      <c r="AR87" s="337"/>
      <c r="AS87" s="133"/>
      <c r="AU87" s="198" t="e">
        <f t="shared" si="5"/>
        <v>#VALUE!</v>
      </c>
      <c r="AV87" s="190" t="str">
        <f t="shared" si="6"/>
        <v/>
      </c>
      <c r="AW87" s="191" t="str">
        <f t="shared" si="16"/>
        <v/>
      </c>
      <c r="AX87" s="192" t="str">
        <f t="shared" si="18"/>
        <v/>
      </c>
      <c r="AY87" s="190" t="str">
        <f t="shared" si="11"/>
        <v/>
      </c>
      <c r="AZ87" s="191" t="str">
        <f t="shared" si="17"/>
        <v/>
      </c>
      <c r="BA87" s="192" t="str">
        <f t="shared" si="19"/>
        <v/>
      </c>
      <c r="BB87" s="194">
        <v>1</v>
      </c>
      <c r="BC87" s="194">
        <f t="shared" si="7"/>
        <v>1.02</v>
      </c>
      <c r="BD87" s="194">
        <f t="shared" si="8"/>
        <v>0.98</v>
      </c>
      <c r="BE87" s="194">
        <f t="shared" si="9"/>
        <v>1.03</v>
      </c>
      <c r="BF87" s="194">
        <f t="shared" si="10"/>
        <v>0.97</v>
      </c>
    </row>
    <row r="88" spans="2:58" s="6" customFormat="1" x14ac:dyDescent="0.25">
      <c r="B88" s="107"/>
      <c r="C88" s="108"/>
      <c r="D88" s="125" t="str">
        <f t="shared" si="0"/>
        <v/>
      </c>
      <c r="E88" s="210" t="str">
        <f t="shared" si="1"/>
        <v/>
      </c>
      <c r="F88" s="108"/>
      <c r="G88" s="125" t="str">
        <f t="shared" si="2"/>
        <v/>
      </c>
      <c r="H88" s="210" t="str">
        <f t="shared" si="3"/>
        <v/>
      </c>
      <c r="I88" s="209" t="str">
        <f t="shared" si="4"/>
        <v/>
      </c>
      <c r="J88" s="202"/>
      <c r="K88" s="112" t="str">
        <f t="shared" ref="K88:K114" si="20">IF(J88="","",J88/$D$28)</f>
        <v/>
      </c>
      <c r="L88" s="112"/>
      <c r="M88" s="112"/>
      <c r="N88" s="112"/>
      <c r="O88" s="112"/>
      <c r="P88" s="112"/>
      <c r="Q88" s="113"/>
      <c r="R88" s="114"/>
      <c r="S88" s="114"/>
      <c r="T88" s="114"/>
      <c r="U88" s="114"/>
      <c r="V88" s="114"/>
      <c r="W88" s="115"/>
      <c r="X88" s="203"/>
      <c r="Y88" s="138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41"/>
      <c r="AL88" s="311"/>
      <c r="AM88" s="341"/>
      <c r="AN88" s="116"/>
      <c r="AO88" s="295"/>
      <c r="AP88" s="333"/>
      <c r="AQ88" s="133"/>
      <c r="AR88" s="337"/>
      <c r="AS88" s="133"/>
      <c r="AU88" s="198" t="e">
        <f t="shared" si="5"/>
        <v>#VALUE!</v>
      </c>
      <c r="AV88" s="190" t="str">
        <f t="shared" si="6"/>
        <v/>
      </c>
      <c r="AW88" s="191" t="str">
        <f t="shared" si="16"/>
        <v/>
      </c>
      <c r="AX88" s="192" t="str">
        <f t="shared" si="18"/>
        <v/>
      </c>
      <c r="AY88" s="190" t="str">
        <f t="shared" si="11"/>
        <v/>
      </c>
      <c r="AZ88" s="191" t="str">
        <f t="shared" si="17"/>
        <v/>
      </c>
      <c r="BA88" s="192" t="str">
        <f t="shared" si="19"/>
        <v/>
      </c>
      <c r="BB88" s="194">
        <v>1</v>
      </c>
      <c r="BC88" s="194">
        <f t="shared" si="7"/>
        <v>1.02</v>
      </c>
      <c r="BD88" s="194">
        <f t="shared" si="8"/>
        <v>0.98</v>
      </c>
      <c r="BE88" s="194">
        <f t="shared" si="9"/>
        <v>1.03</v>
      </c>
      <c r="BF88" s="194">
        <f t="shared" si="10"/>
        <v>0.97</v>
      </c>
    </row>
    <row r="89" spans="2:58" s="6" customFormat="1" x14ac:dyDescent="0.25">
      <c r="B89" s="107"/>
      <c r="C89" s="108"/>
      <c r="D89" s="125" t="str">
        <f t="shared" si="0"/>
        <v/>
      </c>
      <c r="E89" s="210" t="str">
        <f t="shared" si="1"/>
        <v/>
      </c>
      <c r="F89" s="108"/>
      <c r="G89" s="125" t="str">
        <f t="shared" si="2"/>
        <v/>
      </c>
      <c r="H89" s="210" t="str">
        <f t="shared" si="3"/>
        <v/>
      </c>
      <c r="I89" s="209" t="str">
        <f t="shared" si="4"/>
        <v/>
      </c>
      <c r="J89" s="202"/>
      <c r="K89" s="112" t="str">
        <f t="shared" si="20"/>
        <v/>
      </c>
      <c r="L89" s="112"/>
      <c r="M89" s="112"/>
      <c r="N89" s="112"/>
      <c r="O89" s="112"/>
      <c r="P89" s="112"/>
      <c r="Q89" s="113"/>
      <c r="R89" s="114"/>
      <c r="S89" s="114"/>
      <c r="T89" s="114"/>
      <c r="U89" s="114"/>
      <c r="V89" s="114"/>
      <c r="W89" s="115"/>
      <c r="X89" s="203"/>
      <c r="Y89" s="138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41"/>
      <c r="AL89" s="311"/>
      <c r="AM89" s="341"/>
      <c r="AN89" s="116"/>
      <c r="AO89" s="295"/>
      <c r="AP89" s="333"/>
      <c r="AQ89" s="133"/>
      <c r="AR89" s="337"/>
      <c r="AS89" s="133"/>
      <c r="AU89" s="198" t="e">
        <f t="shared" si="5"/>
        <v>#VALUE!</v>
      </c>
      <c r="AV89" s="190" t="str">
        <f t="shared" si="6"/>
        <v/>
      </c>
      <c r="AW89" s="191" t="str">
        <f t="shared" si="16"/>
        <v/>
      </c>
      <c r="AX89" s="192" t="str">
        <f t="shared" si="18"/>
        <v/>
      </c>
      <c r="AY89" s="190" t="str">
        <f t="shared" si="11"/>
        <v/>
      </c>
      <c r="AZ89" s="191" t="str">
        <f t="shared" si="17"/>
        <v/>
      </c>
      <c r="BA89" s="192" t="str">
        <f t="shared" si="19"/>
        <v/>
      </c>
      <c r="BB89" s="194">
        <v>1</v>
      </c>
      <c r="BC89" s="194">
        <f t="shared" si="7"/>
        <v>1.02</v>
      </c>
      <c r="BD89" s="194">
        <f t="shared" si="8"/>
        <v>0.98</v>
      </c>
      <c r="BE89" s="194">
        <f t="shared" si="9"/>
        <v>1.03</v>
      </c>
      <c r="BF89" s="194">
        <f t="shared" si="10"/>
        <v>0.97</v>
      </c>
    </row>
    <row r="90" spans="2:58" s="6" customFormat="1" x14ac:dyDescent="0.25">
      <c r="B90" s="107"/>
      <c r="C90" s="108"/>
      <c r="D90" s="125" t="str">
        <f t="shared" si="0"/>
        <v/>
      </c>
      <c r="E90" s="210" t="str">
        <f t="shared" si="1"/>
        <v/>
      </c>
      <c r="F90" s="108"/>
      <c r="G90" s="125" t="str">
        <f t="shared" si="2"/>
        <v/>
      </c>
      <c r="H90" s="210" t="str">
        <f t="shared" si="3"/>
        <v/>
      </c>
      <c r="I90" s="209" t="str">
        <f t="shared" si="4"/>
        <v/>
      </c>
      <c r="J90" s="202"/>
      <c r="K90" s="112" t="str">
        <f t="shared" si="20"/>
        <v/>
      </c>
      <c r="L90" s="112"/>
      <c r="M90" s="112"/>
      <c r="N90" s="112"/>
      <c r="O90" s="112"/>
      <c r="P90" s="112"/>
      <c r="Q90" s="113"/>
      <c r="R90" s="114"/>
      <c r="S90" s="114"/>
      <c r="T90" s="114"/>
      <c r="U90" s="114"/>
      <c r="V90" s="114"/>
      <c r="W90" s="115"/>
      <c r="X90" s="203"/>
      <c r="Y90" s="138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41"/>
      <c r="AL90" s="311"/>
      <c r="AM90" s="341"/>
      <c r="AN90" s="116"/>
      <c r="AO90" s="295"/>
      <c r="AP90" s="333"/>
      <c r="AQ90" s="133"/>
      <c r="AR90" s="337"/>
      <c r="AS90" s="133"/>
      <c r="AU90" s="198" t="e">
        <f t="shared" si="5"/>
        <v>#VALUE!</v>
      </c>
      <c r="AV90" s="190" t="str">
        <f t="shared" si="6"/>
        <v/>
      </c>
      <c r="AW90" s="191" t="str">
        <f t="shared" si="16"/>
        <v/>
      </c>
      <c r="AX90" s="192" t="str">
        <f t="shared" si="18"/>
        <v/>
      </c>
      <c r="AY90" s="190" t="str">
        <f t="shared" si="11"/>
        <v/>
      </c>
      <c r="AZ90" s="191" t="str">
        <f t="shared" si="17"/>
        <v/>
      </c>
      <c r="BA90" s="192" t="str">
        <f t="shared" si="19"/>
        <v/>
      </c>
      <c r="BB90" s="194">
        <v>1</v>
      </c>
      <c r="BC90" s="194">
        <f t="shared" si="7"/>
        <v>1.02</v>
      </c>
      <c r="BD90" s="194">
        <f t="shared" si="8"/>
        <v>0.98</v>
      </c>
      <c r="BE90" s="194">
        <f t="shared" si="9"/>
        <v>1.03</v>
      </c>
      <c r="BF90" s="194">
        <f t="shared" si="10"/>
        <v>0.97</v>
      </c>
    </row>
    <row r="91" spans="2:58" s="6" customFormat="1" x14ac:dyDescent="0.25">
      <c r="B91" s="107"/>
      <c r="C91" s="108"/>
      <c r="D91" s="125" t="str">
        <f t="shared" si="0"/>
        <v/>
      </c>
      <c r="E91" s="210" t="str">
        <f t="shared" si="1"/>
        <v/>
      </c>
      <c r="F91" s="108"/>
      <c r="G91" s="125" t="str">
        <f t="shared" si="2"/>
        <v/>
      </c>
      <c r="H91" s="210" t="str">
        <f t="shared" si="3"/>
        <v/>
      </c>
      <c r="I91" s="209" t="str">
        <f t="shared" si="4"/>
        <v/>
      </c>
      <c r="J91" s="202"/>
      <c r="K91" s="112" t="str">
        <f t="shared" si="20"/>
        <v/>
      </c>
      <c r="L91" s="112"/>
      <c r="M91" s="112"/>
      <c r="N91" s="112"/>
      <c r="O91" s="112"/>
      <c r="P91" s="112"/>
      <c r="Q91" s="113"/>
      <c r="R91" s="114"/>
      <c r="S91" s="114"/>
      <c r="T91" s="114"/>
      <c r="U91" s="114"/>
      <c r="V91" s="114"/>
      <c r="W91" s="115"/>
      <c r="X91" s="203"/>
      <c r="Y91" s="138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41"/>
      <c r="AL91" s="311"/>
      <c r="AM91" s="341"/>
      <c r="AN91" s="116"/>
      <c r="AO91" s="295"/>
      <c r="AP91" s="333"/>
      <c r="AQ91" s="133"/>
      <c r="AR91" s="337"/>
      <c r="AS91" s="133"/>
      <c r="AU91" s="198" t="e">
        <f t="shared" si="5"/>
        <v>#VALUE!</v>
      </c>
      <c r="AV91" s="190" t="str">
        <f t="shared" si="6"/>
        <v/>
      </c>
      <c r="AW91" s="191" t="str">
        <f t="shared" si="16"/>
        <v/>
      </c>
      <c r="AX91" s="192" t="str">
        <f t="shared" si="18"/>
        <v/>
      </c>
      <c r="AY91" s="190" t="str">
        <f t="shared" si="11"/>
        <v/>
      </c>
      <c r="AZ91" s="191" t="str">
        <f t="shared" si="17"/>
        <v/>
      </c>
      <c r="BA91" s="192" t="str">
        <f t="shared" si="19"/>
        <v/>
      </c>
      <c r="BB91" s="194">
        <v>1</v>
      </c>
      <c r="BC91" s="194">
        <f t="shared" si="7"/>
        <v>1.02</v>
      </c>
      <c r="BD91" s="194">
        <f t="shared" si="8"/>
        <v>0.98</v>
      </c>
      <c r="BE91" s="194">
        <f t="shared" si="9"/>
        <v>1.03</v>
      </c>
      <c r="BF91" s="194">
        <f t="shared" si="10"/>
        <v>0.97</v>
      </c>
    </row>
    <row r="92" spans="2:58" s="6" customFormat="1" x14ac:dyDescent="0.25">
      <c r="B92" s="107"/>
      <c r="C92" s="108"/>
      <c r="D92" s="125" t="str">
        <f t="shared" si="0"/>
        <v/>
      </c>
      <c r="E92" s="210" t="str">
        <f t="shared" si="1"/>
        <v/>
      </c>
      <c r="F92" s="108"/>
      <c r="G92" s="125" t="str">
        <f t="shared" si="2"/>
        <v/>
      </c>
      <c r="H92" s="210" t="str">
        <f t="shared" si="3"/>
        <v/>
      </c>
      <c r="I92" s="209" t="str">
        <f t="shared" si="4"/>
        <v/>
      </c>
      <c r="J92" s="202"/>
      <c r="K92" s="112" t="str">
        <f t="shared" si="20"/>
        <v/>
      </c>
      <c r="L92" s="112"/>
      <c r="M92" s="112"/>
      <c r="N92" s="112"/>
      <c r="O92" s="112"/>
      <c r="P92" s="112"/>
      <c r="Q92" s="113"/>
      <c r="R92" s="114"/>
      <c r="S92" s="114"/>
      <c r="T92" s="114"/>
      <c r="U92" s="114"/>
      <c r="V92" s="114"/>
      <c r="W92" s="115"/>
      <c r="X92" s="203"/>
      <c r="Y92" s="138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41"/>
      <c r="AL92" s="311"/>
      <c r="AM92" s="341"/>
      <c r="AN92" s="116"/>
      <c r="AO92" s="295"/>
      <c r="AP92" s="333"/>
      <c r="AQ92" s="133"/>
      <c r="AR92" s="337"/>
      <c r="AS92" s="133"/>
      <c r="AU92" s="198" t="e">
        <f t="shared" si="5"/>
        <v>#VALUE!</v>
      </c>
      <c r="AV92" s="190" t="str">
        <f t="shared" si="6"/>
        <v/>
      </c>
      <c r="AW92" s="191" t="str">
        <f t="shared" si="16"/>
        <v/>
      </c>
      <c r="AX92" s="192" t="str">
        <f t="shared" si="18"/>
        <v/>
      </c>
      <c r="AY92" s="190" t="str">
        <f t="shared" si="11"/>
        <v/>
      </c>
      <c r="AZ92" s="191" t="str">
        <f t="shared" si="17"/>
        <v/>
      </c>
      <c r="BA92" s="192" t="str">
        <f t="shared" si="19"/>
        <v/>
      </c>
      <c r="BB92" s="194">
        <v>1</v>
      </c>
      <c r="BC92" s="194">
        <f t="shared" si="7"/>
        <v>1.02</v>
      </c>
      <c r="BD92" s="194">
        <f t="shared" si="8"/>
        <v>0.98</v>
      </c>
      <c r="BE92" s="194">
        <f t="shared" si="9"/>
        <v>1.03</v>
      </c>
      <c r="BF92" s="194">
        <f t="shared" si="10"/>
        <v>0.97</v>
      </c>
    </row>
    <row r="93" spans="2:58" s="6" customFormat="1" x14ac:dyDescent="0.25">
      <c r="B93" s="107"/>
      <c r="C93" s="108"/>
      <c r="D93" s="125" t="str">
        <f t="shared" si="0"/>
        <v/>
      </c>
      <c r="E93" s="210" t="str">
        <f t="shared" si="1"/>
        <v/>
      </c>
      <c r="F93" s="108"/>
      <c r="G93" s="125" t="str">
        <f t="shared" si="2"/>
        <v/>
      </c>
      <c r="H93" s="210" t="str">
        <f t="shared" si="3"/>
        <v/>
      </c>
      <c r="I93" s="209" t="str">
        <f t="shared" si="4"/>
        <v/>
      </c>
      <c r="J93" s="202"/>
      <c r="K93" s="112" t="str">
        <f t="shared" si="20"/>
        <v/>
      </c>
      <c r="L93" s="112"/>
      <c r="M93" s="112"/>
      <c r="N93" s="112"/>
      <c r="O93" s="112"/>
      <c r="P93" s="112"/>
      <c r="Q93" s="113"/>
      <c r="R93" s="114"/>
      <c r="S93" s="114"/>
      <c r="T93" s="114"/>
      <c r="U93" s="114"/>
      <c r="V93" s="114"/>
      <c r="W93" s="115"/>
      <c r="X93" s="203"/>
      <c r="Y93" s="138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41"/>
      <c r="AL93" s="311"/>
      <c r="AM93" s="341"/>
      <c r="AN93" s="116"/>
      <c r="AO93" s="295"/>
      <c r="AP93" s="333"/>
      <c r="AQ93" s="133"/>
      <c r="AR93" s="337"/>
      <c r="AS93" s="133"/>
      <c r="AU93" s="198" t="e">
        <f t="shared" si="5"/>
        <v>#VALUE!</v>
      </c>
      <c r="AV93" s="190" t="str">
        <f t="shared" si="6"/>
        <v/>
      </c>
      <c r="AW93" s="191" t="str">
        <f t="shared" si="16"/>
        <v/>
      </c>
      <c r="AX93" s="192" t="str">
        <f t="shared" si="18"/>
        <v/>
      </c>
      <c r="AY93" s="190" t="str">
        <f t="shared" si="11"/>
        <v/>
      </c>
      <c r="AZ93" s="191" t="str">
        <f t="shared" si="17"/>
        <v/>
      </c>
      <c r="BA93" s="192" t="str">
        <f t="shared" si="19"/>
        <v/>
      </c>
      <c r="BB93" s="194">
        <v>1</v>
      </c>
      <c r="BC93" s="194">
        <f t="shared" si="7"/>
        <v>1.02</v>
      </c>
      <c r="BD93" s="194">
        <f t="shared" si="8"/>
        <v>0.98</v>
      </c>
      <c r="BE93" s="194">
        <f t="shared" si="9"/>
        <v>1.03</v>
      </c>
      <c r="BF93" s="194">
        <f t="shared" si="10"/>
        <v>0.97</v>
      </c>
    </row>
    <row r="94" spans="2:58" s="6" customFormat="1" x14ac:dyDescent="0.25">
      <c r="B94" s="107"/>
      <c r="C94" s="108"/>
      <c r="D94" s="125" t="str">
        <f t="shared" si="0"/>
        <v/>
      </c>
      <c r="E94" s="210" t="str">
        <f t="shared" si="1"/>
        <v/>
      </c>
      <c r="F94" s="108"/>
      <c r="G94" s="125" t="str">
        <f t="shared" si="2"/>
        <v/>
      </c>
      <c r="H94" s="210" t="str">
        <f t="shared" si="3"/>
        <v/>
      </c>
      <c r="I94" s="209" t="str">
        <f t="shared" si="4"/>
        <v/>
      </c>
      <c r="J94" s="202"/>
      <c r="K94" s="112" t="str">
        <f t="shared" si="20"/>
        <v/>
      </c>
      <c r="L94" s="112"/>
      <c r="M94" s="112"/>
      <c r="N94" s="112"/>
      <c r="O94" s="112"/>
      <c r="P94" s="112"/>
      <c r="Q94" s="113"/>
      <c r="R94" s="114"/>
      <c r="S94" s="114"/>
      <c r="T94" s="114"/>
      <c r="U94" s="114"/>
      <c r="V94" s="114"/>
      <c r="W94" s="115"/>
      <c r="X94" s="203"/>
      <c r="Y94" s="138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41"/>
      <c r="AL94" s="311"/>
      <c r="AM94" s="341"/>
      <c r="AN94" s="116"/>
      <c r="AO94" s="295"/>
      <c r="AP94" s="333"/>
      <c r="AQ94" s="133"/>
      <c r="AR94" s="337"/>
      <c r="AS94" s="133"/>
      <c r="AU94" s="198" t="e">
        <f t="shared" si="5"/>
        <v>#VALUE!</v>
      </c>
      <c r="AV94" s="190" t="str">
        <f t="shared" si="6"/>
        <v/>
      </c>
      <c r="AW94" s="191" t="str">
        <f t="shared" si="16"/>
        <v/>
      </c>
      <c r="AX94" s="192" t="str">
        <f t="shared" si="18"/>
        <v/>
      </c>
      <c r="AY94" s="190" t="str">
        <f t="shared" si="11"/>
        <v/>
      </c>
      <c r="AZ94" s="191" t="str">
        <f t="shared" si="17"/>
        <v/>
      </c>
      <c r="BA94" s="192" t="str">
        <f t="shared" si="19"/>
        <v/>
      </c>
      <c r="BB94" s="194">
        <v>1</v>
      </c>
      <c r="BC94" s="194">
        <f t="shared" si="7"/>
        <v>1.02</v>
      </c>
      <c r="BD94" s="194">
        <f t="shared" si="8"/>
        <v>0.98</v>
      </c>
      <c r="BE94" s="194">
        <f t="shared" si="9"/>
        <v>1.03</v>
      </c>
      <c r="BF94" s="194">
        <f t="shared" si="10"/>
        <v>0.97</v>
      </c>
    </row>
    <row r="95" spans="2:58" s="6" customFormat="1" x14ac:dyDescent="0.25">
      <c r="B95" s="107"/>
      <c r="C95" s="108"/>
      <c r="D95" s="125" t="str">
        <f t="shared" si="0"/>
        <v/>
      </c>
      <c r="E95" s="210" t="str">
        <f t="shared" si="1"/>
        <v/>
      </c>
      <c r="F95" s="108"/>
      <c r="G95" s="125" t="str">
        <f t="shared" si="2"/>
        <v/>
      </c>
      <c r="H95" s="210" t="str">
        <f t="shared" si="3"/>
        <v/>
      </c>
      <c r="I95" s="209" t="str">
        <f t="shared" si="4"/>
        <v/>
      </c>
      <c r="J95" s="202"/>
      <c r="K95" s="112" t="str">
        <f t="shared" si="20"/>
        <v/>
      </c>
      <c r="L95" s="112"/>
      <c r="M95" s="112"/>
      <c r="N95" s="112"/>
      <c r="O95" s="112"/>
      <c r="P95" s="112"/>
      <c r="Q95" s="113"/>
      <c r="R95" s="114"/>
      <c r="S95" s="114"/>
      <c r="T95" s="114"/>
      <c r="U95" s="114"/>
      <c r="V95" s="114"/>
      <c r="W95" s="115"/>
      <c r="X95" s="203"/>
      <c r="Y95" s="138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41"/>
      <c r="AL95" s="311"/>
      <c r="AM95" s="341"/>
      <c r="AN95" s="116"/>
      <c r="AO95" s="295"/>
      <c r="AP95" s="333"/>
      <c r="AQ95" s="133"/>
      <c r="AR95" s="337"/>
      <c r="AS95" s="133"/>
      <c r="AU95" s="198" t="e">
        <f t="shared" si="5"/>
        <v>#VALUE!</v>
      </c>
      <c r="AV95" s="190" t="str">
        <f t="shared" si="6"/>
        <v/>
      </c>
      <c r="AW95" s="191" t="str">
        <f t="shared" si="16"/>
        <v/>
      </c>
      <c r="AX95" s="192" t="str">
        <f t="shared" ref="AX95" si="21">IF(C95="",IF(AV95="","",AV95),AVERAGE(AV75:AV114))</f>
        <v/>
      </c>
      <c r="AY95" s="190" t="str">
        <f t="shared" si="11"/>
        <v/>
      </c>
      <c r="AZ95" s="191" t="str">
        <f t="shared" si="17"/>
        <v/>
      </c>
      <c r="BA95" s="192" t="str">
        <f t="shared" ref="BA95" si="22">IF(F95="",IF(AY95="","",AY95),AVERAGE(AY75:AY114))</f>
        <v/>
      </c>
      <c r="BB95" s="194">
        <v>1</v>
      </c>
      <c r="BC95" s="194">
        <f t="shared" si="7"/>
        <v>1.02</v>
      </c>
      <c r="BD95" s="194">
        <f t="shared" si="8"/>
        <v>0.98</v>
      </c>
      <c r="BE95" s="194">
        <f t="shared" si="9"/>
        <v>1.03</v>
      </c>
      <c r="BF95" s="194">
        <f t="shared" si="10"/>
        <v>0.97</v>
      </c>
    </row>
    <row r="96" spans="2:58" s="6" customFormat="1" x14ac:dyDescent="0.25">
      <c r="B96" s="107"/>
      <c r="C96" s="108"/>
      <c r="D96" s="125" t="str">
        <f t="shared" si="0"/>
        <v/>
      </c>
      <c r="E96" s="210" t="str">
        <f t="shared" si="1"/>
        <v/>
      </c>
      <c r="F96" s="108"/>
      <c r="G96" s="125" t="str">
        <f t="shared" si="2"/>
        <v/>
      </c>
      <c r="H96" s="210" t="str">
        <f t="shared" si="3"/>
        <v/>
      </c>
      <c r="I96" s="209" t="str">
        <f t="shared" si="4"/>
        <v/>
      </c>
      <c r="J96" s="202"/>
      <c r="K96" s="112" t="str">
        <f t="shared" si="20"/>
        <v/>
      </c>
      <c r="L96" s="112"/>
      <c r="M96" s="112"/>
      <c r="N96" s="112"/>
      <c r="O96" s="112"/>
      <c r="P96" s="112"/>
      <c r="Q96" s="113"/>
      <c r="R96" s="114"/>
      <c r="S96" s="114"/>
      <c r="T96" s="114"/>
      <c r="U96" s="114"/>
      <c r="V96" s="114"/>
      <c r="W96" s="115"/>
      <c r="X96" s="203"/>
      <c r="Y96" s="138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41"/>
      <c r="AL96" s="311"/>
      <c r="AM96" s="341"/>
      <c r="AN96" s="116"/>
      <c r="AO96" s="295"/>
      <c r="AP96" s="333"/>
      <c r="AQ96" s="133"/>
      <c r="AR96" s="337"/>
      <c r="AS96" s="133"/>
      <c r="AU96" s="198" t="e">
        <f t="shared" si="5"/>
        <v>#VALUE!</v>
      </c>
      <c r="AV96" s="190" t="str">
        <f t="shared" si="6"/>
        <v/>
      </c>
      <c r="AW96" s="191" t="str">
        <f t="shared" si="16"/>
        <v/>
      </c>
      <c r="AX96" s="192" t="str">
        <f>IF(C96="",IF(AV96="","",AV96),AVERAGE(AV76:AV114))</f>
        <v/>
      </c>
      <c r="AY96" s="190" t="str">
        <f t="shared" si="11"/>
        <v/>
      </c>
      <c r="AZ96" s="191" t="str">
        <f t="shared" si="17"/>
        <v/>
      </c>
      <c r="BA96" s="192" t="str">
        <f>IF(F96="",IF(AY96="","",AY96),AVERAGE(AY76:AY114))</f>
        <v/>
      </c>
      <c r="BB96" s="194">
        <v>1</v>
      </c>
      <c r="BC96" s="194">
        <f t="shared" si="7"/>
        <v>1.02</v>
      </c>
      <c r="BD96" s="194">
        <f t="shared" si="8"/>
        <v>0.98</v>
      </c>
      <c r="BE96" s="194">
        <f t="shared" si="9"/>
        <v>1.03</v>
      </c>
      <c r="BF96" s="194">
        <f t="shared" si="10"/>
        <v>0.97</v>
      </c>
    </row>
    <row r="97" spans="2:58" s="6" customFormat="1" x14ac:dyDescent="0.25">
      <c r="B97" s="107"/>
      <c r="C97" s="108"/>
      <c r="D97" s="125" t="str">
        <f t="shared" si="0"/>
        <v/>
      </c>
      <c r="E97" s="210" t="str">
        <f t="shared" si="1"/>
        <v/>
      </c>
      <c r="F97" s="108"/>
      <c r="G97" s="125" t="str">
        <f t="shared" si="2"/>
        <v/>
      </c>
      <c r="H97" s="210" t="str">
        <f t="shared" si="3"/>
        <v/>
      </c>
      <c r="I97" s="209" t="str">
        <f t="shared" si="4"/>
        <v/>
      </c>
      <c r="J97" s="202"/>
      <c r="K97" s="112" t="str">
        <f t="shared" si="20"/>
        <v/>
      </c>
      <c r="L97" s="112"/>
      <c r="M97" s="112"/>
      <c r="N97" s="112"/>
      <c r="O97" s="112"/>
      <c r="P97" s="112"/>
      <c r="Q97" s="113"/>
      <c r="R97" s="114"/>
      <c r="S97" s="114"/>
      <c r="T97" s="114"/>
      <c r="U97" s="114"/>
      <c r="V97" s="114"/>
      <c r="W97" s="115"/>
      <c r="X97" s="203"/>
      <c r="Y97" s="138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41"/>
      <c r="AL97" s="311"/>
      <c r="AM97" s="341"/>
      <c r="AN97" s="116"/>
      <c r="AO97" s="295"/>
      <c r="AP97" s="333"/>
      <c r="AQ97" s="133"/>
      <c r="AR97" s="337"/>
      <c r="AS97" s="133"/>
      <c r="AU97" s="198" t="e">
        <f t="shared" si="5"/>
        <v>#VALUE!</v>
      </c>
      <c r="AV97" s="190" t="str">
        <f t="shared" si="6"/>
        <v/>
      </c>
      <c r="AW97" s="191" t="str">
        <f t="shared" si="16"/>
        <v/>
      </c>
      <c r="AX97" s="192" t="str">
        <f>IF(C97="",IF(AV97="","",AV97),AVERAGE(AV77:AV114))</f>
        <v/>
      </c>
      <c r="AY97" s="190" t="str">
        <f t="shared" si="11"/>
        <v/>
      </c>
      <c r="AZ97" s="191" t="str">
        <f t="shared" si="17"/>
        <v/>
      </c>
      <c r="BA97" s="192" t="str">
        <f>IF(F97="",IF(AY97="","",AY97),AVERAGE(AY77:AY114))</f>
        <v/>
      </c>
      <c r="BB97" s="194">
        <v>1</v>
      </c>
      <c r="BC97" s="194">
        <f t="shared" si="7"/>
        <v>1.02</v>
      </c>
      <c r="BD97" s="194">
        <f t="shared" si="8"/>
        <v>0.98</v>
      </c>
      <c r="BE97" s="194">
        <f t="shared" si="9"/>
        <v>1.03</v>
      </c>
      <c r="BF97" s="194">
        <f t="shared" si="10"/>
        <v>0.97</v>
      </c>
    </row>
    <row r="98" spans="2:58" s="6" customFormat="1" x14ac:dyDescent="0.25">
      <c r="B98" s="107"/>
      <c r="C98" s="108"/>
      <c r="D98" s="125" t="str">
        <f t="shared" si="0"/>
        <v/>
      </c>
      <c r="E98" s="210" t="str">
        <f t="shared" si="1"/>
        <v/>
      </c>
      <c r="F98" s="108"/>
      <c r="G98" s="125" t="str">
        <f t="shared" si="2"/>
        <v/>
      </c>
      <c r="H98" s="210" t="str">
        <f t="shared" si="3"/>
        <v/>
      </c>
      <c r="I98" s="209" t="str">
        <f t="shared" si="4"/>
        <v/>
      </c>
      <c r="J98" s="202"/>
      <c r="K98" s="112" t="str">
        <f t="shared" si="20"/>
        <v/>
      </c>
      <c r="L98" s="112"/>
      <c r="M98" s="112"/>
      <c r="N98" s="112"/>
      <c r="O98" s="112"/>
      <c r="P98" s="112"/>
      <c r="Q98" s="113"/>
      <c r="R98" s="114"/>
      <c r="S98" s="114"/>
      <c r="T98" s="114"/>
      <c r="U98" s="114"/>
      <c r="V98" s="114"/>
      <c r="W98" s="115"/>
      <c r="X98" s="203"/>
      <c r="Y98" s="138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41"/>
      <c r="AL98" s="311"/>
      <c r="AM98" s="341"/>
      <c r="AN98" s="116"/>
      <c r="AO98" s="295"/>
      <c r="AP98" s="333"/>
      <c r="AQ98" s="133"/>
      <c r="AR98" s="337"/>
      <c r="AS98" s="133"/>
      <c r="AU98" s="198" t="e">
        <f t="shared" si="5"/>
        <v>#VALUE!</v>
      </c>
      <c r="AV98" s="190" t="str">
        <f t="shared" si="6"/>
        <v/>
      </c>
      <c r="AW98" s="191" t="str">
        <f t="shared" si="16"/>
        <v/>
      </c>
      <c r="AX98" s="192" t="str">
        <f>IF(C98="",IF(AV98="","",AV98),AVERAGE(AV78:AV114))</f>
        <v/>
      </c>
      <c r="AY98" s="190" t="str">
        <f t="shared" si="11"/>
        <v/>
      </c>
      <c r="AZ98" s="191" t="str">
        <f t="shared" si="17"/>
        <v/>
      </c>
      <c r="BA98" s="192" t="str">
        <f>IF(F98="",IF(AY98="","",AY98),AVERAGE(AY78:AY114))</f>
        <v/>
      </c>
      <c r="BB98" s="194">
        <v>1</v>
      </c>
      <c r="BC98" s="194">
        <f t="shared" si="7"/>
        <v>1.02</v>
      </c>
      <c r="BD98" s="194">
        <f t="shared" si="8"/>
        <v>0.98</v>
      </c>
      <c r="BE98" s="194">
        <f t="shared" si="9"/>
        <v>1.03</v>
      </c>
      <c r="BF98" s="194">
        <f t="shared" si="10"/>
        <v>0.97</v>
      </c>
    </row>
    <row r="99" spans="2:58" s="6" customFormat="1" x14ac:dyDescent="0.25">
      <c r="B99" s="107"/>
      <c r="C99" s="108"/>
      <c r="D99" s="125" t="str">
        <f t="shared" si="0"/>
        <v/>
      </c>
      <c r="E99" s="210" t="str">
        <f t="shared" si="1"/>
        <v/>
      </c>
      <c r="F99" s="108"/>
      <c r="G99" s="125" t="str">
        <f t="shared" si="2"/>
        <v/>
      </c>
      <c r="H99" s="210" t="str">
        <f t="shared" si="3"/>
        <v/>
      </c>
      <c r="I99" s="209" t="str">
        <f t="shared" si="4"/>
        <v/>
      </c>
      <c r="J99" s="202"/>
      <c r="K99" s="112" t="str">
        <f t="shared" si="20"/>
        <v/>
      </c>
      <c r="L99" s="112"/>
      <c r="M99" s="112"/>
      <c r="N99" s="112"/>
      <c r="O99" s="112"/>
      <c r="P99" s="112"/>
      <c r="Q99" s="113"/>
      <c r="R99" s="114"/>
      <c r="S99" s="114"/>
      <c r="T99" s="114"/>
      <c r="U99" s="114"/>
      <c r="V99" s="114"/>
      <c r="W99" s="115"/>
      <c r="X99" s="203"/>
      <c r="Y99" s="138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41"/>
      <c r="AL99" s="311"/>
      <c r="AM99" s="341"/>
      <c r="AN99" s="116"/>
      <c r="AO99" s="295"/>
      <c r="AP99" s="333"/>
      <c r="AQ99" s="133"/>
      <c r="AR99" s="337"/>
      <c r="AS99" s="133"/>
      <c r="AU99" s="198" t="e">
        <f t="shared" si="5"/>
        <v>#VALUE!</v>
      </c>
      <c r="AV99" s="190" t="str">
        <f t="shared" si="6"/>
        <v/>
      </c>
      <c r="AW99" s="191" t="str">
        <f t="shared" si="16"/>
        <v/>
      </c>
      <c r="AX99" s="192" t="str">
        <f>IF(C99="",IF(AV99="","",AV99),AVERAGE(AV79:AV114))</f>
        <v/>
      </c>
      <c r="AY99" s="190" t="str">
        <f t="shared" si="11"/>
        <v/>
      </c>
      <c r="AZ99" s="191" t="str">
        <f t="shared" si="17"/>
        <v/>
      </c>
      <c r="BA99" s="192" t="str">
        <f>IF(F99="",IF(AY99="","",AY99),AVERAGE(AY79:AY114))</f>
        <v/>
      </c>
      <c r="BB99" s="194">
        <v>1</v>
      </c>
      <c r="BC99" s="194">
        <f t="shared" si="7"/>
        <v>1.02</v>
      </c>
      <c r="BD99" s="194">
        <f t="shared" si="8"/>
        <v>0.98</v>
      </c>
      <c r="BE99" s="194">
        <f t="shared" si="9"/>
        <v>1.03</v>
      </c>
      <c r="BF99" s="194">
        <f t="shared" si="10"/>
        <v>0.97</v>
      </c>
    </row>
    <row r="100" spans="2:58" s="6" customFormat="1" x14ac:dyDescent="0.25">
      <c r="B100" s="107"/>
      <c r="C100" s="108"/>
      <c r="D100" s="125" t="str">
        <f t="shared" si="0"/>
        <v/>
      </c>
      <c r="E100" s="210" t="str">
        <f t="shared" si="1"/>
        <v/>
      </c>
      <c r="F100" s="108"/>
      <c r="G100" s="125" t="str">
        <f t="shared" si="2"/>
        <v/>
      </c>
      <c r="H100" s="210" t="str">
        <f t="shared" si="3"/>
        <v/>
      </c>
      <c r="I100" s="209" t="str">
        <f t="shared" si="4"/>
        <v/>
      </c>
      <c r="J100" s="202"/>
      <c r="K100" s="112" t="str">
        <f t="shared" si="20"/>
        <v/>
      </c>
      <c r="L100" s="112"/>
      <c r="M100" s="112"/>
      <c r="N100" s="112"/>
      <c r="O100" s="112"/>
      <c r="P100" s="112"/>
      <c r="Q100" s="113"/>
      <c r="R100" s="114"/>
      <c r="S100" s="114"/>
      <c r="T100" s="114"/>
      <c r="U100" s="114"/>
      <c r="V100" s="114"/>
      <c r="W100" s="115"/>
      <c r="X100" s="203"/>
      <c r="Y100" s="138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41"/>
      <c r="AL100" s="311"/>
      <c r="AM100" s="341"/>
      <c r="AN100" s="116"/>
      <c r="AO100" s="295"/>
      <c r="AP100" s="333"/>
      <c r="AQ100" s="133"/>
      <c r="AR100" s="337"/>
      <c r="AS100" s="133"/>
      <c r="AU100" s="198" t="e">
        <f t="shared" si="5"/>
        <v>#VALUE!</v>
      </c>
      <c r="AV100" s="190" t="str">
        <f t="shared" si="6"/>
        <v/>
      </c>
      <c r="AW100" s="191" t="str">
        <f t="shared" si="16"/>
        <v/>
      </c>
      <c r="AX100" s="192" t="str">
        <f>IF(C100="",IF(AV100="","",AV100),AVERAGE(AV80:AV114))</f>
        <v/>
      </c>
      <c r="AY100" s="190" t="str">
        <f t="shared" si="11"/>
        <v/>
      </c>
      <c r="AZ100" s="191" t="str">
        <f t="shared" si="17"/>
        <v/>
      </c>
      <c r="BA100" s="192" t="str">
        <f>IF(F100="",IF(AY100="","",AY100),AVERAGE(AY80:AY114))</f>
        <v/>
      </c>
      <c r="BB100" s="194">
        <v>1</v>
      </c>
      <c r="BC100" s="194">
        <f t="shared" si="7"/>
        <v>1.02</v>
      </c>
      <c r="BD100" s="194">
        <f t="shared" si="8"/>
        <v>0.98</v>
      </c>
      <c r="BE100" s="194">
        <f t="shared" si="9"/>
        <v>1.03</v>
      </c>
      <c r="BF100" s="194">
        <f t="shared" si="10"/>
        <v>0.97</v>
      </c>
    </row>
    <row r="101" spans="2:58" s="6" customFormat="1" x14ac:dyDescent="0.25">
      <c r="B101" s="107"/>
      <c r="C101" s="108"/>
      <c r="D101" s="125" t="str">
        <f t="shared" si="0"/>
        <v/>
      </c>
      <c r="E101" s="210" t="str">
        <f t="shared" si="1"/>
        <v/>
      </c>
      <c r="F101" s="108"/>
      <c r="G101" s="125" t="str">
        <f t="shared" si="2"/>
        <v/>
      </c>
      <c r="H101" s="210" t="str">
        <f t="shared" si="3"/>
        <v/>
      </c>
      <c r="I101" s="209" t="str">
        <f t="shared" si="4"/>
        <v/>
      </c>
      <c r="J101" s="202"/>
      <c r="K101" s="112" t="str">
        <f t="shared" si="20"/>
        <v/>
      </c>
      <c r="L101" s="112"/>
      <c r="M101" s="112"/>
      <c r="N101" s="112"/>
      <c r="O101" s="112"/>
      <c r="P101" s="112"/>
      <c r="Q101" s="113"/>
      <c r="R101" s="114"/>
      <c r="S101" s="114"/>
      <c r="T101" s="114"/>
      <c r="U101" s="114"/>
      <c r="V101" s="114"/>
      <c r="W101" s="115"/>
      <c r="X101" s="203"/>
      <c r="Y101" s="138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41"/>
      <c r="AL101" s="311"/>
      <c r="AM101" s="341"/>
      <c r="AN101" s="116"/>
      <c r="AO101" s="295"/>
      <c r="AP101" s="333"/>
      <c r="AQ101" s="133"/>
      <c r="AR101" s="337"/>
      <c r="AS101" s="133"/>
      <c r="AU101" s="198" t="e">
        <f t="shared" si="5"/>
        <v>#VALUE!</v>
      </c>
      <c r="AV101" s="190" t="str">
        <f t="shared" si="6"/>
        <v/>
      </c>
      <c r="AW101" s="191" t="str">
        <f t="shared" si="16"/>
        <v/>
      </c>
      <c r="AX101" s="192" t="str">
        <f>IF(C101="",IF(AV101="","",AV101),AVERAGE(AV81:AV114))</f>
        <v/>
      </c>
      <c r="AY101" s="190" t="str">
        <f t="shared" si="11"/>
        <v/>
      </c>
      <c r="AZ101" s="191" t="str">
        <f t="shared" si="17"/>
        <v/>
      </c>
      <c r="BA101" s="192" t="str">
        <f>IF(F101="",IF(AY101="","",AY101),AVERAGE(AY81:AY114))</f>
        <v/>
      </c>
      <c r="BB101" s="194">
        <v>1</v>
      </c>
      <c r="BC101" s="194">
        <f t="shared" si="7"/>
        <v>1.02</v>
      </c>
      <c r="BD101" s="194">
        <f t="shared" si="8"/>
        <v>0.98</v>
      </c>
      <c r="BE101" s="194">
        <f t="shared" si="9"/>
        <v>1.03</v>
      </c>
      <c r="BF101" s="194">
        <f t="shared" si="10"/>
        <v>0.97</v>
      </c>
    </row>
    <row r="102" spans="2:58" s="6" customFormat="1" x14ac:dyDescent="0.25">
      <c r="B102" s="107"/>
      <c r="C102" s="108"/>
      <c r="D102" s="125" t="str">
        <f t="shared" si="0"/>
        <v/>
      </c>
      <c r="E102" s="210" t="str">
        <f t="shared" si="1"/>
        <v/>
      </c>
      <c r="F102" s="108"/>
      <c r="G102" s="125" t="str">
        <f t="shared" si="2"/>
        <v/>
      </c>
      <c r="H102" s="210" t="str">
        <f t="shared" si="3"/>
        <v/>
      </c>
      <c r="I102" s="209" t="str">
        <f t="shared" si="4"/>
        <v/>
      </c>
      <c r="J102" s="202"/>
      <c r="K102" s="112" t="str">
        <f t="shared" si="20"/>
        <v/>
      </c>
      <c r="L102" s="112"/>
      <c r="M102" s="112"/>
      <c r="N102" s="112"/>
      <c r="O102" s="112"/>
      <c r="P102" s="112"/>
      <c r="Q102" s="113"/>
      <c r="R102" s="114"/>
      <c r="S102" s="114"/>
      <c r="T102" s="114"/>
      <c r="U102" s="114"/>
      <c r="V102" s="114"/>
      <c r="W102" s="115"/>
      <c r="X102" s="203"/>
      <c r="Y102" s="138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41"/>
      <c r="AL102" s="311"/>
      <c r="AM102" s="341"/>
      <c r="AN102" s="116"/>
      <c r="AO102" s="295"/>
      <c r="AP102" s="333"/>
      <c r="AQ102" s="133"/>
      <c r="AR102" s="337"/>
      <c r="AS102" s="133"/>
      <c r="AU102" s="198" t="e">
        <f t="shared" si="5"/>
        <v>#VALUE!</v>
      </c>
      <c r="AV102" s="190" t="str">
        <f t="shared" si="6"/>
        <v/>
      </c>
      <c r="AW102" s="191" t="str">
        <f t="shared" si="16"/>
        <v/>
      </c>
      <c r="AX102" s="192" t="str">
        <f>IF(C102="",IF(AV102="","",AV102),AVERAGE(AV82:AV114))</f>
        <v/>
      </c>
      <c r="AY102" s="190" t="str">
        <f t="shared" si="11"/>
        <v/>
      </c>
      <c r="AZ102" s="191" t="str">
        <f t="shared" si="17"/>
        <v/>
      </c>
      <c r="BA102" s="192" t="str">
        <f>IF(F102="",IF(AY102="","",AY102),AVERAGE(AY82:AY114))</f>
        <v/>
      </c>
      <c r="BB102" s="194">
        <v>1</v>
      </c>
      <c r="BC102" s="194">
        <f t="shared" si="7"/>
        <v>1.02</v>
      </c>
      <c r="BD102" s="194">
        <f t="shared" si="8"/>
        <v>0.98</v>
      </c>
      <c r="BE102" s="194">
        <f t="shared" si="9"/>
        <v>1.03</v>
      </c>
      <c r="BF102" s="194">
        <f t="shared" si="10"/>
        <v>0.97</v>
      </c>
    </row>
    <row r="103" spans="2:58" s="6" customFormat="1" x14ac:dyDescent="0.25">
      <c r="B103" s="107"/>
      <c r="C103" s="108"/>
      <c r="D103" s="125" t="str">
        <f t="shared" si="0"/>
        <v/>
      </c>
      <c r="E103" s="210" t="str">
        <f t="shared" si="1"/>
        <v/>
      </c>
      <c r="F103" s="108"/>
      <c r="G103" s="125" t="str">
        <f t="shared" si="2"/>
        <v/>
      </c>
      <c r="H103" s="210" t="str">
        <f t="shared" si="3"/>
        <v/>
      </c>
      <c r="I103" s="209" t="str">
        <f t="shared" si="4"/>
        <v/>
      </c>
      <c r="J103" s="202"/>
      <c r="K103" s="112" t="str">
        <f t="shared" si="20"/>
        <v/>
      </c>
      <c r="L103" s="112"/>
      <c r="M103" s="112"/>
      <c r="N103" s="112"/>
      <c r="O103" s="112"/>
      <c r="P103" s="112"/>
      <c r="Q103" s="113"/>
      <c r="R103" s="114"/>
      <c r="S103" s="114"/>
      <c r="T103" s="114"/>
      <c r="U103" s="114"/>
      <c r="V103" s="114"/>
      <c r="W103" s="115"/>
      <c r="X103" s="203"/>
      <c r="Y103" s="138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41"/>
      <c r="AL103" s="311"/>
      <c r="AM103" s="341"/>
      <c r="AN103" s="116"/>
      <c r="AO103" s="295"/>
      <c r="AP103" s="333"/>
      <c r="AQ103" s="133"/>
      <c r="AR103" s="337"/>
      <c r="AS103" s="133"/>
      <c r="AU103" s="198" t="e">
        <f t="shared" si="5"/>
        <v>#VALUE!</v>
      </c>
      <c r="AV103" s="190" t="str">
        <f t="shared" si="6"/>
        <v/>
      </c>
      <c r="AW103" s="191" t="str">
        <f t="shared" si="16"/>
        <v/>
      </c>
      <c r="AX103" s="192" t="str">
        <f>IF(C103="",IF(AV103="","",AV103),AVERAGE(AV83:AV114))</f>
        <v/>
      </c>
      <c r="AY103" s="190" t="str">
        <f t="shared" si="11"/>
        <v/>
      </c>
      <c r="AZ103" s="191" t="str">
        <f t="shared" si="17"/>
        <v/>
      </c>
      <c r="BA103" s="192" t="str">
        <f>IF(F103="",IF(AY103="","",AY103),AVERAGE(AY83:AY114))</f>
        <v/>
      </c>
      <c r="BB103" s="194">
        <v>1</v>
      </c>
      <c r="BC103" s="194">
        <f t="shared" si="7"/>
        <v>1.02</v>
      </c>
      <c r="BD103" s="194">
        <f t="shared" si="8"/>
        <v>0.98</v>
      </c>
      <c r="BE103" s="194">
        <f t="shared" si="9"/>
        <v>1.03</v>
      </c>
      <c r="BF103" s="194">
        <f t="shared" si="10"/>
        <v>0.97</v>
      </c>
    </row>
    <row r="104" spans="2:58" s="6" customFormat="1" x14ac:dyDescent="0.25">
      <c r="B104" s="107"/>
      <c r="C104" s="108"/>
      <c r="D104" s="125" t="str">
        <f t="shared" si="0"/>
        <v/>
      </c>
      <c r="E104" s="210" t="str">
        <f t="shared" si="1"/>
        <v/>
      </c>
      <c r="F104" s="108"/>
      <c r="G104" s="125" t="str">
        <f t="shared" si="2"/>
        <v/>
      </c>
      <c r="H104" s="210" t="str">
        <f t="shared" si="3"/>
        <v/>
      </c>
      <c r="I104" s="209" t="str">
        <f t="shared" si="4"/>
        <v/>
      </c>
      <c r="J104" s="202"/>
      <c r="K104" s="112" t="str">
        <f t="shared" si="20"/>
        <v/>
      </c>
      <c r="L104" s="112"/>
      <c r="M104" s="112"/>
      <c r="N104" s="112"/>
      <c r="O104" s="112"/>
      <c r="P104" s="112"/>
      <c r="Q104" s="113"/>
      <c r="R104" s="114"/>
      <c r="S104" s="114"/>
      <c r="T104" s="114"/>
      <c r="U104" s="114"/>
      <c r="V104" s="114"/>
      <c r="W104" s="115"/>
      <c r="X104" s="203"/>
      <c r="Y104" s="138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41"/>
      <c r="AL104" s="311"/>
      <c r="AM104" s="341"/>
      <c r="AN104" s="116"/>
      <c r="AO104" s="295"/>
      <c r="AP104" s="333"/>
      <c r="AQ104" s="133"/>
      <c r="AR104" s="337"/>
      <c r="AS104" s="133"/>
      <c r="AU104" s="198" t="e">
        <f t="shared" si="5"/>
        <v>#VALUE!</v>
      </c>
      <c r="AV104" s="190" t="str">
        <f t="shared" si="6"/>
        <v/>
      </c>
      <c r="AW104" s="191" t="str">
        <f t="shared" si="16"/>
        <v/>
      </c>
      <c r="AX104" s="192" t="str">
        <f>IF(C104="",IF(AV104="","",AV104),AVERAGE(AV84:AV114))</f>
        <v/>
      </c>
      <c r="AY104" s="190" t="str">
        <f t="shared" si="11"/>
        <v/>
      </c>
      <c r="AZ104" s="191" t="str">
        <f t="shared" si="17"/>
        <v/>
      </c>
      <c r="BA104" s="192" t="str">
        <f>IF(F104="",IF(AY104="","",AY104),AVERAGE(AY84:AY114))</f>
        <v/>
      </c>
      <c r="BB104" s="194">
        <v>1</v>
      </c>
      <c r="BC104" s="194">
        <f t="shared" si="7"/>
        <v>1.02</v>
      </c>
      <c r="BD104" s="194">
        <f t="shared" si="8"/>
        <v>0.98</v>
      </c>
      <c r="BE104" s="194">
        <f t="shared" si="9"/>
        <v>1.03</v>
      </c>
      <c r="BF104" s="194">
        <f t="shared" si="10"/>
        <v>0.97</v>
      </c>
    </row>
    <row r="105" spans="2:58" s="6" customFormat="1" x14ac:dyDescent="0.25">
      <c r="B105" s="107"/>
      <c r="C105" s="108"/>
      <c r="D105" s="125" t="str">
        <f t="shared" si="0"/>
        <v/>
      </c>
      <c r="E105" s="210" t="str">
        <f t="shared" si="1"/>
        <v/>
      </c>
      <c r="F105" s="108"/>
      <c r="G105" s="125" t="str">
        <f t="shared" si="2"/>
        <v/>
      </c>
      <c r="H105" s="210" t="str">
        <f t="shared" si="3"/>
        <v/>
      </c>
      <c r="I105" s="209" t="str">
        <f t="shared" si="4"/>
        <v/>
      </c>
      <c r="J105" s="202"/>
      <c r="K105" s="112" t="str">
        <f t="shared" si="20"/>
        <v/>
      </c>
      <c r="L105" s="112"/>
      <c r="M105" s="112"/>
      <c r="N105" s="112"/>
      <c r="O105" s="112"/>
      <c r="P105" s="112"/>
      <c r="Q105" s="113"/>
      <c r="R105" s="114"/>
      <c r="S105" s="114"/>
      <c r="T105" s="114"/>
      <c r="U105" s="114"/>
      <c r="V105" s="114"/>
      <c r="W105" s="115"/>
      <c r="X105" s="203"/>
      <c r="Y105" s="138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41"/>
      <c r="AL105" s="311"/>
      <c r="AM105" s="341"/>
      <c r="AN105" s="116"/>
      <c r="AO105" s="295"/>
      <c r="AP105" s="333"/>
      <c r="AQ105" s="133"/>
      <c r="AR105" s="337"/>
      <c r="AS105" s="133"/>
      <c r="AU105" s="198" t="e">
        <f t="shared" si="5"/>
        <v>#VALUE!</v>
      </c>
      <c r="AV105" s="190" t="str">
        <f t="shared" si="6"/>
        <v/>
      </c>
      <c r="AW105" s="191" t="str">
        <f t="shared" ref="AW105" si="23">IF(C105="",IF(AV105="","",AV105),AVERAGE(AV95:AV114))</f>
        <v/>
      </c>
      <c r="AX105" s="192" t="str">
        <f>IF(C105="",IF(AV105="","",AV105),AVERAGE(AV85:AV114))</f>
        <v/>
      </c>
      <c r="AY105" s="190" t="str">
        <f t="shared" si="11"/>
        <v/>
      </c>
      <c r="AZ105" s="191" t="str">
        <f t="shared" ref="AZ105" si="24">IF(F105="",IF(AY105="","",AY105),AVERAGE(AY95:AY114))</f>
        <v/>
      </c>
      <c r="BA105" s="192" t="str">
        <f>IF(F105="",IF(AY105="","",AY105),AVERAGE(AY85:AY114))</f>
        <v/>
      </c>
      <c r="BB105" s="194">
        <v>1</v>
      </c>
      <c r="BC105" s="194">
        <f t="shared" si="7"/>
        <v>1.02</v>
      </c>
      <c r="BD105" s="194">
        <f t="shared" si="8"/>
        <v>0.98</v>
      </c>
      <c r="BE105" s="194">
        <f t="shared" si="9"/>
        <v>1.03</v>
      </c>
      <c r="BF105" s="194">
        <f t="shared" si="10"/>
        <v>0.97</v>
      </c>
    </row>
    <row r="106" spans="2:58" s="6" customFormat="1" x14ac:dyDescent="0.25">
      <c r="B106" s="107"/>
      <c r="C106" s="108"/>
      <c r="D106" s="125" t="str">
        <f t="shared" si="0"/>
        <v/>
      </c>
      <c r="E106" s="210" t="str">
        <f t="shared" si="1"/>
        <v/>
      </c>
      <c r="F106" s="108"/>
      <c r="G106" s="125" t="str">
        <f t="shared" si="2"/>
        <v/>
      </c>
      <c r="H106" s="210" t="str">
        <f t="shared" si="3"/>
        <v/>
      </c>
      <c r="I106" s="209" t="str">
        <f t="shared" si="4"/>
        <v/>
      </c>
      <c r="J106" s="202"/>
      <c r="K106" s="112" t="str">
        <f t="shared" si="20"/>
        <v/>
      </c>
      <c r="L106" s="112"/>
      <c r="M106" s="112"/>
      <c r="N106" s="112"/>
      <c r="O106" s="112"/>
      <c r="P106" s="112"/>
      <c r="Q106" s="113"/>
      <c r="R106" s="114"/>
      <c r="S106" s="114"/>
      <c r="T106" s="114"/>
      <c r="U106" s="114"/>
      <c r="V106" s="114"/>
      <c r="W106" s="115"/>
      <c r="X106" s="203"/>
      <c r="Y106" s="138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41"/>
      <c r="AL106" s="311"/>
      <c r="AM106" s="341"/>
      <c r="AN106" s="116"/>
      <c r="AO106" s="295"/>
      <c r="AP106" s="333"/>
      <c r="AQ106" s="133"/>
      <c r="AR106" s="337"/>
      <c r="AS106" s="133"/>
      <c r="AU106" s="198" t="e">
        <f t="shared" si="5"/>
        <v>#VALUE!</v>
      </c>
      <c r="AV106" s="190" t="str">
        <f t="shared" si="6"/>
        <v/>
      </c>
      <c r="AW106" s="191" t="str">
        <f>IF(C106="",IF(AV106="","",AV106),AVERAGE(AV96:AV114))</f>
        <v/>
      </c>
      <c r="AX106" s="192" t="str">
        <f>IF(C106="",IF(AV106="","",AV106),AVERAGE(AV86:AV114))</f>
        <v/>
      </c>
      <c r="AY106" s="190" t="str">
        <f t="shared" si="11"/>
        <v/>
      </c>
      <c r="AZ106" s="191" t="str">
        <f>IF(F106="",IF(AY106="","",AY106),AVERAGE(AY96:AY114))</f>
        <v/>
      </c>
      <c r="BA106" s="192" t="str">
        <f>IF(F106="",IF(AY106="","",AY106),AVERAGE(AY86:AY114))</f>
        <v/>
      </c>
      <c r="BB106" s="194">
        <v>1</v>
      </c>
      <c r="BC106" s="194">
        <f t="shared" si="7"/>
        <v>1.02</v>
      </c>
      <c r="BD106" s="194">
        <f t="shared" si="8"/>
        <v>0.98</v>
      </c>
      <c r="BE106" s="194">
        <f t="shared" si="9"/>
        <v>1.03</v>
      </c>
      <c r="BF106" s="194">
        <f t="shared" si="10"/>
        <v>0.97</v>
      </c>
    </row>
    <row r="107" spans="2:58" s="6" customFormat="1" x14ac:dyDescent="0.25">
      <c r="B107" s="107"/>
      <c r="C107" s="108"/>
      <c r="D107" s="125" t="str">
        <f t="shared" si="0"/>
        <v/>
      </c>
      <c r="E107" s="210" t="str">
        <f t="shared" si="1"/>
        <v/>
      </c>
      <c r="F107" s="108"/>
      <c r="G107" s="125" t="str">
        <f t="shared" si="2"/>
        <v/>
      </c>
      <c r="H107" s="210" t="str">
        <f t="shared" si="3"/>
        <v/>
      </c>
      <c r="I107" s="209" t="str">
        <f t="shared" si="4"/>
        <v/>
      </c>
      <c r="J107" s="202"/>
      <c r="K107" s="112" t="str">
        <f t="shared" si="20"/>
        <v/>
      </c>
      <c r="L107" s="112"/>
      <c r="M107" s="112"/>
      <c r="N107" s="112"/>
      <c r="O107" s="112"/>
      <c r="P107" s="112"/>
      <c r="Q107" s="113"/>
      <c r="R107" s="114"/>
      <c r="S107" s="114"/>
      <c r="T107" s="114"/>
      <c r="U107" s="114"/>
      <c r="V107" s="114"/>
      <c r="W107" s="115"/>
      <c r="X107" s="203"/>
      <c r="Y107" s="138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41"/>
      <c r="AL107" s="311"/>
      <c r="AM107" s="341"/>
      <c r="AN107" s="116"/>
      <c r="AO107" s="295"/>
      <c r="AP107" s="333"/>
      <c r="AQ107" s="133"/>
      <c r="AR107" s="337"/>
      <c r="AS107" s="133"/>
      <c r="AU107" s="198" t="e">
        <f t="shared" si="5"/>
        <v>#VALUE!</v>
      </c>
      <c r="AV107" s="190" t="str">
        <f t="shared" si="6"/>
        <v/>
      </c>
      <c r="AW107" s="191" t="str">
        <f>IF(C107="",IF(AV107="","",AV107),AVERAGE(AV97:AV114))</f>
        <v/>
      </c>
      <c r="AX107" s="192" t="str">
        <f>IF(C107="",IF(AV107="","",AV107),AVERAGE(AV87:AV114))</f>
        <v/>
      </c>
      <c r="AY107" s="190" t="str">
        <f t="shared" si="11"/>
        <v/>
      </c>
      <c r="AZ107" s="191" t="str">
        <f>IF(F107="",IF(AY107="","",AY107),AVERAGE(AY97:AY114))</f>
        <v/>
      </c>
      <c r="BA107" s="192" t="str">
        <f>IF(F107="",IF(AY107="","",AY107),AVERAGE(AY87:AY114))</f>
        <v/>
      </c>
      <c r="BB107" s="194">
        <v>1</v>
      </c>
      <c r="BC107" s="194">
        <f t="shared" si="7"/>
        <v>1.02</v>
      </c>
      <c r="BD107" s="194">
        <f t="shared" si="8"/>
        <v>0.98</v>
      </c>
      <c r="BE107" s="194">
        <f t="shared" si="9"/>
        <v>1.03</v>
      </c>
      <c r="BF107" s="194">
        <f t="shared" si="10"/>
        <v>0.97</v>
      </c>
    </row>
    <row r="108" spans="2:58" s="6" customFormat="1" x14ac:dyDescent="0.25">
      <c r="B108" s="107"/>
      <c r="C108" s="108"/>
      <c r="D108" s="125" t="str">
        <f t="shared" si="0"/>
        <v/>
      </c>
      <c r="E108" s="210" t="str">
        <f t="shared" si="1"/>
        <v/>
      </c>
      <c r="F108" s="108"/>
      <c r="G108" s="125" t="str">
        <f t="shared" si="2"/>
        <v/>
      </c>
      <c r="H108" s="210" t="str">
        <f t="shared" si="3"/>
        <v/>
      </c>
      <c r="I108" s="209" t="str">
        <f t="shared" si="4"/>
        <v/>
      </c>
      <c r="J108" s="202"/>
      <c r="K108" s="112" t="str">
        <f t="shared" si="20"/>
        <v/>
      </c>
      <c r="L108" s="112"/>
      <c r="M108" s="112"/>
      <c r="N108" s="112"/>
      <c r="O108" s="112"/>
      <c r="P108" s="112"/>
      <c r="Q108" s="113"/>
      <c r="R108" s="114"/>
      <c r="S108" s="114"/>
      <c r="T108" s="114"/>
      <c r="U108" s="114"/>
      <c r="V108" s="114"/>
      <c r="W108" s="115"/>
      <c r="X108" s="203"/>
      <c r="Y108" s="138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41"/>
      <c r="AL108" s="311"/>
      <c r="AM108" s="341"/>
      <c r="AN108" s="116"/>
      <c r="AO108" s="295"/>
      <c r="AP108" s="333"/>
      <c r="AQ108" s="133"/>
      <c r="AR108" s="337"/>
      <c r="AS108" s="133"/>
      <c r="AU108" s="198" t="e">
        <f t="shared" si="5"/>
        <v>#VALUE!</v>
      </c>
      <c r="AV108" s="190" t="str">
        <f t="shared" si="6"/>
        <v/>
      </c>
      <c r="AW108" s="191" t="str">
        <f>IF(C108="",IF(AV108="","",AV108),AVERAGE(AV98:AV114))</f>
        <v/>
      </c>
      <c r="AX108" s="192" t="str">
        <f>IF(C108="",IF(AV108="","",AV108),AVERAGE(AV88:AV114))</f>
        <v/>
      </c>
      <c r="AY108" s="190" t="str">
        <f t="shared" si="11"/>
        <v/>
      </c>
      <c r="AZ108" s="191" t="str">
        <f>IF(F108="",IF(AY108="","",AY108),AVERAGE(AY98:AY114))</f>
        <v/>
      </c>
      <c r="BA108" s="192" t="str">
        <f>IF(F108="",IF(AY108="","",AY108),AVERAGE(AY88:AY114))</f>
        <v/>
      </c>
      <c r="BB108" s="194">
        <v>1</v>
      </c>
      <c r="BC108" s="194">
        <f t="shared" si="7"/>
        <v>1.02</v>
      </c>
      <c r="BD108" s="194">
        <f t="shared" si="8"/>
        <v>0.98</v>
      </c>
      <c r="BE108" s="194">
        <f t="shared" si="9"/>
        <v>1.03</v>
      </c>
      <c r="BF108" s="194">
        <f t="shared" si="10"/>
        <v>0.97</v>
      </c>
    </row>
    <row r="109" spans="2:58" s="6" customFormat="1" x14ac:dyDescent="0.25">
      <c r="B109" s="107"/>
      <c r="C109" s="108"/>
      <c r="D109" s="125" t="str">
        <f t="shared" si="0"/>
        <v/>
      </c>
      <c r="E109" s="210" t="str">
        <f t="shared" si="1"/>
        <v/>
      </c>
      <c r="F109" s="108"/>
      <c r="G109" s="125" t="str">
        <f t="shared" si="2"/>
        <v/>
      </c>
      <c r="H109" s="210" t="str">
        <f t="shared" si="3"/>
        <v/>
      </c>
      <c r="I109" s="209" t="str">
        <f t="shared" si="4"/>
        <v/>
      </c>
      <c r="J109" s="202"/>
      <c r="K109" s="112" t="str">
        <f t="shared" si="20"/>
        <v/>
      </c>
      <c r="L109" s="112"/>
      <c r="M109" s="112"/>
      <c r="N109" s="112"/>
      <c r="O109" s="112"/>
      <c r="P109" s="112"/>
      <c r="Q109" s="113"/>
      <c r="R109" s="114"/>
      <c r="S109" s="114"/>
      <c r="T109" s="114"/>
      <c r="U109" s="114"/>
      <c r="V109" s="114"/>
      <c r="W109" s="115"/>
      <c r="X109" s="203"/>
      <c r="Y109" s="138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41"/>
      <c r="AL109" s="311"/>
      <c r="AM109" s="341"/>
      <c r="AN109" s="116"/>
      <c r="AO109" s="295"/>
      <c r="AP109" s="333"/>
      <c r="AQ109" s="133"/>
      <c r="AR109" s="337"/>
      <c r="AS109" s="133"/>
      <c r="AU109" s="198" t="e">
        <f t="shared" si="5"/>
        <v>#VALUE!</v>
      </c>
      <c r="AV109" s="190" t="str">
        <f t="shared" si="6"/>
        <v/>
      </c>
      <c r="AW109" s="191" t="str">
        <f>IF(C109="",IF(AV109="","",AV109),AVERAGE(AV99:AV114))</f>
        <v/>
      </c>
      <c r="AX109" s="192" t="str">
        <f>IF(C109="",IF(AV109="","",AV109),AVERAGE(AV89:AV114))</f>
        <v/>
      </c>
      <c r="AY109" s="190" t="str">
        <f t="shared" si="11"/>
        <v/>
      </c>
      <c r="AZ109" s="191" t="str">
        <f>IF(F109="",IF(AY109="","",AY109),AVERAGE(AY99:AY114))</f>
        <v/>
      </c>
      <c r="BA109" s="192" t="str">
        <f>IF(F109="",IF(AY109="","",AY109),AVERAGE(AY89:AY114))</f>
        <v/>
      </c>
      <c r="BB109" s="194">
        <v>1</v>
      </c>
      <c r="BC109" s="194">
        <f t="shared" si="7"/>
        <v>1.02</v>
      </c>
      <c r="BD109" s="194">
        <f t="shared" si="8"/>
        <v>0.98</v>
      </c>
      <c r="BE109" s="194">
        <f t="shared" si="9"/>
        <v>1.03</v>
      </c>
      <c r="BF109" s="194">
        <f t="shared" si="10"/>
        <v>0.97</v>
      </c>
    </row>
    <row r="110" spans="2:58" s="6" customFormat="1" x14ac:dyDescent="0.25">
      <c r="B110" s="107"/>
      <c r="C110" s="108"/>
      <c r="D110" s="125" t="str">
        <f t="shared" si="0"/>
        <v/>
      </c>
      <c r="E110" s="210" t="str">
        <f t="shared" si="1"/>
        <v/>
      </c>
      <c r="F110" s="108"/>
      <c r="G110" s="125" t="str">
        <f t="shared" si="2"/>
        <v/>
      </c>
      <c r="H110" s="210" t="str">
        <f t="shared" si="3"/>
        <v/>
      </c>
      <c r="I110" s="209" t="str">
        <f t="shared" si="4"/>
        <v/>
      </c>
      <c r="J110" s="202"/>
      <c r="K110" s="112" t="str">
        <f t="shared" si="20"/>
        <v/>
      </c>
      <c r="L110" s="112"/>
      <c r="M110" s="112"/>
      <c r="N110" s="112"/>
      <c r="O110" s="112"/>
      <c r="P110" s="112"/>
      <c r="Q110" s="113"/>
      <c r="R110" s="114"/>
      <c r="S110" s="114"/>
      <c r="T110" s="114"/>
      <c r="U110" s="114"/>
      <c r="V110" s="114"/>
      <c r="W110" s="115"/>
      <c r="X110" s="203"/>
      <c r="Y110" s="138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41"/>
      <c r="AL110" s="311"/>
      <c r="AM110" s="341"/>
      <c r="AN110" s="116"/>
      <c r="AO110" s="295"/>
      <c r="AP110" s="333"/>
      <c r="AQ110" s="133"/>
      <c r="AR110" s="337"/>
      <c r="AS110" s="133"/>
      <c r="AU110" s="198" t="e">
        <f t="shared" si="5"/>
        <v>#VALUE!</v>
      </c>
      <c r="AV110" s="190" t="str">
        <f t="shared" si="6"/>
        <v/>
      </c>
      <c r="AW110" s="191" t="str">
        <f>IF(C110="",IF(AV110="","",AV110),AVERAGE(AV100:AV114))</f>
        <v/>
      </c>
      <c r="AX110" s="192" t="str">
        <f>IF(C110="",IF(AV110="","",AV110),AVERAGE(AV90:AV114))</f>
        <v/>
      </c>
      <c r="AY110" s="190" t="str">
        <f t="shared" si="11"/>
        <v/>
      </c>
      <c r="AZ110" s="191" t="str">
        <f>IF(F110="",IF(AY110="","",AY110),AVERAGE(AY100:AY114))</f>
        <v/>
      </c>
      <c r="BA110" s="192" t="str">
        <f>IF(F110="",IF(AY110="","",AY110),AVERAGE(AY90:AY114))</f>
        <v/>
      </c>
      <c r="BB110" s="194">
        <v>1</v>
      </c>
      <c r="BC110" s="194">
        <f t="shared" si="7"/>
        <v>1.02</v>
      </c>
      <c r="BD110" s="194">
        <f t="shared" si="8"/>
        <v>0.98</v>
      </c>
      <c r="BE110" s="194">
        <f t="shared" si="9"/>
        <v>1.03</v>
      </c>
      <c r="BF110" s="194">
        <f t="shared" si="10"/>
        <v>0.97</v>
      </c>
    </row>
    <row r="111" spans="2:58" s="6" customFormat="1" x14ac:dyDescent="0.25">
      <c r="B111" s="107"/>
      <c r="C111" s="108"/>
      <c r="D111" s="125" t="str">
        <f t="shared" si="0"/>
        <v/>
      </c>
      <c r="E111" s="210" t="str">
        <f t="shared" si="1"/>
        <v/>
      </c>
      <c r="F111" s="108"/>
      <c r="G111" s="125" t="str">
        <f t="shared" si="2"/>
        <v/>
      </c>
      <c r="H111" s="210" t="str">
        <f t="shared" si="3"/>
        <v/>
      </c>
      <c r="I111" s="209" t="str">
        <f t="shared" si="4"/>
        <v/>
      </c>
      <c r="J111" s="202"/>
      <c r="K111" s="112" t="str">
        <f t="shared" si="20"/>
        <v/>
      </c>
      <c r="L111" s="112"/>
      <c r="M111" s="112"/>
      <c r="N111" s="112"/>
      <c r="O111" s="112"/>
      <c r="P111" s="112"/>
      <c r="Q111" s="113"/>
      <c r="R111" s="114"/>
      <c r="S111" s="114"/>
      <c r="T111" s="114"/>
      <c r="U111" s="114"/>
      <c r="V111" s="114"/>
      <c r="W111" s="115"/>
      <c r="X111" s="203"/>
      <c r="Y111" s="138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41"/>
      <c r="AL111" s="311"/>
      <c r="AM111" s="341"/>
      <c r="AN111" s="116"/>
      <c r="AO111" s="295"/>
      <c r="AP111" s="333"/>
      <c r="AQ111" s="133"/>
      <c r="AR111" s="337"/>
      <c r="AS111" s="133"/>
      <c r="AU111" s="198" t="e">
        <f t="shared" si="5"/>
        <v>#VALUE!</v>
      </c>
      <c r="AV111" s="190" t="str">
        <f t="shared" si="6"/>
        <v/>
      </c>
      <c r="AW111" s="191" t="str">
        <f>IF(C111="",IF(AV111="","",AV111),AVERAGE(AV101:AV114))</f>
        <v/>
      </c>
      <c r="AX111" s="192" t="str">
        <f>IF(C111="",IF(AV111="","",AV111),AVERAGE(AV91:AV114))</f>
        <v/>
      </c>
      <c r="AY111" s="190" t="str">
        <f t="shared" si="11"/>
        <v/>
      </c>
      <c r="AZ111" s="191" t="str">
        <f>IF(F111="",IF(AY111="","",AY111),AVERAGE(AY101:AY114))</f>
        <v/>
      </c>
      <c r="BA111" s="192" t="str">
        <f>IF(F111="",IF(AY111="","",AY111),AVERAGE(AY91:AY114))</f>
        <v/>
      </c>
      <c r="BB111" s="194">
        <v>1</v>
      </c>
      <c r="BC111" s="194">
        <f t="shared" si="7"/>
        <v>1.02</v>
      </c>
      <c r="BD111" s="194">
        <f t="shared" si="8"/>
        <v>0.98</v>
      </c>
      <c r="BE111" s="194">
        <f t="shared" si="9"/>
        <v>1.03</v>
      </c>
      <c r="BF111" s="194">
        <f t="shared" si="10"/>
        <v>0.97</v>
      </c>
    </row>
    <row r="112" spans="2:58" s="6" customFormat="1" x14ac:dyDescent="0.25">
      <c r="B112" s="107"/>
      <c r="C112" s="108"/>
      <c r="D112" s="125" t="str">
        <f t="shared" si="0"/>
        <v/>
      </c>
      <c r="E112" s="210" t="str">
        <f t="shared" si="1"/>
        <v/>
      </c>
      <c r="F112" s="108"/>
      <c r="G112" s="125" t="str">
        <f t="shared" si="2"/>
        <v/>
      </c>
      <c r="H112" s="210" t="str">
        <f t="shared" si="3"/>
        <v/>
      </c>
      <c r="I112" s="209" t="str">
        <f t="shared" si="4"/>
        <v/>
      </c>
      <c r="J112" s="202"/>
      <c r="K112" s="112" t="str">
        <f t="shared" si="20"/>
        <v/>
      </c>
      <c r="L112" s="112"/>
      <c r="M112" s="112"/>
      <c r="N112" s="112"/>
      <c r="O112" s="112"/>
      <c r="P112" s="112"/>
      <c r="Q112" s="113"/>
      <c r="R112" s="114"/>
      <c r="S112" s="114"/>
      <c r="T112" s="114"/>
      <c r="U112" s="114"/>
      <c r="V112" s="114"/>
      <c r="W112" s="115"/>
      <c r="X112" s="203"/>
      <c r="Y112" s="138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41"/>
      <c r="AL112" s="311"/>
      <c r="AM112" s="341"/>
      <c r="AN112" s="116"/>
      <c r="AO112" s="295"/>
      <c r="AP112" s="333"/>
      <c r="AQ112" s="133"/>
      <c r="AR112" s="337"/>
      <c r="AS112" s="133"/>
      <c r="AU112" s="198" t="e">
        <f t="shared" si="5"/>
        <v>#VALUE!</v>
      </c>
      <c r="AV112" s="190" t="str">
        <f t="shared" si="6"/>
        <v/>
      </c>
      <c r="AW112" s="191" t="str">
        <f>IF(C112="",IF(AV112="","",AV112),AVERAGE(AV102:AV114))</f>
        <v/>
      </c>
      <c r="AX112" s="192" t="str">
        <f>IF(C112="",IF(AV112="","",AV112),AVERAGE(AV92:AV114))</f>
        <v/>
      </c>
      <c r="AY112" s="190" t="str">
        <f t="shared" si="11"/>
        <v/>
      </c>
      <c r="AZ112" s="191" t="str">
        <f>IF(F112="",IF(AY112="","",AY112),AVERAGE(AY102:AY114))</f>
        <v/>
      </c>
      <c r="BA112" s="192" t="str">
        <f>IF(F112="",IF(AY112="","",AY112),AVERAGE(AY92:AY114))</f>
        <v/>
      </c>
      <c r="BB112" s="194">
        <v>1</v>
      </c>
      <c r="BC112" s="194">
        <f t="shared" si="7"/>
        <v>1.02</v>
      </c>
      <c r="BD112" s="194">
        <f t="shared" si="8"/>
        <v>0.98</v>
      </c>
      <c r="BE112" s="194">
        <f t="shared" si="9"/>
        <v>1.03</v>
      </c>
      <c r="BF112" s="194">
        <f t="shared" si="10"/>
        <v>0.97</v>
      </c>
    </row>
    <row r="113" spans="2:58" s="6" customFormat="1" x14ac:dyDescent="0.25">
      <c r="B113" s="107"/>
      <c r="C113" s="108"/>
      <c r="D113" s="125" t="str">
        <f t="shared" si="0"/>
        <v/>
      </c>
      <c r="E113" s="210" t="str">
        <f t="shared" si="1"/>
        <v/>
      </c>
      <c r="F113" s="108"/>
      <c r="G113" s="125" t="str">
        <f t="shared" si="2"/>
        <v/>
      </c>
      <c r="H113" s="210" t="str">
        <f t="shared" si="3"/>
        <v/>
      </c>
      <c r="I113" s="209" t="str">
        <f t="shared" si="4"/>
        <v/>
      </c>
      <c r="J113" s="202"/>
      <c r="K113" s="112" t="str">
        <f t="shared" si="20"/>
        <v/>
      </c>
      <c r="L113" s="112"/>
      <c r="M113" s="112"/>
      <c r="N113" s="112"/>
      <c r="O113" s="112"/>
      <c r="P113" s="112"/>
      <c r="Q113" s="113"/>
      <c r="R113" s="114"/>
      <c r="S113" s="114"/>
      <c r="T113" s="114"/>
      <c r="U113" s="114"/>
      <c r="V113" s="114"/>
      <c r="W113" s="115"/>
      <c r="X113" s="203"/>
      <c r="Y113" s="138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41"/>
      <c r="AL113" s="311"/>
      <c r="AM113" s="341"/>
      <c r="AN113" s="116"/>
      <c r="AO113" s="295"/>
      <c r="AP113" s="333"/>
      <c r="AQ113" s="133"/>
      <c r="AR113" s="337"/>
      <c r="AS113" s="133"/>
      <c r="AU113" s="198" t="e">
        <f t="shared" si="5"/>
        <v>#VALUE!</v>
      </c>
      <c r="AV113" s="190" t="str">
        <f t="shared" si="6"/>
        <v/>
      </c>
      <c r="AW113" s="191" t="str">
        <f>IF(C113="",IF(AV113="","",AV113),AVERAGE(AV103:AV114))</f>
        <v/>
      </c>
      <c r="AX113" s="192" t="str">
        <f>IF(C113="",IF(AV113="","",AV113),AVERAGE(AV93:AV114))</f>
        <v/>
      </c>
      <c r="AY113" s="190" t="str">
        <f t="shared" si="11"/>
        <v/>
      </c>
      <c r="AZ113" s="191" t="str">
        <f>IF(F113="",IF(AY113="","",AY113),AVERAGE(AY103:AY114))</f>
        <v/>
      </c>
      <c r="BA113" s="192" t="str">
        <f>IF(F113="",IF(AY113="","",AY113),AVERAGE(AY93:AY114))</f>
        <v/>
      </c>
      <c r="BB113" s="194">
        <v>1</v>
      </c>
      <c r="BC113" s="194">
        <f t="shared" si="7"/>
        <v>1.02</v>
      </c>
      <c r="BD113" s="194">
        <f t="shared" si="8"/>
        <v>0.98</v>
      </c>
      <c r="BE113" s="194">
        <f t="shared" si="9"/>
        <v>1.03</v>
      </c>
      <c r="BF113" s="194">
        <f t="shared" si="10"/>
        <v>0.97</v>
      </c>
    </row>
    <row r="114" spans="2:58" s="6" customFormat="1" ht="15.75" thickBot="1" x14ac:dyDescent="0.3">
      <c r="B114" s="106"/>
      <c r="C114" s="134"/>
      <c r="D114" s="135" t="str">
        <f t="shared" ref="D114" si="25">IF(C114="","",((C114/$D$28)-1))</f>
        <v/>
      </c>
      <c r="E114" s="296" t="str">
        <f t="shared" ref="E114" si="26">IF(C114="","",((C114/$D$30)-1))</f>
        <v/>
      </c>
      <c r="F114" s="134"/>
      <c r="G114" s="135" t="str">
        <f t="shared" ref="G114" si="27">IF(F114="","",((F114/$D$29)-1))</f>
        <v/>
      </c>
      <c r="H114" s="296" t="str">
        <f t="shared" ref="H114" si="28">IF(F114="","",((F114/$D$31)-1))</f>
        <v/>
      </c>
      <c r="I114" s="286" t="str">
        <f t="shared" ref="I114" si="29">IF(C114="","",C114/F114)</f>
        <v/>
      </c>
      <c r="J114" s="208"/>
      <c r="K114" s="94" t="str">
        <f t="shared" si="20"/>
        <v/>
      </c>
      <c r="L114" s="94"/>
      <c r="M114" s="94"/>
      <c r="N114" s="94"/>
      <c r="O114" s="94"/>
      <c r="P114" s="94"/>
      <c r="Q114" s="95"/>
      <c r="R114" s="96"/>
      <c r="S114" s="96"/>
      <c r="T114" s="96"/>
      <c r="U114" s="96"/>
      <c r="V114" s="96"/>
      <c r="W114" s="97"/>
      <c r="X114" s="204"/>
      <c r="Y114" s="205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7"/>
      <c r="AL114" s="339"/>
      <c r="AM114" s="345"/>
      <c r="AN114" s="346"/>
      <c r="AO114" s="347"/>
      <c r="AP114" s="348"/>
      <c r="AQ114" s="349"/>
      <c r="AR114" s="350"/>
      <c r="AS114" s="349"/>
      <c r="AU114" s="198" t="e">
        <f t="shared" ref="AU114" si="30">DATE(LEFT(B114,4), MID(B114,5,2), RIGHT(B114,2))</f>
        <v>#VALUE!</v>
      </c>
      <c r="AV114" s="190" t="str">
        <f t="shared" ref="AV114" si="31">IF(C114="","",C114/$D$28)</f>
        <v/>
      </c>
      <c r="AW114" s="191" t="str">
        <f>IF(C114="",IF(AV114="","",AV114),AVERAGE(AV104:AV114))</f>
        <v/>
      </c>
      <c r="AX114" s="192" t="str">
        <f>IF(C114="",IF(AV114="","",AV114),AVERAGE(AV94:AV114))</f>
        <v/>
      </c>
      <c r="AY114" s="190" t="str">
        <f t="shared" si="11"/>
        <v/>
      </c>
      <c r="AZ114" s="191" t="str">
        <f>IF(F114="",IF(AY114="","",AY114),AVERAGE(AY104:AY114))</f>
        <v/>
      </c>
      <c r="BA114" s="192" t="str">
        <f>IF(F114="",IF(AY114="","",AY114),AVERAGE(AY94:AY114))</f>
        <v/>
      </c>
      <c r="BB114" s="194">
        <v>1</v>
      </c>
      <c r="BC114" s="194">
        <f t="shared" ref="BC114" si="32">1+1*$BC$49</f>
        <v>1.02</v>
      </c>
      <c r="BD114" s="194">
        <f t="shared" ref="BD114" si="33">1+1*$BD$49</f>
        <v>0.98</v>
      </c>
      <c r="BE114" s="194">
        <f t="shared" ref="BE114" si="34">1+1*$BE$49</f>
        <v>1.03</v>
      </c>
      <c r="BF114" s="194">
        <f t="shared" ref="BF114" si="35">1+1*$BF$49</f>
        <v>0.97</v>
      </c>
    </row>
    <row r="115" spans="2:58" s="6" customFormat="1" x14ac:dyDescent="0.25">
      <c r="B115" s="39"/>
      <c r="C115" s="10"/>
      <c r="D115" s="10"/>
      <c r="E115"/>
      <c r="F115"/>
      <c r="G115" s="1"/>
      <c r="H115" s="1"/>
      <c r="I115" s="1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</sheetData>
  <mergeCells count="36">
    <mergeCell ref="B2:BF4"/>
    <mergeCell ref="BD5:BF5"/>
    <mergeCell ref="BD6:BF6"/>
    <mergeCell ref="BD7:BF7"/>
    <mergeCell ref="B13:BF13"/>
    <mergeCell ref="BD9:BE9"/>
    <mergeCell ref="BD10:BE10"/>
    <mergeCell ref="BD11:BE11"/>
    <mergeCell ref="E44:F44"/>
    <mergeCell ref="G44:H44"/>
    <mergeCell ref="I44:J44"/>
    <mergeCell ref="E27:F27"/>
    <mergeCell ref="G27:H27"/>
    <mergeCell ref="G33:H33"/>
    <mergeCell ref="I33:J33"/>
    <mergeCell ref="E33:F33"/>
    <mergeCell ref="E37:F37"/>
    <mergeCell ref="I41:J41"/>
    <mergeCell ref="G37:H37"/>
    <mergeCell ref="I37:J37"/>
    <mergeCell ref="E41:F41"/>
    <mergeCell ref="G41:H41"/>
    <mergeCell ref="D18:K18"/>
    <mergeCell ref="L28:M28"/>
    <mergeCell ref="L29:M29"/>
    <mergeCell ref="L30:M30"/>
    <mergeCell ref="L27:M27"/>
    <mergeCell ref="B25:J25"/>
    <mergeCell ref="I27:J27"/>
    <mergeCell ref="J48:W48"/>
    <mergeCell ref="X48:AK48"/>
    <mergeCell ref="F48:H48"/>
    <mergeCell ref="C48:E48"/>
    <mergeCell ref="AU48:BA48"/>
    <mergeCell ref="AP48:AQ48"/>
    <mergeCell ref="AR48:AS48"/>
  </mergeCells>
  <conditionalFormatting sqref="B34">
    <cfRule type="containsBlanks" dxfId="186" priority="100">
      <formula>LEN(TRIM(B34))=0</formula>
    </cfRule>
  </conditionalFormatting>
  <conditionalFormatting sqref="B38">
    <cfRule type="containsBlanks" dxfId="185" priority="99">
      <formula>LEN(TRIM(B38))=0</formula>
    </cfRule>
  </conditionalFormatting>
  <conditionalFormatting sqref="C30">
    <cfRule type="containsBlanks" dxfId="184" priority="103">
      <formula>LEN(TRIM(C30))=0</formula>
    </cfRule>
  </conditionalFormatting>
  <conditionalFormatting sqref="C50:C99 C101 C103 C105 C107 C109 C111 C113">
    <cfRule type="containsBlanks" dxfId="183" priority="105" stopIfTrue="1">
      <formula>LEN(TRIM(C50))=0</formula>
    </cfRule>
  </conditionalFormatting>
  <conditionalFormatting sqref="C50:C99 Q50:Q99">
    <cfRule type="cellIs" dxfId="182" priority="3491" operator="equal">
      <formula>$G$28</formula>
    </cfRule>
    <cfRule type="cellIs" dxfId="181" priority="3492" operator="greaterThan">
      <formula>$G$28</formula>
    </cfRule>
    <cfRule type="cellIs" dxfId="180" priority="3490" operator="lessThan">
      <formula>$H$28</formula>
    </cfRule>
    <cfRule type="cellIs" dxfId="179" priority="3489" operator="equal">
      <formula>$H$28</formula>
    </cfRule>
    <cfRule type="cellIs" dxfId="178" priority="3488" operator="greaterThan">
      <formula>$I$28</formula>
    </cfRule>
    <cfRule type="cellIs" dxfId="177" priority="3487" operator="lessThan">
      <formula>$J$28</formula>
    </cfRule>
    <cfRule type="cellIs" dxfId="176" priority="3395" operator="between">
      <formula>$F$28</formula>
      <formula>$E$28</formula>
    </cfRule>
  </conditionalFormatting>
  <conditionalFormatting sqref="D34:D36">
    <cfRule type="containsBlanks" dxfId="175" priority="675">
      <formula>LEN(TRIM(D34))=0</formula>
    </cfRule>
  </conditionalFormatting>
  <conditionalFormatting sqref="D42">
    <cfRule type="containsBlanks" dxfId="174" priority="674">
      <formula>LEN(TRIM(D42))=0</formula>
    </cfRule>
  </conditionalFormatting>
  <conditionalFormatting sqref="D49:E49">
    <cfRule type="containsBlanks" dxfId="173" priority="723">
      <formula>LEN(TRIM(D49))=0</formula>
    </cfRule>
  </conditionalFormatting>
  <conditionalFormatting sqref="D50:E114 G50:H114">
    <cfRule type="cellIs" dxfId="172" priority="730" operator="greaterThan">
      <formula>0.0201</formula>
    </cfRule>
    <cfRule type="cellIs" dxfId="171" priority="729" operator="lessThan">
      <formula>-0.0201</formula>
    </cfRule>
    <cfRule type="cellIs" dxfId="170" priority="727" operator="lessThan">
      <formula>-0.03</formula>
    </cfRule>
    <cfRule type="cellIs" dxfId="169" priority="728" operator="greaterThan">
      <formula>0.03</formula>
    </cfRule>
    <cfRule type="cellIs" dxfId="168" priority="731" operator="between">
      <formula>0.02</formula>
      <formula>-0.02</formula>
    </cfRule>
  </conditionalFormatting>
  <conditionalFormatting sqref="F50:F99 R50:AE99">
    <cfRule type="containsBlanks" dxfId="167" priority="67" stopIfTrue="1">
      <formula>LEN(TRIM(F50))=0</formula>
    </cfRule>
  </conditionalFormatting>
  <conditionalFormatting sqref="F50:F99 AE50:AE99">
    <cfRule type="cellIs" dxfId="166" priority="72" operator="lessThan">
      <formula>$H$29</formula>
    </cfRule>
    <cfRule type="cellIs" dxfId="165" priority="68" operator="between">
      <formula>$F$29</formula>
      <formula>$E$29</formula>
    </cfRule>
    <cfRule type="cellIs" dxfId="164" priority="69" operator="lessThan">
      <formula>$J$29</formula>
    </cfRule>
    <cfRule type="cellIs" dxfId="163" priority="70" operator="greaterThan">
      <formula>$I$29</formula>
    </cfRule>
    <cfRule type="cellIs" dxfId="162" priority="71" operator="equal">
      <formula>$H$29</formula>
    </cfRule>
    <cfRule type="cellIs" dxfId="161" priority="73" operator="equal">
      <formula>$G$29</formula>
    </cfRule>
    <cfRule type="cellIs" dxfId="160" priority="74" operator="greaterThan">
      <formula>$G$29</formula>
    </cfRule>
  </conditionalFormatting>
  <conditionalFormatting sqref="F51:F52">
    <cfRule type="containsBlanks" dxfId="159" priority="667" stopIfTrue="1">
      <formula>LEN(TRIM(F51))=0</formula>
    </cfRule>
  </conditionalFormatting>
  <conditionalFormatting sqref="G115:G1048576">
    <cfRule type="cellIs" dxfId="158" priority="736" operator="lessThanOrEqual">
      <formula>#REF!</formula>
    </cfRule>
    <cfRule type="cellIs" dxfId="157" priority="737" operator="greaterThanOrEqual">
      <formula>#REF!</formula>
    </cfRule>
    <cfRule type="cellIs" dxfId="156" priority="739" operator="greaterThanOrEqual">
      <formula>#REF!</formula>
    </cfRule>
    <cfRule type="cellIs" dxfId="155" priority="738" operator="lessThanOrEqual">
      <formula>#REF!</formula>
    </cfRule>
  </conditionalFormatting>
  <conditionalFormatting sqref="G28:H31">
    <cfRule type="containsBlanks" dxfId="154" priority="101">
      <formula>LEN(TRIM(G28))=0</formula>
    </cfRule>
  </conditionalFormatting>
  <conditionalFormatting sqref="G49:H49">
    <cfRule type="containsBlanks" dxfId="153" priority="439">
      <formula>LEN(TRIM(G49))=0</formula>
    </cfRule>
  </conditionalFormatting>
  <conditionalFormatting sqref="I49:I114">
    <cfRule type="containsBlanks" dxfId="152" priority="732">
      <formula>LEN(TRIM(I49))=0</formula>
    </cfRule>
  </conditionalFormatting>
  <conditionalFormatting sqref="I30:J31">
    <cfRule type="containsBlanks" dxfId="151" priority="102">
      <formula>LEN(TRIM(I30))=0</formula>
    </cfRule>
  </conditionalFormatting>
  <conditionalFormatting sqref="J53:J114">
    <cfRule type="containsBlanks" dxfId="150" priority="578" stopIfTrue="1">
      <formula>LEN(TRIM(J53))=0</formula>
    </cfRule>
  </conditionalFormatting>
  <conditionalFormatting sqref="J114">
    <cfRule type="cellIs" dxfId="149" priority="583" operator="between">
      <formula>1</formula>
      <formula>-1</formula>
    </cfRule>
    <cfRule type="cellIs" dxfId="148" priority="582" operator="greaterThan">
      <formula>1.001</formula>
    </cfRule>
    <cfRule type="cellIs" dxfId="147" priority="581" operator="lessThan">
      <formula>-1.001</formula>
    </cfRule>
    <cfRule type="cellIs" dxfId="146" priority="580" operator="greaterThan">
      <formula>3.001</formula>
    </cfRule>
    <cfRule type="cellIs" dxfId="145" priority="579" operator="lessThan">
      <formula>-3.001</formula>
    </cfRule>
  </conditionalFormatting>
  <conditionalFormatting sqref="J50:P99 J53:J113 X50:AD99">
    <cfRule type="cellIs" dxfId="144" priority="663" operator="greaterThan">
      <formula>3.001</formula>
    </cfRule>
    <cfRule type="cellIs" dxfId="143" priority="662" operator="lessThan">
      <formula>-3.001</formula>
    </cfRule>
    <cfRule type="cellIs" dxfId="142" priority="666" operator="between">
      <formula>1</formula>
      <formula>-1</formula>
    </cfRule>
  </conditionalFormatting>
  <conditionalFormatting sqref="J50:P99 X50:AD99 J53:J113">
    <cfRule type="cellIs" dxfId="141" priority="665" operator="greaterThan">
      <formula>1.001</formula>
    </cfRule>
    <cfRule type="cellIs" dxfId="140" priority="664" operator="lessThan">
      <formula>-1.001</formula>
    </cfRule>
  </conditionalFormatting>
  <conditionalFormatting sqref="J50:P99">
    <cfRule type="containsBlanks" dxfId="139" priority="661" stopIfTrue="1">
      <formula>LEN(TRIM(J50))=0</formula>
    </cfRule>
  </conditionalFormatting>
  <conditionalFormatting sqref="K50 K52:K113 N52:N113">
    <cfRule type="cellIs" dxfId="138" priority="714" operator="lessThan">
      <formula>-1.001</formula>
    </cfRule>
    <cfRule type="cellIs" dxfId="137" priority="713" operator="greaterThan">
      <formula>3.001</formula>
    </cfRule>
    <cfRule type="cellIs" dxfId="136" priority="712" operator="lessThan">
      <formula>-3.001</formula>
    </cfRule>
    <cfRule type="cellIs" dxfId="135" priority="716" operator="between">
      <formula>1</formula>
      <formula>-1</formula>
    </cfRule>
    <cfRule type="cellIs" dxfId="134" priority="715" operator="greaterThan">
      <formula>1.001</formula>
    </cfRule>
  </conditionalFormatting>
  <conditionalFormatting sqref="K51">
    <cfRule type="cellIs" dxfId="133" priority="656" operator="lessThan">
      <formula>-3.001</formula>
    </cfRule>
    <cfRule type="cellIs" dxfId="132" priority="657" operator="greaterThan">
      <formula>3.001</formula>
    </cfRule>
    <cfRule type="cellIs" dxfId="131" priority="658" operator="lessThan">
      <formula>-1.001</formula>
    </cfRule>
    <cfRule type="cellIs" dxfId="130" priority="659" operator="greaterThan">
      <formula>1.001</formula>
    </cfRule>
    <cfRule type="cellIs" dxfId="129" priority="660" operator="between">
      <formula>1</formula>
      <formula>-1</formula>
    </cfRule>
  </conditionalFormatting>
  <conditionalFormatting sqref="K52:K113 N52:N113 AV50:AV110 AG51:AK75 AE51:AE75 C53:H114 AP52:AS114 D50:E52 G50:H52">
    <cfRule type="containsBlanks" dxfId="128" priority="726" stopIfTrue="1">
      <formula>LEN(TRIM(C50))=0</formula>
    </cfRule>
  </conditionalFormatting>
  <conditionalFormatting sqref="K114">
    <cfRule type="cellIs" dxfId="127" priority="575" operator="lessThan">
      <formula>-1.001</formula>
    </cfRule>
    <cfRule type="cellIs" dxfId="126" priority="576" operator="greaterThan">
      <formula>1.001</formula>
    </cfRule>
    <cfRule type="cellIs" dxfId="125" priority="577" operator="between">
      <formula>1</formula>
      <formula>-1</formula>
    </cfRule>
    <cfRule type="cellIs" dxfId="124" priority="573" operator="lessThan">
      <formula>-3.001</formula>
    </cfRule>
    <cfRule type="cellIs" dxfId="123" priority="574" operator="greaterThan">
      <formula>3.001</formula>
    </cfRule>
  </conditionalFormatting>
  <conditionalFormatting sqref="K50:P50">
    <cfRule type="containsBlanks" dxfId="122" priority="680" stopIfTrue="1">
      <formula>LEN(TRIM(K50))=0</formula>
    </cfRule>
  </conditionalFormatting>
  <conditionalFormatting sqref="K51:P51">
    <cfRule type="containsBlanks" dxfId="121" priority="624" stopIfTrue="1">
      <formula>LEN(TRIM(K51))=0</formula>
    </cfRule>
  </conditionalFormatting>
  <conditionalFormatting sqref="K114:P114">
    <cfRule type="containsBlanks" dxfId="120" priority="541" stopIfTrue="1">
      <formula>LEN(TRIM(K114))=0</formula>
    </cfRule>
  </conditionalFormatting>
  <conditionalFormatting sqref="L50:M50">
    <cfRule type="cellIs" dxfId="119" priority="697" operator="between">
      <formula>0.5</formula>
      <formula>-0.5</formula>
    </cfRule>
    <cfRule type="cellIs" dxfId="118" priority="696" operator="greaterThan">
      <formula>0.501</formula>
    </cfRule>
    <cfRule type="cellIs" dxfId="117" priority="695" operator="lessThan">
      <formula>-0.501</formula>
    </cfRule>
    <cfRule type="cellIs" dxfId="116" priority="694" operator="greaterThan">
      <formula>1.001</formula>
    </cfRule>
    <cfRule type="cellIs" dxfId="115" priority="693" operator="lessThan">
      <formula>-1.001</formula>
    </cfRule>
  </conditionalFormatting>
  <conditionalFormatting sqref="L51:M51">
    <cfRule type="cellIs" dxfId="114" priority="640" operator="greaterThan">
      <formula>0.501</formula>
    </cfRule>
    <cfRule type="cellIs" dxfId="113" priority="641" operator="between">
      <formula>0.5</formula>
      <formula>-0.5</formula>
    </cfRule>
    <cfRule type="cellIs" dxfId="112" priority="637" operator="lessThan">
      <formula>-1.001</formula>
    </cfRule>
    <cfRule type="cellIs" dxfId="111" priority="638" operator="greaterThan">
      <formula>1.001</formula>
    </cfRule>
    <cfRule type="cellIs" dxfId="110" priority="639" operator="lessThan">
      <formula>-0.501</formula>
    </cfRule>
  </conditionalFormatting>
  <conditionalFormatting sqref="L52:M113 O52:P113">
    <cfRule type="cellIs" dxfId="109" priority="703" operator="between">
      <formula>0.5</formula>
      <formula>-0.5</formula>
    </cfRule>
    <cfRule type="cellIs" dxfId="108" priority="702" operator="greaterThan">
      <formula>0.501</formula>
    </cfRule>
    <cfRule type="cellIs" dxfId="107" priority="701" operator="lessThan">
      <formula>-0.501</formula>
    </cfRule>
    <cfRule type="cellIs" dxfId="106" priority="700" operator="greaterThan">
      <formula>1.001</formula>
    </cfRule>
    <cfRule type="cellIs" dxfId="105" priority="699" operator="lessThan">
      <formula>-1.001</formula>
    </cfRule>
    <cfRule type="containsBlanks" dxfId="104" priority="698" stopIfTrue="1">
      <formula>LEN(TRIM(L52))=0</formula>
    </cfRule>
  </conditionalFormatting>
  <conditionalFormatting sqref="L114:M114">
    <cfRule type="cellIs" dxfId="103" priority="557" operator="greaterThan">
      <formula>0.501</formula>
    </cfRule>
    <cfRule type="cellIs" dxfId="102" priority="558" operator="between">
      <formula>0.5</formula>
      <formula>-0.5</formula>
    </cfRule>
    <cfRule type="cellIs" dxfId="101" priority="554" operator="lessThan">
      <formula>-1.001</formula>
    </cfRule>
    <cfRule type="cellIs" dxfId="100" priority="555" operator="greaterThan">
      <formula>1.001</formula>
    </cfRule>
    <cfRule type="cellIs" dxfId="99" priority="556" operator="lessThan">
      <formula>-0.501</formula>
    </cfRule>
  </conditionalFormatting>
  <conditionalFormatting sqref="N50">
    <cfRule type="cellIs" dxfId="98" priority="708" operator="lessThan">
      <formula>-1.001</formula>
    </cfRule>
    <cfRule type="cellIs" dxfId="97" priority="707" operator="greaterThan">
      <formula>3.001</formula>
    </cfRule>
    <cfRule type="cellIs" dxfId="96" priority="706" operator="lessThan">
      <formula>-3.001</formula>
    </cfRule>
    <cfRule type="cellIs" dxfId="95" priority="710" operator="between">
      <formula>1</formula>
      <formula>-1</formula>
    </cfRule>
    <cfRule type="cellIs" dxfId="94" priority="709" operator="greaterThan">
      <formula>1.001</formula>
    </cfRule>
  </conditionalFormatting>
  <conditionalFormatting sqref="N51">
    <cfRule type="cellIs" dxfId="93" priority="653" operator="greaterThan">
      <formula>1.001</formula>
    </cfRule>
    <cfRule type="cellIs" dxfId="92" priority="650" operator="lessThan">
      <formula>-3.001</formula>
    </cfRule>
    <cfRule type="cellIs" dxfId="91" priority="651" operator="greaterThan">
      <formula>3.001</formula>
    </cfRule>
    <cfRule type="cellIs" dxfId="90" priority="652" operator="lessThan">
      <formula>-1.001</formula>
    </cfRule>
    <cfRule type="cellIs" dxfId="89" priority="654" operator="between">
      <formula>1</formula>
      <formula>-1</formula>
    </cfRule>
  </conditionalFormatting>
  <conditionalFormatting sqref="N114">
    <cfRule type="cellIs" dxfId="88" priority="570" operator="greaterThan">
      <formula>1.001</formula>
    </cfRule>
    <cfRule type="cellIs" dxfId="87" priority="569" operator="lessThan">
      <formula>-1.001</formula>
    </cfRule>
    <cfRule type="cellIs" dxfId="86" priority="568" operator="greaterThan">
      <formula>3.001</formula>
    </cfRule>
    <cfRule type="cellIs" dxfId="85" priority="567" operator="lessThan">
      <formula>-3.001</formula>
    </cfRule>
    <cfRule type="cellIs" dxfId="84" priority="571" operator="between">
      <formula>1</formula>
      <formula>-1</formula>
    </cfRule>
  </conditionalFormatting>
  <conditionalFormatting sqref="O50:P50">
    <cfRule type="cellIs" dxfId="83" priority="681" operator="lessThan">
      <formula>-1.001</formula>
    </cfRule>
    <cfRule type="cellIs" dxfId="82" priority="682" operator="greaterThan">
      <formula>1.001</formula>
    </cfRule>
    <cfRule type="cellIs" dxfId="81" priority="684" operator="greaterThan">
      <formula>0.501</formula>
    </cfRule>
    <cfRule type="cellIs" dxfId="80" priority="685" operator="between">
      <formula>0.5</formula>
      <formula>-0.5</formula>
    </cfRule>
    <cfRule type="cellIs" dxfId="79" priority="683" operator="lessThan">
      <formula>-0.501</formula>
    </cfRule>
  </conditionalFormatting>
  <conditionalFormatting sqref="O51:P51">
    <cfRule type="cellIs" dxfId="78" priority="625" operator="lessThan">
      <formula>-1.001</formula>
    </cfRule>
    <cfRule type="cellIs" dxfId="77" priority="626" operator="greaterThan">
      <formula>1.001</formula>
    </cfRule>
    <cfRule type="cellIs" dxfId="76" priority="627" operator="lessThan">
      <formula>-0.501</formula>
    </cfRule>
    <cfRule type="cellIs" dxfId="75" priority="628" operator="greaterThan">
      <formula>0.501</formula>
    </cfRule>
    <cfRule type="cellIs" dxfId="74" priority="629" operator="between">
      <formula>0.5</formula>
      <formula>-0.5</formula>
    </cfRule>
  </conditionalFormatting>
  <conditionalFormatting sqref="O114:P114">
    <cfRule type="cellIs" dxfId="73" priority="545" operator="greaterThan">
      <formula>0.501</formula>
    </cfRule>
    <cfRule type="cellIs" dxfId="72" priority="546" operator="between">
      <formula>0.5</formula>
      <formula>-0.5</formula>
    </cfRule>
    <cfRule type="cellIs" dxfId="71" priority="544" operator="lessThan">
      <formula>-0.501</formula>
    </cfRule>
    <cfRule type="cellIs" dxfId="70" priority="543" operator="greaterThan">
      <formula>1.001</formula>
    </cfRule>
    <cfRule type="cellIs" dxfId="69" priority="542" operator="lessThan">
      <formula>-1.001</formula>
    </cfRule>
  </conditionalFormatting>
  <conditionalFormatting sqref="Q50:Q114">
    <cfRule type="containsBlanks" dxfId="68" priority="565" stopIfTrue="1">
      <formula>LEN(TRIM(Q50))=0</formula>
    </cfRule>
  </conditionalFormatting>
  <conditionalFormatting sqref="R50:U99">
    <cfRule type="cellIs" dxfId="67" priority="85" operator="between">
      <formula>$F$34</formula>
      <formula>$E$34</formula>
    </cfRule>
    <cfRule type="cellIs" dxfId="66" priority="86" operator="lessThan">
      <formula>$J$34</formula>
    </cfRule>
    <cfRule type="cellIs" dxfId="65" priority="87" operator="greaterThan">
      <formula>$I$34</formula>
    </cfRule>
    <cfRule type="cellIs" dxfId="64" priority="88" operator="equal">
      <formula>$H$34</formula>
    </cfRule>
    <cfRule type="cellIs" dxfId="63" priority="89" operator="lessThan">
      <formula>$H$34</formula>
    </cfRule>
    <cfRule type="cellIs" dxfId="62" priority="90" operator="equal">
      <formula>$G$34</formula>
    </cfRule>
    <cfRule type="cellIs" dxfId="61" priority="91" operator="greaterThan">
      <formula>$G$34</formula>
    </cfRule>
  </conditionalFormatting>
  <conditionalFormatting sqref="S50:U51">
    <cfRule type="containsBlanks" dxfId="60" priority="623" stopIfTrue="1">
      <formula>LEN(TRIM(S50))=0</formula>
    </cfRule>
  </conditionalFormatting>
  <conditionalFormatting sqref="S52:W114">
    <cfRule type="containsBlanks" dxfId="59" priority="538" stopIfTrue="1">
      <formula>LEN(TRIM(S52))=0</formula>
    </cfRule>
  </conditionalFormatting>
  <conditionalFormatting sqref="V51">
    <cfRule type="containsBlanks" dxfId="58" priority="622" stopIfTrue="1">
      <formula>LEN(TRIM(V51))=0</formula>
    </cfRule>
  </conditionalFormatting>
  <conditionalFormatting sqref="V50:W99">
    <cfRule type="cellIs" dxfId="57" priority="3561" operator="between">
      <formula>$F$38</formula>
      <formula>$E$38</formula>
    </cfRule>
    <cfRule type="cellIs" dxfId="56" priority="3555" operator="lessThan">
      <formula>$J$38</formula>
    </cfRule>
    <cfRule type="cellIs" dxfId="55" priority="3556" operator="greaterThan">
      <formula>$I$38</formula>
    </cfRule>
    <cfRule type="cellIs" dxfId="54" priority="3557" operator="equal">
      <formula>$H$38</formula>
    </cfRule>
    <cfRule type="cellIs" dxfId="53" priority="3558" operator="lessThan">
      <formula>$H$38</formula>
    </cfRule>
    <cfRule type="cellIs" dxfId="52" priority="3559" operator="equal">
      <formula>$G$38</formula>
    </cfRule>
    <cfRule type="cellIs" dxfId="51" priority="3560" operator="greaterThan">
      <formula>$G$38</formula>
    </cfRule>
  </conditionalFormatting>
  <conditionalFormatting sqref="W50:W51">
    <cfRule type="containsBlanks" dxfId="50" priority="621" stopIfTrue="1">
      <formula>LEN(TRIM(W50))=0</formula>
    </cfRule>
  </conditionalFormatting>
  <conditionalFormatting sqref="X49:AK49">
    <cfRule type="containsBlanks" dxfId="49" priority="98">
      <formula>LEN(TRIM(X49))=0</formula>
    </cfRule>
  </conditionalFormatting>
  <conditionalFormatting sqref="AE76:AK114">
    <cfRule type="containsBlanks" dxfId="48" priority="239">
      <formula>LEN(TRIM(AE76))=0</formula>
    </cfRule>
  </conditionalFormatting>
  <conditionalFormatting sqref="AF50:AI99">
    <cfRule type="containsBlanks" dxfId="47" priority="3511" stopIfTrue="1">
      <formula>LEN(TRIM(AF50))=0</formula>
    </cfRule>
    <cfRule type="cellIs" dxfId="46" priority="3518" operator="between">
      <formula>$F$35</formula>
      <formula>$E$35</formula>
    </cfRule>
    <cfRule type="cellIs" dxfId="45" priority="3517" operator="greaterThan">
      <formula>$G$35</formula>
    </cfRule>
    <cfRule type="cellIs" dxfId="44" priority="3516" operator="equal">
      <formula>$G$35</formula>
    </cfRule>
    <cfRule type="cellIs" dxfId="43" priority="3514" operator="equal">
      <formula>$H$35</formula>
    </cfRule>
    <cfRule type="cellIs" dxfId="42" priority="3515" operator="lessThan">
      <formula>$H$35</formula>
    </cfRule>
    <cfRule type="cellIs" dxfId="41" priority="3513" operator="greaterThan">
      <formula>$I$35</formula>
    </cfRule>
    <cfRule type="cellIs" dxfId="40" priority="3512" operator="lessThan">
      <formula>$J$35</formula>
    </cfRule>
  </conditionalFormatting>
  <conditionalFormatting sqref="AG50:AI50">
    <cfRule type="containsBlanks" dxfId="39" priority="288" stopIfTrue="1">
      <formula>LEN(TRIM(AG50))=0</formula>
    </cfRule>
  </conditionalFormatting>
  <conditionalFormatting sqref="AG50:AI75 S50:U114">
    <cfRule type="cellIs" dxfId="38" priority="3546" operator="lessThan">
      <formula>$H$34</formula>
    </cfRule>
    <cfRule type="cellIs" dxfId="37" priority="3547" operator="equal">
      <formula>$G$34</formula>
    </cfRule>
    <cfRule type="cellIs" dxfId="36" priority="3548" operator="greaterThan">
      <formula>$G$34</formula>
    </cfRule>
    <cfRule type="cellIs" dxfId="35" priority="3443" operator="between">
      <formula>$F$34</formula>
      <formula>$E$34</formula>
    </cfRule>
    <cfRule type="cellIs" dxfId="34" priority="3545" operator="equal">
      <formula>$H$34</formula>
    </cfRule>
    <cfRule type="cellIs" dxfId="33" priority="3543" operator="lessThan">
      <formula>$J$34</formula>
    </cfRule>
    <cfRule type="cellIs" dxfId="32" priority="3544" operator="greaterThan">
      <formula>$I$34</formula>
    </cfRule>
  </conditionalFormatting>
  <conditionalFormatting sqref="AJ50:AK99">
    <cfRule type="cellIs" dxfId="31" priority="77" operator="lessThan">
      <formula>$J$39</formula>
    </cfRule>
    <cfRule type="cellIs" dxfId="30" priority="81" operator="equal">
      <formula>$G$39</formula>
    </cfRule>
    <cfRule type="cellIs" dxfId="29" priority="82" operator="greaterThan">
      <formula>$G$39</formula>
    </cfRule>
    <cfRule type="cellIs" dxfId="28" priority="83" operator="between">
      <formula>$F$39</formula>
      <formula>$E$39</formula>
    </cfRule>
    <cfRule type="containsBlanks" dxfId="27" priority="76" stopIfTrue="1">
      <formula>LEN(TRIM(AJ50))=0</formula>
    </cfRule>
    <cfRule type="cellIs" dxfId="26" priority="80" operator="lessThan">
      <formula>$H$39</formula>
    </cfRule>
    <cfRule type="cellIs" dxfId="25" priority="79" operator="equal">
      <formula>$H$39</formula>
    </cfRule>
    <cfRule type="cellIs" dxfId="24" priority="78" operator="greaterThan">
      <formula>$I$39</formula>
    </cfRule>
  </conditionalFormatting>
  <conditionalFormatting sqref="AK50">
    <cfRule type="containsBlanks" dxfId="23" priority="75" stopIfTrue="1">
      <formula>LEN(TRIM(AK50))=0</formula>
    </cfRule>
  </conditionalFormatting>
  <conditionalFormatting sqref="AL50:AM114">
    <cfRule type="containsBlanks" dxfId="22" priority="24">
      <formula>LEN(TRIM(AL50))=0</formula>
    </cfRule>
  </conditionalFormatting>
  <conditionalFormatting sqref="AN51:AO114">
    <cfRule type="containsBlanks" dxfId="21" priority="238">
      <formula>LEN(TRIM(AN51))=0</formula>
    </cfRule>
  </conditionalFormatting>
  <conditionalFormatting sqref="AP50:AP114 AR50:AR114">
    <cfRule type="cellIs" dxfId="20" priority="22" operator="greaterThan">
      <formula>90</formula>
    </cfRule>
    <cfRule type="cellIs" dxfId="19" priority="21" operator="equal">
      <formula>90</formula>
    </cfRule>
    <cfRule type="cellIs" dxfId="18" priority="20" operator="lessThan">
      <formula>85</formula>
    </cfRule>
    <cfRule type="cellIs" dxfId="17" priority="15" operator="between">
      <formula>85</formula>
      <formula>90</formula>
    </cfRule>
    <cfRule type="cellIs" dxfId="16" priority="14" operator="equal">
      <formula>90</formula>
    </cfRule>
  </conditionalFormatting>
  <conditionalFormatting sqref="AP49:AS49">
    <cfRule type="containsBlanks" dxfId="15" priority="47">
      <formula>LEN(TRIM(AP49))=0</formula>
    </cfRule>
  </conditionalFormatting>
  <conditionalFormatting sqref="AP50:AS51">
    <cfRule type="containsBlanks" dxfId="14" priority="13" stopIfTrue="1">
      <formula>LEN(TRIM(AP50))=0</formula>
    </cfRule>
  </conditionalFormatting>
  <conditionalFormatting sqref="AP50:AS114">
    <cfRule type="containsBlanks" dxfId="13" priority="12" stopIfTrue="1">
      <formula>LEN(TRIM(AP50))=0</formula>
    </cfRule>
  </conditionalFormatting>
  <conditionalFormatting sqref="AQ50:AQ114 AS50:AS114">
    <cfRule type="cellIs" dxfId="12" priority="16" operator="equal">
      <formula>95</formula>
    </cfRule>
    <cfRule type="cellIs" dxfId="11" priority="17" operator="lessThan">
      <formula>90</formula>
    </cfRule>
    <cfRule type="cellIs" dxfId="10" priority="18" operator="between">
      <formula>90</formula>
      <formula>95</formula>
    </cfRule>
    <cfRule type="cellIs" dxfId="9" priority="19" operator="greaterThan">
      <formula>95</formula>
    </cfRule>
  </conditionalFormatting>
  <conditionalFormatting sqref="AV49:AX114">
    <cfRule type="notContainsBlanks" dxfId="8" priority="95">
      <formula>LEN(TRIM(AV49))&gt;0</formula>
    </cfRule>
  </conditionalFormatting>
  <conditionalFormatting sqref="AY49:BA51 AZ52:BA110 AY52:AY114">
    <cfRule type="notContainsBlanks" dxfId="7" priority="94">
      <formula>LEN(TRIM(AY49))&gt;0</formula>
    </cfRule>
    <cfRule type="containsBlanks" dxfId="6" priority="92">
      <formula>LEN(TRIM(AY49))=0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99"/>
  <sheetViews>
    <sheetView showGridLines="0" zoomScale="85" zoomScaleNormal="85" workbookViewId="0">
      <pane ySplit="9" topLeftCell="A10" activePane="bottomLeft" state="frozen"/>
      <selection activeCell="I1035" sqref="I1035"/>
      <selection pane="bottomLeft" activeCell="B51" sqref="B51"/>
    </sheetView>
  </sheetViews>
  <sheetFormatPr defaultRowHeight="15" x14ac:dyDescent="0.25"/>
  <cols>
    <col min="1" max="2" width="12.7109375" style="10" customWidth="1"/>
    <col min="3" max="3" width="12.85546875" style="10" customWidth="1"/>
    <col min="4" max="4" width="14" style="10" customWidth="1"/>
    <col min="5" max="5" width="12" style="10" customWidth="1"/>
    <col min="6" max="6" width="12.42578125" style="10" customWidth="1"/>
    <col min="7" max="7" width="7.42578125" style="10" customWidth="1"/>
    <col min="8" max="8" width="7.7109375" style="10" customWidth="1"/>
    <col min="9" max="9" width="7.5703125" style="10" bestFit="1" customWidth="1"/>
    <col min="10" max="10" width="7.28515625" style="10" customWidth="1"/>
    <col min="11" max="11" width="7.5703125" style="10" bestFit="1" customWidth="1"/>
    <col min="12" max="12" width="7.7109375" style="10" customWidth="1"/>
    <col min="13" max="13" width="7.5703125" style="10" bestFit="1" customWidth="1"/>
    <col min="14" max="14" width="53.140625" style="17" bestFit="1" customWidth="1"/>
  </cols>
  <sheetData>
    <row r="2" spans="1:14" x14ac:dyDescent="0.25">
      <c r="C2" s="13" t="s">
        <v>29</v>
      </c>
      <c r="D2" s="14" t="s">
        <v>30</v>
      </c>
      <c r="E2" s="15"/>
      <c r="F2" s="15"/>
      <c r="G2" s="15"/>
      <c r="H2" s="16" t="s">
        <v>31</v>
      </c>
      <c r="I2" s="14" t="s">
        <v>32</v>
      </c>
      <c r="J2" s="15"/>
      <c r="K2" s="15"/>
      <c r="M2" s="14"/>
    </row>
    <row r="3" spans="1:14" x14ac:dyDescent="0.25">
      <c r="C3" s="13" t="s">
        <v>33</v>
      </c>
      <c r="D3" s="14" t="s">
        <v>34</v>
      </c>
      <c r="E3" s="15"/>
      <c r="F3" s="15"/>
      <c r="G3" s="15"/>
      <c r="H3" s="15"/>
      <c r="I3" s="15"/>
      <c r="J3" s="15"/>
      <c r="K3" s="15"/>
      <c r="L3" s="15"/>
      <c r="M3" s="15"/>
    </row>
    <row r="4" spans="1:14" x14ac:dyDescent="0.25">
      <c r="C4" s="13" t="s">
        <v>35</v>
      </c>
      <c r="D4" s="14" t="s">
        <v>36</v>
      </c>
      <c r="E4" s="15"/>
      <c r="F4" s="15"/>
      <c r="G4" s="15"/>
      <c r="H4" s="15"/>
      <c r="I4" s="15"/>
      <c r="J4" s="15"/>
      <c r="K4" s="15"/>
      <c r="L4" s="15"/>
      <c r="M4" s="15"/>
    </row>
    <row r="5" spans="1:14" x14ac:dyDescent="0.25">
      <c r="C5" s="13" t="s">
        <v>37</v>
      </c>
      <c r="D5" s="14" t="s">
        <v>38</v>
      </c>
      <c r="E5" s="15"/>
      <c r="F5" s="15"/>
      <c r="G5" s="15"/>
      <c r="H5" s="15"/>
      <c r="I5" s="15"/>
      <c r="J5" s="15"/>
      <c r="K5" s="15"/>
      <c r="L5" s="15"/>
      <c r="M5" s="15"/>
    </row>
    <row r="6" spans="1:14" ht="15.75" thickBot="1" x14ac:dyDescent="0.3">
      <c r="E6" s="15"/>
      <c r="F6" s="15"/>
      <c r="G6" s="15"/>
      <c r="H6" s="15"/>
      <c r="I6" s="15"/>
      <c r="J6" s="15"/>
      <c r="K6" s="15"/>
      <c r="L6" s="15"/>
      <c r="M6" s="15"/>
    </row>
    <row r="7" spans="1:14" ht="21.75" thickBot="1" x14ac:dyDescent="0.3">
      <c r="A7" s="463" t="s">
        <v>39</v>
      </c>
      <c r="B7" s="370"/>
      <c r="C7" s="466" t="s">
        <v>141</v>
      </c>
      <c r="D7" s="467"/>
      <c r="E7" s="467"/>
      <c r="F7" s="467"/>
      <c r="G7" s="467"/>
      <c r="H7" s="467"/>
      <c r="I7" s="467"/>
      <c r="J7" s="467"/>
      <c r="K7" s="467"/>
      <c r="L7" s="468"/>
      <c r="M7" s="18"/>
      <c r="N7" s="19"/>
    </row>
    <row r="8" spans="1:14" s="5" customFormat="1" ht="36.75" customHeight="1" thickBot="1" x14ac:dyDescent="0.3">
      <c r="A8" s="464"/>
      <c r="B8" s="371"/>
      <c r="C8" s="469" t="s">
        <v>40</v>
      </c>
      <c r="D8" s="470"/>
      <c r="E8" s="470"/>
      <c r="F8" s="470"/>
      <c r="G8" s="471"/>
      <c r="H8" s="470" t="s">
        <v>41</v>
      </c>
      <c r="I8" s="470"/>
      <c r="J8" s="470"/>
      <c r="K8" s="471"/>
      <c r="L8" s="469" t="s">
        <v>42</v>
      </c>
      <c r="M8" s="472"/>
      <c r="N8" s="20" t="s">
        <v>43</v>
      </c>
    </row>
    <row r="9" spans="1:14" ht="15.75" thickBot="1" x14ac:dyDescent="0.3">
      <c r="A9" s="465"/>
      <c r="B9" s="372"/>
      <c r="C9" s="21" t="s">
        <v>44</v>
      </c>
      <c r="D9" s="22" t="s">
        <v>45</v>
      </c>
      <c r="E9" s="22" t="s">
        <v>46</v>
      </c>
      <c r="F9" s="23" t="s">
        <v>47</v>
      </c>
      <c r="G9" s="22" t="s">
        <v>48</v>
      </c>
      <c r="H9" s="24" t="s">
        <v>49</v>
      </c>
      <c r="I9" s="25" t="s">
        <v>50</v>
      </c>
      <c r="J9" s="25" t="s">
        <v>51</v>
      </c>
      <c r="K9" s="26" t="s">
        <v>52</v>
      </c>
      <c r="L9" s="24" t="s">
        <v>53</v>
      </c>
      <c r="M9" s="25" t="s">
        <v>26</v>
      </c>
      <c r="N9" s="27" t="s">
        <v>54</v>
      </c>
    </row>
    <row r="10" spans="1:14" x14ac:dyDescent="0.25">
      <c r="A10" s="351"/>
      <c r="B10" s="373" t="s">
        <v>281</v>
      </c>
      <c r="C10" s="352"/>
      <c r="D10" s="353"/>
      <c r="E10" s="353"/>
      <c r="F10" s="354"/>
      <c r="G10" s="352"/>
      <c r="H10" s="355"/>
      <c r="I10" s="356"/>
      <c r="J10" s="356"/>
      <c r="K10" s="357"/>
      <c r="L10" s="358"/>
      <c r="M10" s="359"/>
      <c r="N10" s="28"/>
    </row>
    <row r="11" spans="1:14" x14ac:dyDescent="0.25">
      <c r="A11" s="351"/>
      <c r="B11" s="373" t="s">
        <v>282</v>
      </c>
      <c r="C11" s="352"/>
      <c r="D11" s="353"/>
      <c r="E11" s="360"/>
      <c r="F11" s="361"/>
      <c r="G11" s="352"/>
      <c r="H11" s="355"/>
      <c r="I11" s="356"/>
      <c r="J11" s="356"/>
      <c r="K11" s="357"/>
      <c r="L11" s="358"/>
      <c r="M11" s="359"/>
      <c r="N11" s="362"/>
    </row>
    <row r="12" spans="1:14" x14ac:dyDescent="0.25">
      <c r="A12" s="351"/>
      <c r="B12" s="373" t="s">
        <v>283</v>
      </c>
      <c r="C12" s="352"/>
      <c r="D12" s="353"/>
      <c r="E12" s="353"/>
      <c r="F12" s="354"/>
      <c r="G12" s="352"/>
      <c r="H12" s="355"/>
      <c r="I12" s="356"/>
      <c r="J12" s="356"/>
      <c r="K12" s="357"/>
      <c r="L12" s="358"/>
      <c r="M12" s="359"/>
      <c r="N12" s="362"/>
    </row>
    <row r="13" spans="1:14" x14ac:dyDescent="0.25">
      <c r="A13" s="374">
        <v>44994</v>
      </c>
      <c r="B13" s="373" t="s">
        <v>284</v>
      </c>
      <c r="C13" s="352" t="s">
        <v>287</v>
      </c>
      <c r="D13" s="353" t="s">
        <v>287</v>
      </c>
      <c r="E13" s="360"/>
      <c r="F13" s="361" t="s">
        <v>287</v>
      </c>
      <c r="G13" s="352" t="s">
        <v>287</v>
      </c>
      <c r="H13" s="355"/>
      <c r="I13" s="356"/>
      <c r="J13" s="356"/>
      <c r="K13" s="357"/>
      <c r="L13" s="358" t="s">
        <v>289</v>
      </c>
      <c r="M13" s="359" t="s">
        <v>288</v>
      </c>
      <c r="N13" s="362"/>
    </row>
    <row r="14" spans="1:14" x14ac:dyDescent="0.25">
      <c r="A14" s="351"/>
      <c r="B14" s="373" t="s">
        <v>285</v>
      </c>
      <c r="C14" s="352"/>
      <c r="D14" s="353"/>
      <c r="E14" s="353"/>
      <c r="F14" s="354"/>
      <c r="G14" s="352"/>
      <c r="H14" s="355"/>
      <c r="I14" s="356"/>
      <c r="J14" s="356"/>
      <c r="K14" s="357"/>
      <c r="L14" s="358"/>
      <c r="M14" s="359"/>
      <c r="N14" s="362"/>
    </row>
    <row r="15" spans="1:14" x14ac:dyDescent="0.25">
      <c r="A15" s="351"/>
      <c r="B15" s="373" t="s">
        <v>281</v>
      </c>
      <c r="C15" s="352"/>
      <c r="D15" s="353"/>
      <c r="E15" s="353"/>
      <c r="F15" s="354"/>
      <c r="G15" s="352"/>
      <c r="H15" s="355"/>
      <c r="I15" s="356"/>
      <c r="J15" s="356"/>
      <c r="K15" s="357"/>
      <c r="L15" s="358"/>
      <c r="M15" s="359"/>
      <c r="N15" s="362"/>
    </row>
    <row r="16" spans="1:14" x14ac:dyDescent="0.25">
      <c r="A16" s="351"/>
      <c r="B16" s="373" t="s">
        <v>282</v>
      </c>
      <c r="C16" s="352"/>
      <c r="D16" s="353"/>
      <c r="E16" s="360"/>
      <c r="F16" s="361"/>
      <c r="G16" s="352"/>
      <c r="H16" s="355"/>
      <c r="I16" s="356"/>
      <c r="J16" s="356"/>
      <c r="K16" s="357"/>
      <c r="L16" s="358"/>
      <c r="M16" s="359"/>
      <c r="N16" s="362"/>
    </row>
    <row r="17" spans="1:14" x14ac:dyDescent="0.25">
      <c r="A17" s="351"/>
      <c r="B17" s="373" t="s">
        <v>283</v>
      </c>
      <c r="C17" s="352"/>
      <c r="D17" s="353"/>
      <c r="E17" s="353"/>
      <c r="F17" s="354"/>
      <c r="G17" s="352"/>
      <c r="H17" s="355"/>
      <c r="I17" s="356"/>
      <c r="J17" s="356"/>
      <c r="K17" s="357"/>
      <c r="L17" s="358"/>
      <c r="M17" s="359"/>
      <c r="N17" s="362"/>
    </row>
    <row r="18" spans="1:14" x14ac:dyDescent="0.25">
      <c r="A18" s="351"/>
      <c r="B18" s="373" t="s">
        <v>284</v>
      </c>
      <c r="C18" s="352"/>
      <c r="D18" s="353"/>
      <c r="E18" s="360"/>
      <c r="F18" s="361"/>
      <c r="G18" s="352"/>
      <c r="H18" s="355"/>
      <c r="I18" s="356"/>
      <c r="J18" s="356"/>
      <c r="K18" s="357"/>
      <c r="L18" s="358"/>
      <c r="M18" s="359"/>
      <c r="N18" s="362"/>
    </row>
    <row r="19" spans="1:14" x14ac:dyDescent="0.25">
      <c r="A19" s="351"/>
      <c r="B19" s="373" t="s">
        <v>285</v>
      </c>
      <c r="C19" s="352"/>
      <c r="D19" s="353"/>
      <c r="E19" s="353"/>
      <c r="F19" s="354"/>
      <c r="G19" s="352"/>
      <c r="H19" s="355"/>
      <c r="I19" s="356"/>
      <c r="J19" s="356"/>
      <c r="K19" s="357"/>
      <c r="L19" s="358"/>
      <c r="M19" s="359"/>
      <c r="N19" s="362"/>
    </row>
    <row r="20" spans="1:14" x14ac:dyDescent="0.25">
      <c r="A20" s="351"/>
      <c r="B20" s="373" t="s">
        <v>281</v>
      </c>
      <c r="C20" s="352"/>
      <c r="D20" s="353"/>
      <c r="E20" s="353"/>
      <c r="F20" s="354"/>
      <c r="G20" s="352"/>
      <c r="H20" s="355"/>
      <c r="I20" s="356"/>
      <c r="J20" s="356"/>
      <c r="K20" s="357"/>
      <c r="L20" s="358"/>
      <c r="M20" s="359"/>
      <c r="N20" s="362"/>
    </row>
    <row r="21" spans="1:14" x14ac:dyDescent="0.25">
      <c r="A21" s="351"/>
      <c r="B21" s="373" t="s">
        <v>282</v>
      </c>
      <c r="C21" s="352"/>
      <c r="D21" s="353"/>
      <c r="E21" s="360"/>
      <c r="F21" s="361"/>
      <c r="G21" s="352"/>
      <c r="H21" s="355"/>
      <c r="I21" s="356"/>
      <c r="J21" s="356"/>
      <c r="K21" s="357"/>
      <c r="L21" s="358"/>
      <c r="M21" s="359"/>
      <c r="N21" s="362"/>
    </row>
    <row r="22" spans="1:14" x14ac:dyDescent="0.25">
      <c r="A22" s="351"/>
      <c r="B22" s="373" t="s">
        <v>283</v>
      </c>
      <c r="C22" s="352"/>
      <c r="D22" s="353"/>
      <c r="E22" s="353"/>
      <c r="F22" s="354"/>
      <c r="G22" s="352"/>
      <c r="H22" s="355"/>
      <c r="I22" s="356"/>
      <c r="J22" s="356"/>
      <c r="K22" s="357"/>
      <c r="L22" s="358"/>
      <c r="M22" s="359"/>
      <c r="N22" s="362"/>
    </row>
    <row r="23" spans="1:14" x14ac:dyDescent="0.25">
      <c r="A23" s="351"/>
      <c r="B23" s="373" t="s">
        <v>284</v>
      </c>
      <c r="C23" s="352"/>
      <c r="D23" s="353"/>
      <c r="E23" s="360"/>
      <c r="F23" s="361"/>
      <c r="G23" s="352"/>
      <c r="H23" s="355"/>
      <c r="I23" s="356"/>
      <c r="J23" s="356"/>
      <c r="K23" s="357"/>
      <c r="L23" s="358"/>
      <c r="M23" s="359"/>
      <c r="N23" s="362"/>
    </row>
    <row r="24" spans="1:14" x14ac:dyDescent="0.25">
      <c r="A24" s="351"/>
      <c r="B24" s="373" t="s">
        <v>285</v>
      </c>
      <c r="C24" s="352"/>
      <c r="D24" s="353"/>
      <c r="E24" s="353"/>
      <c r="F24" s="354"/>
      <c r="G24" s="352"/>
      <c r="H24" s="355"/>
      <c r="I24" s="356"/>
      <c r="J24" s="356"/>
      <c r="K24" s="357"/>
      <c r="L24" s="358"/>
      <c r="M24" s="359"/>
      <c r="N24" s="362"/>
    </row>
    <row r="25" spans="1:14" x14ac:dyDescent="0.25">
      <c r="A25" s="351"/>
      <c r="B25" s="373" t="s">
        <v>281</v>
      </c>
      <c r="C25" s="352"/>
      <c r="D25" s="353"/>
      <c r="E25" s="353"/>
      <c r="F25" s="354"/>
      <c r="G25" s="352"/>
      <c r="H25" s="355"/>
      <c r="I25" s="356"/>
      <c r="J25" s="356"/>
      <c r="K25" s="357"/>
      <c r="L25" s="358"/>
      <c r="M25" s="359"/>
      <c r="N25" s="362"/>
    </row>
    <row r="26" spans="1:14" x14ac:dyDescent="0.25">
      <c r="A26" s="351"/>
      <c r="B26" s="373" t="s">
        <v>282</v>
      </c>
      <c r="C26" s="352"/>
      <c r="D26" s="353"/>
      <c r="E26" s="360"/>
      <c r="F26" s="361"/>
      <c r="G26" s="352"/>
      <c r="H26" s="355"/>
      <c r="I26" s="356"/>
      <c r="J26" s="356"/>
      <c r="K26" s="357"/>
      <c r="L26" s="358"/>
      <c r="M26" s="359"/>
      <c r="N26" s="362"/>
    </row>
    <row r="27" spans="1:14" x14ac:dyDescent="0.25">
      <c r="A27" s="351"/>
      <c r="B27" s="373" t="s">
        <v>283</v>
      </c>
      <c r="C27" s="352"/>
      <c r="D27" s="353"/>
      <c r="E27" s="353"/>
      <c r="F27" s="354"/>
      <c r="G27" s="352"/>
      <c r="H27" s="355"/>
      <c r="I27" s="356"/>
      <c r="J27" s="356"/>
      <c r="K27" s="357"/>
      <c r="L27" s="358"/>
      <c r="M27" s="359"/>
      <c r="N27" s="362"/>
    </row>
    <row r="28" spans="1:14" x14ac:dyDescent="0.25">
      <c r="A28" s="351"/>
      <c r="B28" s="373" t="s">
        <v>284</v>
      </c>
      <c r="C28" s="352"/>
      <c r="D28" s="353"/>
      <c r="E28" s="360"/>
      <c r="F28" s="361"/>
      <c r="G28" s="352"/>
      <c r="H28" s="355"/>
      <c r="I28" s="356"/>
      <c r="J28" s="356"/>
      <c r="K28" s="357"/>
      <c r="L28" s="358"/>
      <c r="M28" s="359"/>
      <c r="N28" s="362"/>
    </row>
    <row r="29" spans="1:14" x14ac:dyDescent="0.25">
      <c r="A29" s="351"/>
      <c r="B29" s="373" t="s">
        <v>285</v>
      </c>
      <c r="C29" s="352"/>
      <c r="D29" s="353"/>
      <c r="E29" s="353"/>
      <c r="F29" s="354"/>
      <c r="G29" s="352"/>
      <c r="H29" s="355"/>
      <c r="I29" s="356"/>
      <c r="J29" s="356"/>
      <c r="K29" s="357"/>
      <c r="L29" s="358"/>
      <c r="M29" s="359"/>
      <c r="N29" s="362"/>
    </row>
    <row r="30" spans="1:14" x14ac:dyDescent="0.25">
      <c r="A30" s="351"/>
      <c r="B30" s="373" t="s">
        <v>281</v>
      </c>
      <c r="C30" s="352"/>
      <c r="D30" s="353"/>
      <c r="E30" s="353"/>
      <c r="F30" s="354"/>
      <c r="G30" s="352"/>
      <c r="H30" s="355"/>
      <c r="I30" s="356"/>
      <c r="J30" s="356"/>
      <c r="K30" s="357"/>
      <c r="L30" s="358"/>
      <c r="M30" s="359"/>
      <c r="N30" s="362"/>
    </row>
    <row r="31" spans="1:14" x14ac:dyDescent="0.25">
      <c r="A31" s="351"/>
      <c r="B31" s="373" t="s">
        <v>282</v>
      </c>
      <c r="C31" s="352"/>
      <c r="D31" s="353"/>
      <c r="E31" s="360"/>
      <c r="F31" s="361"/>
      <c r="G31" s="352"/>
      <c r="H31" s="355"/>
      <c r="I31" s="356"/>
      <c r="J31" s="356"/>
      <c r="K31" s="357"/>
      <c r="L31" s="358"/>
      <c r="M31" s="359"/>
      <c r="N31" s="362"/>
    </row>
    <row r="32" spans="1:14" x14ac:dyDescent="0.25">
      <c r="A32" s="351"/>
      <c r="B32" s="373" t="s">
        <v>283</v>
      </c>
      <c r="C32" s="352"/>
      <c r="D32" s="353"/>
      <c r="E32" s="353"/>
      <c r="F32" s="354"/>
      <c r="G32" s="352"/>
      <c r="H32" s="355"/>
      <c r="I32" s="356"/>
      <c r="J32" s="356"/>
      <c r="K32" s="357"/>
      <c r="L32" s="358"/>
      <c r="M32" s="359"/>
      <c r="N32" s="362"/>
    </row>
    <row r="33" spans="1:14" x14ac:dyDescent="0.25">
      <c r="A33" s="351"/>
      <c r="B33" s="373" t="s">
        <v>284</v>
      </c>
      <c r="C33" s="352"/>
      <c r="D33" s="353"/>
      <c r="E33" s="360"/>
      <c r="F33" s="361"/>
      <c r="G33" s="352"/>
      <c r="H33" s="355"/>
      <c r="I33" s="356"/>
      <c r="J33" s="356"/>
      <c r="K33" s="357"/>
      <c r="L33" s="358"/>
      <c r="M33" s="359"/>
      <c r="N33" s="362"/>
    </row>
    <row r="34" spans="1:14" x14ac:dyDescent="0.25">
      <c r="A34" s="351"/>
      <c r="B34" s="373" t="s">
        <v>285</v>
      </c>
      <c r="C34" s="352"/>
      <c r="D34" s="353"/>
      <c r="E34" s="353"/>
      <c r="F34" s="354"/>
      <c r="G34" s="352"/>
      <c r="H34" s="355"/>
      <c r="I34" s="356"/>
      <c r="J34" s="356"/>
      <c r="K34" s="357"/>
      <c r="L34" s="358"/>
      <c r="M34" s="359"/>
      <c r="N34" s="362"/>
    </row>
    <row r="35" spans="1:14" x14ac:dyDescent="0.25">
      <c r="A35" s="351"/>
      <c r="B35" s="373" t="s">
        <v>281</v>
      </c>
      <c r="C35" s="352"/>
      <c r="D35" s="353"/>
      <c r="E35" s="353"/>
      <c r="F35" s="354"/>
      <c r="G35" s="352"/>
      <c r="H35" s="355"/>
      <c r="I35" s="356"/>
      <c r="J35" s="356"/>
      <c r="K35" s="357"/>
      <c r="L35" s="358"/>
      <c r="M35" s="359"/>
      <c r="N35" s="362"/>
    </row>
    <row r="36" spans="1:14" x14ac:dyDescent="0.25">
      <c r="A36" s="351"/>
      <c r="B36" s="373" t="s">
        <v>282</v>
      </c>
      <c r="C36" s="352"/>
      <c r="D36" s="353"/>
      <c r="E36" s="360"/>
      <c r="F36" s="361"/>
      <c r="G36" s="352"/>
      <c r="H36" s="355"/>
      <c r="I36" s="356"/>
      <c r="J36" s="356"/>
      <c r="K36" s="357"/>
      <c r="L36" s="358"/>
      <c r="M36" s="359"/>
      <c r="N36" s="362"/>
    </row>
    <row r="37" spans="1:14" x14ac:dyDescent="0.25">
      <c r="A37" s="351"/>
      <c r="B37" s="373" t="s">
        <v>283</v>
      </c>
      <c r="C37" s="352"/>
      <c r="D37" s="353"/>
      <c r="E37" s="353"/>
      <c r="F37" s="354"/>
      <c r="G37" s="352"/>
      <c r="H37" s="355"/>
      <c r="I37" s="356"/>
      <c r="J37" s="356"/>
      <c r="K37" s="357"/>
      <c r="L37" s="358"/>
      <c r="M37" s="359"/>
      <c r="N37" s="362"/>
    </row>
    <row r="38" spans="1:14" x14ac:dyDescent="0.25">
      <c r="A38" s="351"/>
      <c r="B38" s="373" t="s">
        <v>284</v>
      </c>
      <c r="C38" s="352"/>
      <c r="D38" s="353"/>
      <c r="E38" s="360"/>
      <c r="F38" s="361"/>
      <c r="G38" s="352"/>
      <c r="H38" s="355"/>
      <c r="I38" s="356"/>
      <c r="J38" s="356"/>
      <c r="K38" s="357"/>
      <c r="L38" s="358"/>
      <c r="M38" s="359"/>
      <c r="N38" s="362"/>
    </row>
    <row r="39" spans="1:14" x14ac:dyDescent="0.25">
      <c r="A39" s="351"/>
      <c r="B39" s="373" t="s">
        <v>285</v>
      </c>
      <c r="C39" s="352"/>
      <c r="D39" s="353"/>
      <c r="E39" s="353"/>
      <c r="F39" s="354"/>
      <c r="G39" s="352"/>
      <c r="H39" s="355"/>
      <c r="I39" s="356"/>
      <c r="J39" s="356"/>
      <c r="K39" s="357"/>
      <c r="L39" s="358"/>
      <c r="M39" s="359"/>
      <c r="N39" s="362"/>
    </row>
    <row r="40" spans="1:14" x14ac:dyDescent="0.25">
      <c r="A40" s="351"/>
      <c r="B40" s="373" t="s">
        <v>281</v>
      </c>
      <c r="C40" s="352"/>
      <c r="D40" s="353"/>
      <c r="E40" s="353"/>
      <c r="F40" s="354"/>
      <c r="G40" s="352"/>
      <c r="H40" s="355"/>
      <c r="I40" s="356"/>
      <c r="J40" s="356"/>
      <c r="K40" s="357"/>
      <c r="L40" s="358"/>
      <c r="M40" s="359"/>
      <c r="N40" s="362"/>
    </row>
    <row r="41" spans="1:14" x14ac:dyDescent="0.25">
      <c r="A41" s="351"/>
      <c r="B41" s="373" t="s">
        <v>282</v>
      </c>
      <c r="C41" s="352"/>
      <c r="D41" s="353"/>
      <c r="E41" s="360"/>
      <c r="F41" s="361"/>
      <c r="G41" s="352"/>
      <c r="H41" s="355"/>
      <c r="I41" s="356"/>
      <c r="J41" s="356"/>
      <c r="K41" s="357"/>
      <c r="L41" s="358"/>
      <c r="M41" s="359"/>
      <c r="N41" s="362"/>
    </row>
    <row r="42" spans="1:14" x14ac:dyDescent="0.25">
      <c r="A42" s="351"/>
      <c r="B42" s="373" t="s">
        <v>283</v>
      </c>
      <c r="C42" s="352"/>
      <c r="D42" s="353"/>
      <c r="E42" s="353"/>
      <c r="F42" s="354"/>
      <c r="G42" s="352"/>
      <c r="H42" s="355"/>
      <c r="I42" s="356"/>
      <c r="J42" s="356"/>
      <c r="K42" s="357"/>
      <c r="L42" s="358"/>
      <c r="M42" s="359"/>
      <c r="N42" s="362"/>
    </row>
    <row r="43" spans="1:14" x14ac:dyDescent="0.25">
      <c r="A43" s="351"/>
      <c r="B43" s="373" t="s">
        <v>284</v>
      </c>
      <c r="C43" s="352"/>
      <c r="D43" s="353"/>
      <c r="E43" s="360"/>
      <c r="F43" s="361"/>
      <c r="G43" s="352"/>
      <c r="H43" s="355"/>
      <c r="I43" s="356"/>
      <c r="J43" s="356"/>
      <c r="K43" s="357"/>
      <c r="L43" s="358"/>
      <c r="M43" s="359"/>
      <c r="N43" s="362"/>
    </row>
    <row r="44" spans="1:14" x14ac:dyDescent="0.25">
      <c r="A44" s="351"/>
      <c r="B44" s="373" t="s">
        <v>285</v>
      </c>
      <c r="C44" s="352"/>
      <c r="D44" s="353"/>
      <c r="E44" s="353"/>
      <c r="F44" s="354"/>
      <c r="G44" s="352"/>
      <c r="H44" s="355"/>
      <c r="I44" s="356"/>
      <c r="J44" s="356"/>
      <c r="K44" s="357"/>
      <c r="L44" s="358"/>
      <c r="M44" s="359"/>
      <c r="N44" s="362"/>
    </row>
    <row r="45" spans="1:14" x14ac:dyDescent="0.25">
      <c r="A45" s="351"/>
      <c r="B45" s="373" t="s">
        <v>281</v>
      </c>
      <c r="C45" s="352"/>
      <c r="D45" s="353"/>
      <c r="E45" s="353"/>
      <c r="F45" s="354"/>
      <c r="G45" s="352"/>
      <c r="H45" s="355"/>
      <c r="I45" s="356"/>
      <c r="J45" s="356"/>
      <c r="K45" s="357"/>
      <c r="L45" s="358"/>
      <c r="M45" s="359"/>
      <c r="N45" s="362"/>
    </row>
    <row r="46" spans="1:14" x14ac:dyDescent="0.25">
      <c r="A46" s="351"/>
      <c r="B46" s="373" t="s">
        <v>282</v>
      </c>
      <c r="C46" s="352"/>
      <c r="D46" s="353"/>
      <c r="E46" s="360"/>
      <c r="F46" s="361"/>
      <c r="G46" s="352"/>
      <c r="H46" s="355"/>
      <c r="I46" s="356"/>
      <c r="J46" s="356"/>
      <c r="K46" s="357"/>
      <c r="L46" s="358"/>
      <c r="M46" s="359"/>
      <c r="N46" s="362"/>
    </row>
    <row r="47" spans="1:14" x14ac:dyDescent="0.25">
      <c r="A47" s="351"/>
      <c r="B47" s="373" t="s">
        <v>283</v>
      </c>
      <c r="C47" s="352"/>
      <c r="D47" s="353"/>
      <c r="E47" s="353"/>
      <c r="F47" s="354"/>
      <c r="G47" s="352"/>
      <c r="H47" s="355"/>
      <c r="I47" s="356"/>
      <c r="J47" s="356"/>
      <c r="K47" s="357"/>
      <c r="L47" s="358"/>
      <c r="M47" s="359"/>
      <c r="N47" s="362"/>
    </row>
    <row r="48" spans="1:14" x14ac:dyDescent="0.25">
      <c r="A48" s="351"/>
      <c r="B48" s="373" t="s">
        <v>284</v>
      </c>
      <c r="C48" s="352"/>
      <c r="D48" s="353"/>
      <c r="E48" s="360"/>
      <c r="F48" s="361"/>
      <c r="G48" s="352"/>
      <c r="H48" s="363"/>
      <c r="I48" s="353"/>
      <c r="J48" s="353"/>
      <c r="K48" s="364"/>
      <c r="L48" s="358"/>
      <c r="M48" s="359"/>
      <c r="N48" s="362"/>
    </row>
    <row r="49" spans="1:14" x14ac:dyDescent="0.25">
      <c r="A49" s="351"/>
      <c r="B49" s="373" t="s">
        <v>285</v>
      </c>
      <c r="C49" s="352"/>
      <c r="D49" s="353"/>
      <c r="E49" s="353"/>
      <c r="F49" s="354"/>
      <c r="G49" s="352"/>
      <c r="H49" s="363"/>
      <c r="I49" s="353"/>
      <c r="J49" s="353"/>
      <c r="K49" s="364"/>
      <c r="L49" s="358"/>
      <c r="M49" s="359"/>
      <c r="N49" s="362"/>
    </row>
    <row r="50" spans="1:14" x14ac:dyDescent="0.25">
      <c r="A50" s="351"/>
      <c r="B50" s="373" t="s">
        <v>281</v>
      </c>
      <c r="C50" s="352"/>
      <c r="D50" s="353"/>
      <c r="E50" s="353"/>
      <c r="F50" s="354"/>
      <c r="G50" s="352"/>
      <c r="H50" s="363"/>
      <c r="I50" s="353"/>
      <c r="J50" s="353"/>
      <c r="K50" s="364"/>
      <c r="L50" s="358"/>
      <c r="M50" s="359"/>
      <c r="N50" s="362"/>
    </row>
    <row r="51" spans="1:14" x14ac:dyDescent="0.25">
      <c r="A51" s="351"/>
      <c r="B51" s="373" t="s">
        <v>282</v>
      </c>
      <c r="C51" s="352"/>
      <c r="D51" s="353"/>
      <c r="E51" s="360"/>
      <c r="F51" s="361"/>
      <c r="G51" s="352"/>
      <c r="H51" s="363"/>
      <c r="I51" s="353"/>
      <c r="J51" s="353"/>
      <c r="K51" s="364"/>
      <c r="L51" s="358"/>
      <c r="M51" s="359"/>
      <c r="N51" s="362"/>
    </row>
    <row r="52" spans="1:14" x14ac:dyDescent="0.25">
      <c r="A52" s="351"/>
      <c r="B52" s="373" t="s">
        <v>283</v>
      </c>
      <c r="C52" s="352"/>
      <c r="D52" s="353"/>
      <c r="E52" s="353"/>
      <c r="F52" s="354"/>
      <c r="G52" s="352"/>
      <c r="H52" s="363"/>
      <c r="I52" s="353"/>
      <c r="J52" s="353"/>
      <c r="K52" s="364"/>
      <c r="L52" s="358"/>
      <c r="M52" s="359"/>
      <c r="N52" s="362"/>
    </row>
    <row r="53" spans="1:14" x14ac:dyDescent="0.25">
      <c r="A53" s="351"/>
      <c r="B53" s="373" t="s">
        <v>284</v>
      </c>
      <c r="C53" s="352"/>
      <c r="D53" s="353"/>
      <c r="E53" s="360"/>
      <c r="F53" s="361"/>
      <c r="G53" s="352"/>
      <c r="H53" s="363"/>
      <c r="I53" s="353"/>
      <c r="J53" s="353"/>
      <c r="K53" s="364"/>
      <c r="L53" s="358"/>
      <c r="M53" s="359"/>
      <c r="N53" s="362"/>
    </row>
    <row r="54" spans="1:14" x14ac:dyDescent="0.25">
      <c r="A54" s="351"/>
      <c r="B54" s="373" t="s">
        <v>285</v>
      </c>
      <c r="C54" s="352"/>
      <c r="D54" s="353"/>
      <c r="E54" s="353"/>
      <c r="F54" s="354"/>
      <c r="G54" s="352"/>
      <c r="H54" s="363"/>
      <c r="I54" s="353"/>
      <c r="J54" s="353"/>
      <c r="K54" s="364"/>
      <c r="L54" s="358"/>
      <c r="M54" s="359"/>
      <c r="N54" s="362"/>
    </row>
    <row r="55" spans="1:14" x14ac:dyDescent="0.25">
      <c r="A55" s="351"/>
      <c r="B55" s="373" t="s">
        <v>281</v>
      </c>
      <c r="C55" s="352"/>
      <c r="D55" s="353"/>
      <c r="E55" s="353"/>
      <c r="F55" s="354"/>
      <c r="G55" s="352"/>
      <c r="H55" s="363"/>
      <c r="I55" s="353"/>
      <c r="J55" s="353"/>
      <c r="K55" s="364"/>
      <c r="L55" s="358"/>
      <c r="M55" s="359"/>
      <c r="N55" s="362"/>
    </row>
    <row r="56" spans="1:14" x14ac:dyDescent="0.25">
      <c r="A56" s="351"/>
      <c r="B56" s="373" t="s">
        <v>282</v>
      </c>
      <c r="C56" s="352"/>
      <c r="D56" s="353"/>
      <c r="E56" s="360"/>
      <c r="F56" s="361"/>
      <c r="G56" s="352"/>
      <c r="H56" s="363"/>
      <c r="I56" s="353"/>
      <c r="J56" s="353"/>
      <c r="K56" s="364"/>
      <c r="L56" s="358"/>
      <c r="M56" s="359"/>
      <c r="N56" s="362"/>
    </row>
    <row r="57" spans="1:14" x14ac:dyDescent="0.25">
      <c r="A57" s="351"/>
      <c r="B57" s="373" t="s">
        <v>283</v>
      </c>
      <c r="C57" s="352"/>
      <c r="D57" s="353"/>
      <c r="E57" s="353"/>
      <c r="F57" s="354"/>
      <c r="G57" s="352"/>
      <c r="H57" s="363"/>
      <c r="I57" s="353"/>
      <c r="J57" s="353"/>
      <c r="K57" s="364"/>
      <c r="L57" s="358"/>
      <c r="M57" s="359"/>
      <c r="N57" s="362"/>
    </row>
    <row r="58" spans="1:14" x14ac:dyDescent="0.25">
      <c r="A58" s="351"/>
      <c r="B58" s="373" t="s">
        <v>284</v>
      </c>
      <c r="C58" s="352"/>
      <c r="D58" s="353"/>
      <c r="E58" s="360"/>
      <c r="F58" s="361"/>
      <c r="G58" s="352"/>
      <c r="H58" s="363"/>
      <c r="I58" s="353"/>
      <c r="J58" s="353"/>
      <c r="K58" s="364"/>
      <c r="L58" s="358"/>
      <c r="M58" s="359"/>
      <c r="N58" s="362"/>
    </row>
    <row r="59" spans="1:14" x14ac:dyDescent="0.25">
      <c r="A59" s="351"/>
      <c r="B59" s="373" t="s">
        <v>285</v>
      </c>
      <c r="C59" s="352"/>
      <c r="D59" s="353"/>
      <c r="E59" s="353"/>
      <c r="F59" s="354"/>
      <c r="G59" s="352"/>
      <c r="H59" s="363"/>
      <c r="I59" s="353"/>
      <c r="J59" s="353"/>
      <c r="K59" s="364"/>
      <c r="L59" s="358"/>
      <c r="M59" s="359"/>
      <c r="N59" s="362"/>
    </row>
    <row r="60" spans="1:14" x14ac:dyDescent="0.25">
      <c r="A60" s="351"/>
      <c r="B60" s="373" t="s">
        <v>281</v>
      </c>
      <c r="C60" s="352"/>
      <c r="D60" s="353"/>
      <c r="E60" s="353"/>
      <c r="F60" s="354"/>
      <c r="G60" s="352"/>
      <c r="H60" s="363"/>
      <c r="I60" s="353"/>
      <c r="J60" s="353"/>
      <c r="K60" s="364"/>
      <c r="L60" s="358"/>
      <c r="M60" s="359"/>
      <c r="N60" s="362"/>
    </row>
    <row r="61" spans="1:14" x14ac:dyDescent="0.25">
      <c r="A61" s="351"/>
      <c r="B61" s="373" t="s">
        <v>282</v>
      </c>
      <c r="C61" s="352"/>
      <c r="D61" s="353"/>
      <c r="E61" s="360"/>
      <c r="F61" s="361"/>
      <c r="G61" s="352"/>
      <c r="H61" s="363"/>
      <c r="I61" s="353"/>
      <c r="J61" s="353"/>
      <c r="K61" s="364"/>
      <c r="L61" s="358"/>
      <c r="M61" s="359"/>
      <c r="N61" s="362"/>
    </row>
    <row r="62" spans="1:14" x14ac:dyDescent="0.25">
      <c r="A62" s="351"/>
      <c r="B62" s="373" t="s">
        <v>283</v>
      </c>
      <c r="C62" s="352"/>
      <c r="D62" s="353"/>
      <c r="E62" s="353"/>
      <c r="F62" s="354"/>
      <c r="G62" s="352"/>
      <c r="H62" s="363"/>
      <c r="I62" s="353"/>
      <c r="J62" s="353"/>
      <c r="K62" s="364"/>
      <c r="L62" s="358"/>
      <c r="M62" s="359"/>
      <c r="N62" s="362"/>
    </row>
    <row r="63" spans="1:14" x14ac:dyDescent="0.25">
      <c r="A63" s="351"/>
      <c r="B63" s="373" t="s">
        <v>284</v>
      </c>
      <c r="C63" s="352"/>
      <c r="D63" s="353"/>
      <c r="E63" s="360"/>
      <c r="F63" s="361"/>
      <c r="G63" s="352"/>
      <c r="H63" s="363"/>
      <c r="I63" s="353"/>
      <c r="J63" s="353"/>
      <c r="K63" s="364"/>
      <c r="L63" s="358"/>
      <c r="M63" s="359"/>
      <c r="N63" s="362"/>
    </row>
    <row r="64" spans="1:14" x14ac:dyDescent="0.25">
      <c r="A64" s="351"/>
      <c r="B64" s="373" t="s">
        <v>285</v>
      </c>
      <c r="C64" s="352"/>
      <c r="D64" s="353"/>
      <c r="E64" s="353"/>
      <c r="F64" s="354"/>
      <c r="G64" s="352"/>
      <c r="H64" s="363"/>
      <c r="I64" s="353"/>
      <c r="J64" s="353"/>
      <c r="K64" s="364"/>
      <c r="L64" s="358"/>
      <c r="M64" s="359"/>
      <c r="N64" s="362"/>
    </row>
    <row r="65" spans="1:14" x14ac:dyDescent="0.25">
      <c r="A65" s="351"/>
      <c r="B65" s="373" t="s">
        <v>281</v>
      </c>
      <c r="C65" s="352"/>
      <c r="D65" s="353"/>
      <c r="E65" s="353"/>
      <c r="F65" s="354"/>
      <c r="G65" s="352"/>
      <c r="H65" s="363"/>
      <c r="I65" s="353"/>
      <c r="J65" s="353"/>
      <c r="K65" s="364"/>
      <c r="L65" s="358"/>
      <c r="M65" s="359"/>
      <c r="N65" s="362"/>
    </row>
    <row r="66" spans="1:14" x14ac:dyDescent="0.25">
      <c r="A66" s="351"/>
      <c r="B66" s="373" t="s">
        <v>282</v>
      </c>
      <c r="C66" s="352"/>
      <c r="D66" s="353"/>
      <c r="E66" s="360"/>
      <c r="F66" s="361"/>
      <c r="G66" s="352"/>
      <c r="H66" s="363"/>
      <c r="I66" s="353"/>
      <c r="J66" s="353"/>
      <c r="K66" s="364"/>
      <c r="L66" s="358"/>
      <c r="M66" s="359"/>
      <c r="N66" s="362"/>
    </row>
    <row r="67" spans="1:14" x14ac:dyDescent="0.25">
      <c r="A67" s="351"/>
      <c r="B67" s="373" t="s">
        <v>283</v>
      </c>
      <c r="C67" s="352"/>
      <c r="D67" s="353"/>
      <c r="E67" s="353"/>
      <c r="F67" s="354"/>
      <c r="G67" s="352"/>
      <c r="H67" s="363"/>
      <c r="I67" s="353"/>
      <c r="J67" s="353"/>
      <c r="K67" s="364"/>
      <c r="L67" s="358"/>
      <c r="M67" s="359"/>
      <c r="N67" s="362"/>
    </row>
    <row r="68" spans="1:14" x14ac:dyDescent="0.25">
      <c r="A68" s="351"/>
      <c r="B68" s="373" t="s">
        <v>284</v>
      </c>
      <c r="C68" s="352"/>
      <c r="D68" s="353"/>
      <c r="E68" s="360"/>
      <c r="F68" s="361"/>
      <c r="G68" s="352"/>
      <c r="H68" s="363"/>
      <c r="I68" s="353"/>
      <c r="J68" s="353"/>
      <c r="K68" s="364"/>
      <c r="L68" s="358"/>
      <c r="M68" s="359"/>
      <c r="N68" s="362"/>
    </row>
    <row r="69" spans="1:14" x14ac:dyDescent="0.25">
      <c r="A69" s="351"/>
      <c r="B69" s="373" t="s">
        <v>285</v>
      </c>
      <c r="C69" s="352"/>
      <c r="D69" s="353"/>
      <c r="E69" s="353"/>
      <c r="F69" s="354"/>
      <c r="G69" s="352"/>
      <c r="H69" s="363"/>
      <c r="I69" s="353"/>
      <c r="J69" s="353"/>
      <c r="K69" s="364"/>
      <c r="L69" s="358"/>
      <c r="M69" s="359"/>
      <c r="N69" s="362"/>
    </row>
    <row r="70" spans="1:14" x14ac:dyDescent="0.25">
      <c r="A70" s="351"/>
      <c r="B70" s="373" t="s">
        <v>281</v>
      </c>
      <c r="C70" s="352"/>
      <c r="D70" s="353"/>
      <c r="E70" s="353"/>
      <c r="F70" s="354"/>
      <c r="G70" s="352"/>
      <c r="H70" s="363"/>
      <c r="I70" s="353"/>
      <c r="J70" s="353"/>
      <c r="K70" s="364"/>
      <c r="L70" s="358"/>
      <c r="M70" s="359"/>
      <c r="N70" s="362"/>
    </row>
    <row r="71" spans="1:14" x14ac:dyDescent="0.25">
      <c r="A71" s="351"/>
      <c r="B71" s="373" t="s">
        <v>282</v>
      </c>
      <c r="C71" s="352"/>
      <c r="D71" s="353"/>
      <c r="E71" s="360"/>
      <c r="F71" s="361"/>
      <c r="G71" s="352"/>
      <c r="H71" s="363"/>
      <c r="I71" s="353"/>
      <c r="J71" s="353"/>
      <c r="K71" s="364"/>
      <c r="L71" s="358"/>
      <c r="M71" s="359"/>
      <c r="N71" s="362"/>
    </row>
    <row r="72" spans="1:14" x14ac:dyDescent="0.25">
      <c r="A72" s="351"/>
      <c r="B72" s="373" t="s">
        <v>283</v>
      </c>
      <c r="C72" s="352"/>
      <c r="D72" s="353"/>
      <c r="E72" s="353"/>
      <c r="F72" s="354"/>
      <c r="G72" s="352"/>
      <c r="H72" s="363"/>
      <c r="I72" s="353"/>
      <c r="J72" s="353"/>
      <c r="K72" s="364"/>
      <c r="L72" s="358"/>
      <c r="M72" s="359"/>
      <c r="N72" s="362"/>
    </row>
    <row r="73" spans="1:14" x14ac:dyDescent="0.25">
      <c r="A73" s="351"/>
      <c r="B73" s="373" t="s">
        <v>284</v>
      </c>
      <c r="C73" s="352"/>
      <c r="D73" s="353"/>
      <c r="E73" s="360"/>
      <c r="F73" s="361"/>
      <c r="G73" s="352"/>
      <c r="H73" s="363"/>
      <c r="I73" s="353"/>
      <c r="J73" s="353"/>
      <c r="K73" s="364"/>
      <c r="L73" s="358"/>
      <c r="M73" s="359"/>
      <c r="N73" s="362"/>
    </row>
    <row r="74" spans="1:14" x14ac:dyDescent="0.25">
      <c r="A74" s="351"/>
      <c r="B74" s="373" t="s">
        <v>285</v>
      </c>
      <c r="C74" s="352"/>
      <c r="D74" s="353"/>
      <c r="E74" s="353"/>
      <c r="F74" s="354"/>
      <c r="G74" s="352"/>
      <c r="H74" s="363"/>
      <c r="I74" s="353"/>
      <c r="J74" s="353"/>
      <c r="K74" s="364"/>
      <c r="L74" s="358"/>
      <c r="M74" s="359"/>
      <c r="N74" s="362"/>
    </row>
    <row r="75" spans="1:14" x14ac:dyDescent="0.25">
      <c r="A75" s="351"/>
      <c r="B75" s="373" t="s">
        <v>281</v>
      </c>
      <c r="C75" s="352"/>
      <c r="D75" s="353"/>
      <c r="E75" s="353"/>
      <c r="F75" s="354"/>
      <c r="G75" s="352"/>
      <c r="H75" s="363"/>
      <c r="I75" s="353"/>
      <c r="J75" s="353"/>
      <c r="K75" s="364"/>
      <c r="L75" s="358"/>
      <c r="M75" s="359"/>
      <c r="N75" s="362"/>
    </row>
    <row r="76" spans="1:14" x14ac:dyDescent="0.25">
      <c r="A76" s="351"/>
      <c r="B76" s="373" t="s">
        <v>282</v>
      </c>
      <c r="C76" s="352"/>
      <c r="D76" s="353"/>
      <c r="E76" s="360"/>
      <c r="F76" s="361"/>
      <c r="G76" s="352"/>
      <c r="H76" s="363"/>
      <c r="I76" s="353"/>
      <c r="J76" s="353"/>
      <c r="K76" s="364"/>
      <c r="L76" s="358"/>
      <c r="M76" s="359"/>
      <c r="N76" s="362"/>
    </row>
    <row r="77" spans="1:14" x14ac:dyDescent="0.25">
      <c r="A77" s="351"/>
      <c r="B77" s="373" t="s">
        <v>283</v>
      </c>
      <c r="C77" s="352"/>
      <c r="D77" s="353"/>
      <c r="E77" s="353"/>
      <c r="F77" s="354"/>
      <c r="G77" s="352"/>
      <c r="H77" s="363"/>
      <c r="I77" s="353"/>
      <c r="J77" s="353"/>
      <c r="K77" s="364"/>
      <c r="L77" s="358"/>
      <c r="M77" s="359"/>
      <c r="N77" s="362"/>
    </row>
    <row r="78" spans="1:14" x14ac:dyDescent="0.25">
      <c r="A78" s="351"/>
      <c r="B78" s="373" t="s">
        <v>284</v>
      </c>
      <c r="C78" s="352"/>
      <c r="D78" s="353"/>
      <c r="E78" s="360"/>
      <c r="F78" s="361"/>
      <c r="G78" s="352"/>
      <c r="H78" s="363"/>
      <c r="I78" s="353"/>
      <c r="J78" s="353"/>
      <c r="K78" s="364"/>
      <c r="L78" s="358"/>
      <c r="M78" s="359"/>
      <c r="N78" s="362"/>
    </row>
    <row r="79" spans="1:14" x14ac:dyDescent="0.25">
      <c r="A79" s="351"/>
      <c r="B79" s="373" t="s">
        <v>285</v>
      </c>
      <c r="C79" s="352"/>
      <c r="D79" s="353"/>
      <c r="E79" s="353"/>
      <c r="F79" s="354"/>
      <c r="G79" s="352"/>
      <c r="H79" s="363"/>
      <c r="I79" s="353"/>
      <c r="J79" s="353"/>
      <c r="K79" s="364"/>
      <c r="L79" s="358"/>
      <c r="M79" s="359"/>
      <c r="N79" s="362"/>
    </row>
    <row r="80" spans="1:14" x14ac:dyDescent="0.25">
      <c r="A80" s="351"/>
      <c r="B80" s="373" t="s">
        <v>281</v>
      </c>
      <c r="C80" s="352"/>
      <c r="D80" s="353"/>
      <c r="E80" s="353"/>
      <c r="F80" s="354"/>
      <c r="G80" s="352"/>
      <c r="H80" s="363"/>
      <c r="I80" s="353"/>
      <c r="J80" s="353"/>
      <c r="K80" s="364"/>
      <c r="L80" s="358"/>
      <c r="M80" s="359"/>
      <c r="N80" s="362"/>
    </row>
    <row r="81" spans="1:14" x14ac:dyDescent="0.25">
      <c r="A81" s="351"/>
      <c r="B81" s="373" t="s">
        <v>282</v>
      </c>
      <c r="C81" s="352"/>
      <c r="D81" s="353"/>
      <c r="E81" s="360"/>
      <c r="F81" s="361"/>
      <c r="G81" s="352"/>
      <c r="H81" s="363"/>
      <c r="I81" s="353"/>
      <c r="J81" s="353"/>
      <c r="K81" s="364"/>
      <c r="L81" s="358"/>
      <c r="M81" s="359"/>
      <c r="N81" s="362"/>
    </row>
    <row r="82" spans="1:14" x14ac:dyDescent="0.25">
      <c r="A82" s="351"/>
      <c r="B82" s="373" t="s">
        <v>283</v>
      </c>
      <c r="C82" s="352"/>
      <c r="D82" s="353"/>
      <c r="E82" s="353"/>
      <c r="F82" s="354"/>
      <c r="G82" s="352"/>
      <c r="H82" s="363"/>
      <c r="I82" s="353"/>
      <c r="J82" s="353"/>
      <c r="K82" s="364"/>
      <c r="L82" s="358"/>
      <c r="M82" s="359"/>
      <c r="N82" s="362"/>
    </row>
    <row r="83" spans="1:14" x14ac:dyDescent="0.25">
      <c r="A83" s="351"/>
      <c r="B83" s="373" t="s">
        <v>284</v>
      </c>
      <c r="C83" s="352"/>
      <c r="D83" s="353"/>
      <c r="E83" s="360"/>
      <c r="F83" s="361"/>
      <c r="G83" s="352"/>
      <c r="H83" s="363"/>
      <c r="I83" s="353"/>
      <c r="J83" s="353"/>
      <c r="K83" s="364"/>
      <c r="L83" s="358"/>
      <c r="M83" s="359"/>
      <c r="N83" s="362"/>
    </row>
    <row r="84" spans="1:14" x14ac:dyDescent="0.25">
      <c r="A84" s="351"/>
      <c r="B84" s="373" t="s">
        <v>285</v>
      </c>
      <c r="C84" s="352"/>
      <c r="D84" s="353"/>
      <c r="E84" s="353"/>
      <c r="F84" s="354"/>
      <c r="G84" s="352"/>
      <c r="H84" s="363"/>
      <c r="I84" s="353"/>
      <c r="J84" s="353"/>
      <c r="K84" s="364"/>
      <c r="L84" s="358"/>
      <c r="M84" s="359"/>
      <c r="N84" s="362"/>
    </row>
    <row r="85" spans="1:14" x14ac:dyDescent="0.25">
      <c r="A85" s="351"/>
      <c r="B85" s="373" t="s">
        <v>281</v>
      </c>
      <c r="C85" s="352"/>
      <c r="D85" s="353"/>
      <c r="E85" s="353"/>
      <c r="F85" s="354"/>
      <c r="G85" s="352"/>
      <c r="H85" s="363"/>
      <c r="I85" s="353"/>
      <c r="J85" s="353"/>
      <c r="K85" s="364"/>
      <c r="L85" s="358"/>
      <c r="M85" s="359"/>
      <c r="N85" s="362"/>
    </row>
    <row r="86" spans="1:14" x14ac:dyDescent="0.25">
      <c r="A86" s="351"/>
      <c r="B86" s="373" t="s">
        <v>282</v>
      </c>
      <c r="C86" s="352"/>
      <c r="D86" s="353"/>
      <c r="E86" s="360"/>
      <c r="F86" s="361"/>
      <c r="G86" s="352"/>
      <c r="H86" s="363"/>
      <c r="I86" s="353"/>
      <c r="J86" s="353"/>
      <c r="K86" s="364"/>
      <c r="L86" s="358"/>
      <c r="M86" s="359"/>
      <c r="N86" s="362"/>
    </row>
    <row r="87" spans="1:14" x14ac:dyDescent="0.25">
      <c r="A87" s="351"/>
      <c r="B87" s="373" t="s">
        <v>283</v>
      </c>
      <c r="C87" s="352"/>
      <c r="D87" s="353"/>
      <c r="E87" s="353"/>
      <c r="F87" s="354"/>
      <c r="G87" s="352"/>
      <c r="H87" s="363"/>
      <c r="I87" s="353"/>
      <c r="J87" s="353"/>
      <c r="K87" s="364"/>
      <c r="L87" s="358"/>
      <c r="M87" s="359"/>
      <c r="N87" s="362"/>
    </row>
    <row r="88" spans="1:14" x14ac:dyDescent="0.25">
      <c r="A88" s="351"/>
      <c r="B88" s="373" t="s">
        <v>284</v>
      </c>
      <c r="C88" s="352"/>
      <c r="D88" s="353"/>
      <c r="E88" s="360"/>
      <c r="F88" s="361"/>
      <c r="G88" s="352"/>
      <c r="H88" s="363"/>
      <c r="I88" s="353"/>
      <c r="J88" s="353"/>
      <c r="K88" s="364"/>
      <c r="L88" s="358"/>
      <c r="M88" s="359"/>
      <c r="N88" s="362"/>
    </row>
    <row r="89" spans="1:14" x14ac:dyDescent="0.25">
      <c r="A89" s="351"/>
      <c r="B89" s="373" t="s">
        <v>285</v>
      </c>
      <c r="C89" s="352"/>
      <c r="D89" s="353"/>
      <c r="E89" s="353"/>
      <c r="F89" s="354"/>
      <c r="G89" s="352"/>
      <c r="H89" s="363"/>
      <c r="I89" s="353"/>
      <c r="J89" s="353"/>
      <c r="K89" s="364"/>
      <c r="L89" s="358"/>
      <c r="M89" s="359"/>
      <c r="N89" s="362"/>
    </row>
    <row r="90" spans="1:14" x14ac:dyDescent="0.25">
      <c r="A90" s="351"/>
      <c r="B90" s="373" t="s">
        <v>281</v>
      </c>
      <c r="C90" s="352"/>
      <c r="D90" s="353"/>
      <c r="E90" s="353"/>
      <c r="F90" s="354"/>
      <c r="G90" s="352"/>
      <c r="H90" s="363"/>
      <c r="I90" s="353"/>
      <c r="J90" s="353"/>
      <c r="K90" s="364"/>
      <c r="L90" s="358"/>
      <c r="M90" s="359"/>
      <c r="N90" s="362"/>
    </row>
    <row r="91" spans="1:14" x14ac:dyDescent="0.25">
      <c r="A91" s="351"/>
      <c r="B91" s="373" t="s">
        <v>282</v>
      </c>
      <c r="C91" s="352"/>
      <c r="D91" s="353"/>
      <c r="E91" s="360"/>
      <c r="F91" s="361"/>
      <c r="G91" s="352"/>
      <c r="H91" s="363"/>
      <c r="I91" s="353"/>
      <c r="J91" s="353"/>
      <c r="K91" s="364"/>
      <c r="L91" s="358"/>
      <c r="M91" s="359"/>
      <c r="N91" s="362"/>
    </row>
    <row r="92" spans="1:14" x14ac:dyDescent="0.25">
      <c r="A92" s="351"/>
      <c r="B92" s="373" t="s">
        <v>283</v>
      </c>
      <c r="C92" s="352"/>
      <c r="D92" s="353"/>
      <c r="E92" s="353"/>
      <c r="F92" s="354"/>
      <c r="G92" s="352"/>
      <c r="H92" s="363"/>
      <c r="I92" s="353"/>
      <c r="J92" s="353"/>
      <c r="K92" s="364"/>
      <c r="L92" s="358"/>
      <c r="M92" s="359"/>
      <c r="N92" s="362"/>
    </row>
    <row r="93" spans="1:14" x14ac:dyDescent="0.25">
      <c r="A93" s="351"/>
      <c r="B93" s="373" t="s">
        <v>284</v>
      </c>
      <c r="C93" s="352"/>
      <c r="D93" s="353"/>
      <c r="E93" s="360"/>
      <c r="F93" s="361"/>
      <c r="G93" s="352"/>
      <c r="H93" s="363"/>
      <c r="I93" s="353"/>
      <c r="J93" s="353"/>
      <c r="K93" s="364"/>
      <c r="L93" s="358"/>
      <c r="M93" s="359"/>
      <c r="N93" s="362"/>
    </row>
    <row r="94" spans="1:14" x14ac:dyDescent="0.25">
      <c r="A94" s="351"/>
      <c r="B94" s="373" t="s">
        <v>285</v>
      </c>
      <c r="C94" s="352"/>
      <c r="D94" s="353"/>
      <c r="E94" s="353"/>
      <c r="F94" s="354"/>
      <c r="G94" s="352"/>
      <c r="H94" s="363"/>
      <c r="I94" s="353"/>
      <c r="J94" s="353"/>
      <c r="K94" s="364"/>
      <c r="L94" s="358"/>
      <c r="M94" s="359"/>
      <c r="N94" s="362"/>
    </row>
    <row r="95" spans="1:14" x14ac:dyDescent="0.25">
      <c r="A95" s="351"/>
      <c r="B95" s="373" t="s">
        <v>281</v>
      </c>
      <c r="C95" s="352"/>
      <c r="D95" s="353"/>
      <c r="E95" s="353"/>
      <c r="F95" s="354"/>
      <c r="G95" s="352"/>
      <c r="H95" s="363"/>
      <c r="I95" s="353"/>
      <c r="J95" s="353"/>
      <c r="K95" s="364"/>
      <c r="L95" s="358"/>
      <c r="M95" s="359"/>
      <c r="N95" s="362"/>
    </row>
    <row r="96" spans="1:14" x14ac:dyDescent="0.25">
      <c r="A96" s="351"/>
      <c r="B96" s="373" t="s">
        <v>282</v>
      </c>
      <c r="C96" s="352"/>
      <c r="D96" s="353"/>
      <c r="E96" s="360"/>
      <c r="F96" s="361"/>
      <c r="G96" s="352"/>
      <c r="H96" s="363"/>
      <c r="I96" s="353"/>
      <c r="J96" s="353"/>
      <c r="K96" s="364"/>
      <c r="L96" s="358"/>
      <c r="M96" s="359"/>
      <c r="N96" s="362"/>
    </row>
    <row r="97" spans="1:14" x14ac:dyDescent="0.25">
      <c r="A97" s="351"/>
      <c r="B97" s="373" t="s">
        <v>283</v>
      </c>
      <c r="C97" s="352"/>
      <c r="D97" s="353"/>
      <c r="E97" s="353"/>
      <c r="F97" s="354"/>
      <c r="G97" s="352"/>
      <c r="H97" s="363"/>
      <c r="I97" s="353"/>
      <c r="J97" s="353"/>
      <c r="K97" s="364"/>
      <c r="L97" s="358"/>
      <c r="M97" s="359"/>
      <c r="N97" s="362"/>
    </row>
    <row r="98" spans="1:14" x14ac:dyDescent="0.25">
      <c r="A98" s="351"/>
      <c r="B98" s="373" t="s">
        <v>284</v>
      </c>
      <c r="C98" s="352"/>
      <c r="D98" s="353"/>
      <c r="E98" s="360"/>
      <c r="F98" s="361"/>
      <c r="G98" s="352"/>
      <c r="H98" s="363"/>
      <c r="I98" s="353"/>
      <c r="J98" s="353"/>
      <c r="K98" s="364"/>
      <c r="L98" s="358"/>
      <c r="M98" s="359"/>
      <c r="N98" s="362"/>
    </row>
    <row r="99" spans="1:14" x14ac:dyDescent="0.25">
      <c r="A99" s="351"/>
      <c r="B99" s="373" t="s">
        <v>285</v>
      </c>
      <c r="C99" s="352"/>
      <c r="D99" s="353"/>
      <c r="E99" s="353"/>
      <c r="F99" s="354"/>
      <c r="G99" s="352"/>
      <c r="H99" s="363"/>
      <c r="I99" s="353"/>
      <c r="J99" s="353"/>
      <c r="K99" s="364"/>
      <c r="L99" s="358"/>
      <c r="M99" s="359"/>
      <c r="N99" s="362"/>
    </row>
  </sheetData>
  <protectedRanges>
    <protectedRange sqref="N9" name="Område2"/>
  </protectedRanges>
  <mergeCells count="5">
    <mergeCell ref="A7:A9"/>
    <mergeCell ref="C7:L7"/>
    <mergeCell ref="C8:G8"/>
    <mergeCell ref="H8:K8"/>
    <mergeCell ref="L8:M8"/>
  </mergeCells>
  <conditionalFormatting sqref="G10:G99">
    <cfRule type="containsText" dxfId="5" priority="1" stopIfTrue="1" operator="containsText" text="ok">
      <formula>NOT(ISERROR(SEARCH("ok",G10)))</formula>
    </cfRule>
  </conditionalFormatting>
  <conditionalFormatting sqref="H10:K99">
    <cfRule type="cellIs" dxfId="4" priority="3" operator="lessThanOrEqual">
      <formula>-2</formula>
    </cfRule>
    <cfRule type="cellIs" dxfId="3" priority="4" operator="between">
      <formula>-1.5</formula>
      <formula>-2</formula>
    </cfRule>
    <cfRule type="cellIs" dxfId="2" priority="5" operator="greaterThanOrEqual">
      <formula>2</formula>
    </cfRule>
    <cfRule type="cellIs" dxfId="1" priority="6" operator="between">
      <formula>1.5</formula>
      <formula>2</formula>
    </cfRule>
  </conditionalFormatting>
  <conditionalFormatting sqref="H10:M99">
    <cfRule type="containsBlanks" dxfId="0" priority="2" stopIfTrue="1">
      <formula>LEN(TRIM(H10))=0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CA28-C571-41D9-B9C1-5B0CB031D28B}">
  <dimension ref="A1:E37"/>
  <sheetViews>
    <sheetView workbookViewId="0">
      <selection activeCell="J17" sqref="J17"/>
    </sheetView>
  </sheetViews>
  <sheetFormatPr defaultRowHeight="15" x14ac:dyDescent="0.25"/>
  <cols>
    <col min="2" max="2" width="10" bestFit="1" customWidth="1"/>
    <col min="3" max="3" width="16.5703125" bestFit="1" customWidth="1"/>
    <col min="4" max="4" width="15.140625" bestFit="1" customWidth="1"/>
  </cols>
  <sheetData>
    <row r="1" spans="1:5" x14ac:dyDescent="0.25">
      <c r="A1" s="52" t="s">
        <v>184</v>
      </c>
      <c r="B1" s="52" t="s">
        <v>185</v>
      </c>
      <c r="C1" s="52" t="s">
        <v>186</v>
      </c>
      <c r="D1" s="52" t="s">
        <v>187</v>
      </c>
      <c r="E1" s="52" t="s">
        <v>188</v>
      </c>
    </row>
    <row r="2" spans="1:5" x14ac:dyDescent="0.25">
      <c r="A2" s="49" t="s">
        <v>189</v>
      </c>
      <c r="B2" s="49" t="s">
        <v>190</v>
      </c>
      <c r="C2" s="49" t="s">
        <v>191</v>
      </c>
      <c r="D2" s="49" t="s">
        <v>192</v>
      </c>
      <c r="E2" s="49"/>
    </row>
    <row r="3" spans="1:5" x14ac:dyDescent="0.25">
      <c r="A3" s="49" t="s">
        <v>160</v>
      </c>
      <c r="B3" s="49" t="s">
        <v>193</v>
      </c>
      <c r="C3" s="49" t="s">
        <v>194</v>
      </c>
      <c r="D3" s="49" t="s">
        <v>195</v>
      </c>
      <c r="E3" s="49"/>
    </row>
    <row r="4" spans="1:5" x14ac:dyDescent="0.25">
      <c r="A4" s="49" t="s">
        <v>196</v>
      </c>
      <c r="B4" s="49" t="s">
        <v>197</v>
      </c>
      <c r="C4" s="49" t="s">
        <v>198</v>
      </c>
      <c r="D4" s="49" t="s">
        <v>199</v>
      </c>
      <c r="E4" s="49"/>
    </row>
    <row r="5" spans="1:5" x14ac:dyDescent="0.25">
      <c r="A5" s="366" t="s">
        <v>261</v>
      </c>
      <c r="B5" s="367" t="s">
        <v>262</v>
      </c>
      <c r="C5" s="367" t="s">
        <v>293</v>
      </c>
      <c r="D5" s="368" t="s">
        <v>206</v>
      </c>
      <c r="E5" s="49"/>
    </row>
    <row r="6" spans="1:5" x14ac:dyDescent="0.25">
      <c r="A6" s="49" t="s">
        <v>200</v>
      </c>
      <c r="B6" s="49" t="s">
        <v>201</v>
      </c>
      <c r="C6" s="49" t="s">
        <v>202</v>
      </c>
      <c r="D6" s="49" t="s">
        <v>199</v>
      </c>
      <c r="E6" s="49"/>
    </row>
    <row r="7" spans="1:5" x14ac:dyDescent="0.25">
      <c r="A7" s="368" t="s">
        <v>203</v>
      </c>
      <c r="B7" s="368" t="s">
        <v>204</v>
      </c>
      <c r="C7" s="368" t="s">
        <v>205</v>
      </c>
      <c r="D7" s="368" t="s">
        <v>206</v>
      </c>
      <c r="E7" s="49"/>
    </row>
    <row r="8" spans="1:5" x14ac:dyDescent="0.25">
      <c r="A8" s="368" t="s">
        <v>207</v>
      </c>
      <c r="B8" s="367" t="s">
        <v>263</v>
      </c>
      <c r="C8" s="367" t="s">
        <v>264</v>
      </c>
      <c r="D8" s="368" t="s">
        <v>206</v>
      </c>
      <c r="E8" s="49"/>
    </row>
    <row r="9" spans="1:5" x14ac:dyDescent="0.25">
      <c r="A9" s="49" t="s">
        <v>208</v>
      </c>
      <c r="B9" s="49" t="s">
        <v>209</v>
      </c>
      <c r="C9" s="49" t="s">
        <v>210</v>
      </c>
      <c r="D9" s="49" t="s">
        <v>192</v>
      </c>
      <c r="E9" s="49"/>
    </row>
    <row r="10" spans="1:5" x14ac:dyDescent="0.25">
      <c r="A10" s="49" t="s">
        <v>211</v>
      </c>
      <c r="B10" s="49" t="s">
        <v>212</v>
      </c>
      <c r="C10" s="49" t="s">
        <v>213</v>
      </c>
      <c r="D10" s="49" t="s">
        <v>199</v>
      </c>
      <c r="E10" s="49"/>
    </row>
    <row r="11" spans="1:5" x14ac:dyDescent="0.25">
      <c r="A11" s="49" t="s">
        <v>306</v>
      </c>
      <c r="B11" s="49" t="s">
        <v>307</v>
      </c>
      <c r="C11" s="49" t="s">
        <v>308</v>
      </c>
      <c r="D11" s="49" t="s">
        <v>199</v>
      </c>
      <c r="E11" s="49"/>
    </row>
    <row r="12" spans="1:5" x14ac:dyDescent="0.25">
      <c r="A12" s="368" t="s">
        <v>294</v>
      </c>
      <c r="B12" s="368" t="s">
        <v>295</v>
      </c>
      <c r="C12" s="368" t="s">
        <v>296</v>
      </c>
      <c r="D12" s="368" t="s">
        <v>206</v>
      </c>
      <c r="E12" s="49"/>
    </row>
    <row r="13" spans="1:5" x14ac:dyDescent="0.25">
      <c r="A13" s="49" t="s">
        <v>214</v>
      </c>
      <c r="B13" s="49" t="s">
        <v>215</v>
      </c>
      <c r="C13" s="49" t="s">
        <v>216</v>
      </c>
      <c r="D13" s="49" t="s">
        <v>199</v>
      </c>
      <c r="E13" s="49"/>
    </row>
    <row r="14" spans="1:5" x14ac:dyDescent="0.25">
      <c r="A14" s="368" t="s">
        <v>297</v>
      </c>
      <c r="B14" s="368" t="s">
        <v>218</v>
      </c>
      <c r="C14" s="367" t="s">
        <v>298</v>
      </c>
      <c r="D14" s="368" t="s">
        <v>206</v>
      </c>
      <c r="E14" s="49"/>
    </row>
    <row r="15" spans="1:5" x14ac:dyDescent="0.25">
      <c r="A15" s="49" t="s">
        <v>217</v>
      </c>
      <c r="B15" s="49" t="s">
        <v>218</v>
      </c>
      <c r="C15" s="49" t="s">
        <v>219</v>
      </c>
      <c r="D15" s="49" t="s">
        <v>199</v>
      </c>
      <c r="E15" s="49"/>
    </row>
    <row r="16" spans="1:5" x14ac:dyDescent="0.25">
      <c r="A16" s="49" t="s">
        <v>220</v>
      </c>
      <c r="B16" s="49" t="s">
        <v>221</v>
      </c>
      <c r="C16" s="49" t="s">
        <v>222</v>
      </c>
      <c r="D16" s="49" t="s">
        <v>199</v>
      </c>
      <c r="E16" s="49"/>
    </row>
    <row r="17" spans="1:5" x14ac:dyDescent="0.25">
      <c r="A17" s="368" t="s">
        <v>265</v>
      </c>
      <c r="B17" s="367" t="s">
        <v>266</v>
      </c>
      <c r="C17" s="367" t="s">
        <v>267</v>
      </c>
      <c r="D17" s="368" t="s">
        <v>206</v>
      </c>
      <c r="E17" s="49"/>
    </row>
    <row r="18" spans="1:5" x14ac:dyDescent="0.25">
      <c r="A18" s="49" t="s">
        <v>223</v>
      </c>
      <c r="B18" s="49" t="s">
        <v>224</v>
      </c>
      <c r="C18" s="49" t="s">
        <v>225</v>
      </c>
      <c r="D18" s="49" t="s">
        <v>199</v>
      </c>
      <c r="E18" s="49"/>
    </row>
    <row r="19" spans="1:5" x14ac:dyDescent="0.25">
      <c r="A19" s="368" t="s">
        <v>268</v>
      </c>
      <c r="B19" s="369" t="s">
        <v>269</v>
      </c>
      <c r="C19" s="369" t="s">
        <v>270</v>
      </c>
      <c r="D19" s="368" t="s">
        <v>206</v>
      </c>
      <c r="E19" s="49"/>
    </row>
    <row r="20" spans="1:5" x14ac:dyDescent="0.25">
      <c r="A20" s="368" t="s">
        <v>299</v>
      </c>
      <c r="B20" s="367" t="s">
        <v>272</v>
      </c>
      <c r="C20" s="367" t="s">
        <v>271</v>
      </c>
      <c r="D20" s="368" t="s">
        <v>206</v>
      </c>
      <c r="E20" s="49"/>
    </row>
    <row r="21" spans="1:5" x14ac:dyDescent="0.25">
      <c r="A21" s="49" t="s">
        <v>226</v>
      </c>
      <c r="B21" s="49" t="s">
        <v>227</v>
      </c>
      <c r="C21" s="49" t="s">
        <v>228</v>
      </c>
      <c r="D21" s="49" t="s">
        <v>199</v>
      </c>
      <c r="E21" s="49"/>
    </row>
    <row r="22" spans="1:5" x14ac:dyDescent="0.25">
      <c r="A22" s="49" t="s">
        <v>229</v>
      </c>
      <c r="B22" s="49" t="s">
        <v>230</v>
      </c>
      <c r="C22" s="49" t="s">
        <v>231</v>
      </c>
      <c r="D22" s="49" t="s">
        <v>199</v>
      </c>
      <c r="E22" s="49"/>
    </row>
    <row r="23" spans="1:5" x14ac:dyDescent="0.25">
      <c r="A23" s="49" t="s">
        <v>232</v>
      </c>
      <c r="B23" s="49" t="s">
        <v>233</v>
      </c>
      <c r="C23" s="49" t="s">
        <v>234</v>
      </c>
      <c r="D23" s="49" t="s">
        <v>199</v>
      </c>
      <c r="E23" s="49"/>
    </row>
    <row r="24" spans="1:5" x14ac:dyDescent="0.25">
      <c r="A24" s="49" t="s">
        <v>235</v>
      </c>
      <c r="B24" s="49" t="s">
        <v>236</v>
      </c>
      <c r="C24" s="49" t="s">
        <v>237</v>
      </c>
      <c r="D24" s="49" t="s">
        <v>199</v>
      </c>
      <c r="E24" s="49"/>
    </row>
    <row r="25" spans="1:5" x14ac:dyDescent="0.25">
      <c r="A25" s="49" t="s">
        <v>238</v>
      </c>
      <c r="B25" s="49" t="s">
        <v>239</v>
      </c>
      <c r="C25" s="49" t="s">
        <v>240</v>
      </c>
      <c r="D25" s="49" t="s">
        <v>199</v>
      </c>
      <c r="E25" s="49"/>
    </row>
    <row r="26" spans="1:5" x14ac:dyDescent="0.25">
      <c r="A26" s="49" t="s">
        <v>241</v>
      </c>
      <c r="B26" s="49" t="s">
        <v>233</v>
      </c>
      <c r="C26" s="49" t="s">
        <v>242</v>
      </c>
      <c r="D26" s="49" t="s">
        <v>206</v>
      </c>
      <c r="E26" s="49"/>
    </row>
    <row r="27" spans="1:5" x14ac:dyDescent="0.25">
      <c r="A27" s="49" t="s">
        <v>243</v>
      </c>
      <c r="B27" s="49" t="s">
        <v>244</v>
      </c>
      <c r="C27" s="49" t="s">
        <v>245</v>
      </c>
      <c r="D27" s="49" t="s">
        <v>199</v>
      </c>
      <c r="E27" s="49"/>
    </row>
    <row r="28" spans="1:5" x14ac:dyDescent="0.25">
      <c r="A28" s="49" t="s">
        <v>246</v>
      </c>
      <c r="B28" s="49" t="s">
        <v>247</v>
      </c>
      <c r="C28" s="49" t="s">
        <v>248</v>
      </c>
      <c r="D28" s="49" t="s">
        <v>199</v>
      </c>
      <c r="E28" s="49"/>
    </row>
    <row r="29" spans="1:5" x14ac:dyDescent="0.25">
      <c r="A29" s="49" t="s">
        <v>309</v>
      </c>
      <c r="B29" s="49" t="s">
        <v>310</v>
      </c>
      <c r="C29" s="49" t="s">
        <v>311</v>
      </c>
      <c r="D29" s="49" t="s">
        <v>199</v>
      </c>
      <c r="E29" s="49"/>
    </row>
    <row r="30" spans="1:5" x14ac:dyDescent="0.25">
      <c r="A30" s="368" t="s">
        <v>273</v>
      </c>
      <c r="B30" s="367" t="s">
        <v>300</v>
      </c>
      <c r="C30" s="367" t="s">
        <v>274</v>
      </c>
      <c r="D30" s="368" t="s">
        <v>206</v>
      </c>
      <c r="E30" s="49"/>
    </row>
    <row r="31" spans="1:5" x14ac:dyDescent="0.25">
      <c r="A31" s="368" t="s">
        <v>301</v>
      </c>
      <c r="B31" s="367" t="s">
        <v>302</v>
      </c>
      <c r="C31" s="367" t="s">
        <v>298</v>
      </c>
      <c r="D31" s="368" t="s">
        <v>206</v>
      </c>
      <c r="E31" s="49"/>
    </row>
    <row r="32" spans="1:5" x14ac:dyDescent="0.25">
      <c r="A32" s="49" t="s">
        <v>249</v>
      </c>
      <c r="B32" s="49" t="s">
        <v>250</v>
      </c>
      <c r="C32" s="49" t="s">
        <v>251</v>
      </c>
      <c r="D32" s="49" t="s">
        <v>199</v>
      </c>
      <c r="E32" s="49"/>
    </row>
    <row r="33" spans="1:5" x14ac:dyDescent="0.25">
      <c r="A33" s="368" t="s">
        <v>275</v>
      </c>
      <c r="B33" s="367" t="s">
        <v>276</v>
      </c>
      <c r="C33" s="367" t="s">
        <v>277</v>
      </c>
      <c r="D33" s="368" t="s">
        <v>206</v>
      </c>
      <c r="E33" s="49"/>
    </row>
    <row r="34" spans="1:5" x14ac:dyDescent="0.25">
      <c r="A34" s="368" t="s">
        <v>278</v>
      </c>
      <c r="B34" s="367" t="s">
        <v>279</v>
      </c>
      <c r="C34" s="367" t="s">
        <v>280</v>
      </c>
      <c r="D34" s="368" t="s">
        <v>206</v>
      </c>
      <c r="E34" s="49"/>
    </row>
    <row r="35" spans="1:5" x14ac:dyDescent="0.25">
      <c r="A35" s="49" t="s">
        <v>252</v>
      </c>
      <c r="B35" s="49" t="s">
        <v>253</v>
      </c>
      <c r="C35" s="49" t="s">
        <v>254</v>
      </c>
      <c r="D35" s="49" t="s">
        <v>199</v>
      </c>
    </row>
    <row r="36" spans="1:5" x14ac:dyDescent="0.25">
      <c r="A36" s="49" t="s">
        <v>255</v>
      </c>
      <c r="B36" s="49" t="s">
        <v>256</v>
      </c>
      <c r="C36" s="49" t="s">
        <v>257</v>
      </c>
      <c r="D36" s="49" t="s">
        <v>199</v>
      </c>
    </row>
    <row r="37" spans="1:5" x14ac:dyDescent="0.25">
      <c r="A37" s="49" t="s">
        <v>303</v>
      </c>
      <c r="B37" s="49" t="s">
        <v>304</v>
      </c>
      <c r="C37" s="49" t="s">
        <v>305</v>
      </c>
      <c r="D37" s="49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sqref="A1:D7"/>
    </sheetView>
  </sheetViews>
  <sheetFormatPr defaultRowHeight="15" x14ac:dyDescent="0.25"/>
  <cols>
    <col min="2" max="2" width="10.7109375" bestFit="1" customWidth="1"/>
    <col min="3" max="3" width="11.85546875" bestFit="1" customWidth="1"/>
    <col min="4" max="4" width="88.28515625" customWidth="1"/>
  </cols>
  <sheetData>
    <row r="1" spans="1:4" x14ac:dyDescent="0.25">
      <c r="A1" s="2" t="s">
        <v>19</v>
      </c>
      <c r="B1" s="2" t="s">
        <v>5</v>
      </c>
      <c r="C1" s="2" t="s">
        <v>17</v>
      </c>
      <c r="D1" s="2" t="s">
        <v>18</v>
      </c>
    </row>
    <row r="2" spans="1:4" x14ac:dyDescent="0.25">
      <c r="A2">
        <v>1</v>
      </c>
      <c r="B2" s="3">
        <v>44980</v>
      </c>
      <c r="C2" t="s">
        <v>154</v>
      </c>
      <c r="D2" t="s">
        <v>258</v>
      </c>
    </row>
    <row r="3" spans="1:4" x14ac:dyDescent="0.25">
      <c r="A3">
        <v>2</v>
      </c>
      <c r="B3" s="3"/>
    </row>
    <row r="4" spans="1:4" x14ac:dyDescent="0.25">
      <c r="A4">
        <v>3</v>
      </c>
      <c r="B4" s="3"/>
      <c r="D4" s="5"/>
    </row>
    <row r="5" spans="1:4" x14ac:dyDescent="0.25">
      <c r="A5">
        <v>4</v>
      </c>
      <c r="B5" s="3"/>
    </row>
    <row r="6" spans="1:4" x14ac:dyDescent="0.25">
      <c r="A6">
        <v>5</v>
      </c>
      <c r="B6" s="3"/>
    </row>
    <row r="7" spans="1:4" x14ac:dyDescent="0.25">
      <c r="A7">
        <v>6</v>
      </c>
      <c r="B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GTR2_Setup check</vt:lpstr>
      <vt:lpstr>GTR2_150MeV</vt:lpstr>
      <vt:lpstr>GTR2_Cubes</vt:lpstr>
      <vt:lpstr>Safety and lasers</vt:lpstr>
      <vt:lpstr>Signatures</vt:lpstr>
      <vt:lpstr>Updates</vt:lpstr>
      <vt:lpstr>Plot GTR2_150 MeV</vt:lpstr>
      <vt:lpstr>Plot_GTR2_Cubes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Malgorzata Liszka</cp:lastModifiedBy>
  <dcterms:created xsi:type="dcterms:W3CDTF">2019-01-08T10:23:09Z</dcterms:created>
  <dcterms:modified xsi:type="dcterms:W3CDTF">2023-07-21T07:28:44Z</dcterms:modified>
</cp:coreProperties>
</file>