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G:\Gemensam\03 QA Program\QA periodiska kontroller\05 Månadskontroller\053 SW dose check\01_Results\"/>
    </mc:Choice>
  </mc:AlternateContent>
  <xr:revisionPtr revIDLastSave="0" documentId="13_ncr:1_{49178907-4881-4C73-A124-AE4456BC63BB}" xr6:coauthVersionLast="47" xr6:coauthVersionMax="47" xr10:uidLastSave="{00000000-0000-0000-0000-000000000000}"/>
  <bookViews>
    <workbookView xWindow="25800" yWindow="0" windowWidth="25800" windowHeight="21000" activeTab="1" xr2:uid="{00000000-000D-0000-FFFF-FFFF00000000}"/>
  </bookViews>
  <sheets>
    <sheet name="GTR1" sheetId="1" r:id="rId1"/>
    <sheet name="Summary_GTR1" sheetId="6" r:id="rId2"/>
    <sheet name="GTR2" sheetId="3" r:id="rId3"/>
    <sheet name="Summary_GTR2" sheetId="7" r:id="rId4"/>
    <sheet name="Summary_Average GTR1 GTR2" sheetId="8" r:id="rId5"/>
    <sheet name="Summary_GTR1 (2)" sheetId="10" state="hidden" r:id="rId6"/>
    <sheet name="Summary_GTR2 (2)" sheetId="11" state="hidden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26" i="3" l="1"/>
  <c r="BY25" i="3"/>
  <c r="BY27" i="3"/>
  <c r="BY28" i="3"/>
  <c r="BY35" i="3" s="1"/>
  <c r="BY29" i="3"/>
  <c r="BY30" i="3"/>
  <c r="BY31" i="3"/>
  <c r="BY32" i="3"/>
  <c r="BY33" i="3"/>
  <c r="BY37" i="3" l="1"/>
  <c r="BY36" i="3"/>
  <c r="K80" i="6" l="1"/>
  <c r="L80" i="6"/>
  <c r="M80" i="6"/>
  <c r="N80" i="6"/>
  <c r="O80" i="6"/>
  <c r="P80" i="6"/>
  <c r="Q80" i="6"/>
  <c r="R80" i="6"/>
  <c r="S64" i="7" l="1"/>
  <c r="F55" i="8"/>
  <c r="C69" i="8"/>
  <c r="K64" i="7"/>
  <c r="L64" i="7"/>
  <c r="M64" i="7"/>
  <c r="N64" i="7"/>
  <c r="O64" i="7"/>
  <c r="P64" i="7"/>
  <c r="Q64" i="7"/>
  <c r="R64" i="7"/>
  <c r="S79" i="6" l="1"/>
  <c r="S78" i="6"/>
  <c r="F54" i="8" l="1"/>
  <c r="F52" i="8"/>
  <c r="F53" i="8"/>
  <c r="S63" i="7"/>
  <c r="K62" i="7"/>
  <c r="L62" i="7"/>
  <c r="M62" i="7"/>
  <c r="N62" i="7"/>
  <c r="O62" i="7"/>
  <c r="P62" i="7"/>
  <c r="Q62" i="7"/>
  <c r="R62" i="7"/>
  <c r="K63" i="7"/>
  <c r="L63" i="7"/>
  <c r="M63" i="7"/>
  <c r="N63" i="7"/>
  <c r="O63" i="7"/>
  <c r="P63" i="7"/>
  <c r="Q63" i="7"/>
  <c r="R63" i="7"/>
  <c r="BX25" i="3"/>
  <c r="BW25" i="3"/>
  <c r="BV25" i="3" l="1"/>
  <c r="K61" i="7" l="1"/>
  <c r="L61" i="7"/>
  <c r="M61" i="7"/>
  <c r="N61" i="7"/>
  <c r="O61" i="7"/>
  <c r="P61" i="7"/>
  <c r="Q61" i="7"/>
  <c r="R61" i="7"/>
  <c r="BU25" i="3"/>
  <c r="CE35" i="1" l="1"/>
  <c r="J6" i="11"/>
  <c r="I6" i="11"/>
  <c r="H6" i="11"/>
  <c r="G6" i="11"/>
  <c r="F6" i="11"/>
  <c r="E6" i="11"/>
  <c r="D6" i="11"/>
  <c r="C6" i="11"/>
  <c r="J6" i="10"/>
  <c r="I6" i="10"/>
  <c r="H6" i="10"/>
  <c r="G6" i="10"/>
  <c r="F6" i="10"/>
  <c r="E6" i="10"/>
  <c r="D6" i="10"/>
  <c r="C6" i="10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AU25" i="3"/>
  <c r="K60" i="11" l="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19" i="11"/>
  <c r="K17" i="11"/>
  <c r="K16" i="11"/>
  <c r="K15" i="11"/>
  <c r="K14" i="11"/>
  <c r="K13" i="11"/>
  <c r="C7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19" i="11"/>
  <c r="L17" i="11"/>
  <c r="L16" i="11"/>
  <c r="L15" i="11"/>
  <c r="L14" i="11"/>
  <c r="L13" i="11"/>
  <c r="D7" i="11"/>
  <c r="M60" i="11"/>
  <c r="M59" i="11"/>
  <c r="M5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E7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F7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G7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H7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I7" i="11"/>
  <c r="R60" i="11"/>
  <c r="R59" i="11"/>
  <c r="R58" i="11"/>
  <c r="R57" i="11"/>
  <c r="R56" i="11"/>
  <c r="R55" i="1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J7" i="11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C7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1" i="10"/>
  <c r="L50" i="10"/>
  <c r="L49" i="10"/>
  <c r="L48" i="10"/>
  <c r="L47" i="10"/>
  <c r="L46" i="10"/>
  <c r="L45" i="10"/>
  <c r="L44" i="10"/>
  <c r="L43" i="10"/>
  <c r="L42" i="10"/>
  <c r="L41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D7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E7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1" i="10"/>
  <c r="N50" i="10"/>
  <c r="N48" i="10"/>
  <c r="N47" i="10"/>
  <c r="N46" i="10"/>
  <c r="N45" i="10"/>
  <c r="N44" i="10"/>
  <c r="N43" i="10"/>
  <c r="N42" i="10"/>
  <c r="N41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F7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G7" i="10"/>
  <c r="P75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1" i="10"/>
  <c r="P60" i="10"/>
  <c r="P59" i="10"/>
  <c r="P58" i="10"/>
  <c r="P57" i="10"/>
  <c r="P56" i="10"/>
  <c r="P55" i="10"/>
  <c r="P54" i="10"/>
  <c r="P53" i="10"/>
  <c r="P52" i="10"/>
  <c r="P51" i="10"/>
  <c r="P50" i="10"/>
  <c r="P48" i="10"/>
  <c r="P47" i="10"/>
  <c r="P46" i="10"/>
  <c r="P45" i="10"/>
  <c r="P44" i="10"/>
  <c r="P43" i="10"/>
  <c r="P42" i="10"/>
  <c r="P41" i="10"/>
  <c r="P39" i="10"/>
  <c r="P38" i="10"/>
  <c r="P37" i="10"/>
  <c r="P36" i="10"/>
  <c r="P35" i="10"/>
  <c r="P34" i="10"/>
  <c r="P33" i="10"/>
  <c r="P32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H7" i="10"/>
  <c r="Q75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I7" i="10"/>
  <c r="R75" i="10"/>
  <c r="R74" i="10"/>
  <c r="R73" i="10"/>
  <c r="R72" i="10"/>
  <c r="R71" i="10"/>
  <c r="R70" i="10"/>
  <c r="R69" i="10"/>
  <c r="R68" i="10"/>
  <c r="R67" i="10"/>
  <c r="R66" i="10"/>
  <c r="R65" i="10"/>
  <c r="R64" i="10"/>
  <c r="R63" i="10"/>
  <c r="R62" i="10"/>
  <c r="R61" i="10"/>
  <c r="R60" i="10"/>
  <c r="R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J7" i="10"/>
  <c r="F51" i="8" l="1"/>
  <c r="K60" i="7"/>
  <c r="L60" i="7"/>
  <c r="M60" i="7"/>
  <c r="N60" i="7"/>
  <c r="O60" i="7"/>
  <c r="P60" i="7"/>
  <c r="Q60" i="7"/>
  <c r="R60" i="7"/>
  <c r="CB14" i="3" l="1"/>
  <c r="BX26" i="3" l="1"/>
  <c r="BW26" i="3"/>
  <c r="BV26" i="3"/>
  <c r="BU26" i="3"/>
  <c r="AW26" i="3"/>
  <c r="AX26" i="3"/>
  <c r="AV26" i="3"/>
  <c r="AZ26" i="3"/>
  <c r="AY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T25" i="3"/>
  <c r="AS25" i="3"/>
  <c r="J6" i="7"/>
  <c r="R59" i="7" s="1"/>
  <c r="E6" i="7"/>
  <c r="M59" i="7" s="1"/>
  <c r="F6" i="7"/>
  <c r="N59" i="7" s="1"/>
  <c r="G6" i="7"/>
  <c r="H6" i="7"/>
  <c r="P59" i="7" s="1"/>
  <c r="I6" i="7"/>
  <c r="Q59" i="7" s="1"/>
  <c r="D6" i="7"/>
  <c r="L59" i="7" s="1"/>
  <c r="C6" i="7"/>
  <c r="K59" i="7" s="1"/>
  <c r="C6" i="6"/>
  <c r="N29" i="6"/>
  <c r="D6" i="6"/>
  <c r="E6" i="6"/>
  <c r="F6" i="6"/>
  <c r="G6" i="6"/>
  <c r="H6" i="6"/>
  <c r="P44" i="6" s="1"/>
  <c r="I6" i="6"/>
  <c r="J6" i="6"/>
  <c r="L79" i="6" l="1"/>
  <c r="L78" i="6"/>
  <c r="L77" i="6"/>
  <c r="L76" i="6"/>
  <c r="L74" i="6"/>
  <c r="L75" i="6"/>
  <c r="L73" i="6"/>
  <c r="Q79" i="6"/>
  <c r="Q78" i="6"/>
  <c r="Q77" i="6"/>
  <c r="Q76" i="6"/>
  <c r="Q73" i="6"/>
  <c r="Q74" i="6"/>
  <c r="Q75" i="6"/>
  <c r="P79" i="6"/>
  <c r="P77" i="6"/>
  <c r="P78" i="6"/>
  <c r="P76" i="6"/>
  <c r="P73" i="6"/>
  <c r="P74" i="6"/>
  <c r="P75" i="6"/>
  <c r="K79" i="6"/>
  <c r="K78" i="6"/>
  <c r="K77" i="6"/>
  <c r="C67" i="8" s="1"/>
  <c r="K76" i="6"/>
  <c r="K74" i="6"/>
  <c r="K75" i="6"/>
  <c r="K73" i="6"/>
  <c r="O79" i="6"/>
  <c r="O78" i="6"/>
  <c r="O77" i="6"/>
  <c r="O76" i="6"/>
  <c r="O73" i="6"/>
  <c r="O74" i="6"/>
  <c r="O75" i="6"/>
  <c r="R79" i="6"/>
  <c r="R77" i="6"/>
  <c r="R78" i="6"/>
  <c r="R76" i="6"/>
  <c r="R74" i="6"/>
  <c r="R73" i="6"/>
  <c r="R75" i="6"/>
  <c r="N79" i="6"/>
  <c r="N77" i="6"/>
  <c r="N78" i="6"/>
  <c r="N76" i="6"/>
  <c r="N74" i="6"/>
  <c r="N73" i="6"/>
  <c r="N75" i="6"/>
  <c r="L27" i="6"/>
  <c r="M79" i="6"/>
  <c r="M78" i="6"/>
  <c r="M77" i="6"/>
  <c r="M76" i="6"/>
  <c r="M73" i="6"/>
  <c r="M74" i="6"/>
  <c r="M75" i="6"/>
  <c r="O69" i="6"/>
  <c r="O71" i="6"/>
  <c r="O72" i="6"/>
  <c r="N68" i="6"/>
  <c r="N71" i="6"/>
  <c r="N72" i="6"/>
  <c r="K70" i="6"/>
  <c r="K71" i="6"/>
  <c r="K72" i="6"/>
  <c r="K14" i="6"/>
  <c r="R71" i="6"/>
  <c r="R72" i="6"/>
  <c r="Q38" i="6"/>
  <c r="Q71" i="6"/>
  <c r="Q72" i="6"/>
  <c r="O56" i="7"/>
  <c r="O59" i="7"/>
  <c r="P71" i="6"/>
  <c r="P72" i="6"/>
  <c r="M29" i="6"/>
  <c r="M71" i="6"/>
  <c r="M72" i="6"/>
  <c r="L44" i="6"/>
  <c r="L71" i="6"/>
  <c r="L72" i="6"/>
  <c r="F50" i="8"/>
  <c r="H7" i="6"/>
  <c r="R17" i="7"/>
  <c r="R58" i="7"/>
  <c r="K58" i="6"/>
  <c r="K32" i="7"/>
  <c r="K58" i="7"/>
  <c r="M68" i="6"/>
  <c r="N19" i="6"/>
  <c r="M31" i="6"/>
  <c r="Q33" i="7"/>
  <c r="Q58" i="7"/>
  <c r="K56" i="7"/>
  <c r="N36" i="6"/>
  <c r="F7" i="6"/>
  <c r="M36" i="6"/>
  <c r="D7" i="7"/>
  <c r="L58" i="7"/>
  <c r="K68" i="6"/>
  <c r="N21" i="6"/>
  <c r="N51" i="6"/>
  <c r="P28" i="7"/>
  <c r="P58" i="7"/>
  <c r="O34" i="7"/>
  <c r="O58" i="7"/>
  <c r="M27" i="6"/>
  <c r="O60" i="6"/>
  <c r="N19" i="7"/>
  <c r="N58" i="7"/>
  <c r="M34" i="7"/>
  <c r="M58" i="7"/>
  <c r="N23" i="6"/>
  <c r="K69" i="6"/>
  <c r="Q69" i="6"/>
  <c r="P17" i="6"/>
  <c r="P70" i="6"/>
  <c r="M17" i="6"/>
  <c r="Q29" i="6"/>
  <c r="L24" i="6"/>
  <c r="L33" i="6"/>
  <c r="L47" i="6"/>
  <c r="P69" i="6"/>
  <c r="Q18" i="6"/>
  <c r="Q33" i="6"/>
  <c r="O68" i="6"/>
  <c r="R67" i="6"/>
  <c r="R70" i="6"/>
  <c r="Q24" i="6"/>
  <c r="L17" i="6"/>
  <c r="N33" i="6"/>
  <c r="N70" i="6"/>
  <c r="Q20" i="6"/>
  <c r="L31" i="6"/>
  <c r="P68" i="6"/>
  <c r="N69" i="6"/>
  <c r="Q15" i="6"/>
  <c r="Q70" i="6"/>
  <c r="Q47" i="6"/>
  <c r="O42" i="6"/>
  <c r="O70" i="6"/>
  <c r="M54" i="6"/>
  <c r="M70" i="6"/>
  <c r="O20" i="6"/>
  <c r="Q28" i="6"/>
  <c r="N38" i="6"/>
  <c r="Q54" i="6"/>
  <c r="Q40" i="6"/>
  <c r="Q68" i="6"/>
  <c r="M69" i="6"/>
  <c r="L50" i="6"/>
  <c r="L70" i="6"/>
  <c r="L20" i="6"/>
  <c r="L54" i="6"/>
  <c r="L65" i="6"/>
  <c r="R68" i="6"/>
  <c r="L69" i="6"/>
  <c r="Q21" i="6"/>
  <c r="Q26" i="6"/>
  <c r="L36" i="6"/>
  <c r="Q50" i="6"/>
  <c r="L60" i="6"/>
  <c r="L68" i="6"/>
  <c r="R69" i="6"/>
  <c r="L56" i="7"/>
  <c r="P56" i="7"/>
  <c r="N46" i="7"/>
  <c r="M56" i="7"/>
  <c r="Q56" i="7"/>
  <c r="N56" i="7"/>
  <c r="R56" i="7"/>
  <c r="Q21" i="7"/>
  <c r="N30" i="7"/>
  <c r="N42" i="7"/>
  <c r="Q27" i="7"/>
  <c r="I7" i="7"/>
  <c r="Q23" i="7"/>
  <c r="N54" i="7"/>
  <c r="N38" i="7"/>
  <c r="Q19" i="7"/>
  <c r="Q18" i="7"/>
  <c r="Q25" i="7"/>
  <c r="N50" i="7"/>
  <c r="K13" i="7"/>
  <c r="K15" i="7"/>
  <c r="M19" i="7"/>
  <c r="Q20" i="7"/>
  <c r="Q22" i="7"/>
  <c r="Q24" i="7"/>
  <c r="Q26" i="7"/>
  <c r="Q28" i="7"/>
  <c r="N57" i="7"/>
  <c r="N52" i="7"/>
  <c r="N48" i="7"/>
  <c r="N44" i="7"/>
  <c r="N40" i="7"/>
  <c r="O18" i="7"/>
  <c r="G7" i="7"/>
  <c r="O20" i="7"/>
  <c r="O22" i="7"/>
  <c r="O24" i="7"/>
  <c r="O26" i="7"/>
  <c r="O28" i="7"/>
  <c r="N29" i="7"/>
  <c r="N53" i="7"/>
  <c r="N49" i="7"/>
  <c r="N45" i="7"/>
  <c r="N41" i="7"/>
  <c r="N37" i="7"/>
  <c r="M18" i="7"/>
  <c r="O19" i="7"/>
  <c r="O21" i="7"/>
  <c r="O23" i="7"/>
  <c r="O25" i="7"/>
  <c r="O27" i="7"/>
  <c r="N31" i="7"/>
  <c r="N55" i="7"/>
  <c r="N51" i="7"/>
  <c r="N47" i="7"/>
  <c r="N43" i="7"/>
  <c r="N39" i="7"/>
  <c r="L57" i="7"/>
  <c r="L54" i="7"/>
  <c r="L53" i="7"/>
  <c r="L52" i="7"/>
  <c r="L51" i="7"/>
  <c r="L48" i="7"/>
  <c r="L45" i="7"/>
  <c r="L44" i="7"/>
  <c r="L43" i="7"/>
  <c r="L42" i="7"/>
  <c r="L41" i="7"/>
  <c r="L40" i="7"/>
  <c r="L39" i="7"/>
  <c r="L38" i="7"/>
  <c r="L37" i="7"/>
  <c r="L36" i="7"/>
  <c r="L35" i="7"/>
  <c r="L34" i="7"/>
  <c r="R32" i="7"/>
  <c r="H7" i="7"/>
  <c r="K16" i="7"/>
  <c r="P18" i="7"/>
  <c r="P19" i="7"/>
  <c r="R20" i="7"/>
  <c r="R21" i="7"/>
  <c r="R22" i="7"/>
  <c r="R23" i="7"/>
  <c r="R24" i="7"/>
  <c r="R25" i="7"/>
  <c r="R26" i="7"/>
  <c r="R27" i="7"/>
  <c r="R28" i="7"/>
  <c r="K31" i="7"/>
  <c r="K30" i="7"/>
  <c r="K29" i="7"/>
  <c r="K57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Q32" i="7"/>
  <c r="L29" i="7"/>
  <c r="L49" i="7"/>
  <c r="K24" i="7"/>
  <c r="K28" i="7"/>
  <c r="R29" i="7"/>
  <c r="R53" i="7"/>
  <c r="R52" i="7"/>
  <c r="R50" i="7"/>
  <c r="R49" i="7"/>
  <c r="R48" i="7"/>
  <c r="R47" i="7"/>
  <c r="R43" i="7"/>
  <c r="R42" i="7"/>
  <c r="R41" i="7"/>
  <c r="R40" i="7"/>
  <c r="R39" i="7"/>
  <c r="R38" i="7"/>
  <c r="R37" i="7"/>
  <c r="R36" i="7"/>
  <c r="R35" i="7"/>
  <c r="R34" i="7"/>
  <c r="R33" i="7"/>
  <c r="P32" i="7"/>
  <c r="L31" i="7"/>
  <c r="L55" i="7"/>
  <c r="L50" i="7"/>
  <c r="K21" i="7"/>
  <c r="K26" i="7"/>
  <c r="R55" i="7"/>
  <c r="R44" i="7"/>
  <c r="F7" i="7"/>
  <c r="M13" i="7"/>
  <c r="R18" i="7"/>
  <c r="R19" i="7"/>
  <c r="L21" i="7"/>
  <c r="L22" i="7"/>
  <c r="L23" i="7"/>
  <c r="L24" i="7"/>
  <c r="L25" i="7"/>
  <c r="L26" i="7"/>
  <c r="L27" i="7"/>
  <c r="L28" i="7"/>
  <c r="Q31" i="7"/>
  <c r="Q30" i="7"/>
  <c r="Q29" i="7"/>
  <c r="Q57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O32" i="7"/>
  <c r="L30" i="7"/>
  <c r="L46" i="7"/>
  <c r="K17" i="7"/>
  <c r="K22" i="7"/>
  <c r="K25" i="7"/>
  <c r="R31" i="7"/>
  <c r="R57" i="7"/>
  <c r="R51" i="7"/>
  <c r="R45" i="7"/>
  <c r="E7" i="7"/>
  <c r="R13" i="7"/>
  <c r="K19" i="7"/>
  <c r="M20" i="7"/>
  <c r="M21" i="7"/>
  <c r="M22" i="7"/>
  <c r="M23" i="7"/>
  <c r="M24" i="7"/>
  <c r="M25" i="7"/>
  <c r="M26" i="7"/>
  <c r="M27" i="7"/>
  <c r="M28" i="7"/>
  <c r="P31" i="7"/>
  <c r="P30" i="7"/>
  <c r="P29" i="7"/>
  <c r="P57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O33" i="7"/>
  <c r="N32" i="7"/>
  <c r="L47" i="7"/>
  <c r="K23" i="7"/>
  <c r="K27" i="7"/>
  <c r="R30" i="7"/>
  <c r="R54" i="7"/>
  <c r="R46" i="7"/>
  <c r="J7" i="7"/>
  <c r="L19" i="7"/>
  <c r="N20" i="7"/>
  <c r="N21" i="7"/>
  <c r="N22" i="7"/>
  <c r="N23" i="7"/>
  <c r="N24" i="7"/>
  <c r="N25" i="7"/>
  <c r="N26" i="7"/>
  <c r="N27" i="7"/>
  <c r="N28" i="7"/>
  <c r="O31" i="7"/>
  <c r="O30" i="7"/>
  <c r="O29" i="7"/>
  <c r="O57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N33" i="7"/>
  <c r="M32" i="7"/>
  <c r="N36" i="7"/>
  <c r="N35" i="7"/>
  <c r="N34" i="7"/>
  <c r="L33" i="7"/>
  <c r="L32" i="7"/>
  <c r="C7" i="7"/>
  <c r="K14" i="7"/>
  <c r="N18" i="7"/>
  <c r="P20" i="7"/>
  <c r="P21" i="7"/>
  <c r="P22" i="7"/>
  <c r="P23" i="7"/>
  <c r="P24" i="7"/>
  <c r="P25" i="7"/>
  <c r="P26" i="7"/>
  <c r="P27" i="7"/>
  <c r="M31" i="7"/>
  <c r="M30" i="7"/>
  <c r="M29" i="7"/>
  <c r="M57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K33" i="7"/>
  <c r="N13" i="7"/>
  <c r="P16" i="7"/>
  <c r="N17" i="7"/>
  <c r="P17" i="7"/>
  <c r="P13" i="7"/>
  <c r="N16" i="7"/>
  <c r="N14" i="7"/>
  <c r="P14" i="7"/>
  <c r="N15" i="7"/>
  <c r="P15" i="7"/>
  <c r="Q13" i="7"/>
  <c r="Q17" i="7"/>
  <c r="L13" i="7"/>
  <c r="L14" i="7"/>
  <c r="L15" i="7"/>
  <c r="L16" i="7"/>
  <c r="L17" i="7"/>
  <c r="Q14" i="7"/>
  <c r="M14" i="7"/>
  <c r="M15" i="7"/>
  <c r="M16" i="7"/>
  <c r="M17" i="7"/>
  <c r="Q15" i="7"/>
  <c r="O13" i="7"/>
  <c r="O14" i="7"/>
  <c r="O15" i="7"/>
  <c r="O16" i="7"/>
  <c r="O17" i="7"/>
  <c r="Q16" i="7"/>
  <c r="R14" i="7"/>
  <c r="R15" i="7"/>
  <c r="R16" i="7"/>
  <c r="L14" i="6"/>
  <c r="Q16" i="6"/>
  <c r="Q19" i="6"/>
  <c r="M21" i="6"/>
  <c r="L29" i="6"/>
  <c r="O26" i="6"/>
  <c r="Q23" i="6"/>
  <c r="M38" i="6"/>
  <c r="Q35" i="6"/>
  <c r="Q32" i="6"/>
  <c r="Q56" i="6"/>
  <c r="Q53" i="6"/>
  <c r="N50" i="6"/>
  <c r="Q46" i="6"/>
  <c r="Q43" i="6"/>
  <c r="O64" i="6"/>
  <c r="L59" i="6"/>
  <c r="P16" i="6"/>
  <c r="L21" i="6"/>
  <c r="L26" i="6"/>
  <c r="L38" i="6"/>
  <c r="L35" i="6"/>
  <c r="N32" i="6"/>
  <c r="L56" i="6"/>
  <c r="N53" i="6"/>
  <c r="Q49" i="6"/>
  <c r="P46" i="6"/>
  <c r="L43" i="6"/>
  <c r="L64" i="6"/>
  <c r="O58" i="6"/>
  <c r="M18" i="6"/>
  <c r="O16" i="6"/>
  <c r="M19" i="6"/>
  <c r="Q30" i="6"/>
  <c r="L28" i="6"/>
  <c r="Q25" i="6"/>
  <c r="M23" i="6"/>
  <c r="Q37" i="6"/>
  <c r="Q34" i="6"/>
  <c r="M32" i="6"/>
  <c r="Q55" i="6"/>
  <c r="M53" i="6"/>
  <c r="L49" i="6"/>
  <c r="L46" i="6"/>
  <c r="Q42" i="6"/>
  <c r="L63" i="6"/>
  <c r="L58" i="6"/>
  <c r="L18" i="6"/>
  <c r="L16" i="6"/>
  <c r="L19" i="6"/>
  <c r="O30" i="6"/>
  <c r="Q27" i="6"/>
  <c r="N25" i="6"/>
  <c r="L23" i="6"/>
  <c r="L37" i="6"/>
  <c r="N34" i="6"/>
  <c r="L32" i="6"/>
  <c r="N55" i="6"/>
  <c r="L53" i="6"/>
  <c r="Q48" i="6"/>
  <c r="Q45" i="6"/>
  <c r="P42" i="6"/>
  <c r="O62" i="6"/>
  <c r="L57" i="6"/>
  <c r="Q17" i="6"/>
  <c r="P15" i="6"/>
  <c r="Q22" i="6"/>
  <c r="L30" i="6"/>
  <c r="N27" i="6"/>
  <c r="M25" i="6"/>
  <c r="Q39" i="6"/>
  <c r="Q36" i="6"/>
  <c r="M34" i="6"/>
  <c r="Q31" i="6"/>
  <c r="M55" i="6"/>
  <c r="P52" i="6"/>
  <c r="P48" i="6"/>
  <c r="L45" i="6"/>
  <c r="L42" i="6"/>
  <c r="L62" i="6"/>
  <c r="L67" i="6"/>
  <c r="L22" i="6"/>
  <c r="L25" i="6"/>
  <c r="L39" i="6"/>
  <c r="L34" i="6"/>
  <c r="N31" i="6"/>
  <c r="L55" i="6"/>
  <c r="Q51" i="6"/>
  <c r="L48" i="6"/>
  <c r="Q44" i="6"/>
  <c r="Q41" i="6"/>
  <c r="L61" i="6"/>
  <c r="L66" i="6"/>
  <c r="C7" i="6"/>
  <c r="J7" i="6"/>
  <c r="R21" i="6"/>
  <c r="R27" i="6"/>
  <c r="R23" i="6"/>
  <c r="O39" i="6"/>
  <c r="R36" i="6"/>
  <c r="O35" i="6"/>
  <c r="R32" i="6"/>
  <c r="K51" i="6"/>
  <c r="O14" i="6"/>
  <c r="R17" i="6"/>
  <c r="N20" i="6"/>
  <c r="N30" i="6"/>
  <c r="N26" i="6"/>
  <c r="N39" i="6"/>
  <c r="N35" i="6"/>
  <c r="R50" i="6"/>
  <c r="K40" i="6"/>
  <c r="K64" i="6"/>
  <c r="K62" i="6"/>
  <c r="K60" i="6"/>
  <c r="P32" i="6"/>
  <c r="P33" i="6"/>
  <c r="P34" i="6"/>
  <c r="P35" i="6"/>
  <c r="P36" i="6"/>
  <c r="P37" i="6"/>
  <c r="P38" i="6"/>
  <c r="P39" i="6"/>
  <c r="P23" i="6"/>
  <c r="P24" i="6"/>
  <c r="P25" i="6"/>
  <c r="P26" i="6"/>
  <c r="P27" i="6"/>
  <c r="P28" i="6"/>
  <c r="P29" i="6"/>
  <c r="P30" i="6"/>
  <c r="P21" i="6"/>
  <c r="P22" i="6"/>
  <c r="P19" i="6"/>
  <c r="P20" i="6"/>
  <c r="P53" i="6"/>
  <c r="P54" i="6"/>
  <c r="P55" i="6"/>
  <c r="P56" i="6"/>
  <c r="P66" i="6"/>
  <c r="P67" i="6"/>
  <c r="P57" i="6"/>
  <c r="P58" i="6"/>
  <c r="P59" i="6"/>
  <c r="P60" i="6"/>
  <c r="P61" i="6"/>
  <c r="P62" i="6"/>
  <c r="P63" i="6"/>
  <c r="P64" i="6"/>
  <c r="P65" i="6"/>
  <c r="P50" i="6"/>
  <c r="P51" i="6"/>
  <c r="P18" i="6"/>
  <c r="G7" i="6"/>
  <c r="P14" i="6"/>
  <c r="R15" i="6"/>
  <c r="M20" i="6"/>
  <c r="R22" i="6"/>
  <c r="O21" i="6"/>
  <c r="M30" i="6"/>
  <c r="R28" i="6"/>
  <c r="O27" i="6"/>
  <c r="M26" i="6"/>
  <c r="R24" i="6"/>
  <c r="O23" i="6"/>
  <c r="M39" i="6"/>
  <c r="R37" i="6"/>
  <c r="O36" i="6"/>
  <c r="M35" i="6"/>
  <c r="R33" i="6"/>
  <c r="O32" i="6"/>
  <c r="O48" i="6"/>
  <c r="O46" i="6"/>
  <c r="O44" i="6"/>
  <c r="R65" i="6"/>
  <c r="R63" i="6"/>
  <c r="R61" i="6"/>
  <c r="R59" i="6"/>
  <c r="R57" i="6"/>
  <c r="K66" i="6"/>
  <c r="K17" i="6"/>
  <c r="K42" i="6"/>
  <c r="K43" i="6"/>
  <c r="K44" i="6"/>
  <c r="K45" i="6"/>
  <c r="K46" i="6"/>
  <c r="K47" i="6"/>
  <c r="K48" i="6"/>
  <c r="K49" i="6"/>
  <c r="K32" i="6"/>
  <c r="K33" i="6"/>
  <c r="K34" i="6"/>
  <c r="K35" i="6"/>
  <c r="K36" i="6"/>
  <c r="K37" i="6"/>
  <c r="K38" i="6"/>
  <c r="K39" i="6"/>
  <c r="K23" i="6"/>
  <c r="K24" i="6"/>
  <c r="K25" i="6"/>
  <c r="K26" i="6"/>
  <c r="K27" i="6"/>
  <c r="K28" i="6"/>
  <c r="K29" i="6"/>
  <c r="K30" i="6"/>
  <c r="K21" i="6"/>
  <c r="K22" i="6"/>
  <c r="K19" i="6"/>
  <c r="K20" i="6"/>
  <c r="K53" i="6"/>
  <c r="K54" i="6"/>
  <c r="K55" i="6"/>
  <c r="K56" i="6"/>
  <c r="K31" i="6"/>
  <c r="O40" i="6"/>
  <c r="O53" i="6"/>
  <c r="O54" i="6"/>
  <c r="O55" i="6"/>
  <c r="O56" i="6"/>
  <c r="O31" i="6"/>
  <c r="O52" i="6"/>
  <c r="O66" i="6"/>
  <c r="O67" i="6"/>
  <c r="O57" i="6"/>
  <c r="O50" i="6"/>
  <c r="O51" i="6"/>
  <c r="O18" i="6"/>
  <c r="O49" i="6"/>
  <c r="O17" i="6"/>
  <c r="R14" i="6"/>
  <c r="O65" i="6"/>
  <c r="O63" i="6"/>
  <c r="O61" i="6"/>
  <c r="O59" i="6"/>
  <c r="N15" i="6"/>
  <c r="N22" i="6"/>
  <c r="N28" i="6"/>
  <c r="N24" i="6"/>
  <c r="N37" i="6"/>
  <c r="M56" i="6"/>
  <c r="R51" i="6"/>
  <c r="R49" i="6"/>
  <c r="P47" i="6"/>
  <c r="P45" i="6"/>
  <c r="P43" i="6"/>
  <c r="P41" i="6"/>
  <c r="K65" i="6"/>
  <c r="K63" i="6"/>
  <c r="K61" i="6"/>
  <c r="K59" i="6"/>
  <c r="K15" i="6"/>
  <c r="K41" i="6"/>
  <c r="K67" i="6"/>
  <c r="R41" i="6"/>
  <c r="R42" i="6"/>
  <c r="R43" i="6"/>
  <c r="R44" i="6"/>
  <c r="R45" i="6"/>
  <c r="R46" i="6"/>
  <c r="R47" i="6"/>
  <c r="R48" i="6"/>
  <c r="R16" i="6"/>
  <c r="R52" i="6"/>
  <c r="R53" i="6"/>
  <c r="R54" i="6"/>
  <c r="R55" i="6"/>
  <c r="R56" i="6"/>
  <c r="R66" i="6"/>
  <c r="N67" i="6"/>
  <c r="N57" i="6"/>
  <c r="N58" i="6"/>
  <c r="N59" i="6"/>
  <c r="N60" i="6"/>
  <c r="N61" i="6"/>
  <c r="N62" i="6"/>
  <c r="N63" i="6"/>
  <c r="N64" i="6"/>
  <c r="N65" i="6"/>
  <c r="N66" i="6"/>
  <c r="N17" i="6"/>
  <c r="N14" i="6"/>
  <c r="N42" i="6"/>
  <c r="N43" i="6"/>
  <c r="N44" i="6"/>
  <c r="N45" i="6"/>
  <c r="N46" i="6"/>
  <c r="N47" i="6"/>
  <c r="N48" i="6"/>
  <c r="N16" i="6"/>
  <c r="R18" i="6"/>
  <c r="O15" i="6"/>
  <c r="R19" i="6"/>
  <c r="O22" i="6"/>
  <c r="R29" i="6"/>
  <c r="O28" i="6"/>
  <c r="R25" i="6"/>
  <c r="O24" i="6"/>
  <c r="R38" i="6"/>
  <c r="O37" i="6"/>
  <c r="R34" i="6"/>
  <c r="O33" i="6"/>
  <c r="N56" i="6"/>
  <c r="N54" i="6"/>
  <c r="K52" i="6"/>
  <c r="K50" i="6"/>
  <c r="K57" i="6"/>
  <c r="M40" i="6"/>
  <c r="M66" i="6"/>
  <c r="M67" i="6"/>
  <c r="M57" i="6"/>
  <c r="M58" i="6"/>
  <c r="M59" i="6"/>
  <c r="M60" i="6"/>
  <c r="M61" i="6"/>
  <c r="M62" i="6"/>
  <c r="M63" i="6"/>
  <c r="M64" i="6"/>
  <c r="M65" i="6"/>
  <c r="M52" i="6"/>
  <c r="M50" i="6"/>
  <c r="M51" i="6"/>
  <c r="M42" i="6"/>
  <c r="M43" i="6"/>
  <c r="M44" i="6"/>
  <c r="M45" i="6"/>
  <c r="M46" i="6"/>
  <c r="M47" i="6"/>
  <c r="M48" i="6"/>
  <c r="M49" i="6"/>
  <c r="M16" i="6"/>
  <c r="M41" i="6"/>
  <c r="M15" i="6"/>
  <c r="M14" i="6"/>
  <c r="E7" i="6"/>
  <c r="K18" i="6"/>
  <c r="K16" i="6"/>
  <c r="N18" i="6"/>
  <c r="R20" i="6"/>
  <c r="O19" i="6"/>
  <c r="M22" i="6"/>
  <c r="R30" i="6"/>
  <c r="O29" i="6"/>
  <c r="M28" i="6"/>
  <c r="R26" i="6"/>
  <c r="O25" i="6"/>
  <c r="M24" i="6"/>
  <c r="R39" i="6"/>
  <c r="O38" i="6"/>
  <c r="M37" i="6"/>
  <c r="R35" i="6"/>
  <c r="O34" i="6"/>
  <c r="M33" i="6"/>
  <c r="R31" i="6"/>
  <c r="O47" i="6"/>
  <c r="O45" i="6"/>
  <c r="O43" i="6"/>
  <c r="N41" i="6"/>
  <c r="R64" i="6"/>
  <c r="R62" i="6"/>
  <c r="R60" i="6"/>
  <c r="R58" i="6"/>
  <c r="Q66" i="6"/>
  <c r="Q65" i="6"/>
  <c r="Q64" i="6"/>
  <c r="Q63" i="6"/>
  <c r="Q62" i="6"/>
  <c r="Q61" i="6"/>
  <c r="Q60" i="6"/>
  <c r="Q59" i="6"/>
  <c r="Q58" i="6"/>
  <c r="Q57" i="6"/>
  <c r="Q67" i="6"/>
  <c r="D7" i="6"/>
  <c r="L15" i="6"/>
  <c r="L41" i="6"/>
  <c r="I7" i="6"/>
  <c r="Q14" i="6"/>
  <c r="L51" i="6"/>
  <c r="C68" i="8" l="1"/>
  <c r="C63" i="8"/>
  <c r="C65" i="8"/>
  <c r="C64" i="8"/>
  <c r="C60" i="8"/>
  <c r="C61" i="8"/>
  <c r="C66" i="8"/>
  <c r="C59" i="8"/>
  <c r="C58" i="8"/>
  <c r="C8" i="8"/>
  <c r="C4" i="8"/>
  <c r="C45" i="8"/>
  <c r="C62" i="8"/>
  <c r="F48" i="8"/>
  <c r="C19" i="8"/>
  <c r="C28" i="8"/>
  <c r="F49" i="8"/>
  <c r="F47" i="8"/>
  <c r="C15" i="8"/>
  <c r="C48" i="8"/>
  <c r="C31" i="8"/>
  <c r="C40" i="8"/>
  <c r="C49" i="8"/>
  <c r="C43" i="8"/>
  <c r="C17" i="8"/>
  <c r="C26" i="8"/>
  <c r="C36" i="8"/>
  <c r="C52" i="8"/>
  <c r="C6" i="8"/>
  <c r="C42" i="8"/>
  <c r="C51" i="8"/>
  <c r="C10" i="8"/>
  <c r="C16" i="8"/>
  <c r="C25" i="8"/>
  <c r="C35" i="8"/>
  <c r="C54" i="8"/>
  <c r="C9" i="8"/>
  <c r="C30" i="8"/>
  <c r="C53" i="8"/>
  <c r="C34" i="8"/>
  <c r="C55" i="8"/>
  <c r="C12" i="8"/>
  <c r="C14" i="8"/>
  <c r="C23" i="8"/>
  <c r="C33" i="8"/>
  <c r="C41" i="8"/>
  <c r="C24" i="8"/>
  <c r="C21" i="8"/>
  <c r="C11" i="8"/>
  <c r="C13" i="8"/>
  <c r="C22" i="8"/>
  <c r="C32" i="8"/>
  <c r="C57" i="8"/>
  <c r="C46" i="8"/>
  <c r="C20" i="8"/>
  <c r="C29" i="8"/>
  <c r="C39" i="8"/>
  <c r="C7" i="8"/>
  <c r="C56" i="8"/>
  <c r="C38" i="8"/>
  <c r="C47" i="8"/>
  <c r="C5" i="8"/>
  <c r="C44" i="8"/>
  <c r="C18" i="8"/>
  <c r="C27" i="8"/>
  <c r="C37" i="8"/>
  <c r="C50" i="8"/>
  <c r="F11" i="8"/>
  <c r="F26" i="8"/>
  <c r="F34" i="8"/>
  <c r="F42" i="8"/>
  <c r="F22" i="8"/>
  <c r="F16" i="8"/>
  <c r="F30" i="8"/>
  <c r="F38" i="8"/>
  <c r="F46" i="8"/>
  <c r="F23" i="8"/>
  <c r="F7" i="8"/>
  <c r="F43" i="8"/>
  <c r="F24" i="8"/>
  <c r="F14" i="8"/>
  <c r="F8" i="8"/>
  <c r="F17" i="8"/>
  <c r="F19" i="8"/>
  <c r="F28" i="8"/>
  <c r="F32" i="8"/>
  <c r="F36" i="8"/>
  <c r="F40" i="8"/>
  <c r="F44" i="8"/>
  <c r="F20" i="8"/>
  <c r="F4" i="8"/>
  <c r="F5" i="8"/>
  <c r="F18" i="8"/>
  <c r="F10" i="8"/>
  <c r="F13" i="8"/>
  <c r="F27" i="8"/>
  <c r="F31" i="8"/>
  <c r="F35" i="8"/>
  <c r="F39" i="8"/>
  <c r="F12" i="8"/>
  <c r="F15" i="8"/>
  <c r="F25" i="8"/>
  <c r="F29" i="8"/>
  <c r="F33" i="8"/>
  <c r="F37" i="8"/>
  <c r="F41" i="8"/>
  <c r="F45" i="8"/>
  <c r="F21" i="8"/>
  <c r="F9" i="8"/>
  <c r="F6" i="8"/>
  <c r="AZ23" i="1"/>
  <c r="BA23" i="1"/>
  <c r="BB23" i="1"/>
  <c r="BC23" i="1"/>
  <c r="BD23" i="1"/>
  <c r="BE23" i="1"/>
  <c r="CB16" i="3" l="1"/>
  <c r="BW28" i="3" l="1"/>
  <c r="BX28" i="3"/>
  <c r="BV28" i="3"/>
  <c r="BU28" i="3"/>
  <c r="AZ28" i="3"/>
  <c r="AY28" i="3"/>
  <c r="AX28" i="3"/>
  <c r="AW28" i="3"/>
  <c r="AV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U28" i="3"/>
  <c r="AT28" i="3"/>
  <c r="AS28" i="3"/>
  <c r="AR28" i="3"/>
  <c r="AQ28" i="3" l="1"/>
  <c r="AP28" i="3" l="1"/>
  <c r="AO28" i="3" l="1"/>
  <c r="CE13" i="1" l="1"/>
  <c r="CA26" i="1" s="1"/>
  <c r="BY26" i="1" l="1"/>
  <c r="BZ26" i="1"/>
  <c r="BW26" i="1"/>
  <c r="BX26" i="1"/>
  <c r="BV26" i="1"/>
  <c r="BT26" i="1"/>
  <c r="BU26" i="1"/>
  <c r="BS26" i="1"/>
  <c r="BR26" i="1"/>
  <c r="BH26" i="1"/>
  <c r="BQ26" i="1"/>
  <c r="BO26" i="1"/>
  <c r="BN26" i="1"/>
  <c r="BP26" i="1"/>
  <c r="BM26" i="1"/>
  <c r="BJ26" i="1"/>
  <c r="BL26" i="1"/>
  <c r="BI26" i="1"/>
  <c r="BK26" i="1"/>
  <c r="BG26" i="1"/>
  <c r="D26" i="1"/>
  <c r="BF26" i="1"/>
  <c r="BE26" i="1"/>
  <c r="BD26" i="1"/>
  <c r="BC26" i="1"/>
  <c r="AZ26" i="1"/>
  <c r="BB26" i="1"/>
  <c r="BA26" i="1"/>
  <c r="AU26" i="1"/>
  <c r="AX26" i="1"/>
  <c r="AY26" i="1"/>
  <c r="AW26" i="1"/>
  <c r="AV26" i="1"/>
  <c r="AT26" i="1"/>
  <c r="AU26" i="3" l="1"/>
  <c r="AT26" i="3"/>
  <c r="AS26" i="3"/>
  <c r="AR26" i="3"/>
  <c r="D26" i="3"/>
  <c r="AQ26" i="3"/>
  <c r="AP26" i="3"/>
  <c r="AO26" i="3"/>
  <c r="E26" i="3"/>
  <c r="J26" i="3"/>
  <c r="AN26" i="3"/>
  <c r="AS26" i="1" l="1"/>
  <c r="AM26" i="3"/>
  <c r="AL26" i="3" l="1"/>
  <c r="AK26" i="3" l="1"/>
  <c r="AJ26" i="3" l="1"/>
  <c r="AR26" i="1" l="1"/>
  <c r="AQ26" i="1"/>
  <c r="AP26" i="1"/>
  <c r="AO26" i="1"/>
  <c r="AN26" i="1"/>
  <c r="AN23" i="1"/>
  <c r="AO23" i="1"/>
  <c r="CB15" i="3" l="1"/>
  <c r="CB17" i="3"/>
  <c r="CB18" i="3"/>
  <c r="CB19" i="3"/>
  <c r="CB20" i="3"/>
  <c r="CB21" i="3"/>
  <c r="AI26" i="3"/>
  <c r="BW33" i="3" l="1"/>
  <c r="BX33" i="3"/>
  <c r="BX32" i="3"/>
  <c r="BW32" i="3"/>
  <c r="BX31" i="3"/>
  <c r="BW31" i="3"/>
  <c r="BW30" i="3"/>
  <c r="BX30" i="3"/>
  <c r="BX29" i="3"/>
  <c r="BW29" i="3"/>
  <c r="BX27" i="3"/>
  <c r="BW27" i="3"/>
  <c r="BV32" i="3"/>
  <c r="BU32" i="3"/>
  <c r="AZ32" i="3"/>
  <c r="AY32" i="3"/>
  <c r="AX32" i="3"/>
  <c r="AW32" i="3"/>
  <c r="AV32" i="3"/>
  <c r="BV31" i="3"/>
  <c r="BU31" i="3"/>
  <c r="AY31" i="3"/>
  <c r="AW31" i="3"/>
  <c r="AZ31" i="3"/>
  <c r="AX31" i="3"/>
  <c r="AV31" i="3"/>
  <c r="BV29" i="3"/>
  <c r="BU29" i="3"/>
  <c r="AZ29" i="3"/>
  <c r="AY29" i="3"/>
  <c r="AX29" i="3"/>
  <c r="AW29" i="3"/>
  <c r="AV29" i="3"/>
  <c r="BV33" i="3"/>
  <c r="BU33" i="3"/>
  <c r="AZ33" i="3"/>
  <c r="AY33" i="3"/>
  <c r="AX33" i="3"/>
  <c r="AW33" i="3"/>
  <c r="AV33" i="3"/>
  <c r="BV30" i="3"/>
  <c r="BU30" i="3"/>
  <c r="AZ30" i="3"/>
  <c r="AY30" i="3"/>
  <c r="AX30" i="3"/>
  <c r="AW30" i="3"/>
  <c r="AV30" i="3"/>
  <c r="BV27" i="3"/>
  <c r="BU27" i="3"/>
  <c r="AV27" i="3"/>
  <c r="AW27" i="3"/>
  <c r="AY27" i="3"/>
  <c r="AZ27" i="3"/>
  <c r="AX27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BT31" i="3"/>
  <c r="BS31" i="3"/>
  <c r="BR31" i="3"/>
  <c r="BQ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BT29" i="3"/>
  <c r="BS29" i="3"/>
  <c r="BR29" i="3"/>
  <c r="BQ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U27" i="3"/>
  <c r="AR27" i="3"/>
  <c r="AS27" i="3"/>
  <c r="AT27" i="3"/>
  <c r="AU33" i="3"/>
  <c r="AT33" i="3"/>
  <c r="AR33" i="3"/>
  <c r="AS33" i="3"/>
  <c r="AU31" i="3"/>
  <c r="AS31" i="3"/>
  <c r="AR31" i="3"/>
  <c r="AT31" i="3"/>
  <c r="AI27" i="3"/>
  <c r="AU32" i="3"/>
  <c r="AR32" i="3"/>
  <c r="AS32" i="3"/>
  <c r="AT32" i="3"/>
  <c r="AU30" i="3"/>
  <c r="AR30" i="3"/>
  <c r="AS30" i="3"/>
  <c r="AT30" i="3"/>
  <c r="AU29" i="3"/>
  <c r="AT29" i="3"/>
  <c r="AR29" i="3"/>
  <c r="AS29" i="3"/>
  <c r="AQ31" i="3"/>
  <c r="AP31" i="3"/>
  <c r="AO31" i="3"/>
  <c r="AQ30" i="3"/>
  <c r="AP30" i="3"/>
  <c r="AO30" i="3"/>
  <c r="AI31" i="3"/>
  <c r="AQ33" i="3"/>
  <c r="AP33" i="3"/>
  <c r="AO33" i="3"/>
  <c r="AQ29" i="3"/>
  <c r="AP29" i="3"/>
  <c r="AO29" i="3"/>
  <c r="AI29" i="3"/>
  <c r="AQ32" i="3"/>
  <c r="AP32" i="3"/>
  <c r="AO32" i="3"/>
  <c r="AQ27" i="3"/>
  <c r="AP27" i="3"/>
  <c r="AO27" i="3"/>
  <c r="AI30" i="3"/>
  <c r="AN30" i="3"/>
  <c r="AM30" i="3"/>
  <c r="AL30" i="3"/>
  <c r="AK30" i="3"/>
  <c r="AJ30" i="3"/>
  <c r="AN33" i="3"/>
  <c r="AM33" i="3"/>
  <c r="AL33" i="3"/>
  <c r="AK33" i="3"/>
  <c r="AJ33" i="3"/>
  <c r="J28" i="3"/>
  <c r="AN28" i="3"/>
  <c r="AM28" i="3"/>
  <c r="AL28" i="3"/>
  <c r="AK28" i="3"/>
  <c r="AJ28" i="3"/>
  <c r="AN29" i="3"/>
  <c r="AM29" i="3"/>
  <c r="AL29" i="3"/>
  <c r="AK29" i="3"/>
  <c r="AJ29" i="3"/>
  <c r="AI33" i="3"/>
  <c r="AI28" i="3"/>
  <c r="AN32" i="3"/>
  <c r="AM32" i="3"/>
  <c r="AL32" i="3"/>
  <c r="AK32" i="3"/>
  <c r="AJ32" i="3"/>
  <c r="AI32" i="3"/>
  <c r="AN31" i="3"/>
  <c r="AM31" i="3"/>
  <c r="AL31" i="3"/>
  <c r="AK31" i="3"/>
  <c r="AJ31" i="3"/>
  <c r="J27" i="3"/>
  <c r="AN27" i="3"/>
  <c r="AM27" i="3"/>
  <c r="AL27" i="3"/>
  <c r="AK27" i="3"/>
  <c r="AJ27" i="3"/>
  <c r="AI25" i="3"/>
  <c r="BW36" i="3" l="1"/>
  <c r="BW37" i="3"/>
  <c r="BW35" i="3"/>
  <c r="BX36" i="3"/>
  <c r="BX35" i="3"/>
  <c r="BX37" i="3"/>
  <c r="AW35" i="3"/>
  <c r="AW37" i="3"/>
  <c r="AW36" i="3"/>
  <c r="AV37" i="3"/>
  <c r="AV36" i="3"/>
  <c r="AV35" i="3"/>
  <c r="AY37" i="3"/>
  <c r="AY36" i="3"/>
  <c r="AY35" i="3"/>
  <c r="BU37" i="3"/>
  <c r="BU35" i="3"/>
  <c r="BU36" i="3"/>
  <c r="BV36" i="3"/>
  <c r="BV37" i="3"/>
  <c r="BV35" i="3"/>
  <c r="AX35" i="3"/>
  <c r="AX37" i="3"/>
  <c r="AX36" i="3"/>
  <c r="AZ36" i="3"/>
  <c r="AZ35" i="3"/>
  <c r="AZ37" i="3"/>
  <c r="BA37" i="3"/>
  <c r="BA36" i="3"/>
  <c r="BA35" i="3"/>
  <c r="BB37" i="3"/>
  <c r="BB36" i="3"/>
  <c r="BB35" i="3"/>
  <c r="BC37" i="3"/>
  <c r="BC36" i="3"/>
  <c r="BC35" i="3"/>
  <c r="BD37" i="3"/>
  <c r="BD36" i="3"/>
  <c r="BD35" i="3"/>
  <c r="BE37" i="3"/>
  <c r="BE36" i="3"/>
  <c r="BE35" i="3"/>
  <c r="BF37" i="3"/>
  <c r="BF36" i="3"/>
  <c r="BF35" i="3"/>
  <c r="BG37" i="3"/>
  <c r="BG36" i="3"/>
  <c r="BG35" i="3"/>
  <c r="BH37" i="3"/>
  <c r="BH36" i="3"/>
  <c r="BH35" i="3"/>
  <c r="BI37" i="3"/>
  <c r="BI36" i="3"/>
  <c r="BI35" i="3"/>
  <c r="BJ37" i="3"/>
  <c r="BJ36" i="3"/>
  <c r="BJ35" i="3"/>
  <c r="BK37" i="3"/>
  <c r="BK36" i="3"/>
  <c r="BK35" i="3"/>
  <c r="BL37" i="3"/>
  <c r="BL36" i="3"/>
  <c r="BL35" i="3"/>
  <c r="BM37" i="3"/>
  <c r="BM36" i="3"/>
  <c r="BM35" i="3"/>
  <c r="BN37" i="3"/>
  <c r="BN36" i="3"/>
  <c r="BN35" i="3"/>
  <c r="BO37" i="3"/>
  <c r="BO36" i="3"/>
  <c r="BO35" i="3"/>
  <c r="BP37" i="3"/>
  <c r="BP36" i="3"/>
  <c r="BP35" i="3"/>
  <c r="BQ37" i="3"/>
  <c r="BQ36" i="3"/>
  <c r="BQ35" i="3"/>
  <c r="BR37" i="3"/>
  <c r="BR36" i="3"/>
  <c r="BR35" i="3"/>
  <c r="BS37" i="3"/>
  <c r="BS36" i="3"/>
  <c r="BS35" i="3"/>
  <c r="BT37" i="3"/>
  <c r="BT36" i="3"/>
  <c r="BT35" i="3"/>
  <c r="AT36" i="3"/>
  <c r="AT37" i="3"/>
  <c r="AT35" i="3"/>
  <c r="AS36" i="3"/>
  <c r="AS37" i="3"/>
  <c r="AS35" i="3"/>
  <c r="AU35" i="3"/>
  <c r="AU37" i="3"/>
  <c r="AU36" i="3"/>
  <c r="AQ35" i="3"/>
  <c r="AQ37" i="3"/>
  <c r="AQ36" i="3"/>
  <c r="AR37" i="3"/>
  <c r="AR35" i="3"/>
  <c r="AR36" i="3"/>
  <c r="AK35" i="3"/>
  <c r="AI35" i="3"/>
  <c r="AO35" i="3"/>
  <c r="AP36" i="3"/>
  <c r="AP37" i="3"/>
  <c r="AP35" i="3"/>
  <c r="AM35" i="3"/>
  <c r="AL35" i="3"/>
  <c r="AJ35" i="3"/>
  <c r="AN35" i="3"/>
  <c r="AH26" i="3"/>
  <c r="AH27" i="3"/>
  <c r="AH28" i="3"/>
  <c r="AH29" i="3"/>
  <c r="AH30" i="3"/>
  <c r="AH31" i="3"/>
  <c r="AH32" i="3"/>
  <c r="AH33" i="3"/>
  <c r="AH25" i="3"/>
  <c r="AG25" i="3"/>
  <c r="AG26" i="3"/>
  <c r="AG27" i="3"/>
  <c r="AG28" i="3"/>
  <c r="AG29" i="3"/>
  <c r="AG30" i="3"/>
  <c r="AG31" i="3"/>
  <c r="AG32" i="3"/>
  <c r="AG33" i="3"/>
  <c r="AH35" i="3" l="1"/>
  <c r="AG35" i="3"/>
  <c r="AM23" i="1"/>
  <c r="AM26" i="1"/>
  <c r="AL23" i="1" l="1"/>
  <c r="AE26" i="3" l="1"/>
  <c r="AE27" i="3"/>
  <c r="AE28" i="3"/>
  <c r="AE29" i="3"/>
  <c r="AE30" i="3"/>
  <c r="AE31" i="3"/>
  <c r="AE32" i="3"/>
  <c r="AE33" i="3"/>
  <c r="AE25" i="3"/>
  <c r="AE35" i="3" l="1"/>
  <c r="AK23" i="1"/>
  <c r="AF26" i="3"/>
  <c r="AF25" i="3"/>
  <c r="AF27" i="3"/>
  <c r="AF28" i="3"/>
  <c r="AF29" i="3"/>
  <c r="AF30" i="3"/>
  <c r="AF31" i="3"/>
  <c r="AF32" i="3"/>
  <c r="AF33" i="3"/>
  <c r="AF35" i="3" l="1"/>
  <c r="AJ23" i="1" l="1"/>
  <c r="AI23" i="1" l="1"/>
  <c r="Y25" i="3" l="1"/>
  <c r="Z25" i="3"/>
  <c r="AA25" i="3"/>
  <c r="AB25" i="3"/>
  <c r="AG23" i="1" l="1"/>
  <c r="AH23" i="1"/>
  <c r="AF23" i="1" l="1"/>
  <c r="X25" i="3" l="1"/>
  <c r="W25" i="3"/>
  <c r="V25" i="3"/>
  <c r="AE23" i="1" l="1"/>
  <c r="AD23" i="1"/>
  <c r="AC23" i="1" l="1"/>
  <c r="AB23" i="1" l="1"/>
  <c r="AD26" i="3" l="1"/>
  <c r="AC26" i="3"/>
  <c r="AA26" i="3"/>
  <c r="AB26" i="3"/>
  <c r="AD27" i="3"/>
  <c r="AB27" i="3"/>
  <c r="AC27" i="3"/>
  <c r="AA27" i="3"/>
  <c r="AD28" i="3"/>
  <c r="AB28" i="3"/>
  <c r="AC28" i="3"/>
  <c r="AA28" i="3"/>
  <c r="Z26" i="3"/>
  <c r="Y26" i="3"/>
  <c r="X26" i="3"/>
  <c r="W26" i="3"/>
  <c r="V26" i="3"/>
  <c r="Z27" i="3"/>
  <c r="Y27" i="3"/>
  <c r="X27" i="3"/>
  <c r="W27" i="3"/>
  <c r="V27" i="3"/>
  <c r="Z28" i="3"/>
  <c r="Y28" i="3"/>
  <c r="V28" i="3"/>
  <c r="W28" i="3"/>
  <c r="AA23" i="1"/>
  <c r="U27" i="3"/>
  <c r="U25" i="3"/>
  <c r="U28" i="3"/>
  <c r="U33" i="3"/>
  <c r="AD30" i="3" l="1"/>
  <c r="AC30" i="3"/>
  <c r="AB30" i="3"/>
  <c r="AA30" i="3"/>
  <c r="AD33" i="3"/>
  <c r="AB33" i="3"/>
  <c r="AC33" i="3"/>
  <c r="AA33" i="3"/>
  <c r="AD32" i="3"/>
  <c r="AC32" i="3"/>
  <c r="AB32" i="3"/>
  <c r="AA32" i="3"/>
  <c r="AD29" i="3"/>
  <c r="AC29" i="3"/>
  <c r="AB29" i="3"/>
  <c r="AA29" i="3"/>
  <c r="AD31" i="3"/>
  <c r="AB31" i="3"/>
  <c r="AC31" i="3"/>
  <c r="AA31" i="3"/>
  <c r="U31" i="3"/>
  <c r="Z31" i="3"/>
  <c r="Y31" i="3"/>
  <c r="W31" i="3"/>
  <c r="V31" i="3"/>
  <c r="Z33" i="3"/>
  <c r="Y33" i="3"/>
  <c r="X33" i="3"/>
  <c r="V33" i="3"/>
  <c r="W33" i="3"/>
  <c r="U29" i="3"/>
  <c r="Z29" i="3"/>
  <c r="Y29" i="3"/>
  <c r="V29" i="3"/>
  <c r="X29" i="3"/>
  <c r="W29" i="3"/>
  <c r="U32" i="3"/>
  <c r="Z32" i="3"/>
  <c r="Y32" i="3"/>
  <c r="X32" i="3"/>
  <c r="V32" i="3"/>
  <c r="W32" i="3"/>
  <c r="U30" i="3"/>
  <c r="Z30" i="3"/>
  <c r="Y30" i="3"/>
  <c r="W30" i="3"/>
  <c r="V30" i="3"/>
  <c r="X30" i="3"/>
  <c r="U26" i="3"/>
  <c r="Y23" i="1"/>
  <c r="X35" i="3" l="1"/>
  <c r="AB35" i="3"/>
  <c r="W35" i="3"/>
  <c r="AC35" i="3"/>
  <c r="AA35" i="3"/>
  <c r="V35" i="3"/>
  <c r="Z35" i="3"/>
  <c r="AD35" i="3"/>
  <c r="U35" i="3"/>
  <c r="Y35" i="3"/>
  <c r="Z23" i="1"/>
  <c r="X23" i="1" l="1"/>
  <c r="R25" i="3" l="1"/>
  <c r="S25" i="3"/>
  <c r="T25" i="3"/>
  <c r="R26" i="3"/>
  <c r="S26" i="3"/>
  <c r="T26" i="3"/>
  <c r="R27" i="3"/>
  <c r="S27" i="3"/>
  <c r="T27" i="3"/>
  <c r="R28" i="3"/>
  <c r="S28" i="3"/>
  <c r="T28" i="3"/>
  <c r="R29" i="3"/>
  <c r="S29" i="3"/>
  <c r="T29" i="3"/>
  <c r="R30" i="3"/>
  <c r="S30" i="3"/>
  <c r="T30" i="3"/>
  <c r="R31" i="3"/>
  <c r="S31" i="3"/>
  <c r="T31" i="3"/>
  <c r="R32" i="3"/>
  <c r="S32" i="3"/>
  <c r="T32" i="3"/>
  <c r="R33" i="3"/>
  <c r="S33" i="3"/>
  <c r="T33" i="3"/>
  <c r="R35" i="3" l="1"/>
  <c r="T35" i="3"/>
  <c r="S35" i="3"/>
  <c r="W23" i="1"/>
  <c r="V23" i="1" l="1"/>
  <c r="N25" i="3" l="1"/>
  <c r="Q25" i="3" l="1"/>
  <c r="U23" i="1" l="1"/>
  <c r="S23" i="1" l="1"/>
  <c r="T23" i="1"/>
  <c r="P25" i="3" l="1"/>
  <c r="O25" i="3"/>
  <c r="R23" i="1" l="1"/>
  <c r="Q23" i="1" l="1"/>
  <c r="P23" i="1" l="1"/>
  <c r="N26" i="3" l="1"/>
  <c r="Q26" i="3"/>
  <c r="M26" i="3"/>
  <c r="O26" i="3"/>
  <c r="P26" i="3"/>
  <c r="L26" i="3"/>
  <c r="H26" i="3" l="1"/>
  <c r="G26" i="3"/>
  <c r="F26" i="3"/>
  <c r="CC21" i="3"/>
  <c r="CC20" i="3"/>
  <c r="CD20" i="3" s="1"/>
  <c r="CC19" i="3"/>
  <c r="CD19" i="3" s="1"/>
  <c r="CC18" i="3"/>
  <c r="CC17" i="3"/>
  <c r="CD17" i="3" s="1"/>
  <c r="CC16" i="3"/>
  <c r="CD16" i="3" s="1"/>
  <c r="CC15" i="3"/>
  <c r="CC14" i="3"/>
  <c r="CD14" i="3" s="1"/>
  <c r="CF20" i="1"/>
  <c r="CE20" i="1"/>
  <c r="CF19" i="1"/>
  <c r="CE19" i="1"/>
  <c r="CF18" i="1"/>
  <c r="CE18" i="1"/>
  <c r="CF17" i="1"/>
  <c r="CE17" i="1"/>
  <c r="CF16" i="1"/>
  <c r="CE16" i="1"/>
  <c r="CF15" i="1"/>
  <c r="CE15" i="1"/>
  <c r="CF14" i="1"/>
  <c r="CE14" i="1"/>
  <c r="CF13" i="1"/>
  <c r="BZ28" i="1" l="1"/>
  <c r="CA28" i="1"/>
  <c r="BZ32" i="1"/>
  <c r="CA32" i="1"/>
  <c r="BZ29" i="1"/>
  <c r="CA29" i="1"/>
  <c r="BZ33" i="1"/>
  <c r="BZ36" i="1" s="1"/>
  <c r="CA33" i="1"/>
  <c r="BZ30" i="1"/>
  <c r="CA30" i="1"/>
  <c r="BZ27" i="1"/>
  <c r="CA27" i="1"/>
  <c r="BZ31" i="1"/>
  <c r="CA31" i="1"/>
  <c r="BZ35" i="1"/>
  <c r="BZ37" i="1"/>
  <c r="BX28" i="1"/>
  <c r="BY28" i="1"/>
  <c r="BX32" i="1"/>
  <c r="BY32" i="1"/>
  <c r="BX33" i="1"/>
  <c r="BY33" i="1"/>
  <c r="BX30" i="1"/>
  <c r="BY30" i="1"/>
  <c r="BX29" i="1"/>
  <c r="BY29" i="1"/>
  <c r="BX27" i="1"/>
  <c r="BY27" i="1"/>
  <c r="BX31" i="1"/>
  <c r="BY31" i="1"/>
  <c r="BV27" i="1"/>
  <c r="BW27" i="1"/>
  <c r="BV28" i="1"/>
  <c r="BW28" i="1"/>
  <c r="BV29" i="1"/>
  <c r="BW29" i="1"/>
  <c r="BV30" i="1"/>
  <c r="BW30" i="1"/>
  <c r="BV31" i="1"/>
  <c r="BW31" i="1"/>
  <c r="BV32" i="1"/>
  <c r="BW32" i="1"/>
  <c r="BV33" i="1"/>
  <c r="BW33" i="1"/>
  <c r="BT28" i="1"/>
  <c r="BU28" i="1"/>
  <c r="BT32" i="1"/>
  <c r="BU32" i="1"/>
  <c r="BT29" i="1"/>
  <c r="BU29" i="1"/>
  <c r="BT33" i="1"/>
  <c r="BU33" i="1"/>
  <c r="BT30" i="1"/>
  <c r="BU30" i="1"/>
  <c r="BT27" i="1"/>
  <c r="BU27" i="1"/>
  <c r="BT31" i="1"/>
  <c r="BU31" i="1"/>
  <c r="BS28" i="1"/>
  <c r="BR28" i="1"/>
  <c r="BS30" i="1"/>
  <c r="BR30" i="1"/>
  <c r="BS31" i="1"/>
  <c r="BR31" i="1"/>
  <c r="BS32" i="1"/>
  <c r="BR32" i="1"/>
  <c r="BS29" i="1"/>
  <c r="BR29" i="1"/>
  <c r="BS27" i="1"/>
  <c r="BR27" i="1"/>
  <c r="BS33" i="1"/>
  <c r="BR33" i="1"/>
  <c r="BH28" i="1"/>
  <c r="BQ28" i="1"/>
  <c r="BO28" i="1"/>
  <c r="BN28" i="1"/>
  <c r="BI28" i="1"/>
  <c r="BL28" i="1"/>
  <c r="BP28" i="1"/>
  <c r="BK28" i="1"/>
  <c r="BJ28" i="1"/>
  <c r="BH33" i="1"/>
  <c r="BQ33" i="1"/>
  <c r="BO33" i="1"/>
  <c r="BN33" i="1"/>
  <c r="BP33" i="1"/>
  <c r="BM33" i="1"/>
  <c r="BL33" i="1"/>
  <c r="BI33" i="1"/>
  <c r="BK33" i="1"/>
  <c r="BJ33" i="1"/>
  <c r="BH29" i="1"/>
  <c r="BQ29" i="1"/>
  <c r="BO29" i="1"/>
  <c r="BN29" i="1"/>
  <c r="BJ29" i="1"/>
  <c r="BP29" i="1"/>
  <c r="BL29" i="1"/>
  <c r="BI29" i="1"/>
  <c r="BK29" i="1"/>
  <c r="BH30" i="1"/>
  <c r="BQ30" i="1"/>
  <c r="BO30" i="1"/>
  <c r="BN30" i="1"/>
  <c r="BM30" i="1"/>
  <c r="BL30" i="1"/>
  <c r="BJ30" i="1"/>
  <c r="BI30" i="1"/>
  <c r="BK30" i="1"/>
  <c r="BP30" i="1"/>
  <c r="BH32" i="1"/>
  <c r="BQ32" i="1"/>
  <c r="BO32" i="1"/>
  <c r="BN32" i="1"/>
  <c r="BI32" i="1"/>
  <c r="BL32" i="1"/>
  <c r="BJ32" i="1"/>
  <c r="BP32" i="1"/>
  <c r="BK32" i="1"/>
  <c r="BH27" i="1"/>
  <c r="BQ27" i="1"/>
  <c r="BO27" i="1"/>
  <c r="BN27" i="1"/>
  <c r="BM27" i="1"/>
  <c r="BL27" i="1"/>
  <c r="BJ27" i="1"/>
  <c r="BK27" i="1"/>
  <c r="BI27" i="1"/>
  <c r="BP27" i="1"/>
  <c r="BH31" i="1"/>
  <c r="BQ31" i="1"/>
  <c r="BO31" i="1"/>
  <c r="BN31" i="1"/>
  <c r="BJ31" i="1"/>
  <c r="BP31" i="1"/>
  <c r="BL31" i="1"/>
  <c r="BK31" i="1"/>
  <c r="BI31" i="1"/>
  <c r="BF29" i="1"/>
  <c r="BG29" i="1"/>
  <c r="BG31" i="1"/>
  <c r="BF31" i="1"/>
  <c r="BF28" i="1"/>
  <c r="BG28" i="1"/>
  <c r="BF30" i="1"/>
  <c r="BG30" i="1"/>
  <c r="BF32" i="1"/>
  <c r="BG32" i="1"/>
  <c r="BF27" i="1"/>
  <c r="BG27" i="1"/>
  <c r="BG33" i="1"/>
  <c r="BF33" i="1"/>
  <c r="BE29" i="1"/>
  <c r="BD29" i="1"/>
  <c r="BC29" i="1"/>
  <c r="BA29" i="1"/>
  <c r="BB29" i="1"/>
  <c r="BE32" i="1"/>
  <c r="BD32" i="1"/>
  <c r="BC32" i="1"/>
  <c r="BB32" i="1"/>
  <c r="BA32" i="1"/>
  <c r="BE31" i="1"/>
  <c r="BD31" i="1"/>
  <c r="BC31" i="1"/>
  <c r="BA31" i="1"/>
  <c r="BB31" i="1"/>
  <c r="BE28" i="1"/>
  <c r="BD28" i="1"/>
  <c r="BC28" i="1"/>
  <c r="BB28" i="1"/>
  <c r="BA28" i="1"/>
  <c r="BE27" i="1"/>
  <c r="BD27" i="1"/>
  <c r="BC27" i="1"/>
  <c r="BB27" i="1"/>
  <c r="BA27" i="1"/>
  <c r="BE30" i="1"/>
  <c r="BD30" i="1"/>
  <c r="BC30" i="1"/>
  <c r="BA30" i="1"/>
  <c r="BB30" i="1"/>
  <c r="BE33" i="1"/>
  <c r="BD33" i="1"/>
  <c r="BC33" i="1"/>
  <c r="BB33" i="1"/>
  <c r="BA33" i="1"/>
  <c r="AZ31" i="1"/>
  <c r="AY31" i="1"/>
  <c r="AX31" i="1"/>
  <c r="AZ29" i="1"/>
  <c r="AY29" i="1"/>
  <c r="AX29" i="1"/>
  <c r="AZ32" i="1"/>
  <c r="AX32" i="1"/>
  <c r="AY32" i="1"/>
  <c r="AZ28" i="1"/>
  <c r="AX28" i="1"/>
  <c r="AY28" i="1"/>
  <c r="AZ27" i="1"/>
  <c r="AX27" i="1"/>
  <c r="AY27" i="1"/>
  <c r="AZ30" i="1"/>
  <c r="AY30" i="1"/>
  <c r="AX30" i="1"/>
  <c r="AZ33" i="1"/>
  <c r="AX33" i="1"/>
  <c r="AY33" i="1"/>
  <c r="AS31" i="1"/>
  <c r="AV31" i="1"/>
  <c r="AW31" i="1"/>
  <c r="AU31" i="1"/>
  <c r="AT31" i="1"/>
  <c r="AS29" i="1"/>
  <c r="AW29" i="1"/>
  <c r="AV29" i="1"/>
  <c r="AU29" i="1"/>
  <c r="AT29" i="1"/>
  <c r="AS32" i="1"/>
  <c r="AV32" i="1"/>
  <c r="AW32" i="1"/>
  <c r="AU32" i="1"/>
  <c r="AT32" i="1"/>
  <c r="AS28" i="1"/>
  <c r="AW28" i="1"/>
  <c r="AV28" i="1"/>
  <c r="AU28" i="1"/>
  <c r="AT28" i="1"/>
  <c r="AS27" i="1"/>
  <c r="AW27" i="1"/>
  <c r="AV27" i="1"/>
  <c r="AU27" i="1"/>
  <c r="AT27" i="1"/>
  <c r="AS30" i="1"/>
  <c r="AV30" i="1"/>
  <c r="AW30" i="1"/>
  <c r="AU30" i="1"/>
  <c r="AT30" i="1"/>
  <c r="AV33" i="1"/>
  <c r="AW33" i="1"/>
  <c r="AU33" i="1"/>
  <c r="AT33" i="1"/>
  <c r="AS33" i="1"/>
  <c r="AN33" i="1"/>
  <c r="AR27" i="1"/>
  <c r="AQ27" i="1"/>
  <c r="AR31" i="1"/>
  <c r="AQ31" i="1"/>
  <c r="AR29" i="1"/>
  <c r="AQ29" i="1"/>
  <c r="AR33" i="1"/>
  <c r="AQ33" i="1"/>
  <c r="AR28" i="1"/>
  <c r="AQ28" i="1"/>
  <c r="AR30" i="1"/>
  <c r="AQ30" i="1"/>
  <c r="AR32" i="1"/>
  <c r="AQ32" i="1"/>
  <c r="AP31" i="1"/>
  <c r="AO31" i="1"/>
  <c r="AN31" i="1"/>
  <c r="AO27" i="1"/>
  <c r="AN27" i="1"/>
  <c r="AM27" i="1"/>
  <c r="AN29" i="1"/>
  <c r="AO29" i="1"/>
  <c r="AP33" i="1"/>
  <c r="AO33" i="1"/>
  <c r="AM33" i="1"/>
  <c r="AP28" i="1"/>
  <c r="AN28" i="1"/>
  <c r="AO28" i="1"/>
  <c r="AM28" i="1"/>
  <c r="AP30" i="1"/>
  <c r="AO30" i="1"/>
  <c r="AN30" i="1"/>
  <c r="AM30" i="1"/>
  <c r="AN32" i="1"/>
  <c r="AO32" i="1"/>
  <c r="AM32" i="1"/>
  <c r="CG13" i="1"/>
  <c r="AL29" i="1"/>
  <c r="AK29" i="1"/>
  <c r="AL27" i="1"/>
  <c r="AK27" i="1"/>
  <c r="AL30" i="1"/>
  <c r="AK30" i="1"/>
  <c r="AL33" i="1"/>
  <c r="AK33" i="1"/>
  <c r="AL28" i="1"/>
  <c r="AK28" i="1"/>
  <c r="AL26" i="1"/>
  <c r="AK26" i="1"/>
  <c r="AL32" i="1"/>
  <c r="AK32" i="1"/>
  <c r="AL31" i="1"/>
  <c r="AK31" i="1"/>
  <c r="AJ26" i="1"/>
  <c r="AI26" i="1"/>
  <c r="AG26" i="1"/>
  <c r="AH26" i="1"/>
  <c r="AJ29" i="1"/>
  <c r="AI29" i="1"/>
  <c r="AG29" i="1"/>
  <c r="AH29" i="1"/>
  <c r="AJ32" i="1"/>
  <c r="AI32" i="1"/>
  <c r="AG32" i="1"/>
  <c r="AH32" i="1"/>
  <c r="AJ27" i="1"/>
  <c r="AI27" i="1"/>
  <c r="AG27" i="1"/>
  <c r="AH27" i="1"/>
  <c r="AJ30" i="1"/>
  <c r="AI30" i="1"/>
  <c r="AG30" i="1"/>
  <c r="AH30" i="1"/>
  <c r="AJ33" i="1"/>
  <c r="AI33" i="1"/>
  <c r="AG33" i="1"/>
  <c r="AH33" i="1"/>
  <c r="AJ28" i="1"/>
  <c r="AI28" i="1"/>
  <c r="AG28" i="1"/>
  <c r="AH28" i="1"/>
  <c r="AJ31" i="1"/>
  <c r="AI31" i="1"/>
  <c r="AG31" i="1"/>
  <c r="AH31" i="1"/>
  <c r="AF27" i="1"/>
  <c r="AE27" i="1"/>
  <c r="AC27" i="1"/>
  <c r="AB27" i="1"/>
  <c r="AA27" i="1"/>
  <c r="Y27" i="1"/>
  <c r="Z27" i="1"/>
  <c r="X27" i="1"/>
  <c r="AF29" i="1"/>
  <c r="AE29" i="1"/>
  <c r="AC29" i="1"/>
  <c r="AB29" i="1"/>
  <c r="AA29" i="1"/>
  <c r="Y29" i="1"/>
  <c r="Z29" i="1"/>
  <c r="X29" i="1"/>
  <c r="AF31" i="1"/>
  <c r="AE31" i="1"/>
  <c r="AC31" i="1"/>
  <c r="AB31" i="1"/>
  <c r="AA31" i="1"/>
  <c r="Y31" i="1"/>
  <c r="Z31" i="1"/>
  <c r="X31" i="1"/>
  <c r="AF33" i="1"/>
  <c r="AE33" i="1"/>
  <c r="AC33" i="1"/>
  <c r="AB33" i="1"/>
  <c r="AA33" i="1"/>
  <c r="Y33" i="1"/>
  <c r="Z33" i="1"/>
  <c r="X33" i="1"/>
  <c r="AF26" i="1"/>
  <c r="AD26" i="1"/>
  <c r="AE26" i="1"/>
  <c r="AC26" i="1"/>
  <c r="AB26" i="1"/>
  <c r="AA26" i="1"/>
  <c r="Y26" i="1"/>
  <c r="Z26" i="1"/>
  <c r="X26" i="1"/>
  <c r="AF28" i="1"/>
  <c r="AD28" i="1"/>
  <c r="AE28" i="1"/>
  <c r="AC28" i="1"/>
  <c r="AB28" i="1"/>
  <c r="AA28" i="1"/>
  <c r="Y28" i="1"/>
  <c r="Z28" i="1"/>
  <c r="X28" i="1"/>
  <c r="AF30" i="1"/>
  <c r="AD30" i="1"/>
  <c r="AC30" i="1"/>
  <c r="AB30" i="1"/>
  <c r="AA30" i="1"/>
  <c r="Y30" i="1"/>
  <c r="Z30" i="1"/>
  <c r="X30" i="1"/>
  <c r="AF32" i="1"/>
  <c r="AE32" i="1"/>
  <c r="AD32" i="1"/>
  <c r="AC32" i="1"/>
  <c r="AB32" i="1"/>
  <c r="AA32" i="1"/>
  <c r="Y32" i="1"/>
  <c r="Z32" i="1"/>
  <c r="X32" i="1"/>
  <c r="W27" i="1"/>
  <c r="V27" i="1"/>
  <c r="G29" i="1"/>
  <c r="W29" i="1"/>
  <c r="V29" i="1"/>
  <c r="W31" i="1"/>
  <c r="V31" i="1"/>
  <c r="W33" i="1"/>
  <c r="V33" i="1"/>
  <c r="F27" i="3"/>
  <c r="N27" i="3"/>
  <c r="Q27" i="3"/>
  <c r="G29" i="3"/>
  <c r="N29" i="3"/>
  <c r="Q29" i="3"/>
  <c r="I31" i="3"/>
  <c r="N31" i="3"/>
  <c r="Q31" i="3"/>
  <c r="N33" i="3"/>
  <c r="Q33" i="3"/>
  <c r="D27" i="3"/>
  <c r="E31" i="3"/>
  <c r="W26" i="1"/>
  <c r="V26" i="1"/>
  <c r="W28" i="1"/>
  <c r="V28" i="1"/>
  <c r="W30" i="1"/>
  <c r="V30" i="1"/>
  <c r="W32" i="1"/>
  <c r="V32" i="1"/>
  <c r="J28" i="1"/>
  <c r="N28" i="3"/>
  <c r="Q28" i="3"/>
  <c r="N30" i="3"/>
  <c r="Q30" i="3"/>
  <c r="N32" i="3"/>
  <c r="Q32" i="3"/>
  <c r="S31" i="1"/>
  <c r="T31" i="1"/>
  <c r="F28" i="3"/>
  <c r="P28" i="3"/>
  <c r="O28" i="3"/>
  <c r="P33" i="3"/>
  <c r="O33" i="3"/>
  <c r="CG14" i="1"/>
  <c r="CG16" i="1"/>
  <c r="H30" i="3"/>
  <c r="O30" i="3"/>
  <c r="P30" i="3"/>
  <c r="J32" i="3"/>
  <c r="O32" i="3"/>
  <c r="P32" i="3"/>
  <c r="CD21" i="3"/>
  <c r="E29" i="3"/>
  <c r="G31" i="3"/>
  <c r="I33" i="3"/>
  <c r="F29" i="1"/>
  <c r="U29" i="1"/>
  <c r="S29" i="1"/>
  <c r="T29" i="1"/>
  <c r="H28" i="3"/>
  <c r="G33" i="3"/>
  <c r="U26" i="1"/>
  <c r="T26" i="1"/>
  <c r="S26" i="1"/>
  <c r="U28" i="1"/>
  <c r="T28" i="1"/>
  <c r="S28" i="1"/>
  <c r="U30" i="1"/>
  <c r="T30" i="1"/>
  <c r="S30" i="1"/>
  <c r="J32" i="1"/>
  <c r="U32" i="1"/>
  <c r="T32" i="1"/>
  <c r="S32" i="1"/>
  <c r="E28" i="1"/>
  <c r="G30" i="1"/>
  <c r="G27" i="3"/>
  <c r="P27" i="3"/>
  <c r="O27" i="3"/>
  <c r="H27" i="3"/>
  <c r="U27" i="1"/>
  <c r="T27" i="1"/>
  <c r="S27" i="1"/>
  <c r="J33" i="1"/>
  <c r="U33" i="1"/>
  <c r="T33" i="1"/>
  <c r="S33" i="1"/>
  <c r="CG15" i="1"/>
  <c r="G28" i="1"/>
  <c r="I32" i="1"/>
  <c r="CD15" i="3"/>
  <c r="P29" i="3"/>
  <c r="O29" i="3"/>
  <c r="H31" i="3"/>
  <c r="P31" i="3"/>
  <c r="O31" i="3"/>
  <c r="D28" i="3"/>
  <c r="I29" i="3"/>
  <c r="E33" i="3"/>
  <c r="R31" i="1"/>
  <c r="Q31" i="1"/>
  <c r="P31" i="1"/>
  <c r="N31" i="1"/>
  <c r="O31" i="1"/>
  <c r="F30" i="3"/>
  <c r="J30" i="3"/>
  <c r="D32" i="3"/>
  <c r="H32" i="3"/>
  <c r="R26" i="1"/>
  <c r="Q26" i="1"/>
  <c r="P26" i="1"/>
  <c r="O26" i="1"/>
  <c r="N26" i="1"/>
  <c r="R28" i="1"/>
  <c r="Q28" i="1"/>
  <c r="P28" i="1"/>
  <c r="N28" i="1"/>
  <c r="O28" i="1"/>
  <c r="CG18" i="1"/>
  <c r="F28" i="1"/>
  <c r="E32" i="1"/>
  <c r="M29" i="3"/>
  <c r="K29" i="3"/>
  <c r="L29" i="3"/>
  <c r="M33" i="3"/>
  <c r="K33" i="3"/>
  <c r="L33" i="3"/>
  <c r="E28" i="3"/>
  <c r="I28" i="3"/>
  <c r="F29" i="3"/>
  <c r="J29" i="3"/>
  <c r="G30" i="3"/>
  <c r="D31" i="3"/>
  <c r="E32" i="3"/>
  <c r="I32" i="3"/>
  <c r="F33" i="3"/>
  <c r="J33" i="3"/>
  <c r="D30" i="3"/>
  <c r="F32" i="3"/>
  <c r="R33" i="1"/>
  <c r="Q33" i="1"/>
  <c r="P33" i="1"/>
  <c r="O33" i="1"/>
  <c r="N33" i="1"/>
  <c r="M30" i="3"/>
  <c r="K30" i="3"/>
  <c r="L30" i="3"/>
  <c r="R30" i="1"/>
  <c r="Q30" i="1"/>
  <c r="P30" i="1"/>
  <c r="N30" i="1"/>
  <c r="O30" i="1"/>
  <c r="R32" i="1"/>
  <c r="Q32" i="1"/>
  <c r="P32" i="1"/>
  <c r="N32" i="1"/>
  <c r="O32" i="1"/>
  <c r="CG20" i="1"/>
  <c r="F32" i="1"/>
  <c r="F33" i="1"/>
  <c r="M28" i="3"/>
  <c r="K28" i="3"/>
  <c r="L28" i="3"/>
  <c r="CD18" i="3"/>
  <c r="M32" i="3"/>
  <c r="L32" i="3"/>
  <c r="K32" i="3"/>
  <c r="R27" i="1"/>
  <c r="Q27" i="1"/>
  <c r="P27" i="1"/>
  <c r="O27" i="1"/>
  <c r="N27" i="1"/>
  <c r="R29" i="1"/>
  <c r="Q29" i="1"/>
  <c r="P29" i="1"/>
  <c r="N29" i="1"/>
  <c r="O29" i="1"/>
  <c r="CG17" i="1"/>
  <c r="CG19" i="1"/>
  <c r="G26" i="1"/>
  <c r="I28" i="1"/>
  <c r="J29" i="1"/>
  <c r="G32" i="1"/>
  <c r="G33" i="1"/>
  <c r="M27" i="3"/>
  <c r="L27" i="3"/>
  <c r="M31" i="3"/>
  <c r="L31" i="3"/>
  <c r="K31" i="3"/>
  <c r="E27" i="3"/>
  <c r="G28" i="3"/>
  <c r="D29" i="3"/>
  <c r="H29" i="3"/>
  <c r="E30" i="3"/>
  <c r="I30" i="3"/>
  <c r="F31" i="3"/>
  <c r="J31" i="3"/>
  <c r="G32" i="3"/>
  <c r="D33" i="3"/>
  <c r="H33" i="3"/>
  <c r="M27" i="1"/>
  <c r="L27" i="1"/>
  <c r="K27" i="1"/>
  <c r="M31" i="1"/>
  <c r="L31" i="1"/>
  <c r="K31" i="1"/>
  <c r="D27" i="1"/>
  <c r="H27" i="1"/>
  <c r="D31" i="1"/>
  <c r="H31" i="1"/>
  <c r="M26" i="1"/>
  <c r="L26" i="1"/>
  <c r="K26" i="1"/>
  <c r="M30" i="1"/>
  <c r="L30" i="1"/>
  <c r="K30" i="1"/>
  <c r="H26" i="1"/>
  <c r="E27" i="1"/>
  <c r="I27" i="1"/>
  <c r="D30" i="1"/>
  <c r="H30" i="1"/>
  <c r="E31" i="1"/>
  <c r="I31" i="1"/>
  <c r="M29" i="1"/>
  <c r="L29" i="1"/>
  <c r="K29" i="1"/>
  <c r="M33" i="1"/>
  <c r="L33" i="1"/>
  <c r="K33" i="1"/>
  <c r="E26" i="1"/>
  <c r="I26" i="1"/>
  <c r="F27" i="1"/>
  <c r="J27" i="1"/>
  <c r="D29" i="1"/>
  <c r="H29" i="1"/>
  <c r="E30" i="1"/>
  <c r="I30" i="1"/>
  <c r="F31" i="1"/>
  <c r="J31" i="1"/>
  <c r="D33" i="1"/>
  <c r="H33" i="1"/>
  <c r="M28" i="1"/>
  <c r="L28" i="1"/>
  <c r="K28" i="1"/>
  <c r="M32" i="1"/>
  <c r="L32" i="1"/>
  <c r="K32" i="1"/>
  <c r="F26" i="1"/>
  <c r="J26" i="1"/>
  <c r="G27" i="1"/>
  <c r="D28" i="1"/>
  <c r="H28" i="1"/>
  <c r="E29" i="1"/>
  <c r="I29" i="1"/>
  <c r="F30" i="1"/>
  <c r="J30" i="1"/>
  <c r="G31" i="1"/>
  <c r="D32" i="1"/>
  <c r="H32" i="1"/>
  <c r="E33" i="1"/>
  <c r="I33" i="1"/>
  <c r="BV37" i="1" l="1"/>
  <c r="CA36" i="1"/>
  <c r="CA37" i="1"/>
  <c r="CA35" i="1"/>
  <c r="BX35" i="1"/>
  <c r="BX37" i="1"/>
  <c r="BX36" i="1"/>
  <c r="BV35" i="1"/>
  <c r="BY36" i="1"/>
  <c r="BY37" i="1"/>
  <c r="BY35" i="1"/>
  <c r="BT35" i="1"/>
  <c r="BV36" i="1"/>
  <c r="BW37" i="1"/>
  <c r="BW36" i="1"/>
  <c r="BW35" i="1"/>
  <c r="BT36" i="1"/>
  <c r="BT37" i="1"/>
  <c r="BU37" i="1"/>
  <c r="BU35" i="1"/>
  <c r="BU36" i="1"/>
  <c r="BR37" i="1"/>
  <c r="BR35" i="1"/>
  <c r="BR36" i="1"/>
  <c r="BH36" i="1"/>
  <c r="BS37" i="1"/>
  <c r="BS36" i="1"/>
  <c r="BS35" i="1"/>
  <c r="BH37" i="1"/>
  <c r="BH35" i="1"/>
  <c r="BL37" i="1"/>
  <c r="BL35" i="1"/>
  <c r="BL36" i="1"/>
  <c r="BM37" i="1"/>
  <c r="BM36" i="1"/>
  <c r="BM35" i="1"/>
  <c r="BJ36" i="1"/>
  <c r="BJ37" i="1"/>
  <c r="BJ35" i="1"/>
  <c r="BN36" i="1"/>
  <c r="BN35" i="1"/>
  <c r="BN37" i="1"/>
  <c r="BO37" i="1"/>
  <c r="BO35" i="1"/>
  <c r="BO36" i="1"/>
  <c r="BP37" i="1"/>
  <c r="BP36" i="1"/>
  <c r="BP35" i="1"/>
  <c r="BQ35" i="1"/>
  <c r="BQ37" i="1"/>
  <c r="BQ36" i="1"/>
  <c r="BI36" i="1"/>
  <c r="BI35" i="1"/>
  <c r="BI37" i="1"/>
  <c r="BK37" i="1"/>
  <c r="BK35" i="1"/>
  <c r="BK36" i="1"/>
  <c r="BF37" i="1"/>
  <c r="BF35" i="1"/>
  <c r="BF36" i="1"/>
  <c r="BG37" i="1"/>
  <c r="BG35" i="1"/>
  <c r="BG36" i="1"/>
  <c r="BB37" i="1"/>
  <c r="BB35" i="1"/>
  <c r="BB36" i="1"/>
  <c r="BD37" i="1"/>
  <c r="BC36" i="1"/>
  <c r="BC37" i="1"/>
  <c r="BD35" i="1"/>
  <c r="BD36" i="1"/>
  <c r="BA35" i="1"/>
  <c r="BE37" i="1"/>
  <c r="BE35" i="1"/>
  <c r="BE36" i="1"/>
  <c r="BC35" i="1"/>
  <c r="BA37" i="1"/>
  <c r="BA36" i="1"/>
  <c r="AZ35" i="1"/>
  <c r="AY37" i="1"/>
  <c r="AY36" i="1"/>
  <c r="AY35" i="1"/>
  <c r="AV35" i="1"/>
  <c r="AX36" i="1"/>
  <c r="AX35" i="1"/>
  <c r="AX37" i="1"/>
  <c r="AW36" i="1"/>
  <c r="AW37" i="1"/>
  <c r="AZ36" i="1"/>
  <c r="AZ37" i="1"/>
  <c r="AW35" i="1"/>
  <c r="AU35" i="1"/>
  <c r="AS35" i="1"/>
  <c r="AR35" i="1"/>
  <c r="AT35" i="1"/>
  <c r="AO35" i="1"/>
  <c r="AQ35" i="1"/>
  <c r="AM35" i="1"/>
  <c r="AP35" i="1"/>
  <c r="AN35" i="1"/>
  <c r="AL35" i="1"/>
  <c r="Z35" i="1"/>
  <c r="AK35" i="1"/>
  <c r="AH35" i="1"/>
  <c r="AG35" i="1"/>
  <c r="AC35" i="1"/>
  <c r="AI35" i="1"/>
  <c r="AJ35" i="1"/>
  <c r="Y35" i="1"/>
  <c r="AE35" i="1"/>
  <c r="AA35" i="1"/>
  <c r="AD35" i="1"/>
  <c r="X35" i="1"/>
  <c r="AB35" i="1"/>
  <c r="AF35" i="1"/>
  <c r="Q35" i="3"/>
  <c r="W35" i="1"/>
  <c r="V35" i="1"/>
  <c r="D35" i="3"/>
  <c r="N35" i="3"/>
  <c r="S35" i="1"/>
  <c r="H35" i="3"/>
  <c r="E35" i="3"/>
  <c r="J35" i="3"/>
  <c r="O35" i="3"/>
  <c r="T35" i="1"/>
  <c r="M35" i="3"/>
  <c r="P35" i="3"/>
  <c r="U35" i="1"/>
  <c r="G35" i="1"/>
  <c r="G35" i="3"/>
  <c r="F35" i="3"/>
  <c r="N35" i="1"/>
  <c r="K35" i="3"/>
  <c r="O35" i="1"/>
  <c r="D35" i="1"/>
  <c r="I35" i="3"/>
  <c r="P35" i="1"/>
  <c r="R35" i="1"/>
  <c r="L35" i="3"/>
  <c r="Q35" i="1"/>
  <c r="E35" i="1"/>
  <c r="J35" i="1"/>
  <c r="M35" i="1"/>
  <c r="H35" i="1"/>
  <c r="F35" i="1"/>
  <c r="K35" i="1"/>
  <c r="I35" i="1"/>
  <c r="L35" i="1"/>
</calcChain>
</file>

<file path=xl/sharedStrings.xml><?xml version="1.0" encoding="utf-8"?>
<sst xmlns="http://schemas.openxmlformats.org/spreadsheetml/2006/main" count="634" uniqueCount="87">
  <si>
    <t>Dos</t>
  </si>
  <si>
    <t>Energi</t>
  </si>
  <si>
    <t>(Gy)</t>
  </si>
  <si>
    <t>(MeV)</t>
  </si>
  <si>
    <t>Dose</t>
  </si>
  <si>
    <t>Gantry:</t>
  </si>
  <si>
    <t>GTR1</t>
  </si>
  <si>
    <t>Inställningar:</t>
  </si>
  <si>
    <t>Fältstorlek 10x10cm2, Spotstorlek 3mm, Spotavstånd 2.5mm, 1681 spots, 0.4 MU/spot, Vattenytan i isocentrum</t>
  </si>
  <si>
    <t>Mätdjup:</t>
  </si>
  <si>
    <t>cm</t>
  </si>
  <si>
    <t>SW phantom</t>
  </si>
  <si>
    <t>Jonkammare:</t>
  </si>
  <si>
    <t>PTW Roos TW34001 #002519</t>
  </si>
  <si>
    <t>N_D,w,Q0 =</t>
  </si>
  <si>
    <t>Gy/nC (Q0 = 150 MeV p+, kalibrerad på Skandionkliniken 2015-03-18 och 2015-04-10)</t>
  </si>
  <si>
    <t>Elektrometer:</t>
  </si>
  <si>
    <t>PTW UNIDOSE T10022  SN00456</t>
  </si>
  <si>
    <t>k_elec =</t>
  </si>
  <si>
    <t>PTW UNIDOSE T10022  SN00470</t>
  </si>
  <si>
    <t>GTR2</t>
  </si>
  <si>
    <t>Mean</t>
  </si>
  <si>
    <t>SD</t>
  </si>
  <si>
    <t>SD%</t>
  </si>
  <si>
    <t>%</t>
  </si>
  <si>
    <t xml:space="preserve">% Diff from mean </t>
  </si>
  <si>
    <t>REFERENCE</t>
  </si>
  <si>
    <t>afer cyclo PM</t>
  </si>
  <si>
    <t>after cyclo PM</t>
  </si>
  <si>
    <t>after ICcyclo calib change</t>
  </si>
  <si>
    <t>average</t>
  </si>
  <si>
    <t>before ICcyclo calib change</t>
  </si>
  <si>
    <t>ICcyclo repairment</t>
  </si>
  <si>
    <t>new optical solution with new iso</t>
  </si>
  <si>
    <t/>
  </si>
  <si>
    <t>Energi (MeV)</t>
  </si>
  <si>
    <t>new iso position</t>
  </si>
  <si>
    <t>deflector change</t>
  </si>
  <si>
    <t>site config update</t>
  </si>
  <si>
    <t>Cyclo opening</t>
  </si>
  <si>
    <t>Repetition in the afternoon</t>
  </si>
  <si>
    <t>New site config</t>
  </si>
  <si>
    <t>Acute deflector change</t>
  </si>
  <si>
    <t>cyclo opening</t>
  </si>
  <si>
    <t>fast check</t>
  </si>
  <si>
    <t>Before cyclo PM</t>
  </si>
  <si>
    <t>After cyclo PM</t>
  </si>
  <si>
    <t>mean</t>
  </si>
  <si>
    <t>min</t>
  </si>
  <si>
    <t>max</t>
  </si>
  <si>
    <t>IC Roos + electrometer from GTR2</t>
  </si>
  <si>
    <t>After IC cyclo replacement</t>
  </si>
  <si>
    <t>Before IC1 replacement</t>
  </si>
  <si>
    <t>After IC1 replacement</t>
  </si>
  <si>
    <t>Date</t>
  </si>
  <si>
    <t>RSD (%)</t>
  </si>
  <si>
    <t>Reference dose (Gy)</t>
  </si>
  <si>
    <t>Difference from Reference value</t>
  </si>
  <si>
    <t>v</t>
  </si>
  <si>
    <t>Average dose (Gy)</t>
  </si>
  <si>
    <t>(DD/MM/YYYY)</t>
  </si>
  <si>
    <t>60 (MeV)</t>
  </si>
  <si>
    <t>70 (MeV)</t>
  </si>
  <si>
    <t>100 (MeV)</t>
  </si>
  <si>
    <t>120 (MeV)</t>
  </si>
  <si>
    <t>150 (MeV)</t>
  </si>
  <si>
    <t>170 (MeV)</t>
  </si>
  <si>
    <t>200 (MeV)</t>
  </si>
  <si>
    <t>226 (MeV)</t>
  </si>
  <si>
    <t>Reference measurements</t>
  </si>
  <si>
    <t>after IC cyclo calib change</t>
  </si>
  <si>
    <t>before IC cyclo calib change</t>
  </si>
  <si>
    <t>Average Difference from reference</t>
  </si>
  <si>
    <t>After BCREU replacement</t>
  </si>
  <si>
    <t>Data for Roos IC #3389</t>
  </si>
  <si>
    <t>Quick test for PROBREAST project</t>
  </si>
  <si>
    <t>2023-01-31 (Roos IC #3389)</t>
  </si>
  <si>
    <t>Dose (Gy)</t>
  </si>
  <si>
    <t>New Deflector</t>
  </si>
  <si>
    <t>ATTN!! Data after postprocesseing</t>
  </si>
  <si>
    <t>After IC Cyclo gains calibration</t>
  </si>
  <si>
    <t>After ECPM</t>
  </si>
  <si>
    <t>New calibration coefficient (0.35% higher than the previous one), blue slab phantom</t>
  </si>
  <si>
    <t>?</t>
  </si>
  <si>
    <t>Intervention to LLRF</t>
  </si>
  <si>
    <t>Validation after LLRF calibration</t>
  </si>
  <si>
    <t>New calibration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</si>
</sst>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0"/>
      <color rgb="FF9C57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2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</cellStyleXfs>
  <cellXfs count="25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2" fillId="0" borderId="0" xfId="0" applyFont="1"/>
    <xf numFmtId="165" fontId="0" fillId="0" borderId="0" xfId="1" applyNumberFormat="1" applyFont="1"/>
    <xf numFmtId="10" fontId="0" fillId="0" borderId="0" xfId="1" applyNumberFormat="1" applyFont="1"/>
    <xf numFmtId="14" fontId="2" fillId="0" borderId="1" xfId="0" applyNumberFormat="1" applyFont="1" applyBorder="1"/>
    <xf numFmtId="14" fontId="2" fillId="0" borderId="2" xfId="0" applyNumberFormat="1" applyFont="1" applyBorder="1"/>
    <xf numFmtId="14" fontId="2" fillId="0" borderId="3" xfId="0" applyNumberFormat="1" applyFont="1" applyBorder="1"/>
    <xf numFmtId="10" fontId="0" fillId="0" borderId="0" xfId="0" applyNumberFormat="1"/>
    <xf numFmtId="0" fontId="4" fillId="2" borderId="0" xfId="3"/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 applyAlignment="1">
      <alignment horizontal="right"/>
    </xf>
    <xf numFmtId="0" fontId="5" fillId="0" borderId="0" xfId="2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5" fillId="0" borderId="0" xfId="2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4" fillId="2" borderId="0" xfId="3" applyNumberFormat="1" applyAlignment="1">
      <alignment horizontal="center"/>
    </xf>
    <xf numFmtId="0" fontId="3" fillId="0" borderId="0" xfId="2" applyAlignment="1">
      <alignment horizontal="center"/>
    </xf>
    <xf numFmtId="0" fontId="6" fillId="3" borderId="0" xfId="2" applyFont="1" applyFill="1" applyAlignment="1">
      <alignment horizontal="center"/>
    </xf>
    <xf numFmtId="0" fontId="0" fillId="4" borderId="0" xfId="0" applyFill="1" applyAlignment="1">
      <alignment horizontal="center"/>
    </xf>
    <xf numFmtId="10" fontId="6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2" borderId="0" xfId="3" applyFont="1" applyAlignment="1">
      <alignment horizontal="center"/>
    </xf>
    <xf numFmtId="0" fontId="6" fillId="4" borderId="0" xfId="3" applyFont="1" applyFill="1" applyAlignment="1">
      <alignment horizontal="center"/>
    </xf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164" fontId="7" fillId="0" borderId="0" xfId="1" applyNumberFormat="1" applyFont="1" applyAlignment="1">
      <alignment horizontal="center"/>
    </xf>
    <xf numFmtId="10" fontId="7" fillId="0" borderId="0" xfId="1" applyNumberFormat="1" applyFont="1" applyAlignment="1">
      <alignment horizontal="center"/>
    </xf>
    <xf numFmtId="14" fontId="9" fillId="0" borderId="1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4" fontId="9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165" fontId="7" fillId="0" borderId="6" xfId="0" applyNumberFormat="1" applyFont="1" applyBorder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10" fontId="10" fillId="5" borderId="0" xfId="0" applyNumberFormat="1" applyFont="1" applyFill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center"/>
    </xf>
    <xf numFmtId="165" fontId="7" fillId="0" borderId="0" xfId="1" applyNumberFormat="1" applyFont="1"/>
    <xf numFmtId="14" fontId="9" fillId="0" borderId="4" xfId="0" applyNumberFormat="1" applyFont="1" applyBorder="1" applyAlignment="1">
      <alignment horizontal="center"/>
    </xf>
    <xf numFmtId="14" fontId="9" fillId="0" borderId="6" xfId="0" applyNumberFormat="1" applyFont="1" applyBorder="1" applyAlignment="1">
      <alignment horizontal="center"/>
    </xf>
    <xf numFmtId="14" fontId="7" fillId="0" borderId="12" xfId="0" applyNumberFormat="1" applyFont="1" applyBorder="1" applyAlignment="1">
      <alignment horizontal="center"/>
    </xf>
    <xf numFmtId="14" fontId="7" fillId="0" borderId="12" xfId="0" applyNumberFormat="1" applyFont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4" fontId="7" fillId="0" borderId="19" xfId="0" applyNumberFormat="1" applyFont="1" applyBorder="1" applyAlignment="1">
      <alignment horizontal="center"/>
    </xf>
    <xf numFmtId="14" fontId="7" fillId="0" borderId="20" xfId="0" applyNumberFormat="1" applyFont="1" applyBorder="1" applyAlignment="1">
      <alignment horizontal="center"/>
    </xf>
    <xf numFmtId="14" fontId="6" fillId="0" borderId="19" xfId="2" applyNumberFormat="1" applyFont="1" applyBorder="1" applyAlignment="1">
      <alignment horizontal="center"/>
    </xf>
    <xf numFmtId="14" fontId="7" fillId="0" borderId="22" xfId="0" applyNumberFormat="1" applyFont="1" applyBorder="1" applyAlignment="1">
      <alignment horizontal="center"/>
    </xf>
    <xf numFmtId="14" fontId="7" fillId="0" borderId="23" xfId="0" applyNumberFormat="1" applyFont="1" applyBorder="1" applyAlignment="1">
      <alignment horizontal="center"/>
    </xf>
    <xf numFmtId="0" fontId="7" fillId="0" borderId="9" xfId="0" applyFont="1" applyBorder="1"/>
    <xf numFmtId="0" fontId="7" fillId="0" borderId="12" xfId="0" applyFont="1" applyBorder="1" applyAlignment="1">
      <alignment horizontal="right"/>
    </xf>
    <xf numFmtId="0" fontId="7" fillId="0" borderId="13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16" fillId="6" borderId="12" xfId="4" applyFont="1" applyBorder="1" applyAlignment="1">
      <alignment horizontal="right"/>
    </xf>
    <xf numFmtId="165" fontId="16" fillId="6" borderId="30" xfId="4" applyNumberFormat="1" applyFont="1" applyBorder="1" applyAlignment="1">
      <alignment horizontal="center"/>
    </xf>
    <xf numFmtId="165" fontId="16" fillId="6" borderId="13" xfId="4" applyNumberFormat="1" applyFont="1" applyBorder="1" applyAlignment="1">
      <alignment horizontal="center"/>
    </xf>
    <xf numFmtId="165" fontId="16" fillId="6" borderId="31" xfId="4" applyNumberFormat="1" applyFont="1" applyBorder="1" applyAlignment="1">
      <alignment horizontal="center"/>
    </xf>
    <xf numFmtId="164" fontId="7" fillId="0" borderId="34" xfId="1" applyNumberFormat="1" applyFont="1" applyBorder="1" applyAlignment="1">
      <alignment horizontal="center"/>
    </xf>
    <xf numFmtId="164" fontId="7" fillId="0" borderId="35" xfId="1" applyNumberFormat="1" applyFont="1" applyBorder="1" applyAlignment="1">
      <alignment horizontal="center"/>
    </xf>
    <xf numFmtId="164" fontId="7" fillId="0" borderId="36" xfId="1" applyNumberFormat="1" applyFont="1" applyBorder="1" applyAlignment="1">
      <alignment horizontal="center"/>
    </xf>
    <xf numFmtId="0" fontId="9" fillId="8" borderId="26" xfId="0" applyFont="1" applyFill="1" applyBorder="1" applyAlignment="1">
      <alignment horizontal="center"/>
    </xf>
    <xf numFmtId="0" fontId="9" fillId="8" borderId="17" xfId="0" applyFont="1" applyFill="1" applyBorder="1" applyAlignment="1">
      <alignment horizontal="center"/>
    </xf>
    <xf numFmtId="0" fontId="9" fillId="8" borderId="27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7" fillId="8" borderId="5" xfId="0" applyFont="1" applyFill="1" applyBorder="1" applyAlignment="1">
      <alignment horizontal="center"/>
    </xf>
    <xf numFmtId="165" fontId="7" fillId="8" borderId="1" xfId="0" applyNumberFormat="1" applyFont="1" applyFill="1" applyBorder="1" applyAlignment="1">
      <alignment horizontal="center"/>
    </xf>
    <xf numFmtId="165" fontId="7" fillId="8" borderId="2" xfId="0" applyNumberFormat="1" applyFont="1" applyFill="1" applyBorder="1" applyAlignment="1">
      <alignment horizontal="center"/>
    </xf>
    <xf numFmtId="165" fontId="7" fillId="8" borderId="3" xfId="0" applyNumberFormat="1" applyFont="1" applyFill="1" applyBorder="1" applyAlignment="1">
      <alignment horizontal="center"/>
    </xf>
    <xf numFmtId="165" fontId="7" fillId="8" borderId="4" xfId="0" applyNumberFormat="1" applyFont="1" applyFill="1" applyBorder="1" applyAlignment="1">
      <alignment horizontal="center"/>
    </xf>
    <xf numFmtId="165" fontId="7" fillId="8" borderId="0" xfId="0" applyNumberFormat="1" applyFont="1" applyFill="1" applyAlignment="1">
      <alignment horizontal="center"/>
    </xf>
    <xf numFmtId="165" fontId="7" fillId="8" borderId="5" xfId="0" applyNumberFormat="1" applyFont="1" applyFill="1" applyBorder="1" applyAlignment="1">
      <alignment horizontal="center"/>
    </xf>
    <xf numFmtId="165" fontId="7" fillId="8" borderId="6" xfId="0" applyNumberFormat="1" applyFont="1" applyFill="1" applyBorder="1" applyAlignment="1">
      <alignment horizontal="center"/>
    </xf>
    <xf numFmtId="165" fontId="7" fillId="8" borderId="7" xfId="0" applyNumberFormat="1" applyFont="1" applyFill="1" applyBorder="1" applyAlignment="1">
      <alignment horizontal="center"/>
    </xf>
    <xf numFmtId="165" fontId="7" fillId="8" borderId="8" xfId="0" applyNumberFormat="1" applyFont="1" applyFill="1" applyBorder="1" applyAlignment="1">
      <alignment horizontal="center"/>
    </xf>
    <xf numFmtId="165" fontId="7" fillId="8" borderId="28" xfId="0" applyNumberFormat="1" applyFont="1" applyFill="1" applyBorder="1" applyAlignment="1">
      <alignment horizontal="center"/>
    </xf>
    <xf numFmtId="165" fontId="7" fillId="8" borderId="11" xfId="0" applyNumberFormat="1" applyFont="1" applyFill="1" applyBorder="1" applyAlignment="1">
      <alignment horizontal="center"/>
    </xf>
    <xf numFmtId="165" fontId="7" fillId="8" borderId="29" xfId="0" applyNumberFormat="1" applyFont="1" applyFill="1" applyBorder="1" applyAlignment="1">
      <alignment horizontal="center"/>
    </xf>
    <xf numFmtId="165" fontId="7" fillId="8" borderId="30" xfId="0" applyNumberFormat="1" applyFont="1" applyFill="1" applyBorder="1" applyAlignment="1">
      <alignment horizontal="center" vertical="center"/>
    </xf>
    <xf numFmtId="165" fontId="7" fillId="8" borderId="13" xfId="0" applyNumberFormat="1" applyFont="1" applyFill="1" applyBorder="1" applyAlignment="1">
      <alignment horizontal="center" vertical="center"/>
    </xf>
    <xf numFmtId="165" fontId="7" fillId="8" borderId="31" xfId="0" applyNumberFormat="1" applyFont="1" applyFill="1" applyBorder="1" applyAlignment="1">
      <alignment horizontal="center" vertical="center"/>
    </xf>
    <xf numFmtId="165" fontId="7" fillId="8" borderId="30" xfId="0" applyNumberFormat="1" applyFont="1" applyFill="1" applyBorder="1" applyAlignment="1">
      <alignment horizontal="center"/>
    </xf>
    <xf numFmtId="165" fontId="7" fillId="8" borderId="13" xfId="0" applyNumberFormat="1" applyFont="1" applyFill="1" applyBorder="1" applyAlignment="1">
      <alignment horizontal="center"/>
    </xf>
    <xf numFmtId="165" fontId="7" fillId="8" borderId="31" xfId="0" applyNumberFormat="1" applyFont="1" applyFill="1" applyBorder="1" applyAlignment="1">
      <alignment horizontal="center"/>
    </xf>
    <xf numFmtId="165" fontId="7" fillId="8" borderId="32" xfId="0" applyNumberFormat="1" applyFont="1" applyFill="1" applyBorder="1" applyAlignment="1">
      <alignment horizontal="center"/>
    </xf>
    <xf numFmtId="165" fontId="7" fillId="8" borderId="10" xfId="0" applyNumberFormat="1" applyFont="1" applyFill="1" applyBorder="1" applyAlignment="1">
      <alignment horizontal="center"/>
    </xf>
    <xf numFmtId="165" fontId="7" fillId="8" borderId="33" xfId="0" applyNumberFormat="1" applyFont="1" applyFill="1" applyBorder="1" applyAlignment="1">
      <alignment horizontal="center"/>
    </xf>
    <xf numFmtId="0" fontId="9" fillId="9" borderId="26" xfId="0" applyFont="1" applyFill="1" applyBorder="1" applyAlignment="1">
      <alignment horizontal="center" vertical="center"/>
    </xf>
    <xf numFmtId="0" fontId="9" fillId="9" borderId="17" xfId="0" applyFont="1" applyFill="1" applyBorder="1" applyAlignment="1">
      <alignment horizontal="center" vertical="center"/>
    </xf>
    <xf numFmtId="0" fontId="9" fillId="9" borderId="27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7" fillId="9" borderId="5" xfId="0" applyFont="1" applyFill="1" applyBorder="1" applyAlignment="1">
      <alignment horizontal="center"/>
    </xf>
    <xf numFmtId="164" fontId="7" fillId="9" borderId="1" xfId="1" applyNumberFormat="1" applyFont="1" applyFill="1" applyBorder="1" applyAlignment="1">
      <alignment horizontal="center"/>
    </xf>
    <xf numFmtId="164" fontId="7" fillId="9" borderId="2" xfId="1" applyNumberFormat="1" applyFont="1" applyFill="1" applyBorder="1" applyAlignment="1">
      <alignment horizontal="center"/>
    </xf>
    <xf numFmtId="164" fontId="7" fillId="9" borderId="3" xfId="1" applyNumberFormat="1" applyFont="1" applyFill="1" applyBorder="1" applyAlignment="1">
      <alignment horizontal="center"/>
    </xf>
    <xf numFmtId="164" fontId="7" fillId="9" borderId="4" xfId="1" applyNumberFormat="1" applyFont="1" applyFill="1" applyBorder="1" applyAlignment="1">
      <alignment horizontal="center"/>
    </xf>
    <xf numFmtId="164" fontId="7" fillId="9" borderId="0" xfId="1" applyNumberFormat="1" applyFont="1" applyFill="1" applyBorder="1" applyAlignment="1">
      <alignment horizontal="center"/>
    </xf>
    <xf numFmtId="164" fontId="7" fillId="9" borderId="5" xfId="1" applyNumberFormat="1" applyFont="1" applyFill="1" applyBorder="1" applyAlignment="1">
      <alignment horizontal="center"/>
    </xf>
    <xf numFmtId="164" fontId="7" fillId="9" borderId="6" xfId="1" applyNumberFormat="1" applyFont="1" applyFill="1" applyBorder="1" applyAlignment="1">
      <alignment horizontal="center"/>
    </xf>
    <xf numFmtId="164" fontId="7" fillId="9" borderId="7" xfId="1" applyNumberFormat="1" applyFont="1" applyFill="1" applyBorder="1" applyAlignment="1">
      <alignment horizontal="center"/>
    </xf>
    <xf numFmtId="164" fontId="7" fillId="9" borderId="8" xfId="1" applyNumberFormat="1" applyFont="1" applyFill="1" applyBorder="1" applyAlignment="1">
      <alignment horizontal="center"/>
    </xf>
    <xf numFmtId="164" fontId="7" fillId="9" borderId="28" xfId="1" applyNumberFormat="1" applyFont="1" applyFill="1" applyBorder="1" applyAlignment="1">
      <alignment horizontal="center"/>
    </xf>
    <xf numFmtId="164" fontId="7" fillId="9" borderId="11" xfId="1" applyNumberFormat="1" applyFont="1" applyFill="1" applyBorder="1" applyAlignment="1">
      <alignment horizontal="center"/>
    </xf>
    <xf numFmtId="164" fontId="7" fillId="9" borderId="29" xfId="1" applyNumberFormat="1" applyFont="1" applyFill="1" applyBorder="1" applyAlignment="1">
      <alignment horizontal="center"/>
    </xf>
    <xf numFmtId="164" fontId="7" fillId="9" borderId="30" xfId="1" applyNumberFormat="1" applyFont="1" applyFill="1" applyBorder="1" applyAlignment="1">
      <alignment horizontal="center"/>
    </xf>
    <xf numFmtId="164" fontId="7" fillId="9" borderId="13" xfId="1" applyNumberFormat="1" applyFont="1" applyFill="1" applyBorder="1" applyAlignment="1">
      <alignment horizontal="center"/>
    </xf>
    <xf numFmtId="164" fontId="7" fillId="9" borderId="31" xfId="1" applyNumberFormat="1" applyFont="1" applyFill="1" applyBorder="1" applyAlignment="1">
      <alignment horizontal="center"/>
    </xf>
    <xf numFmtId="164" fontId="7" fillId="9" borderId="32" xfId="1" applyNumberFormat="1" applyFont="1" applyFill="1" applyBorder="1" applyAlignment="1">
      <alignment horizontal="center"/>
    </xf>
    <xf numFmtId="164" fontId="7" fillId="9" borderId="10" xfId="1" applyNumberFormat="1" applyFont="1" applyFill="1" applyBorder="1" applyAlignment="1">
      <alignment horizontal="center"/>
    </xf>
    <xf numFmtId="164" fontId="7" fillId="9" borderId="33" xfId="1" applyNumberFormat="1" applyFont="1" applyFill="1" applyBorder="1" applyAlignment="1">
      <alignment horizontal="center"/>
    </xf>
    <xf numFmtId="0" fontId="19" fillId="7" borderId="12" xfId="5" applyFont="1" applyBorder="1" applyAlignment="1">
      <alignment horizontal="right"/>
    </xf>
    <xf numFmtId="165" fontId="19" fillId="7" borderId="30" xfId="5" applyNumberFormat="1" applyFont="1" applyBorder="1" applyAlignment="1">
      <alignment horizontal="center"/>
    </xf>
    <xf numFmtId="165" fontId="19" fillId="7" borderId="13" xfId="5" applyNumberFormat="1" applyFont="1" applyBorder="1" applyAlignment="1">
      <alignment horizontal="center"/>
    </xf>
    <xf numFmtId="165" fontId="19" fillId="7" borderId="31" xfId="5" applyNumberFormat="1" applyFont="1" applyBorder="1" applyAlignment="1">
      <alignment horizontal="center"/>
    </xf>
    <xf numFmtId="0" fontId="15" fillId="9" borderId="14" xfId="3" applyFont="1" applyFill="1" applyBorder="1" applyAlignment="1">
      <alignment horizontal="center"/>
    </xf>
    <xf numFmtId="14" fontId="7" fillId="0" borderId="16" xfId="0" applyNumberFormat="1" applyFont="1" applyBorder="1" applyAlignment="1">
      <alignment horizontal="center"/>
    </xf>
    <xf numFmtId="164" fontId="7" fillId="9" borderId="26" xfId="1" applyNumberFormat="1" applyFont="1" applyFill="1" applyBorder="1" applyAlignment="1">
      <alignment horizontal="center"/>
    </xf>
    <xf numFmtId="164" fontId="7" fillId="9" borderId="17" xfId="1" applyNumberFormat="1" applyFont="1" applyFill="1" applyBorder="1" applyAlignment="1">
      <alignment horizontal="center"/>
    </xf>
    <xf numFmtId="164" fontId="7" fillId="9" borderId="27" xfId="1" applyNumberFormat="1" applyFont="1" applyFill="1" applyBorder="1" applyAlignment="1">
      <alignment horizontal="center"/>
    </xf>
    <xf numFmtId="0" fontId="15" fillId="9" borderId="18" xfId="3" applyFont="1" applyFill="1" applyBorder="1" applyAlignment="1">
      <alignment horizontal="center"/>
    </xf>
    <xf numFmtId="164" fontId="7" fillId="9" borderId="37" xfId="1" applyNumberFormat="1" applyFont="1" applyFill="1" applyBorder="1" applyAlignment="1">
      <alignment horizontal="center"/>
    </xf>
    <xf numFmtId="164" fontId="7" fillId="9" borderId="24" xfId="1" applyNumberFormat="1" applyFont="1" applyFill="1" applyBorder="1" applyAlignment="1">
      <alignment horizontal="center"/>
    </xf>
    <xf numFmtId="164" fontId="7" fillId="9" borderId="38" xfId="1" applyNumberFormat="1" applyFont="1" applyFill="1" applyBorder="1" applyAlignment="1">
      <alignment horizontal="center"/>
    </xf>
    <xf numFmtId="0" fontId="15" fillId="9" borderId="25" xfId="3" applyFont="1" applyFill="1" applyBorder="1" applyAlignment="1">
      <alignment horizontal="center"/>
    </xf>
    <xf numFmtId="0" fontId="15" fillId="9" borderId="15" xfId="3" applyFont="1" applyFill="1" applyBorder="1" applyAlignment="1">
      <alignment horizontal="center"/>
    </xf>
    <xf numFmtId="0" fontId="7" fillId="8" borderId="26" xfId="0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/>
    </xf>
    <xf numFmtId="0" fontId="7" fillId="8" borderId="27" xfId="0" applyFont="1" applyFill="1" applyBorder="1" applyAlignment="1">
      <alignment horizontal="center"/>
    </xf>
    <xf numFmtId="165" fontId="7" fillId="8" borderId="37" xfId="0" applyNumberFormat="1" applyFont="1" applyFill="1" applyBorder="1" applyAlignment="1">
      <alignment horizontal="center"/>
    </xf>
    <xf numFmtId="165" fontId="7" fillId="8" borderId="24" xfId="0" applyNumberFormat="1" applyFont="1" applyFill="1" applyBorder="1" applyAlignment="1">
      <alignment horizontal="center"/>
    </xf>
    <xf numFmtId="165" fontId="7" fillId="8" borderId="38" xfId="0" applyNumberFormat="1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21" xfId="0" applyFont="1" applyFill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0" fillId="0" borderId="25" xfId="0" applyBorder="1"/>
    <xf numFmtId="0" fontId="7" fillId="0" borderId="41" xfId="0" applyFont="1" applyBorder="1" applyAlignment="1">
      <alignment horizontal="center"/>
    </xf>
    <xf numFmtId="14" fontId="9" fillId="0" borderId="42" xfId="0" applyNumberFormat="1" applyFont="1" applyBorder="1" applyAlignment="1">
      <alignment horizontal="center"/>
    </xf>
    <xf numFmtId="14" fontId="7" fillId="0" borderId="42" xfId="0" applyNumberFormat="1" applyFont="1" applyBorder="1" applyAlignment="1">
      <alignment horizontal="center"/>
    </xf>
    <xf numFmtId="14" fontId="7" fillId="0" borderId="42" xfId="0" applyNumberFormat="1" applyFont="1" applyBorder="1" applyAlignment="1">
      <alignment horizontal="center" vertical="center"/>
    </xf>
    <xf numFmtId="14" fontId="6" fillId="0" borderId="42" xfId="2" applyNumberFormat="1" applyFont="1" applyBorder="1" applyAlignment="1">
      <alignment horizontal="center"/>
    </xf>
    <xf numFmtId="0" fontId="7" fillId="0" borderId="41" xfId="0" applyFont="1" applyBorder="1" applyAlignment="1">
      <alignment horizontal="center" vertical="center"/>
    </xf>
    <xf numFmtId="164" fontId="7" fillId="0" borderId="42" xfId="1" applyNumberFormat="1" applyFont="1" applyBorder="1" applyAlignment="1">
      <alignment horizontal="center"/>
    </xf>
    <xf numFmtId="164" fontId="7" fillId="0" borderId="41" xfId="1" applyNumberFormat="1" applyFont="1" applyBorder="1" applyAlignment="1">
      <alignment horizontal="center"/>
    </xf>
    <xf numFmtId="0" fontId="7" fillId="0" borderId="39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wrapText="1"/>
    </xf>
    <xf numFmtId="0" fontId="7" fillId="10" borderId="41" xfId="0" applyFont="1" applyFill="1" applyBorder="1" applyAlignment="1">
      <alignment horizontal="center" vertical="center"/>
    </xf>
    <xf numFmtId="0" fontId="7" fillId="11" borderId="41" xfId="0" applyFont="1" applyFill="1" applyBorder="1" applyAlignment="1">
      <alignment horizontal="center" vertical="center"/>
    </xf>
    <xf numFmtId="14" fontId="9" fillId="0" borderId="40" xfId="0" applyNumberFormat="1" applyFont="1" applyBorder="1" applyAlignment="1">
      <alignment horizontal="center"/>
    </xf>
    <xf numFmtId="164" fontId="7" fillId="0" borderId="40" xfId="1" applyNumberFormat="1" applyFont="1" applyBorder="1" applyAlignment="1">
      <alignment horizontal="center"/>
    </xf>
    <xf numFmtId="14" fontId="9" fillId="0" borderId="41" xfId="0" applyNumberFormat="1" applyFont="1" applyBorder="1" applyAlignment="1">
      <alignment horizontal="center"/>
    </xf>
    <xf numFmtId="0" fontId="7" fillId="0" borderId="21" xfId="0" applyFont="1" applyBorder="1"/>
    <xf numFmtId="0" fontId="15" fillId="5" borderId="21" xfId="0" applyFont="1" applyFill="1" applyBorder="1" applyAlignment="1">
      <alignment horizontal="center"/>
    </xf>
    <xf numFmtId="0" fontId="7" fillId="0" borderId="14" xfId="0" applyFont="1" applyBorder="1"/>
    <xf numFmtId="0" fontId="15" fillId="9" borderId="43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165" fontId="7" fillId="8" borderId="26" xfId="0" applyNumberFormat="1" applyFont="1" applyFill="1" applyBorder="1" applyAlignment="1">
      <alignment horizontal="center"/>
    </xf>
    <xf numFmtId="165" fontId="7" fillId="8" borderId="17" xfId="0" applyNumberFormat="1" applyFont="1" applyFill="1" applyBorder="1" applyAlignment="1">
      <alignment horizontal="center"/>
    </xf>
    <xf numFmtId="165" fontId="7" fillId="8" borderId="27" xfId="0" applyNumberFormat="1" applyFont="1" applyFill="1" applyBorder="1" applyAlignment="1">
      <alignment horizontal="center"/>
    </xf>
    <xf numFmtId="164" fontId="7" fillId="9" borderId="14" xfId="1" applyNumberFormat="1" applyFont="1" applyFill="1" applyBorder="1" applyAlignment="1">
      <alignment horizontal="center"/>
    </xf>
    <xf numFmtId="14" fontId="7" fillId="3" borderId="42" xfId="0" applyNumberFormat="1" applyFont="1" applyFill="1" applyBorder="1" applyAlignment="1">
      <alignment horizontal="center"/>
    </xf>
    <xf numFmtId="164" fontId="7" fillId="3" borderId="42" xfId="1" applyNumberFormat="1" applyFont="1" applyFill="1" applyBorder="1" applyAlignment="1">
      <alignment horizontal="center"/>
    </xf>
    <xf numFmtId="14" fontId="7" fillId="12" borderId="42" xfId="0" applyNumberFormat="1" applyFont="1" applyFill="1" applyBorder="1" applyAlignment="1">
      <alignment horizontal="center"/>
    </xf>
    <xf numFmtId="164" fontId="7" fillId="12" borderId="42" xfId="1" applyNumberFormat="1" applyFont="1" applyFill="1" applyBorder="1" applyAlignment="1">
      <alignment horizontal="center"/>
    </xf>
    <xf numFmtId="14" fontId="7" fillId="13" borderId="42" xfId="0" applyNumberFormat="1" applyFont="1" applyFill="1" applyBorder="1" applyAlignment="1">
      <alignment horizontal="center"/>
    </xf>
    <xf numFmtId="164" fontId="7" fillId="13" borderId="42" xfId="1" applyNumberFormat="1" applyFont="1" applyFill="1" applyBorder="1" applyAlignment="1">
      <alignment horizontal="center"/>
    </xf>
    <xf numFmtId="14" fontId="6" fillId="13" borderId="42" xfId="0" applyNumberFormat="1" applyFont="1" applyFill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14" fontId="7" fillId="9" borderId="0" xfId="0" applyNumberFormat="1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10" fillId="5" borderId="4" xfId="0" applyNumberFormat="1" applyFont="1" applyFill="1" applyBorder="1" applyAlignment="1">
      <alignment horizontal="center"/>
    </xf>
    <xf numFmtId="10" fontId="10" fillId="5" borderId="5" xfId="0" applyNumberFormat="1" applyFont="1" applyFill="1" applyBorder="1" applyAlignment="1">
      <alignment horizontal="center"/>
    </xf>
    <xf numFmtId="10" fontId="6" fillId="0" borderId="4" xfId="2" applyNumberFormat="1" applyFont="1" applyBorder="1" applyAlignment="1">
      <alignment horizontal="center"/>
    </xf>
    <xf numFmtId="10" fontId="6" fillId="0" borderId="5" xfId="2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6" fillId="0" borderId="7" xfId="2" applyNumberFormat="1" applyFont="1" applyBorder="1" applyAlignment="1">
      <alignment horizontal="center"/>
    </xf>
    <xf numFmtId="10" fontId="6" fillId="0" borderId="8" xfId="2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164" fontId="7" fillId="0" borderId="42" xfId="1" applyNumberFormat="1" applyFont="1" applyFill="1" applyBorder="1" applyAlignment="1">
      <alignment horizontal="center"/>
    </xf>
    <xf numFmtId="14" fontId="7" fillId="4" borderId="0" xfId="0" applyNumberFormat="1" applyFont="1" applyFill="1" applyAlignment="1">
      <alignment horizontal="center"/>
    </xf>
    <xf numFmtId="14" fontId="7" fillId="5" borderId="0" xfId="0" applyNumberFormat="1" applyFont="1" applyFill="1" applyAlignment="1">
      <alignment horizontal="center"/>
    </xf>
    <xf numFmtId="0" fontId="3" fillId="5" borderId="0" xfId="2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0" fillId="5" borderId="0" xfId="0" applyFont="1" applyFill="1" applyAlignment="1">
      <alignment horizontal="center" vertical="center" wrapText="1"/>
    </xf>
    <xf numFmtId="0" fontId="7" fillId="5" borderId="0" xfId="0" applyFont="1" applyFill="1"/>
    <xf numFmtId="166" fontId="7" fillId="5" borderId="0" xfId="0" applyNumberFormat="1" applyFont="1" applyFill="1" applyAlignment="1">
      <alignment horizontal="center"/>
    </xf>
    <xf numFmtId="0" fontId="21" fillId="5" borderId="0" xfId="0" applyFont="1" applyFill="1" applyAlignment="1">
      <alignment horizontal="center" vertical="center" wrapText="1"/>
    </xf>
    <xf numFmtId="0" fontId="21" fillId="5" borderId="0" xfId="0" applyFont="1" applyFill="1" applyAlignment="1">
      <alignment horizontal="center" wrapText="1"/>
    </xf>
    <xf numFmtId="14" fontId="22" fillId="5" borderId="0" xfId="0" applyNumberFormat="1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166" fontId="24" fillId="5" borderId="0" xfId="0" applyNumberFormat="1" applyFont="1" applyFill="1" applyAlignment="1">
      <alignment horizontal="center"/>
    </xf>
    <xf numFmtId="14" fontId="23" fillId="5" borderId="0" xfId="0" applyNumberFormat="1" applyFont="1" applyFill="1" applyAlignment="1">
      <alignment horizontal="center"/>
    </xf>
    <xf numFmtId="0" fontId="6" fillId="5" borderId="0" xfId="2" applyFont="1" applyFill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4" fontId="7" fillId="9" borderId="30" xfId="1" applyNumberFormat="1" applyFont="1" applyFill="1" applyBorder="1" applyAlignment="1">
      <alignment horizontal="center" vertical="center"/>
    </xf>
    <xf numFmtId="164" fontId="7" fillId="9" borderId="13" xfId="1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vertical="center" wrapText="1"/>
    </xf>
    <xf numFmtId="0" fontId="7" fillId="0" borderId="42" xfId="0" applyFont="1" applyBorder="1"/>
    <xf numFmtId="164" fontId="7" fillId="14" borderId="42" xfId="1" applyNumberFormat="1" applyFont="1" applyFill="1" applyBorder="1" applyAlignment="1">
      <alignment horizontal="center"/>
    </xf>
    <xf numFmtId="164" fontId="6" fillId="14" borderId="42" xfId="1" applyNumberFormat="1" applyFont="1" applyFill="1" applyBorder="1" applyAlignment="1">
      <alignment horizontal="center"/>
    </xf>
    <xf numFmtId="164" fontId="6" fillId="14" borderId="9" xfId="1" applyNumberFormat="1" applyFont="1" applyFill="1" applyBorder="1" applyAlignment="1">
      <alignment horizontal="center"/>
    </xf>
    <xf numFmtId="164" fontId="7" fillId="9" borderId="3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7" fillId="6" borderId="0" xfId="4" applyFont="1" applyAlignment="1">
      <alignment horizontal="center"/>
    </xf>
    <xf numFmtId="0" fontId="6" fillId="5" borderId="0" xfId="2" applyFont="1" applyFill="1" applyAlignment="1">
      <alignment horizontal="center"/>
    </xf>
    <xf numFmtId="0" fontId="18" fillId="7" borderId="0" xfId="5" applyFont="1" applyAlignment="1">
      <alignment horizontal="center"/>
    </xf>
  </cellXfs>
  <cellStyles count="6">
    <cellStyle name="Bad" xfId="3" builtinId="27"/>
    <cellStyle name="Good" xfId="4" builtinId="26"/>
    <cellStyle name="Neutral" xfId="5" builtinId="28"/>
    <cellStyle name="Normal" xfId="0" builtinId="0"/>
    <cellStyle name="Normal 2" xfId="2" xr:uid="{00000000-0005-0000-0000-000002000000}"/>
    <cellStyle name="Percent" xfId="1" builtinId="5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% difference from mean dose value GTR1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0.20606796995203186"/>
          <c:y val="1.1544011544011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228553789812762"/>
          <c:y val="8.2407866044943948E-2"/>
          <c:w val="0.84455050069870363"/>
          <c:h val="0.724517722694837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'GTR1'!$D$23:$D$25</c:f>
              <c:strCache>
                <c:ptCount val="3"/>
                <c:pt idx="0">
                  <c:v>16/10/2018</c:v>
                </c:pt>
                <c:pt idx="2">
                  <c:v>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'GTR1'!$C$26:$C$33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  <c:pt idx="7">
                  <c:v>226</c:v>
                </c:pt>
              </c:numCache>
            </c:numRef>
          </c:xVal>
          <c:yVal>
            <c:numRef>
              <c:f>'GTR1'!$D$26:$D$33</c:f>
              <c:numCache>
                <c:formatCode>0.00%</c:formatCode>
                <c:ptCount val="8"/>
                <c:pt idx="0">
                  <c:v>4.673879854033558E-5</c:v>
                </c:pt>
                <c:pt idx="1">
                  <c:v>1.5974366546067653E-3</c:v>
                </c:pt>
                <c:pt idx="2">
                  <c:v>2.1767617619190549E-3</c:v>
                </c:pt>
                <c:pt idx="3">
                  <c:v>2.9759826859474536E-3</c:v>
                </c:pt>
                <c:pt idx="4">
                  <c:v>4.2312312845347311E-3</c:v>
                </c:pt>
                <c:pt idx="5">
                  <c:v>3.8469878862907869E-3</c:v>
                </c:pt>
                <c:pt idx="6">
                  <c:v>5.1594731908828351E-3</c:v>
                </c:pt>
                <c:pt idx="7">
                  <c:v>3.657091478113772E-3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3-4821-817F-BCAC17A4E7E4}"/>
            </c:ext>
          </c:extLst>
        </c:ser>
        <c:ser>
          <c:idx val="1"/>
          <c:order val="1"/>
          <c:tx>
            <c:strRef>
              <c:f>'GTR1'!$F$23:$F$25</c:f>
              <c:strCache>
                <c:ptCount val="3"/>
                <c:pt idx="0">
                  <c:v>19/10/2018</c:v>
                </c:pt>
                <c:pt idx="2">
                  <c:v>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'GTR1'!$C$13:$C$20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  <c:pt idx="7">
                  <c:v>226</c:v>
                </c:pt>
              </c:numCache>
            </c:numRef>
          </c:xVal>
          <c:yVal>
            <c:numRef>
              <c:f>'GTR1'!$F$26:$F$33</c:f>
              <c:numCache>
                <c:formatCode>0.00%</c:formatCode>
                <c:ptCount val="8"/>
                <c:pt idx="0">
                  <c:v>-5.542787458439058E-4</c:v>
                </c:pt>
                <c:pt idx="1">
                  <c:v>-3.0811698300432511E-3</c:v>
                </c:pt>
                <c:pt idx="2">
                  <c:v>-3.6365548257514257E-3</c:v>
                </c:pt>
                <c:pt idx="3">
                  <c:v>-3.4256307961857413E-3</c:v>
                </c:pt>
                <c:pt idx="4">
                  <c:v>-4.0440055319188595E-3</c:v>
                </c:pt>
                <c:pt idx="5">
                  <c:v>-4.25541076903313E-3</c:v>
                </c:pt>
                <c:pt idx="6">
                  <c:v>-5.1340515279594268E-3</c:v>
                </c:pt>
                <c:pt idx="7">
                  <c:v>-4.6510560172148274E-3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A3-4821-817F-BCAC17A4E7E4}"/>
            </c:ext>
          </c:extLst>
        </c:ser>
        <c:ser>
          <c:idx val="2"/>
          <c:order val="2"/>
          <c:tx>
            <c:strRef>
              <c:f>'GTR1'!$E$23:$E$25</c:f>
              <c:strCache>
                <c:ptCount val="3"/>
                <c:pt idx="0">
                  <c:v>18/10/2018</c:v>
                </c:pt>
                <c:pt idx="2">
                  <c:v>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'GTR1'!$C$13:$C$20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  <c:pt idx="7">
                  <c:v>226</c:v>
                </c:pt>
              </c:numCache>
            </c:numRef>
          </c:xVal>
          <c:yVal>
            <c:numRef>
              <c:f>'GTR1'!$E$26:$E$33</c:f>
              <c:numCache>
                <c:formatCode>0.00%</c:formatCode>
                <c:ptCount val="8"/>
                <c:pt idx="0">
                  <c:v>1.4157701584671667E-3</c:v>
                </c:pt>
                <c:pt idx="1">
                  <c:v>-4.5745223752025055E-4</c:v>
                </c:pt>
                <c:pt idx="2">
                  <c:v>-9.3265243860607416E-4</c:v>
                </c:pt>
                <c:pt idx="3">
                  <c:v>-6.026685777993368E-4</c:v>
                </c:pt>
                <c:pt idx="4">
                  <c:v>-2.3417026838371546E-3</c:v>
                </c:pt>
                <c:pt idx="5">
                  <c:v>-1.3023421172648764E-3</c:v>
                </c:pt>
                <c:pt idx="6">
                  <c:v>-1.4622760396202361E-3</c:v>
                </c:pt>
                <c:pt idx="7">
                  <c:v>-1.3561212138977208E-3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2-466F-8196-04815A6EC19E}"/>
            </c:ext>
          </c:extLst>
        </c:ser>
        <c:ser>
          <c:idx val="3"/>
          <c:order val="3"/>
          <c:tx>
            <c:strRef>
              <c:f>'GTR1'!$G$23:$G$25</c:f>
              <c:strCache>
                <c:ptCount val="3"/>
                <c:pt idx="0">
                  <c:v>22/10/2018</c:v>
                </c:pt>
                <c:pt idx="2">
                  <c:v>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'GTR1'!$C$13:$C$20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  <c:pt idx="7">
                  <c:v>226</c:v>
                </c:pt>
              </c:numCache>
            </c:numRef>
          </c:xVal>
          <c:yVal>
            <c:numRef>
              <c:f>'GTR1'!$G$26:$G$33</c:f>
              <c:numCache>
                <c:formatCode>0.00%</c:formatCode>
                <c:ptCount val="8"/>
                <c:pt idx="0">
                  <c:v>-5.5772821330694056E-3</c:v>
                </c:pt>
                <c:pt idx="1">
                  <c:v>-1.9760144569956895E-3</c:v>
                </c:pt>
                <c:pt idx="2">
                  <c:v>-6.7893405578900445E-4</c:v>
                </c:pt>
                <c:pt idx="3">
                  <c:v>-1.2751605064066363E-3</c:v>
                </c:pt>
                <c:pt idx="4">
                  <c:v>-8.6211815567627248E-4</c:v>
                </c:pt>
                <c:pt idx="5">
                  <c:v>-5.3769773105938334E-4</c:v>
                </c:pt>
                <c:pt idx="6">
                  <c:v>-8.1742512961879843E-4</c:v>
                </c:pt>
                <c:pt idx="7">
                  <c:v>2.3048969386274543E-4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B-4278-BFF3-1FD6A73F83FE}"/>
            </c:ext>
          </c:extLst>
        </c:ser>
        <c:ser>
          <c:idx val="4"/>
          <c:order val="4"/>
          <c:tx>
            <c:strRef>
              <c:f>'GTR1'!$H$23:$H$25</c:f>
              <c:strCache>
                <c:ptCount val="3"/>
                <c:pt idx="0">
                  <c:v>26/10/2018</c:v>
                </c:pt>
                <c:pt idx="2">
                  <c:v>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'GTR1'!$C$26:$C$33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  <c:pt idx="7">
                  <c:v>226</c:v>
                </c:pt>
              </c:numCache>
            </c:numRef>
          </c:xVal>
          <c:yVal>
            <c:numRef>
              <c:f>'GTR1'!$H$26:$H$33</c:f>
              <c:numCache>
                <c:formatCode>0.00%</c:formatCode>
                <c:ptCount val="8"/>
                <c:pt idx="0">
                  <c:v>4.6690519219056981E-3</c:v>
                </c:pt>
                <c:pt idx="1">
                  <c:v>3.9171998699529809E-3</c:v>
                </c:pt>
                <c:pt idx="2">
                  <c:v>3.0713795582273384E-3</c:v>
                </c:pt>
                <c:pt idx="3">
                  <c:v>2.3274771944443717E-3</c:v>
                </c:pt>
                <c:pt idx="4">
                  <c:v>3.0165950868970004E-3</c:v>
                </c:pt>
                <c:pt idx="5">
                  <c:v>2.2484627310672689E-3</c:v>
                </c:pt>
                <c:pt idx="6">
                  <c:v>2.2542795063154042E-3</c:v>
                </c:pt>
                <c:pt idx="7">
                  <c:v>2.1195960591362528E-3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8-436A-8E6E-2C69C7B5067B}"/>
            </c:ext>
          </c:extLst>
        </c:ser>
        <c:ser>
          <c:idx val="5"/>
          <c:order val="5"/>
          <c:tx>
            <c:strRef>
              <c:f>'GTR1'!$I$23:$I$25</c:f>
              <c:strCache>
                <c:ptCount val="3"/>
                <c:pt idx="0">
                  <c:v>05/11/2018</c:v>
                </c:pt>
                <c:pt idx="1">
                  <c:v>afer cyclo PM</c:v>
                </c:pt>
                <c:pt idx="2">
                  <c:v>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'GTR1'!$C$26:$C$33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  <c:pt idx="7">
                  <c:v>226</c:v>
                </c:pt>
              </c:numCache>
            </c:numRef>
          </c:xVal>
          <c:yVal>
            <c:numRef>
              <c:f>'GTR1'!$I$26:$I$33</c:f>
              <c:numCache>
                <c:formatCode>0.00%</c:formatCode>
                <c:ptCount val="8"/>
                <c:pt idx="0">
                  <c:v>1.2079770923218991E-3</c:v>
                </c:pt>
                <c:pt idx="1">
                  <c:v>2.2566281195557369E-3</c:v>
                </c:pt>
                <c:pt idx="2">
                  <c:v>-1.0282143765408813E-3</c:v>
                </c:pt>
                <c:pt idx="3">
                  <c:v>-1.2767216424151018E-3</c:v>
                </c:pt>
                <c:pt idx="4">
                  <c:v>-3.1017544023006494E-3</c:v>
                </c:pt>
                <c:pt idx="5">
                  <c:v>-1.8086099397801592E-3</c:v>
                </c:pt>
                <c:pt idx="6">
                  <c:v>-1.3360233862714788E-3</c:v>
                </c:pt>
                <c:pt idx="7">
                  <c:v>-2.5888543590669721E-3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C-413F-B20B-F367781E0C00}"/>
            </c:ext>
          </c:extLst>
        </c:ser>
        <c:ser>
          <c:idx val="6"/>
          <c:order val="6"/>
          <c:tx>
            <c:strRef>
              <c:f>'GTR1'!$J$23:$J$25</c:f>
              <c:strCache>
                <c:ptCount val="3"/>
                <c:pt idx="0">
                  <c:v>15/11/2018</c:v>
                </c:pt>
                <c:pt idx="1">
                  <c:v>Dos</c:v>
                </c:pt>
                <c:pt idx="2">
                  <c:v>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'GTR1'!$C$26:$C$33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  <c:pt idx="7">
                  <c:v>226</c:v>
                </c:pt>
              </c:numCache>
            </c:numRef>
          </c:xVal>
          <c:yVal>
            <c:numRef>
              <c:f>'GTR1'!$J$26:$J$33</c:f>
              <c:numCache>
                <c:formatCode>0.00%</c:formatCode>
                <c:ptCount val="8"/>
                <c:pt idx="0">
                  <c:v>-9.5849624685451218E-5</c:v>
                </c:pt>
                <c:pt idx="1">
                  <c:v>-9.0587821200915908E-4</c:v>
                </c:pt>
                <c:pt idx="2">
                  <c:v>-1.8409528741559766E-3</c:v>
                </c:pt>
                <c:pt idx="3">
                  <c:v>-3.8677230278550967E-3</c:v>
                </c:pt>
                <c:pt idx="4">
                  <c:v>-2.8298589329776025E-3</c:v>
                </c:pt>
                <c:pt idx="5">
                  <c:v>-3.0539075025932672E-3</c:v>
                </c:pt>
                <c:pt idx="6">
                  <c:v>-4.1730084068926088E-3</c:v>
                </c:pt>
                <c:pt idx="7">
                  <c:v>-3.84377009749437E-3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C-413F-B20B-F367781E0C00}"/>
            </c:ext>
          </c:extLst>
        </c:ser>
        <c:ser>
          <c:idx val="7"/>
          <c:order val="7"/>
          <c:tx>
            <c:strRef>
              <c:f>'GTR1'!$L$23:$L$24</c:f>
              <c:strCache>
                <c:ptCount val="2"/>
                <c:pt idx="0">
                  <c:v>12/12/2018</c:v>
                </c:pt>
                <c:pt idx="1">
                  <c:v>ICcyclo repairment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'GTR1'!$C$26:$C$33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  <c:pt idx="7">
                  <c:v>226</c:v>
                </c:pt>
              </c:numCache>
            </c:numRef>
          </c:xVal>
          <c:yVal>
            <c:numRef>
              <c:f>'GTR1'!$L$26:$L$33</c:f>
              <c:numCache>
                <c:formatCode>0.00%</c:formatCode>
                <c:ptCount val="8"/>
                <c:pt idx="0">
                  <c:v>-1.6401716712854952E-3</c:v>
                </c:pt>
                <c:pt idx="1">
                  <c:v>-1.5591334898548137E-3</c:v>
                </c:pt>
                <c:pt idx="2">
                  <c:v>-9.991827452011659E-4</c:v>
                </c:pt>
                <c:pt idx="3">
                  <c:v>-1.7354430339046045E-3</c:v>
                </c:pt>
                <c:pt idx="4">
                  <c:v>-2.5114405728959843E-3</c:v>
                </c:pt>
                <c:pt idx="5">
                  <c:v>-6.898597266370432E-4</c:v>
                </c:pt>
                <c:pt idx="6">
                  <c:v>-1.8359458804102502E-3</c:v>
                </c:pt>
                <c:pt idx="7">
                  <c:v>-1.5950127454158469E-3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7C-413F-B20B-F367781E0C00}"/>
            </c:ext>
          </c:extLst>
        </c:ser>
        <c:ser>
          <c:idx val="8"/>
          <c:order val="8"/>
          <c:tx>
            <c:strRef>
              <c:f>'GTR1'!$M$23</c:f>
              <c:strCache>
                <c:ptCount val="1"/>
                <c:pt idx="0">
                  <c:v>08/01/2019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'GTR1'!$C$26:$C$33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  <c:pt idx="7">
                  <c:v>226</c:v>
                </c:pt>
              </c:numCache>
            </c:numRef>
          </c:xVal>
          <c:yVal>
            <c:numRef>
              <c:f>'GTR1'!$M$26:$M$33</c:f>
              <c:numCache>
                <c:formatCode>0.00%</c:formatCode>
                <c:ptCount val="8"/>
                <c:pt idx="0">
                  <c:v>-6.4522452085419291E-3</c:v>
                </c:pt>
                <c:pt idx="1">
                  <c:v>-4.3552635342821722E-3</c:v>
                </c:pt>
                <c:pt idx="2">
                  <c:v>-5.6407665524750294E-3</c:v>
                </c:pt>
                <c:pt idx="3">
                  <c:v>-7.7697397851401728E-3</c:v>
                </c:pt>
                <c:pt idx="4">
                  <c:v>-1.0106352173504529E-2</c:v>
                </c:pt>
                <c:pt idx="5">
                  <c:v>-8.4750712190743149E-3</c:v>
                </c:pt>
                <c:pt idx="6">
                  <c:v>-7.6888976552476063E-3</c:v>
                </c:pt>
                <c:pt idx="7">
                  <c:v>-7.4212039101092531E-3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7C-413F-B20B-F367781E0C00}"/>
            </c:ext>
          </c:extLst>
        </c:ser>
        <c:ser>
          <c:idx val="9"/>
          <c:order val="9"/>
          <c:tx>
            <c:strRef>
              <c:f>'GTR1'!$N$23:$N$25</c:f>
              <c:strCache>
                <c:ptCount val="3"/>
                <c:pt idx="0">
                  <c:v>24/01/2019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'GTR1'!$C$26:$C$33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  <c:pt idx="7">
                  <c:v>226</c:v>
                </c:pt>
              </c:numCache>
            </c:numRef>
          </c:xVal>
          <c:yVal>
            <c:numRef>
              <c:f>'GTR1'!$N$26:$N$33</c:f>
              <c:numCache>
                <c:formatCode>0.00%</c:formatCode>
                <c:ptCount val="8"/>
                <c:pt idx="0">
                  <c:v>-7.9405177378144565E-3</c:v>
                </c:pt>
                <c:pt idx="1">
                  <c:v>-2.2421996318291448E-3</c:v>
                </c:pt>
                <c:pt idx="2">
                  <c:v>-3.8769467540633595E-4</c:v>
                </c:pt>
                <c:pt idx="3">
                  <c:v>-2.6773954827222779E-3</c:v>
                </c:pt>
                <c:pt idx="4">
                  <c:v>-6.5510140336755285E-4</c:v>
                </c:pt>
                <c:pt idx="5">
                  <c:v>-7.4351915822656878E-4</c:v>
                </c:pt>
                <c:pt idx="6">
                  <c:v>-2.3536628834855966E-3</c:v>
                </c:pt>
                <c:pt idx="7">
                  <c:v>-2.1776045591995752E-3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7C-413F-B20B-F367781E0C00}"/>
            </c:ext>
          </c:extLst>
        </c:ser>
        <c:ser>
          <c:idx val="10"/>
          <c:order val="10"/>
          <c:tx>
            <c:strRef>
              <c:f>'GTR1'!$O$23:$O$25</c:f>
              <c:strCache>
                <c:ptCount val="3"/>
                <c:pt idx="0">
                  <c:v>04/03/2019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'GTR1'!$C$26:$C$33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  <c:pt idx="7">
                  <c:v>226</c:v>
                </c:pt>
              </c:numCache>
            </c:numRef>
          </c:xVal>
          <c:yVal>
            <c:numRef>
              <c:f>'GTR1'!$O$26:$O$33</c:f>
              <c:numCache>
                <c:formatCode>0.00%</c:formatCode>
                <c:ptCount val="8"/>
                <c:pt idx="0">
                  <c:v>-9.7999985930928846E-3</c:v>
                </c:pt>
                <c:pt idx="1">
                  <c:v>-5.4159103022876076E-3</c:v>
                </c:pt>
                <c:pt idx="2">
                  <c:v>-6.7187777406234606E-3</c:v>
                </c:pt>
                <c:pt idx="3">
                  <c:v>-7.8044145865426851E-3</c:v>
                </c:pt>
                <c:pt idx="4">
                  <c:v>-8.1468967611174614E-3</c:v>
                </c:pt>
                <c:pt idx="5">
                  <c:v>-7.2662645100746159E-3</c:v>
                </c:pt>
                <c:pt idx="6">
                  <c:v>-9.5091465827972232E-3</c:v>
                </c:pt>
                <c:pt idx="7">
                  <c:v>-8.8267689703909191E-3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7C-413F-B20B-F367781E0C00}"/>
            </c:ext>
          </c:extLst>
        </c:ser>
        <c:ser>
          <c:idx val="11"/>
          <c:order val="11"/>
          <c:tx>
            <c:strRef>
              <c:f>'GTR1'!$Q$23</c:f>
              <c:strCache>
                <c:ptCount val="1"/>
                <c:pt idx="0">
                  <c:v>11/04/2019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'GTR1'!$C$26:$C$33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  <c:pt idx="7">
                  <c:v>226</c:v>
                </c:pt>
              </c:numCache>
            </c:numRef>
          </c:xVal>
          <c:yVal>
            <c:numRef>
              <c:f>'GTR1'!$Q$26:$Q$33</c:f>
              <c:numCache>
                <c:formatCode>0.00%</c:formatCode>
                <c:ptCount val="8"/>
                <c:pt idx="0">
                  <c:v>-5.1805423325897992E-3</c:v>
                </c:pt>
                <c:pt idx="1">
                  <c:v>-2.1717285948029685E-3</c:v>
                </c:pt>
                <c:pt idx="2">
                  <c:v>-4.1286002103985142E-3</c:v>
                </c:pt>
                <c:pt idx="3">
                  <c:v>-6.9284847737031141E-3</c:v>
                </c:pt>
                <c:pt idx="4">
                  <c:v>-5.3847428177410395E-3</c:v>
                </c:pt>
                <c:pt idx="5">
                  <c:v>-3.9853469854684853E-3</c:v>
                </c:pt>
                <c:pt idx="6">
                  <c:v>-4.6855029659543801E-3</c:v>
                </c:pt>
                <c:pt idx="7">
                  <c:v>-3.173941193110319E-3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7C-413F-B20B-F367781E0C00}"/>
            </c:ext>
          </c:extLst>
        </c:ser>
        <c:ser>
          <c:idx val="12"/>
          <c:order val="12"/>
          <c:tx>
            <c:strRef>
              <c:f>'GTR1'!$P$23</c:f>
              <c:strCache>
                <c:ptCount val="1"/>
                <c:pt idx="0">
                  <c:v>17/03/2019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'GTR1'!$C$26:$C$33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  <c:pt idx="7">
                  <c:v>226</c:v>
                </c:pt>
              </c:numCache>
            </c:numRef>
          </c:xVal>
          <c:yVal>
            <c:numRef>
              <c:f>'GTR1'!$P$26:$P$33</c:f>
              <c:numCache>
                <c:formatCode>0.00%</c:formatCode>
                <c:ptCount val="8"/>
                <c:pt idx="0">
                  <c:v>2.2984102442946686E-4</c:v>
                </c:pt>
                <c:pt idx="1">
                  <c:v>-1.7979720096716889E-3</c:v>
                </c:pt>
                <c:pt idx="2">
                  <c:v>-2.5372635771122587E-3</c:v>
                </c:pt>
                <c:pt idx="3">
                  <c:v>-4.6942540522714182E-3</c:v>
                </c:pt>
                <c:pt idx="4">
                  <c:v>-6.88910794692843E-3</c:v>
                </c:pt>
                <c:pt idx="5">
                  <c:v>-4.2233549800226866E-3</c:v>
                </c:pt>
                <c:pt idx="6">
                  <c:v>-3.4455002649421695E-3</c:v>
                </c:pt>
                <c:pt idx="7">
                  <c:v>-3.1685752439251091E-3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7C-413F-B20B-F367781E0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70824"/>
        <c:axId val="318210032"/>
      </c:scatterChart>
      <c:valAx>
        <c:axId val="318170824"/>
        <c:scaling>
          <c:orientation val="minMax"/>
          <c:max val="23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Energy [MeV]</a:t>
                </a:r>
              </a:p>
            </c:rich>
          </c:tx>
          <c:layout>
            <c:manualLayout>
              <c:xMode val="edge"/>
              <c:yMode val="edge"/>
              <c:x val="0.47690379237752478"/>
              <c:y val="0.81822528552735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8210032"/>
        <c:crosses val="autoZero"/>
        <c:crossBetween val="midCat"/>
      </c:valAx>
      <c:valAx>
        <c:axId val="318210032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817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124209133353674E-2"/>
          <c:y val="0.86452851017666887"/>
          <c:w val="0.8689449761332112"/>
          <c:h val="0.13547151442062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% difference from mean</a:t>
            </a:r>
            <a:r>
              <a:rPr lang="sv-SE" baseline="0"/>
              <a:t> dose</a:t>
            </a:r>
            <a:r>
              <a:rPr lang="sv-SE"/>
              <a:t> value GTR2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72399874221101"/>
          <c:y val="6.9822080566899467E-2"/>
          <c:w val="0.84574706890245088"/>
          <c:h val="0.82040923520716025"/>
        </c:manualLayout>
      </c:layout>
      <c:scatterChart>
        <c:scatterStyle val="lineMarker"/>
        <c:varyColors val="0"/>
        <c:ser>
          <c:idx val="7"/>
          <c:order val="0"/>
          <c:tx>
            <c:strRef>
              <c:f>'GTR2'!$D$25:$D$25</c:f>
              <c:strCache>
                <c:ptCount val="1"/>
                <c:pt idx="0">
                  <c:v>18/10/2018</c:v>
                </c:pt>
              </c:strCache>
            </c:strRef>
          </c:tx>
          <c:spPr>
            <a:ln w="25400">
              <a:noFill/>
            </a:ln>
          </c:spPr>
          <c:xVal>
            <c:numRef>
              <c:f>'GTR2'!$C$26:$C$33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  <c:pt idx="7">
                  <c:v>226</c:v>
                </c:pt>
              </c:numCache>
            </c:numRef>
          </c:xVal>
          <c:yVal>
            <c:numRef>
              <c:f>'GTR2'!$D$26:$D$33</c:f>
              <c:numCache>
                <c:formatCode>0.00%</c:formatCode>
                <c:ptCount val="8"/>
                <c:pt idx="0">
                  <c:v>2.3733421219840345E-4</c:v>
                </c:pt>
                <c:pt idx="1">
                  <c:v>-1.4359330603054277E-3</c:v>
                </c:pt>
                <c:pt idx="2">
                  <c:v>3.093035396979138E-3</c:v>
                </c:pt>
                <c:pt idx="3">
                  <c:v>-6.5821760807549534E-4</c:v>
                </c:pt>
                <c:pt idx="4">
                  <c:v>-3.7486378216547989E-3</c:v>
                </c:pt>
                <c:pt idx="5">
                  <c:v>5.380301912929486E-4</c:v>
                </c:pt>
                <c:pt idx="6">
                  <c:v>-1.7632559367737333E-3</c:v>
                </c:pt>
                <c:pt idx="7">
                  <c:v>-3.062253440419882E-3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503-4028-95E0-DC35A6C4BB0A}"/>
            </c:ext>
          </c:extLst>
        </c:ser>
        <c:ser>
          <c:idx val="8"/>
          <c:order val="1"/>
          <c:tx>
            <c:strRef>
              <c:f>'GTR2'!$E$25:$E$25</c:f>
              <c:strCache>
                <c:ptCount val="1"/>
                <c:pt idx="0">
                  <c:v>19/10/2018</c:v>
                </c:pt>
              </c:strCache>
            </c:strRef>
          </c:tx>
          <c:spPr>
            <a:ln w="25400">
              <a:noFill/>
            </a:ln>
          </c:spPr>
          <c:xVal>
            <c:numRef>
              <c:f>'GTR2'!$C$26:$C$33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  <c:pt idx="7">
                  <c:v>226</c:v>
                </c:pt>
              </c:numCache>
            </c:numRef>
          </c:xVal>
          <c:yVal>
            <c:numRef>
              <c:f>'GTR2'!$E$26:$E$33</c:f>
              <c:numCache>
                <c:formatCode>0.00%</c:formatCode>
                <c:ptCount val="8"/>
                <c:pt idx="0">
                  <c:v>-2.8340721232079646E-3</c:v>
                </c:pt>
                <c:pt idx="1">
                  <c:v>-1.6872587416272289E-3</c:v>
                </c:pt>
                <c:pt idx="2">
                  <c:v>-5.8750675891822146E-3</c:v>
                </c:pt>
                <c:pt idx="3">
                  <c:v>-4.0438167669589742E-3</c:v>
                </c:pt>
                <c:pt idx="4">
                  <c:v>-2.4656955009111359E-3</c:v>
                </c:pt>
                <c:pt idx="5">
                  <c:v>-2.1574516661043708E-3</c:v>
                </c:pt>
                <c:pt idx="6">
                  <c:v>-3.8828766170804219E-3</c:v>
                </c:pt>
                <c:pt idx="7">
                  <c:v>-3.4265725663309432E-3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503-4028-95E0-DC35A6C4BB0A}"/>
            </c:ext>
          </c:extLst>
        </c:ser>
        <c:ser>
          <c:idx val="9"/>
          <c:order val="2"/>
          <c:tx>
            <c:strRef>
              <c:f>'GTR2'!$F$25:$F$25</c:f>
              <c:strCache>
                <c:ptCount val="1"/>
                <c:pt idx="0">
                  <c:v>22/10/2018</c:v>
                </c:pt>
              </c:strCache>
            </c:strRef>
          </c:tx>
          <c:spPr>
            <a:ln w="25400">
              <a:noFill/>
            </a:ln>
          </c:spPr>
          <c:xVal>
            <c:numRef>
              <c:f>'GTR2'!$C$26:$C$33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  <c:pt idx="7">
                  <c:v>226</c:v>
                </c:pt>
              </c:numCache>
            </c:numRef>
          </c:xVal>
          <c:yVal>
            <c:numRef>
              <c:f>'GTR2'!$F$26:$F$33</c:f>
              <c:numCache>
                <c:formatCode>0.00%</c:formatCode>
                <c:ptCount val="8"/>
                <c:pt idx="0">
                  <c:v>-9.6109968446500549E-4</c:v>
                </c:pt>
                <c:pt idx="1">
                  <c:v>2.4905032474951128E-3</c:v>
                </c:pt>
                <c:pt idx="2">
                  <c:v>1.7181589813044518E-3</c:v>
                </c:pt>
                <c:pt idx="3">
                  <c:v>4.2419816822314438E-3</c:v>
                </c:pt>
                <c:pt idx="4">
                  <c:v>4.6427660867176535E-3</c:v>
                </c:pt>
                <c:pt idx="5">
                  <c:v>2.7474552145607678E-3</c:v>
                </c:pt>
                <c:pt idx="6">
                  <c:v>3.8275074529341424E-3</c:v>
                </c:pt>
                <c:pt idx="7">
                  <c:v>3.1034520251056463E-3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503-4028-95E0-DC35A6C4BB0A}"/>
            </c:ext>
          </c:extLst>
        </c:ser>
        <c:ser>
          <c:idx val="10"/>
          <c:order val="3"/>
          <c:tx>
            <c:strRef>
              <c:f>'GTR2'!$G$25:$G$25</c:f>
              <c:strCache>
                <c:ptCount val="1"/>
                <c:pt idx="0">
                  <c:v>25/10/2018</c:v>
                </c:pt>
              </c:strCache>
            </c:strRef>
          </c:tx>
          <c:spPr>
            <a:ln w="25400">
              <a:noFill/>
            </a:ln>
          </c:spPr>
          <c:xVal>
            <c:numRef>
              <c:f>'GTR2'!$C$26:$C$33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  <c:pt idx="7">
                  <c:v>226</c:v>
                </c:pt>
              </c:numCache>
            </c:numRef>
          </c:xVal>
          <c:yVal>
            <c:numRef>
              <c:f>'GTR2'!$G$26:$G$33</c:f>
              <c:numCache>
                <c:formatCode>0.00%</c:formatCode>
                <c:ptCount val="8"/>
                <c:pt idx="0">
                  <c:v>5.7207596954946816E-3</c:v>
                </c:pt>
                <c:pt idx="1">
                  <c:v>4.0205118011307217E-3</c:v>
                </c:pt>
                <c:pt idx="2">
                  <c:v>2.2855228523916971E-3</c:v>
                </c:pt>
                <c:pt idx="3">
                  <c:v>5.1526207401257906E-3</c:v>
                </c:pt>
                <c:pt idx="4">
                  <c:v>4.0001783431604654E-3</c:v>
                </c:pt>
                <c:pt idx="5">
                  <c:v>3.2690439054408049E-3</c:v>
                </c:pt>
                <c:pt idx="6">
                  <c:v>2.7036354742795421E-3</c:v>
                </c:pt>
                <c:pt idx="7">
                  <c:v>3.8961601102287524E-3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503-4028-95E0-DC35A6C4BB0A}"/>
            </c:ext>
          </c:extLst>
        </c:ser>
        <c:ser>
          <c:idx val="11"/>
          <c:order val="4"/>
          <c:tx>
            <c:strRef>
              <c:f>'GTR2'!$H$25:$H$25</c:f>
              <c:strCache>
                <c:ptCount val="1"/>
                <c:pt idx="0">
                  <c:v>26/10/2018</c:v>
                </c:pt>
              </c:strCache>
            </c:strRef>
          </c:tx>
          <c:spPr>
            <a:ln w="25400">
              <a:noFill/>
            </a:ln>
          </c:spPr>
          <c:xVal>
            <c:numRef>
              <c:f>'GTR2'!$C$26:$C$33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  <c:pt idx="7">
                  <c:v>226</c:v>
                </c:pt>
              </c:numCache>
            </c:numRef>
          </c:xVal>
          <c:yVal>
            <c:numRef>
              <c:f>'GTR2'!$H$26:$H$33</c:f>
              <c:numCache>
                <c:formatCode>0.00%</c:formatCode>
                <c:ptCount val="8"/>
                <c:pt idx="0">
                  <c:v>-2.1629221000198928E-3</c:v>
                </c:pt>
                <c:pt idx="1">
                  <c:v>-3.3878232466926228E-3</c:v>
                </c:pt>
                <c:pt idx="2">
                  <c:v>-1.2216496414931832E-3</c:v>
                </c:pt>
                <c:pt idx="3">
                  <c:v>-4.6925680473224318E-3</c:v>
                </c:pt>
                <c:pt idx="4">
                  <c:v>-2.428611107311851E-3</c:v>
                </c:pt>
                <c:pt idx="5">
                  <c:v>-4.3970776451895954E-3</c:v>
                </c:pt>
                <c:pt idx="6">
                  <c:v>-8.8501037335941835E-4</c:v>
                </c:pt>
                <c:pt idx="7">
                  <c:v>-5.107861285839066E-4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503-4028-95E0-DC35A6C4BB0A}"/>
            </c:ext>
          </c:extLst>
        </c:ser>
        <c:ser>
          <c:idx val="12"/>
          <c:order val="5"/>
          <c:tx>
            <c:strRef>
              <c:f>'GTR2'!$J$25:$J$25</c:f>
              <c:strCache>
                <c:ptCount val="1"/>
                <c:pt idx="0">
                  <c:v>06/11/2018</c:v>
                </c:pt>
              </c:strCache>
            </c:strRef>
          </c:tx>
          <c:spPr>
            <a:ln w="25400">
              <a:noFill/>
            </a:ln>
          </c:spPr>
          <c:xVal>
            <c:numRef>
              <c:f>'GTR2'!$C$26:$C$33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  <c:pt idx="7">
                  <c:v>226</c:v>
                </c:pt>
              </c:numCache>
            </c:numRef>
          </c:xVal>
          <c:yVal>
            <c:numRef>
              <c:f>'GTR2'!$J$26:$J$33</c:f>
              <c:numCache>
                <c:formatCode>0.00%</c:formatCode>
                <c:ptCount val="8"/>
                <c:pt idx="0">
                  <c:v>-3.9490573766023385E-3</c:v>
                </c:pt>
                <c:pt idx="1">
                  <c:v>-5.5653152445417353E-3</c:v>
                </c:pt>
                <c:pt idx="2">
                  <c:v>-6.2202744869622739E-3</c:v>
                </c:pt>
                <c:pt idx="3">
                  <c:v>-7.3179339023652368E-3</c:v>
                </c:pt>
                <c:pt idx="4">
                  <c:v>-6.5984691399235684E-3</c:v>
                </c:pt>
                <c:pt idx="5">
                  <c:v>-7.4473172668794163E-3</c:v>
                </c:pt>
                <c:pt idx="6">
                  <c:v>-5.0714451391943305E-3</c:v>
                </c:pt>
                <c:pt idx="7">
                  <c:v>-6.4563807631869974E-3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503-4028-95E0-DC35A6C4BB0A}"/>
            </c:ext>
          </c:extLst>
        </c:ser>
        <c:ser>
          <c:idx val="13"/>
          <c:order val="6"/>
          <c:tx>
            <c:strRef>
              <c:f>'GTR2'!$I$25:$I$25</c:f>
              <c:strCache>
                <c:ptCount val="1"/>
                <c:pt idx="0">
                  <c:v>05/11/2018</c:v>
                </c:pt>
              </c:strCache>
            </c:strRef>
          </c:tx>
          <c:spPr>
            <a:ln w="25400">
              <a:noFill/>
            </a:ln>
          </c:spPr>
          <c:xVal>
            <c:numRef>
              <c:f>'GTR2'!$C$26:$C$33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  <c:pt idx="7">
                  <c:v>226</c:v>
                </c:pt>
              </c:numCache>
            </c:numRef>
          </c:xVal>
          <c:yVal>
            <c:numRef>
              <c:f>'GTR2'!$I$26:$I$33</c:f>
              <c:numCache>
                <c:formatCode>0.00%</c:formatCode>
                <c:ptCount val="8"/>
                <c:pt idx="2">
                  <c:v>-6.0514372545051875E-3</c:v>
                </c:pt>
                <c:pt idx="3">
                  <c:v>-8.4231991237753157E-3</c:v>
                </c:pt>
                <c:pt idx="4">
                  <c:v>-5.4623517000524924E-3</c:v>
                </c:pt>
                <c:pt idx="5">
                  <c:v>-5.7753957692678881E-3</c:v>
                </c:pt>
                <c:pt idx="6">
                  <c:v>-2.3443148923294466E-3</c:v>
                </c:pt>
                <c:pt idx="7">
                  <c:v>-3.399810489777555E-3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503-4028-95E0-DC35A6C4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70664"/>
        <c:axId val="318008168"/>
      </c:scatterChart>
      <c:valAx>
        <c:axId val="318270664"/>
        <c:scaling>
          <c:orientation val="minMax"/>
          <c:max val="23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Energy MeV</a:t>
                </a:r>
              </a:p>
            </c:rich>
          </c:tx>
          <c:layout>
            <c:manualLayout>
              <c:xMode val="edge"/>
              <c:yMode val="edge"/>
              <c:x val="0.45157627912647841"/>
              <c:y val="0.898287709685624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8008168"/>
        <c:crosses val="autoZero"/>
        <c:crossBetween val="midCat"/>
      </c:valAx>
      <c:valAx>
        <c:axId val="31800816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827066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GTR2_60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Summary_GTR2!$B$13:$B$67</c:f>
              <c:numCache>
                <c:formatCode>m/d/yyyy</c:formatCode>
                <c:ptCount val="55"/>
                <c:pt idx="0">
                  <c:v>43391</c:v>
                </c:pt>
                <c:pt idx="1">
                  <c:v>43392</c:v>
                </c:pt>
                <c:pt idx="2">
                  <c:v>43395</c:v>
                </c:pt>
                <c:pt idx="3">
                  <c:v>43398</c:v>
                </c:pt>
                <c:pt idx="4">
                  <c:v>43399</c:v>
                </c:pt>
                <c:pt idx="5">
                  <c:v>43409</c:v>
                </c:pt>
                <c:pt idx="6">
                  <c:v>43410</c:v>
                </c:pt>
                <c:pt idx="7">
                  <c:v>43431</c:v>
                </c:pt>
                <c:pt idx="8">
                  <c:v>43431</c:v>
                </c:pt>
                <c:pt idx="9">
                  <c:v>43529</c:v>
                </c:pt>
                <c:pt idx="10">
                  <c:v>43542</c:v>
                </c:pt>
                <c:pt idx="11">
                  <c:v>43577</c:v>
                </c:pt>
                <c:pt idx="12">
                  <c:v>43577</c:v>
                </c:pt>
                <c:pt idx="13">
                  <c:v>43613</c:v>
                </c:pt>
                <c:pt idx="14">
                  <c:v>43670</c:v>
                </c:pt>
                <c:pt idx="15">
                  <c:v>43739</c:v>
                </c:pt>
                <c:pt idx="16">
                  <c:v>43752</c:v>
                </c:pt>
                <c:pt idx="17">
                  <c:v>43783</c:v>
                </c:pt>
                <c:pt idx="18">
                  <c:v>43806</c:v>
                </c:pt>
                <c:pt idx="19">
                  <c:v>43839</c:v>
                </c:pt>
                <c:pt idx="20">
                  <c:v>43864</c:v>
                </c:pt>
                <c:pt idx="21">
                  <c:v>43895</c:v>
                </c:pt>
                <c:pt idx="22">
                  <c:v>43930</c:v>
                </c:pt>
                <c:pt idx="23">
                  <c:v>43942</c:v>
                </c:pt>
                <c:pt idx="24">
                  <c:v>43978</c:v>
                </c:pt>
                <c:pt idx="25">
                  <c:v>43999</c:v>
                </c:pt>
                <c:pt idx="26">
                  <c:v>44012</c:v>
                </c:pt>
                <c:pt idx="27">
                  <c:v>44018</c:v>
                </c:pt>
                <c:pt idx="28">
                  <c:v>44018</c:v>
                </c:pt>
                <c:pt idx="29">
                  <c:v>44039</c:v>
                </c:pt>
                <c:pt idx="30">
                  <c:v>44050</c:v>
                </c:pt>
                <c:pt idx="31">
                  <c:v>44067</c:v>
                </c:pt>
                <c:pt idx="32">
                  <c:v>44110</c:v>
                </c:pt>
                <c:pt idx="33">
                  <c:v>44115</c:v>
                </c:pt>
                <c:pt idx="34">
                  <c:v>44139</c:v>
                </c:pt>
                <c:pt idx="35">
                  <c:v>44153</c:v>
                </c:pt>
                <c:pt idx="36">
                  <c:v>44217</c:v>
                </c:pt>
                <c:pt idx="37">
                  <c:v>44241</c:v>
                </c:pt>
                <c:pt idx="38">
                  <c:v>44278</c:v>
                </c:pt>
                <c:pt idx="39">
                  <c:v>44313</c:v>
                </c:pt>
                <c:pt idx="40">
                  <c:v>44321</c:v>
                </c:pt>
                <c:pt idx="41">
                  <c:v>44325</c:v>
                </c:pt>
                <c:pt idx="42">
                  <c:v>44362</c:v>
                </c:pt>
                <c:pt idx="43">
                  <c:v>44397</c:v>
                </c:pt>
                <c:pt idx="44">
                  <c:v>44473</c:v>
                </c:pt>
                <c:pt idx="45">
                  <c:v>44676</c:v>
                </c:pt>
                <c:pt idx="46">
                  <c:v>44848</c:v>
                </c:pt>
                <c:pt idx="47">
                  <c:v>44883</c:v>
                </c:pt>
                <c:pt idx="48">
                  <c:v>44999</c:v>
                </c:pt>
                <c:pt idx="49">
                  <c:v>45076</c:v>
                </c:pt>
                <c:pt idx="50">
                  <c:v>45090</c:v>
                </c:pt>
                <c:pt idx="51">
                  <c:v>45096</c:v>
                </c:pt>
              </c:numCache>
            </c:numRef>
          </c:xVal>
          <c:yVal>
            <c:numRef>
              <c:f>Summary_GTR2!$K$13:$K$67</c:f>
              <c:numCache>
                <c:formatCode>0.0%</c:formatCode>
                <c:ptCount val="55"/>
                <c:pt idx="0">
                  <c:v>2.3733421219840345E-4</c:v>
                </c:pt>
                <c:pt idx="1">
                  <c:v>-2.8340721232079646E-3</c:v>
                </c:pt>
                <c:pt idx="2">
                  <c:v>-9.6109968446500549E-4</c:v>
                </c:pt>
                <c:pt idx="3">
                  <c:v>5.7207596954946816E-3</c:v>
                </c:pt>
                <c:pt idx="4">
                  <c:v>-2.1629221000198928E-3</c:v>
                </c:pt>
                <c:pt idx="6">
                  <c:v>-3.9490573766023385E-3</c:v>
                </c:pt>
                <c:pt idx="8">
                  <c:v>-4.5990247284968255E-3</c:v>
                </c:pt>
                <c:pt idx="9">
                  <c:v>-6.2560864818093087E-3</c:v>
                </c:pt>
                <c:pt idx="10">
                  <c:v>-6.0335184033826206E-3</c:v>
                </c:pt>
                <c:pt idx="11">
                  <c:v>-4.1772623123553787E-3</c:v>
                </c:pt>
                <c:pt idx="12">
                  <c:v>-5.6797106190659141E-3</c:v>
                </c:pt>
                <c:pt idx="13">
                  <c:v>-1.197917248874969E-3</c:v>
                </c:pt>
                <c:pt idx="14">
                  <c:v>-1.0330148064130462E-4</c:v>
                </c:pt>
                <c:pt idx="15">
                  <c:v>4.8447210479536373E-3</c:v>
                </c:pt>
                <c:pt idx="16">
                  <c:v>-7.6903161734032111E-4</c:v>
                </c:pt>
                <c:pt idx="17">
                  <c:v>-1.6449082933783776E-3</c:v>
                </c:pt>
                <c:pt idx="18">
                  <c:v>-3.4567037470734086E-5</c:v>
                </c:pt>
                <c:pt idx="19">
                  <c:v>-2.240314939697563E-3</c:v>
                </c:pt>
                <c:pt idx="20">
                  <c:v>2.9797554593380404E-4</c:v>
                </c:pt>
                <c:pt idx="21">
                  <c:v>1.5671207887495431E-3</c:v>
                </c:pt>
                <c:pt idx="22">
                  <c:v>9.5418760345133968E-4</c:v>
                </c:pt>
                <c:pt idx="23">
                  <c:v>7.2102396020579107E-4</c:v>
                </c:pt>
                <c:pt idx="24">
                  <c:v>1.1202728684380769E-3</c:v>
                </c:pt>
                <c:pt idx="25">
                  <c:v>-2.2584939437761964E-3</c:v>
                </c:pt>
                <c:pt idx="26">
                  <c:v>-7.5964548974594148E-4</c:v>
                </c:pt>
                <c:pt idx="27">
                  <c:v>-2.3083497190601321E-4</c:v>
                </c:pt>
                <c:pt idx="28">
                  <c:v>-3.6836622674244479E-3</c:v>
                </c:pt>
                <c:pt idx="29">
                  <c:v>2.1968700515637707E-3</c:v>
                </c:pt>
                <c:pt idx="30">
                  <c:v>1.358467251498352E-3</c:v>
                </c:pt>
                <c:pt idx="31">
                  <c:v>1.9858786335458234E-4</c:v>
                </c:pt>
                <c:pt idx="32">
                  <c:v>8.389294704607142E-4</c:v>
                </c:pt>
                <c:pt idx="33">
                  <c:v>3.1745165786998264E-3</c:v>
                </c:pt>
                <c:pt idx="34">
                  <c:v>2.2316225269491952E-3</c:v>
                </c:pt>
                <c:pt idx="35">
                  <c:v>-2.4740466449615361E-3</c:v>
                </c:pt>
                <c:pt idx="36">
                  <c:v>-1.993908198420602E-3</c:v>
                </c:pt>
                <c:pt idx="37">
                  <c:v>-2.3679569744378126E-3</c:v>
                </c:pt>
                <c:pt idx="38">
                  <c:v>-2.3585207934705421E-3</c:v>
                </c:pt>
                <c:pt idx="39">
                  <c:v>-7.9203361069288825E-3</c:v>
                </c:pt>
                <c:pt idx="40">
                  <c:v>-6.4640025184312666E-3</c:v>
                </c:pt>
                <c:pt idx="41">
                  <c:v>-5.8171167068976626E-3</c:v>
                </c:pt>
                <c:pt idx="42">
                  <c:v>-6.0477506681447801E-3</c:v>
                </c:pt>
                <c:pt idx="43">
                  <c:v>-4.6348664210483781E-3</c:v>
                </c:pt>
                <c:pt idx="44">
                  <c:v>-2.0502550556585897E-3</c:v>
                </c:pt>
                <c:pt idx="45">
                  <c:v>-9.0306264790063207E-4</c:v>
                </c:pt>
                <c:pt idx="46">
                  <c:v>-1.3417082309485906E-3</c:v>
                </c:pt>
                <c:pt idx="47">
                  <c:v>-3.1365934040307186E-3</c:v>
                </c:pt>
                <c:pt idx="48">
                  <c:v>-7.0706958533870434E-3</c:v>
                </c:pt>
                <c:pt idx="49">
                  <c:v>-1.7455983862956215E-3</c:v>
                </c:pt>
                <c:pt idx="50">
                  <c:v>1.0285725594376682E-3</c:v>
                </c:pt>
                <c:pt idx="51">
                  <c:v>-1.9528984703873764E-3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D-4547-87EA-828A20687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14239"/>
        <c:axId val="393903839"/>
      </c:scatterChart>
      <c:valAx>
        <c:axId val="3939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03839"/>
        <c:crosses val="autoZero"/>
        <c:crossBetween val="midCat"/>
      </c:valAx>
      <c:valAx>
        <c:axId val="3939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GTR2_70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Summary_GTR2!$B$13:$B$67</c:f>
              <c:numCache>
                <c:formatCode>m/d/yyyy</c:formatCode>
                <c:ptCount val="55"/>
                <c:pt idx="0">
                  <c:v>43391</c:v>
                </c:pt>
                <c:pt idx="1">
                  <c:v>43392</c:v>
                </c:pt>
                <c:pt idx="2">
                  <c:v>43395</c:v>
                </c:pt>
                <c:pt idx="3">
                  <c:v>43398</c:v>
                </c:pt>
                <c:pt idx="4">
                  <c:v>43399</c:v>
                </c:pt>
                <c:pt idx="5">
                  <c:v>43409</c:v>
                </c:pt>
                <c:pt idx="6">
                  <c:v>43410</c:v>
                </c:pt>
                <c:pt idx="7">
                  <c:v>43431</c:v>
                </c:pt>
                <c:pt idx="8">
                  <c:v>43431</c:v>
                </c:pt>
                <c:pt idx="9">
                  <c:v>43529</c:v>
                </c:pt>
                <c:pt idx="10">
                  <c:v>43542</c:v>
                </c:pt>
                <c:pt idx="11">
                  <c:v>43577</c:v>
                </c:pt>
                <c:pt idx="12">
                  <c:v>43577</c:v>
                </c:pt>
                <c:pt idx="13">
                  <c:v>43613</c:v>
                </c:pt>
                <c:pt idx="14">
                  <c:v>43670</c:v>
                </c:pt>
                <c:pt idx="15">
                  <c:v>43739</c:v>
                </c:pt>
                <c:pt idx="16">
                  <c:v>43752</c:v>
                </c:pt>
                <c:pt idx="17">
                  <c:v>43783</c:v>
                </c:pt>
                <c:pt idx="18">
                  <c:v>43806</c:v>
                </c:pt>
                <c:pt idx="19">
                  <c:v>43839</c:v>
                </c:pt>
                <c:pt idx="20">
                  <c:v>43864</c:v>
                </c:pt>
                <c:pt idx="21">
                  <c:v>43895</c:v>
                </c:pt>
                <c:pt idx="22">
                  <c:v>43930</c:v>
                </c:pt>
                <c:pt idx="23">
                  <c:v>43942</c:v>
                </c:pt>
                <c:pt idx="24">
                  <c:v>43978</c:v>
                </c:pt>
                <c:pt idx="25">
                  <c:v>43999</c:v>
                </c:pt>
                <c:pt idx="26">
                  <c:v>44012</c:v>
                </c:pt>
                <c:pt idx="27">
                  <c:v>44018</c:v>
                </c:pt>
                <c:pt idx="28">
                  <c:v>44018</c:v>
                </c:pt>
                <c:pt idx="29">
                  <c:v>44039</c:v>
                </c:pt>
                <c:pt idx="30">
                  <c:v>44050</c:v>
                </c:pt>
                <c:pt idx="31">
                  <c:v>44067</c:v>
                </c:pt>
                <c:pt idx="32">
                  <c:v>44110</c:v>
                </c:pt>
                <c:pt idx="33">
                  <c:v>44115</c:v>
                </c:pt>
                <c:pt idx="34">
                  <c:v>44139</c:v>
                </c:pt>
                <c:pt idx="35">
                  <c:v>44153</c:v>
                </c:pt>
                <c:pt idx="36">
                  <c:v>44217</c:v>
                </c:pt>
                <c:pt idx="37">
                  <c:v>44241</c:v>
                </c:pt>
                <c:pt idx="38">
                  <c:v>44278</c:v>
                </c:pt>
                <c:pt idx="39">
                  <c:v>44313</c:v>
                </c:pt>
                <c:pt idx="40">
                  <c:v>44321</c:v>
                </c:pt>
                <c:pt idx="41">
                  <c:v>44325</c:v>
                </c:pt>
                <c:pt idx="42">
                  <c:v>44362</c:v>
                </c:pt>
                <c:pt idx="43">
                  <c:v>44397</c:v>
                </c:pt>
                <c:pt idx="44">
                  <c:v>44473</c:v>
                </c:pt>
                <c:pt idx="45">
                  <c:v>44676</c:v>
                </c:pt>
                <c:pt idx="46">
                  <c:v>44848</c:v>
                </c:pt>
                <c:pt idx="47">
                  <c:v>44883</c:v>
                </c:pt>
                <c:pt idx="48">
                  <c:v>44999</c:v>
                </c:pt>
                <c:pt idx="49">
                  <c:v>45076</c:v>
                </c:pt>
                <c:pt idx="50">
                  <c:v>45090</c:v>
                </c:pt>
                <c:pt idx="51">
                  <c:v>45096</c:v>
                </c:pt>
              </c:numCache>
            </c:numRef>
          </c:xVal>
          <c:yVal>
            <c:numRef>
              <c:f>Summary_GTR2!$L$13:$L$67</c:f>
              <c:numCache>
                <c:formatCode>0.0%</c:formatCode>
                <c:ptCount val="55"/>
                <c:pt idx="0">
                  <c:v>-1.4359330603054277E-3</c:v>
                </c:pt>
                <c:pt idx="1">
                  <c:v>-1.6872587416272289E-3</c:v>
                </c:pt>
                <c:pt idx="2">
                  <c:v>2.4905032474951128E-3</c:v>
                </c:pt>
                <c:pt idx="3">
                  <c:v>4.0205118011307217E-3</c:v>
                </c:pt>
                <c:pt idx="4">
                  <c:v>-3.3878232466926228E-3</c:v>
                </c:pt>
                <c:pt idx="6">
                  <c:v>-5.5653152445417353E-3</c:v>
                </c:pt>
                <c:pt idx="8">
                  <c:v>-5.3572450458370113E-3</c:v>
                </c:pt>
                <c:pt idx="9">
                  <c:v>-7.6792853239191494E-3</c:v>
                </c:pt>
                <c:pt idx="10">
                  <c:v>-5.974436511226533E-3</c:v>
                </c:pt>
                <c:pt idx="11">
                  <c:v>-6.1551488014537359E-3</c:v>
                </c:pt>
                <c:pt idx="12">
                  <c:v>-4.7838433283686754E-3</c:v>
                </c:pt>
                <c:pt idx="13">
                  <c:v>-1.7409334457352266E-3</c:v>
                </c:pt>
                <c:pt idx="14">
                  <c:v>-9.596023556396327E-4</c:v>
                </c:pt>
                <c:pt idx="15">
                  <c:v>3.6826181119915535E-3</c:v>
                </c:pt>
                <c:pt idx="16">
                  <c:v>3.4706308830600996E-4</c:v>
                </c:pt>
                <c:pt idx="17">
                  <c:v>-1.5567191925025536E-4</c:v>
                </c:pt>
                <c:pt idx="18">
                  <c:v>-1.6233181482380177E-3</c:v>
                </c:pt>
                <c:pt idx="19">
                  <c:v>-4.333497171553069E-3</c:v>
                </c:pt>
                <c:pt idx="20">
                  <c:v>-1.7335224688177497E-3</c:v>
                </c:pt>
                <c:pt idx="21">
                  <c:v>-8.6686423457260631E-4</c:v>
                </c:pt>
                <c:pt idx="22">
                  <c:v>-5.4579945164745514E-4</c:v>
                </c:pt>
                <c:pt idx="23">
                  <c:v>1.2378771914511866E-3</c:v>
                </c:pt>
                <c:pt idx="24">
                  <c:v>-8.6787019536660459E-4</c:v>
                </c:pt>
                <c:pt idx="25">
                  <c:v>-2.0027429330129465E-3</c:v>
                </c:pt>
                <c:pt idx="26">
                  <c:v>-1.3620975112842437E-3</c:v>
                </c:pt>
                <c:pt idx="27">
                  <c:v>3.9616602133643042E-3</c:v>
                </c:pt>
                <c:pt idx="28">
                  <c:v>-3.0233282178772081E-3</c:v>
                </c:pt>
                <c:pt idx="29">
                  <c:v>2.5421220484227458E-3</c:v>
                </c:pt>
                <c:pt idx="30">
                  <c:v>1.1672013599479669E-3</c:v>
                </c:pt>
                <c:pt idx="31">
                  <c:v>-7.059032140934729E-4</c:v>
                </c:pt>
                <c:pt idx="32">
                  <c:v>3.5212566699562853E-3</c:v>
                </c:pt>
                <c:pt idx="33">
                  <c:v>4.3624830651676216E-3</c:v>
                </c:pt>
                <c:pt idx="34">
                  <c:v>1.2149481278436181E-3</c:v>
                </c:pt>
                <c:pt idx="35">
                  <c:v>-4.2428573327535357E-3</c:v>
                </c:pt>
                <c:pt idx="36">
                  <c:v>-1.3463703713080255E-3</c:v>
                </c:pt>
                <c:pt idx="37">
                  <c:v>-2.1871051053146129E-3</c:v>
                </c:pt>
                <c:pt idx="38">
                  <c:v>-4.0481127274040185E-3</c:v>
                </c:pt>
                <c:pt idx="39">
                  <c:v>-7.4209514304848234E-3</c:v>
                </c:pt>
                <c:pt idx="40">
                  <c:v>-4.5751280662653659E-3</c:v>
                </c:pt>
                <c:pt idx="41">
                  <c:v>-7.4640536747231367E-3</c:v>
                </c:pt>
                <c:pt idx="42">
                  <c:v>-3.8382638948416536E-3</c:v>
                </c:pt>
                <c:pt idx="43">
                  <c:v>-3.3571671355644428E-3</c:v>
                </c:pt>
                <c:pt idx="44">
                  <c:v>9.6419654439228175E-4</c:v>
                </c:pt>
                <c:pt idx="45">
                  <c:v>-2.5191381240970978E-3</c:v>
                </c:pt>
                <c:pt idx="46">
                  <c:v>-5.7932355966350269E-3</c:v>
                </c:pt>
                <c:pt idx="47">
                  <c:v>-5.1009962820383059E-3</c:v>
                </c:pt>
                <c:pt idx="48">
                  <c:v>-7.9229088331029818E-3</c:v>
                </c:pt>
                <c:pt idx="49">
                  <c:v>-4.3607895661395002E-3</c:v>
                </c:pt>
                <c:pt idx="50">
                  <c:v>-1.7986970051807605E-3</c:v>
                </c:pt>
                <c:pt idx="51">
                  <c:v>-5.8940434334627811E-3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8-4D58-AAF2-A82E396DE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14239"/>
        <c:axId val="393903839"/>
      </c:scatterChart>
      <c:valAx>
        <c:axId val="3939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03839"/>
        <c:crosses val="autoZero"/>
        <c:crossBetween val="midCat"/>
      </c:valAx>
      <c:valAx>
        <c:axId val="3939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GTR2_100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Summary_GTR2!$B$13:$B$67</c:f>
              <c:numCache>
                <c:formatCode>m/d/yyyy</c:formatCode>
                <c:ptCount val="55"/>
                <c:pt idx="0">
                  <c:v>43391</c:v>
                </c:pt>
                <c:pt idx="1">
                  <c:v>43392</c:v>
                </c:pt>
                <c:pt idx="2">
                  <c:v>43395</c:v>
                </c:pt>
                <c:pt idx="3">
                  <c:v>43398</c:v>
                </c:pt>
                <c:pt idx="4">
                  <c:v>43399</c:v>
                </c:pt>
                <c:pt idx="5">
                  <c:v>43409</c:v>
                </c:pt>
                <c:pt idx="6">
                  <c:v>43410</c:v>
                </c:pt>
                <c:pt idx="7">
                  <c:v>43431</c:v>
                </c:pt>
                <c:pt idx="8">
                  <c:v>43431</c:v>
                </c:pt>
                <c:pt idx="9">
                  <c:v>43529</c:v>
                </c:pt>
                <c:pt idx="10">
                  <c:v>43542</c:v>
                </c:pt>
                <c:pt idx="11">
                  <c:v>43577</c:v>
                </c:pt>
                <c:pt idx="12">
                  <c:v>43577</c:v>
                </c:pt>
                <c:pt idx="13">
                  <c:v>43613</c:v>
                </c:pt>
                <c:pt idx="14">
                  <c:v>43670</c:v>
                </c:pt>
                <c:pt idx="15">
                  <c:v>43739</c:v>
                </c:pt>
                <c:pt idx="16">
                  <c:v>43752</c:v>
                </c:pt>
                <c:pt idx="17">
                  <c:v>43783</c:v>
                </c:pt>
                <c:pt idx="18">
                  <c:v>43806</c:v>
                </c:pt>
                <c:pt idx="19">
                  <c:v>43839</c:v>
                </c:pt>
                <c:pt idx="20">
                  <c:v>43864</c:v>
                </c:pt>
                <c:pt idx="21">
                  <c:v>43895</c:v>
                </c:pt>
                <c:pt idx="22">
                  <c:v>43930</c:v>
                </c:pt>
                <c:pt idx="23">
                  <c:v>43942</c:v>
                </c:pt>
                <c:pt idx="24">
                  <c:v>43978</c:v>
                </c:pt>
                <c:pt idx="25">
                  <c:v>43999</c:v>
                </c:pt>
                <c:pt idx="26">
                  <c:v>44012</c:v>
                </c:pt>
                <c:pt idx="27">
                  <c:v>44018</c:v>
                </c:pt>
                <c:pt idx="28">
                  <c:v>44018</c:v>
                </c:pt>
                <c:pt idx="29">
                  <c:v>44039</c:v>
                </c:pt>
                <c:pt idx="30">
                  <c:v>44050</c:v>
                </c:pt>
                <c:pt idx="31">
                  <c:v>44067</c:v>
                </c:pt>
                <c:pt idx="32">
                  <c:v>44110</c:v>
                </c:pt>
                <c:pt idx="33">
                  <c:v>44115</c:v>
                </c:pt>
                <c:pt idx="34">
                  <c:v>44139</c:v>
                </c:pt>
                <c:pt idx="35">
                  <c:v>44153</c:v>
                </c:pt>
                <c:pt idx="36">
                  <c:v>44217</c:v>
                </c:pt>
                <c:pt idx="37">
                  <c:v>44241</c:v>
                </c:pt>
                <c:pt idx="38">
                  <c:v>44278</c:v>
                </c:pt>
                <c:pt idx="39">
                  <c:v>44313</c:v>
                </c:pt>
                <c:pt idx="40">
                  <c:v>44321</c:v>
                </c:pt>
                <c:pt idx="41">
                  <c:v>44325</c:v>
                </c:pt>
                <c:pt idx="42">
                  <c:v>44362</c:v>
                </c:pt>
                <c:pt idx="43">
                  <c:v>44397</c:v>
                </c:pt>
                <c:pt idx="44">
                  <c:v>44473</c:v>
                </c:pt>
                <c:pt idx="45">
                  <c:v>44676</c:v>
                </c:pt>
                <c:pt idx="46">
                  <c:v>44848</c:v>
                </c:pt>
                <c:pt idx="47">
                  <c:v>44883</c:v>
                </c:pt>
                <c:pt idx="48">
                  <c:v>44999</c:v>
                </c:pt>
                <c:pt idx="49">
                  <c:v>45076</c:v>
                </c:pt>
                <c:pt idx="50">
                  <c:v>45090</c:v>
                </c:pt>
                <c:pt idx="51">
                  <c:v>45096</c:v>
                </c:pt>
              </c:numCache>
            </c:numRef>
          </c:xVal>
          <c:yVal>
            <c:numRef>
              <c:f>Summary_GTR2!$M$13:$M$67</c:f>
              <c:numCache>
                <c:formatCode>0.0%</c:formatCode>
                <c:ptCount val="55"/>
                <c:pt idx="0">
                  <c:v>3.093035396979138E-3</c:v>
                </c:pt>
                <c:pt idx="1">
                  <c:v>-5.8750675891822146E-3</c:v>
                </c:pt>
                <c:pt idx="2">
                  <c:v>1.7181589813044518E-3</c:v>
                </c:pt>
                <c:pt idx="3">
                  <c:v>2.2855228523916971E-3</c:v>
                </c:pt>
                <c:pt idx="4">
                  <c:v>-1.2216496414931832E-3</c:v>
                </c:pt>
                <c:pt idx="5">
                  <c:v>-6.0514372545051875E-3</c:v>
                </c:pt>
                <c:pt idx="6">
                  <c:v>-6.2202744869622739E-3</c:v>
                </c:pt>
                <c:pt idx="7">
                  <c:v>-3.3926658524110476E-3</c:v>
                </c:pt>
                <c:pt idx="8">
                  <c:v>-5.4510214204475105E-3</c:v>
                </c:pt>
                <c:pt idx="9">
                  <c:v>-6.0307318810799426E-3</c:v>
                </c:pt>
                <c:pt idx="10">
                  <c:v>-5.1413532026008957E-3</c:v>
                </c:pt>
                <c:pt idx="11">
                  <c:v>-6.8404084651487729E-3</c:v>
                </c:pt>
                <c:pt idx="12">
                  <c:v>-3.51500681117356E-3</c:v>
                </c:pt>
                <c:pt idx="13">
                  <c:v>2.4309620396449905E-3</c:v>
                </c:pt>
                <c:pt idx="14">
                  <c:v>1.1416606448799715E-3</c:v>
                </c:pt>
                <c:pt idx="15">
                  <c:v>3.9729150728213813E-3</c:v>
                </c:pt>
                <c:pt idx="16">
                  <c:v>-3.0267340408562937E-5</c:v>
                </c:pt>
                <c:pt idx="17">
                  <c:v>9.008606036162714E-4</c:v>
                </c:pt>
                <c:pt idx="18">
                  <c:v>-3.2901365890443124E-3</c:v>
                </c:pt>
                <c:pt idx="19">
                  <c:v>-4.4370413952719012E-3</c:v>
                </c:pt>
                <c:pt idx="21">
                  <c:v>1.123966250901498E-3</c:v>
                </c:pt>
                <c:pt idx="22">
                  <c:v>1.7674458801308912E-3</c:v>
                </c:pt>
                <c:pt idx="23">
                  <c:v>3.9757650438110304E-3</c:v>
                </c:pt>
                <c:pt idx="24">
                  <c:v>2.37223260453856E-3</c:v>
                </c:pt>
                <c:pt idx="25">
                  <c:v>1.3167460249869922E-3</c:v>
                </c:pt>
                <c:pt idx="26">
                  <c:v>2.4072757077109319E-3</c:v>
                </c:pt>
                <c:pt idx="27">
                  <c:v>7.5405135349482233E-3</c:v>
                </c:pt>
                <c:pt idx="28">
                  <c:v>-7.2082225191727467E-4</c:v>
                </c:pt>
                <c:pt idx="29">
                  <c:v>6.9403472990339221E-3</c:v>
                </c:pt>
                <c:pt idx="30">
                  <c:v>7.5160283209185774E-3</c:v>
                </c:pt>
                <c:pt idx="31">
                  <c:v>1.7635679370513468E-3</c:v>
                </c:pt>
                <c:pt idx="32">
                  <c:v>5.7437641463951028E-3</c:v>
                </c:pt>
                <c:pt idx="33">
                  <c:v>6.0851912601109781E-3</c:v>
                </c:pt>
                <c:pt idx="34">
                  <c:v>2.1523447664975048E-3</c:v>
                </c:pt>
                <c:pt idx="35">
                  <c:v>-8.8370771100887424E-4</c:v>
                </c:pt>
                <c:pt idx="36">
                  <c:v>3.3049830550746506E-5</c:v>
                </c:pt>
                <c:pt idx="37">
                  <c:v>2.6214269657609535E-4</c:v>
                </c:pt>
                <c:pt idx="38">
                  <c:v>-3.4813177501834547E-3</c:v>
                </c:pt>
                <c:pt idx="39">
                  <c:v>-7.3242473576661249E-3</c:v>
                </c:pt>
                <c:pt idx="40">
                  <c:v>-5.1515458803343961E-3</c:v>
                </c:pt>
                <c:pt idx="41">
                  <c:v>-8.5425471130299302E-3</c:v>
                </c:pt>
                <c:pt idx="42">
                  <c:v>-3.5815017573991303E-3</c:v>
                </c:pt>
                <c:pt idx="43">
                  <c:v>-1.9913119639966004E-3</c:v>
                </c:pt>
                <c:pt idx="44">
                  <c:v>1.8706762057458803E-3</c:v>
                </c:pt>
                <c:pt idx="45">
                  <c:v>2.2150105694922484E-3</c:v>
                </c:pt>
                <c:pt idx="46">
                  <c:v>-2.128368688874116E-3</c:v>
                </c:pt>
                <c:pt idx="47">
                  <c:v>-1.4929988106749947E-3</c:v>
                </c:pt>
                <c:pt idx="48">
                  <c:v>-6.0531069278685345E-3</c:v>
                </c:pt>
                <c:pt idx="49">
                  <c:v>-2.9037114661412122E-4</c:v>
                </c:pt>
                <c:pt idx="50">
                  <c:v>-4.7515517862539713E-4</c:v>
                </c:pt>
                <c:pt idx="51">
                  <c:v>-1.4083951258850869E-3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C-402E-A675-1E7C3368A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14239"/>
        <c:axId val="393903839"/>
      </c:scatterChart>
      <c:valAx>
        <c:axId val="3939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03839"/>
        <c:crosses val="autoZero"/>
        <c:crossBetween val="midCat"/>
      </c:valAx>
      <c:valAx>
        <c:axId val="3939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GTR2_120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Summary_GTR2!$B$13:$B$67</c:f>
              <c:numCache>
                <c:formatCode>m/d/yyyy</c:formatCode>
                <c:ptCount val="55"/>
                <c:pt idx="0">
                  <c:v>43391</c:v>
                </c:pt>
                <c:pt idx="1">
                  <c:v>43392</c:v>
                </c:pt>
                <c:pt idx="2">
                  <c:v>43395</c:v>
                </c:pt>
                <c:pt idx="3">
                  <c:v>43398</c:v>
                </c:pt>
                <c:pt idx="4">
                  <c:v>43399</c:v>
                </c:pt>
                <c:pt idx="5">
                  <c:v>43409</c:v>
                </c:pt>
                <c:pt idx="6">
                  <c:v>43410</c:v>
                </c:pt>
                <c:pt idx="7">
                  <c:v>43431</c:v>
                </c:pt>
                <c:pt idx="8">
                  <c:v>43431</c:v>
                </c:pt>
                <c:pt idx="9">
                  <c:v>43529</c:v>
                </c:pt>
                <c:pt idx="10">
                  <c:v>43542</c:v>
                </c:pt>
                <c:pt idx="11">
                  <c:v>43577</c:v>
                </c:pt>
                <c:pt idx="12">
                  <c:v>43577</c:v>
                </c:pt>
                <c:pt idx="13">
                  <c:v>43613</c:v>
                </c:pt>
                <c:pt idx="14">
                  <c:v>43670</c:v>
                </c:pt>
                <c:pt idx="15">
                  <c:v>43739</c:v>
                </c:pt>
                <c:pt idx="16">
                  <c:v>43752</c:v>
                </c:pt>
                <c:pt idx="17">
                  <c:v>43783</c:v>
                </c:pt>
                <c:pt idx="18">
                  <c:v>43806</c:v>
                </c:pt>
                <c:pt idx="19">
                  <c:v>43839</c:v>
                </c:pt>
                <c:pt idx="20">
                  <c:v>43864</c:v>
                </c:pt>
                <c:pt idx="21">
                  <c:v>43895</c:v>
                </c:pt>
                <c:pt idx="22">
                  <c:v>43930</c:v>
                </c:pt>
                <c:pt idx="23">
                  <c:v>43942</c:v>
                </c:pt>
                <c:pt idx="24">
                  <c:v>43978</c:v>
                </c:pt>
                <c:pt idx="25">
                  <c:v>43999</c:v>
                </c:pt>
                <c:pt idx="26">
                  <c:v>44012</c:v>
                </c:pt>
                <c:pt idx="27">
                  <c:v>44018</c:v>
                </c:pt>
                <c:pt idx="28">
                  <c:v>44018</c:v>
                </c:pt>
                <c:pt idx="29">
                  <c:v>44039</c:v>
                </c:pt>
                <c:pt idx="30">
                  <c:v>44050</c:v>
                </c:pt>
                <c:pt idx="31">
                  <c:v>44067</c:v>
                </c:pt>
                <c:pt idx="32">
                  <c:v>44110</c:v>
                </c:pt>
                <c:pt idx="33">
                  <c:v>44115</c:v>
                </c:pt>
                <c:pt idx="34">
                  <c:v>44139</c:v>
                </c:pt>
                <c:pt idx="35">
                  <c:v>44153</c:v>
                </c:pt>
                <c:pt idx="36">
                  <c:v>44217</c:v>
                </c:pt>
                <c:pt idx="37">
                  <c:v>44241</c:v>
                </c:pt>
                <c:pt idx="38">
                  <c:v>44278</c:v>
                </c:pt>
                <c:pt idx="39">
                  <c:v>44313</c:v>
                </c:pt>
                <c:pt idx="40">
                  <c:v>44321</c:v>
                </c:pt>
                <c:pt idx="41">
                  <c:v>44325</c:v>
                </c:pt>
                <c:pt idx="42">
                  <c:v>44362</c:v>
                </c:pt>
                <c:pt idx="43">
                  <c:v>44397</c:v>
                </c:pt>
                <c:pt idx="44">
                  <c:v>44473</c:v>
                </c:pt>
                <c:pt idx="45">
                  <c:v>44676</c:v>
                </c:pt>
                <c:pt idx="46">
                  <c:v>44848</c:v>
                </c:pt>
                <c:pt idx="47">
                  <c:v>44883</c:v>
                </c:pt>
                <c:pt idx="48">
                  <c:v>44999</c:v>
                </c:pt>
                <c:pt idx="49">
                  <c:v>45076</c:v>
                </c:pt>
                <c:pt idx="50">
                  <c:v>45090</c:v>
                </c:pt>
                <c:pt idx="51">
                  <c:v>45096</c:v>
                </c:pt>
              </c:numCache>
            </c:numRef>
          </c:xVal>
          <c:yVal>
            <c:numRef>
              <c:f>Summary_GTR2!$N$13:$N$67</c:f>
              <c:numCache>
                <c:formatCode>0.0%</c:formatCode>
                <c:ptCount val="55"/>
                <c:pt idx="0">
                  <c:v>-6.5821760807549534E-4</c:v>
                </c:pt>
                <c:pt idx="1">
                  <c:v>-4.0438167669589742E-3</c:v>
                </c:pt>
                <c:pt idx="2">
                  <c:v>4.2419816822314438E-3</c:v>
                </c:pt>
                <c:pt idx="3">
                  <c:v>5.1526207401257906E-3</c:v>
                </c:pt>
                <c:pt idx="4">
                  <c:v>-4.6925680473224318E-3</c:v>
                </c:pt>
                <c:pt idx="5">
                  <c:v>-8.4231991237753157E-3</c:v>
                </c:pt>
                <c:pt idx="6">
                  <c:v>-7.3179339023652368E-3</c:v>
                </c:pt>
                <c:pt idx="7">
                  <c:v>-7.2463222752421341E-3</c:v>
                </c:pt>
                <c:pt idx="8">
                  <c:v>-9.8203373759006007E-3</c:v>
                </c:pt>
                <c:pt idx="9">
                  <c:v>-1.0267439465750483E-2</c:v>
                </c:pt>
                <c:pt idx="10">
                  <c:v>-7.3893282838263241E-3</c:v>
                </c:pt>
                <c:pt idx="11">
                  <c:v>-9.6925747376148674E-3</c:v>
                </c:pt>
                <c:pt idx="12">
                  <c:v>-6.9590099914769166E-3</c:v>
                </c:pt>
                <c:pt idx="13">
                  <c:v>-5.0564150196186208E-4</c:v>
                </c:pt>
                <c:pt idx="14">
                  <c:v>-2.5437960127916437E-4</c:v>
                </c:pt>
                <c:pt idx="15">
                  <c:v>3.6616647613336717E-3</c:v>
                </c:pt>
                <c:pt idx="16">
                  <c:v>-9.3193752467701785E-4</c:v>
                </c:pt>
                <c:pt idx="17">
                  <c:v>-2.98737727911913E-3</c:v>
                </c:pt>
                <c:pt idx="18">
                  <c:v>-8.668909191818619E-3</c:v>
                </c:pt>
                <c:pt idx="19">
                  <c:v>-3.2355287952855472E-3</c:v>
                </c:pt>
                <c:pt idx="20">
                  <c:v>6.3586797976815657E-3</c:v>
                </c:pt>
                <c:pt idx="21">
                  <c:v>3.2590124061075976E-3</c:v>
                </c:pt>
                <c:pt idx="22">
                  <c:v>1.3572280320572894E-3</c:v>
                </c:pt>
                <c:pt idx="23">
                  <c:v>2.6685995696174025E-3</c:v>
                </c:pt>
                <c:pt idx="24">
                  <c:v>1.1785771508885379E-3</c:v>
                </c:pt>
                <c:pt idx="25">
                  <c:v>-3.9679775283241181E-4</c:v>
                </c:pt>
                <c:pt idx="26">
                  <c:v>1.1925674783916929E-3</c:v>
                </c:pt>
                <c:pt idx="27">
                  <c:v>9.4583471892555337E-3</c:v>
                </c:pt>
                <c:pt idx="28">
                  <c:v>3.7685395443864955E-4</c:v>
                </c:pt>
                <c:pt idx="29">
                  <c:v>1.0642119247644022E-2</c:v>
                </c:pt>
                <c:pt idx="30">
                  <c:v>9.0655939480899228E-3</c:v>
                </c:pt>
                <c:pt idx="31">
                  <c:v>2.303247997911706E-3</c:v>
                </c:pt>
                <c:pt idx="32">
                  <c:v>9.8329350339412258E-3</c:v>
                </c:pt>
                <c:pt idx="33">
                  <c:v>4.6759229029760263E-3</c:v>
                </c:pt>
                <c:pt idx="34">
                  <c:v>-4.9350930951597149E-4</c:v>
                </c:pt>
                <c:pt idx="35">
                  <c:v>8.0702240727648089E-5</c:v>
                </c:pt>
                <c:pt idx="36">
                  <c:v>-1.4635619954068702E-3</c:v>
                </c:pt>
                <c:pt idx="37">
                  <c:v>5.8956301103774145E-4</c:v>
                </c:pt>
                <c:pt idx="38">
                  <c:v>-3.611534024166474E-3</c:v>
                </c:pt>
                <c:pt idx="39">
                  <c:v>-1.0818179279188711E-2</c:v>
                </c:pt>
                <c:pt idx="40">
                  <c:v>-4.5580144894581398E-3</c:v>
                </c:pt>
                <c:pt idx="41">
                  <c:v>-1.2389193152519296E-2</c:v>
                </c:pt>
                <c:pt idx="42">
                  <c:v>-5.5971801412466604E-3</c:v>
                </c:pt>
                <c:pt idx="43">
                  <c:v>-3.8600700471131955E-3</c:v>
                </c:pt>
                <c:pt idx="44">
                  <c:v>1.4302103480714479E-3</c:v>
                </c:pt>
                <c:pt idx="45">
                  <c:v>4.5490504107825736E-4</c:v>
                </c:pt>
                <c:pt idx="46">
                  <c:v>-1.4846094786106212E-3</c:v>
                </c:pt>
                <c:pt idx="47">
                  <c:v>-2.2293263254524742E-3</c:v>
                </c:pt>
                <c:pt idx="48">
                  <c:v>-6.4432967179565148E-3</c:v>
                </c:pt>
                <c:pt idx="49">
                  <c:v>-1.9258248558013946E-3</c:v>
                </c:pt>
                <c:pt idx="50">
                  <c:v>-1.2372479072724207E-3</c:v>
                </c:pt>
                <c:pt idx="51">
                  <c:v>-2.4409048908292652E-3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0-4AA7-9C72-089001E1C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14239"/>
        <c:axId val="393903839"/>
      </c:scatterChart>
      <c:valAx>
        <c:axId val="3939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03839"/>
        <c:crosses val="autoZero"/>
        <c:crossBetween val="midCat"/>
      </c:valAx>
      <c:valAx>
        <c:axId val="3939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GTR2_150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Summary_GTR2!$B$13:$B$67</c:f>
              <c:numCache>
                <c:formatCode>m/d/yyyy</c:formatCode>
                <c:ptCount val="55"/>
                <c:pt idx="0">
                  <c:v>43391</c:v>
                </c:pt>
                <c:pt idx="1">
                  <c:v>43392</c:v>
                </c:pt>
                <c:pt idx="2">
                  <c:v>43395</c:v>
                </c:pt>
                <c:pt idx="3">
                  <c:v>43398</c:v>
                </c:pt>
                <c:pt idx="4">
                  <c:v>43399</c:v>
                </c:pt>
                <c:pt idx="5">
                  <c:v>43409</c:v>
                </c:pt>
                <c:pt idx="6">
                  <c:v>43410</c:v>
                </c:pt>
                <c:pt idx="7">
                  <c:v>43431</c:v>
                </c:pt>
                <c:pt idx="8">
                  <c:v>43431</c:v>
                </c:pt>
                <c:pt idx="9">
                  <c:v>43529</c:v>
                </c:pt>
                <c:pt idx="10">
                  <c:v>43542</c:v>
                </c:pt>
                <c:pt idx="11">
                  <c:v>43577</c:v>
                </c:pt>
                <c:pt idx="12">
                  <c:v>43577</c:v>
                </c:pt>
                <c:pt idx="13">
                  <c:v>43613</c:v>
                </c:pt>
                <c:pt idx="14">
                  <c:v>43670</c:v>
                </c:pt>
                <c:pt idx="15">
                  <c:v>43739</c:v>
                </c:pt>
                <c:pt idx="16">
                  <c:v>43752</c:v>
                </c:pt>
                <c:pt idx="17">
                  <c:v>43783</c:v>
                </c:pt>
                <c:pt idx="18">
                  <c:v>43806</c:v>
                </c:pt>
                <c:pt idx="19">
                  <c:v>43839</c:v>
                </c:pt>
                <c:pt idx="20">
                  <c:v>43864</c:v>
                </c:pt>
                <c:pt idx="21">
                  <c:v>43895</c:v>
                </c:pt>
                <c:pt idx="22">
                  <c:v>43930</c:v>
                </c:pt>
                <c:pt idx="23">
                  <c:v>43942</c:v>
                </c:pt>
                <c:pt idx="24">
                  <c:v>43978</c:v>
                </c:pt>
                <c:pt idx="25">
                  <c:v>43999</c:v>
                </c:pt>
                <c:pt idx="26">
                  <c:v>44012</c:v>
                </c:pt>
                <c:pt idx="27">
                  <c:v>44018</c:v>
                </c:pt>
                <c:pt idx="28">
                  <c:v>44018</c:v>
                </c:pt>
                <c:pt idx="29">
                  <c:v>44039</c:v>
                </c:pt>
                <c:pt idx="30">
                  <c:v>44050</c:v>
                </c:pt>
                <c:pt idx="31">
                  <c:v>44067</c:v>
                </c:pt>
                <c:pt idx="32">
                  <c:v>44110</c:v>
                </c:pt>
                <c:pt idx="33">
                  <c:v>44115</c:v>
                </c:pt>
                <c:pt idx="34">
                  <c:v>44139</c:v>
                </c:pt>
                <c:pt idx="35">
                  <c:v>44153</c:v>
                </c:pt>
                <c:pt idx="36">
                  <c:v>44217</c:v>
                </c:pt>
                <c:pt idx="37">
                  <c:v>44241</c:v>
                </c:pt>
                <c:pt idx="38">
                  <c:v>44278</c:v>
                </c:pt>
                <c:pt idx="39">
                  <c:v>44313</c:v>
                </c:pt>
                <c:pt idx="40">
                  <c:v>44321</c:v>
                </c:pt>
                <c:pt idx="41">
                  <c:v>44325</c:v>
                </c:pt>
                <c:pt idx="42">
                  <c:v>44362</c:v>
                </c:pt>
                <c:pt idx="43">
                  <c:v>44397</c:v>
                </c:pt>
                <c:pt idx="44">
                  <c:v>44473</c:v>
                </c:pt>
                <c:pt idx="45">
                  <c:v>44676</c:v>
                </c:pt>
                <c:pt idx="46">
                  <c:v>44848</c:v>
                </c:pt>
                <c:pt idx="47">
                  <c:v>44883</c:v>
                </c:pt>
                <c:pt idx="48">
                  <c:v>44999</c:v>
                </c:pt>
                <c:pt idx="49">
                  <c:v>45076</c:v>
                </c:pt>
                <c:pt idx="50">
                  <c:v>45090</c:v>
                </c:pt>
                <c:pt idx="51">
                  <c:v>45096</c:v>
                </c:pt>
              </c:numCache>
            </c:numRef>
          </c:xVal>
          <c:yVal>
            <c:numRef>
              <c:f>Summary_GTR2!$O$13:$O$67</c:f>
              <c:numCache>
                <c:formatCode>0.0%</c:formatCode>
                <c:ptCount val="55"/>
                <c:pt idx="0">
                  <c:v>-3.7486378216547989E-3</c:v>
                </c:pt>
                <c:pt idx="1">
                  <c:v>-2.4656955009111359E-3</c:v>
                </c:pt>
                <c:pt idx="2">
                  <c:v>4.6427660867176535E-3</c:v>
                </c:pt>
                <c:pt idx="3">
                  <c:v>4.0001783431604654E-3</c:v>
                </c:pt>
                <c:pt idx="4">
                  <c:v>-2.428611107311851E-3</c:v>
                </c:pt>
                <c:pt idx="5">
                  <c:v>-5.4623517000524924E-3</c:v>
                </c:pt>
                <c:pt idx="6">
                  <c:v>-6.5984691399235684E-3</c:v>
                </c:pt>
                <c:pt idx="7">
                  <c:v>-8.3444581845580901E-3</c:v>
                </c:pt>
                <c:pt idx="8">
                  <c:v>-8.4084483466421167E-3</c:v>
                </c:pt>
                <c:pt idx="9">
                  <c:v>-1.0400608727117899E-2</c:v>
                </c:pt>
                <c:pt idx="10">
                  <c:v>7.3167157343445588E-4</c:v>
                </c:pt>
                <c:pt idx="11">
                  <c:v>-8.0629610905043059E-3</c:v>
                </c:pt>
                <c:pt idx="12">
                  <c:v>-6.6484188371872532E-3</c:v>
                </c:pt>
                <c:pt idx="13">
                  <c:v>-6.7608031725974183E-4</c:v>
                </c:pt>
                <c:pt idx="14">
                  <c:v>-3.7945119605520272E-4</c:v>
                </c:pt>
                <c:pt idx="15">
                  <c:v>1.4732842193521112E-3</c:v>
                </c:pt>
                <c:pt idx="16">
                  <c:v>4.9698136976454865E-3</c:v>
                </c:pt>
                <c:pt idx="17">
                  <c:v>7.3182725781850699E-4</c:v>
                </c:pt>
                <c:pt idx="18">
                  <c:v>-2.6605256649527842E-3</c:v>
                </c:pt>
                <c:pt idx="19">
                  <c:v>-4.4314499836006771E-3</c:v>
                </c:pt>
                <c:pt idx="20">
                  <c:v>7.144928504962067E-3</c:v>
                </c:pt>
                <c:pt idx="21">
                  <c:v>3.0856789050763833E-3</c:v>
                </c:pt>
                <c:pt idx="22">
                  <c:v>1.8516729451996117E-3</c:v>
                </c:pt>
                <c:pt idx="23">
                  <c:v>3.6870492161704682E-3</c:v>
                </c:pt>
                <c:pt idx="24">
                  <c:v>1.4708679649160228E-3</c:v>
                </c:pt>
                <c:pt idx="25">
                  <c:v>-3.7562444930017147E-4</c:v>
                </c:pt>
                <c:pt idx="26">
                  <c:v>4.4387621050383519E-3</c:v>
                </c:pt>
                <c:pt idx="27">
                  <c:v>1.2557261304809497E-2</c:v>
                </c:pt>
                <c:pt idx="28">
                  <c:v>4.128542182968431E-4</c:v>
                </c:pt>
                <c:pt idx="29">
                  <c:v>1.114732027348686E-2</c:v>
                </c:pt>
                <c:pt idx="30">
                  <c:v>1.1249466284266374E-2</c:v>
                </c:pt>
                <c:pt idx="31">
                  <c:v>6.698333911737242E-3</c:v>
                </c:pt>
                <c:pt idx="32">
                  <c:v>1.2781527077336818E-2</c:v>
                </c:pt>
                <c:pt idx="33">
                  <c:v>7.2003470601498254E-3</c:v>
                </c:pt>
                <c:pt idx="34">
                  <c:v>5.8498392984240866E-4</c:v>
                </c:pt>
                <c:pt idx="35">
                  <c:v>-2.3880964736211485E-4</c:v>
                </c:pt>
                <c:pt idx="36">
                  <c:v>1.0609830089796102E-3</c:v>
                </c:pt>
                <c:pt idx="37">
                  <c:v>1.0752943293406148E-3</c:v>
                </c:pt>
                <c:pt idx="38">
                  <c:v>-4.0199017671164183E-3</c:v>
                </c:pt>
                <c:pt idx="39">
                  <c:v>-9.314219072624641E-3</c:v>
                </c:pt>
                <c:pt idx="40">
                  <c:v>-5.1707678966711468E-3</c:v>
                </c:pt>
                <c:pt idx="41">
                  <c:v>-1.2111628296775589E-2</c:v>
                </c:pt>
                <c:pt idx="42">
                  <c:v>-6.2355609168831538E-3</c:v>
                </c:pt>
                <c:pt idx="43">
                  <c:v>-2.3503101259533254E-3</c:v>
                </c:pt>
                <c:pt idx="44">
                  <c:v>6.8165948148890543E-4</c:v>
                </c:pt>
                <c:pt idx="45">
                  <c:v>9.6122746771776235E-4</c:v>
                </c:pt>
                <c:pt idx="46">
                  <c:v>1.7165417319522369E-3</c:v>
                </c:pt>
                <c:pt idx="47">
                  <c:v>2.7955197648259489E-3</c:v>
                </c:pt>
                <c:pt idx="48">
                  <c:v>-5.819364932055926E-3</c:v>
                </c:pt>
                <c:pt idx="49">
                  <c:v>-1.1691716407670194E-3</c:v>
                </c:pt>
                <c:pt idx="50">
                  <c:v>2.0436324440391562E-3</c:v>
                </c:pt>
                <c:pt idx="51">
                  <c:v>5.9483201202037428E-4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7-41CE-9F05-A5F6719D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14239"/>
        <c:axId val="393903839"/>
      </c:scatterChart>
      <c:valAx>
        <c:axId val="3939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03839"/>
        <c:crosses val="autoZero"/>
        <c:crossBetween val="midCat"/>
      </c:valAx>
      <c:valAx>
        <c:axId val="3939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GTR2_170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Summary_GTR2!$B$13:$B$67</c:f>
              <c:numCache>
                <c:formatCode>m/d/yyyy</c:formatCode>
                <c:ptCount val="55"/>
                <c:pt idx="0">
                  <c:v>43391</c:v>
                </c:pt>
                <c:pt idx="1">
                  <c:v>43392</c:v>
                </c:pt>
                <c:pt idx="2">
                  <c:v>43395</c:v>
                </c:pt>
                <c:pt idx="3">
                  <c:v>43398</c:v>
                </c:pt>
                <c:pt idx="4">
                  <c:v>43399</c:v>
                </c:pt>
                <c:pt idx="5">
                  <c:v>43409</c:v>
                </c:pt>
                <c:pt idx="6">
                  <c:v>43410</c:v>
                </c:pt>
                <c:pt idx="7">
                  <c:v>43431</c:v>
                </c:pt>
                <c:pt idx="8">
                  <c:v>43431</c:v>
                </c:pt>
                <c:pt idx="9">
                  <c:v>43529</c:v>
                </c:pt>
                <c:pt idx="10">
                  <c:v>43542</c:v>
                </c:pt>
                <c:pt idx="11">
                  <c:v>43577</c:v>
                </c:pt>
                <c:pt idx="12">
                  <c:v>43577</c:v>
                </c:pt>
                <c:pt idx="13">
                  <c:v>43613</c:v>
                </c:pt>
                <c:pt idx="14">
                  <c:v>43670</c:v>
                </c:pt>
                <c:pt idx="15">
                  <c:v>43739</c:v>
                </c:pt>
                <c:pt idx="16">
                  <c:v>43752</c:v>
                </c:pt>
                <c:pt idx="17">
                  <c:v>43783</c:v>
                </c:pt>
                <c:pt idx="18">
                  <c:v>43806</c:v>
                </c:pt>
                <c:pt idx="19">
                  <c:v>43839</c:v>
                </c:pt>
                <c:pt idx="20">
                  <c:v>43864</c:v>
                </c:pt>
                <c:pt idx="21">
                  <c:v>43895</c:v>
                </c:pt>
                <c:pt idx="22">
                  <c:v>43930</c:v>
                </c:pt>
                <c:pt idx="23">
                  <c:v>43942</c:v>
                </c:pt>
                <c:pt idx="24">
                  <c:v>43978</c:v>
                </c:pt>
                <c:pt idx="25">
                  <c:v>43999</c:v>
                </c:pt>
                <c:pt idx="26">
                  <c:v>44012</c:v>
                </c:pt>
                <c:pt idx="27">
                  <c:v>44018</c:v>
                </c:pt>
                <c:pt idx="28">
                  <c:v>44018</c:v>
                </c:pt>
                <c:pt idx="29">
                  <c:v>44039</c:v>
                </c:pt>
                <c:pt idx="30">
                  <c:v>44050</c:v>
                </c:pt>
                <c:pt idx="31">
                  <c:v>44067</c:v>
                </c:pt>
                <c:pt idx="32">
                  <c:v>44110</c:v>
                </c:pt>
                <c:pt idx="33">
                  <c:v>44115</c:v>
                </c:pt>
                <c:pt idx="34">
                  <c:v>44139</c:v>
                </c:pt>
                <c:pt idx="35">
                  <c:v>44153</c:v>
                </c:pt>
                <c:pt idx="36">
                  <c:v>44217</c:v>
                </c:pt>
                <c:pt idx="37">
                  <c:v>44241</c:v>
                </c:pt>
                <c:pt idx="38">
                  <c:v>44278</c:v>
                </c:pt>
                <c:pt idx="39">
                  <c:v>44313</c:v>
                </c:pt>
                <c:pt idx="40">
                  <c:v>44321</c:v>
                </c:pt>
                <c:pt idx="41">
                  <c:v>44325</c:v>
                </c:pt>
                <c:pt idx="42">
                  <c:v>44362</c:v>
                </c:pt>
                <c:pt idx="43">
                  <c:v>44397</c:v>
                </c:pt>
                <c:pt idx="44">
                  <c:v>44473</c:v>
                </c:pt>
                <c:pt idx="45">
                  <c:v>44676</c:v>
                </c:pt>
                <c:pt idx="46">
                  <c:v>44848</c:v>
                </c:pt>
                <c:pt idx="47">
                  <c:v>44883</c:v>
                </c:pt>
                <c:pt idx="48">
                  <c:v>44999</c:v>
                </c:pt>
                <c:pt idx="49">
                  <c:v>45076</c:v>
                </c:pt>
                <c:pt idx="50">
                  <c:v>45090</c:v>
                </c:pt>
                <c:pt idx="51">
                  <c:v>45096</c:v>
                </c:pt>
              </c:numCache>
            </c:numRef>
          </c:xVal>
          <c:yVal>
            <c:numRef>
              <c:f>Summary_GTR2!$P$13:$P$67</c:f>
              <c:numCache>
                <c:formatCode>0.0%</c:formatCode>
                <c:ptCount val="55"/>
                <c:pt idx="0">
                  <c:v>5.380301912929486E-4</c:v>
                </c:pt>
                <c:pt idx="1">
                  <c:v>-2.1574516661043708E-3</c:v>
                </c:pt>
                <c:pt idx="2">
                  <c:v>2.7474552145607678E-3</c:v>
                </c:pt>
                <c:pt idx="3">
                  <c:v>3.2690439054408049E-3</c:v>
                </c:pt>
                <c:pt idx="4">
                  <c:v>-4.3970776451895954E-3</c:v>
                </c:pt>
                <c:pt idx="5">
                  <c:v>-5.7753957692678881E-3</c:v>
                </c:pt>
                <c:pt idx="6">
                  <c:v>-7.4473172668794163E-3</c:v>
                </c:pt>
                <c:pt idx="7">
                  <c:v>-6.8025731724847827E-3</c:v>
                </c:pt>
                <c:pt idx="8">
                  <c:v>-7.5684367582662393E-3</c:v>
                </c:pt>
                <c:pt idx="9">
                  <c:v>-9.716249459556292E-3</c:v>
                </c:pt>
                <c:pt idx="10">
                  <c:v>-1.6775563859651177E-3</c:v>
                </c:pt>
                <c:pt idx="11">
                  <c:v>-1.0584739248360786E-2</c:v>
                </c:pt>
                <c:pt idx="12">
                  <c:v>-8.2333656433252189E-3</c:v>
                </c:pt>
                <c:pt idx="13">
                  <c:v>3.0672870776047301E-3</c:v>
                </c:pt>
                <c:pt idx="14">
                  <c:v>1.4393293982855049E-3</c:v>
                </c:pt>
                <c:pt idx="15">
                  <c:v>3.9071337944474038E-3</c:v>
                </c:pt>
                <c:pt idx="16">
                  <c:v>1.2138482436210296E-3</c:v>
                </c:pt>
                <c:pt idx="17">
                  <c:v>8.8021446801933578E-4</c:v>
                </c:pt>
                <c:pt idx="18">
                  <c:v>-1.8119999318336744E-3</c:v>
                </c:pt>
                <c:pt idx="19">
                  <c:v>-5.8581975408138476E-3</c:v>
                </c:pt>
                <c:pt idx="21">
                  <c:v>3.1399180343183453E-3</c:v>
                </c:pt>
                <c:pt idx="22">
                  <c:v>5.7570005120832768E-4</c:v>
                </c:pt>
                <c:pt idx="23">
                  <c:v>5.9893212997765843E-3</c:v>
                </c:pt>
                <c:pt idx="24">
                  <c:v>3.9697653558383728E-3</c:v>
                </c:pt>
                <c:pt idx="25">
                  <c:v>7.4726434692795607E-4</c:v>
                </c:pt>
                <c:pt idx="26">
                  <c:v>3.7397924059936472E-3</c:v>
                </c:pt>
                <c:pt idx="27">
                  <c:v>1.3337782352801364E-2</c:v>
                </c:pt>
                <c:pt idx="28">
                  <c:v>1.4961395769721442E-3</c:v>
                </c:pt>
                <c:pt idx="29">
                  <c:v>1.4519861326243833E-2</c:v>
                </c:pt>
                <c:pt idx="30">
                  <c:v>1.2789212522957838E-2</c:v>
                </c:pt>
                <c:pt idx="31">
                  <c:v>6.9350116851765176E-3</c:v>
                </c:pt>
                <c:pt idx="32">
                  <c:v>1.2848080416378416E-2</c:v>
                </c:pt>
                <c:pt idx="33">
                  <c:v>6.1792774855042865E-3</c:v>
                </c:pt>
                <c:pt idx="34">
                  <c:v>1.4549748041319255E-3</c:v>
                </c:pt>
                <c:pt idx="35">
                  <c:v>1.1533362986804185E-3</c:v>
                </c:pt>
                <c:pt idx="36">
                  <c:v>5.6292520042511285E-4</c:v>
                </c:pt>
                <c:pt idx="37">
                  <c:v>3.1710314005375384E-3</c:v>
                </c:pt>
                <c:pt idx="38">
                  <c:v>-1.9769757945655719E-3</c:v>
                </c:pt>
                <c:pt idx="39">
                  <c:v>-1.075773571491323E-2</c:v>
                </c:pt>
                <c:pt idx="40">
                  <c:v>-6.7747139194290762E-3</c:v>
                </c:pt>
                <c:pt idx="41">
                  <c:v>-1.1725418588362957E-2</c:v>
                </c:pt>
                <c:pt idx="42">
                  <c:v>-5.5582603549761966E-3</c:v>
                </c:pt>
                <c:pt idx="43">
                  <c:v>-4.1083065925104911E-3</c:v>
                </c:pt>
                <c:pt idx="44">
                  <c:v>9.1580125150603209E-4</c:v>
                </c:pt>
                <c:pt idx="45">
                  <c:v>9.8535852952341685E-4</c:v>
                </c:pt>
                <c:pt idx="46">
                  <c:v>2.2556601437764279E-3</c:v>
                </c:pt>
                <c:pt idx="47">
                  <c:v>1.656684795669161E-3</c:v>
                </c:pt>
                <c:pt idx="48">
                  <c:v>-5.4606807548025493E-3</c:v>
                </c:pt>
                <c:pt idx="49">
                  <c:v>-1.2509115872022525E-3</c:v>
                </c:pt>
                <c:pt idx="50">
                  <c:v>2.0408321485487768E-3</c:v>
                </c:pt>
                <c:pt idx="51">
                  <c:v>2.6836092506805631E-3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2-4440-BBDB-552CC030F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14239"/>
        <c:axId val="393903839"/>
      </c:scatterChart>
      <c:valAx>
        <c:axId val="3939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03839"/>
        <c:crosses val="autoZero"/>
        <c:crossBetween val="midCat"/>
      </c:valAx>
      <c:valAx>
        <c:axId val="3939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GTR2_200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Summary_GTR2!$B$13:$B$67</c:f>
              <c:numCache>
                <c:formatCode>m/d/yyyy</c:formatCode>
                <c:ptCount val="55"/>
                <c:pt idx="0">
                  <c:v>43391</c:v>
                </c:pt>
                <c:pt idx="1">
                  <c:v>43392</c:v>
                </c:pt>
                <c:pt idx="2">
                  <c:v>43395</c:v>
                </c:pt>
                <c:pt idx="3">
                  <c:v>43398</c:v>
                </c:pt>
                <c:pt idx="4">
                  <c:v>43399</c:v>
                </c:pt>
                <c:pt idx="5">
                  <c:v>43409</c:v>
                </c:pt>
                <c:pt idx="6">
                  <c:v>43410</c:v>
                </c:pt>
                <c:pt idx="7">
                  <c:v>43431</c:v>
                </c:pt>
                <c:pt idx="8">
                  <c:v>43431</c:v>
                </c:pt>
                <c:pt idx="9">
                  <c:v>43529</c:v>
                </c:pt>
                <c:pt idx="10">
                  <c:v>43542</c:v>
                </c:pt>
                <c:pt idx="11">
                  <c:v>43577</c:v>
                </c:pt>
                <c:pt idx="12">
                  <c:v>43577</c:v>
                </c:pt>
                <c:pt idx="13">
                  <c:v>43613</c:v>
                </c:pt>
                <c:pt idx="14">
                  <c:v>43670</c:v>
                </c:pt>
                <c:pt idx="15">
                  <c:v>43739</c:v>
                </c:pt>
                <c:pt idx="16">
                  <c:v>43752</c:v>
                </c:pt>
                <c:pt idx="17">
                  <c:v>43783</c:v>
                </c:pt>
                <c:pt idx="18">
                  <c:v>43806</c:v>
                </c:pt>
                <c:pt idx="19">
                  <c:v>43839</c:v>
                </c:pt>
                <c:pt idx="20">
                  <c:v>43864</c:v>
                </c:pt>
                <c:pt idx="21">
                  <c:v>43895</c:v>
                </c:pt>
                <c:pt idx="22">
                  <c:v>43930</c:v>
                </c:pt>
                <c:pt idx="23">
                  <c:v>43942</c:v>
                </c:pt>
                <c:pt idx="24">
                  <c:v>43978</c:v>
                </c:pt>
                <c:pt idx="25">
                  <c:v>43999</c:v>
                </c:pt>
                <c:pt idx="26">
                  <c:v>44012</c:v>
                </c:pt>
                <c:pt idx="27">
                  <c:v>44018</c:v>
                </c:pt>
                <c:pt idx="28">
                  <c:v>44018</c:v>
                </c:pt>
                <c:pt idx="29">
                  <c:v>44039</c:v>
                </c:pt>
                <c:pt idx="30">
                  <c:v>44050</c:v>
                </c:pt>
                <c:pt idx="31">
                  <c:v>44067</c:v>
                </c:pt>
                <c:pt idx="32">
                  <c:v>44110</c:v>
                </c:pt>
                <c:pt idx="33">
                  <c:v>44115</c:v>
                </c:pt>
                <c:pt idx="34">
                  <c:v>44139</c:v>
                </c:pt>
                <c:pt idx="35">
                  <c:v>44153</c:v>
                </c:pt>
                <c:pt idx="36">
                  <c:v>44217</c:v>
                </c:pt>
                <c:pt idx="37">
                  <c:v>44241</c:v>
                </c:pt>
                <c:pt idx="38">
                  <c:v>44278</c:v>
                </c:pt>
                <c:pt idx="39">
                  <c:v>44313</c:v>
                </c:pt>
                <c:pt idx="40">
                  <c:v>44321</c:v>
                </c:pt>
                <c:pt idx="41">
                  <c:v>44325</c:v>
                </c:pt>
                <c:pt idx="42">
                  <c:v>44362</c:v>
                </c:pt>
                <c:pt idx="43">
                  <c:v>44397</c:v>
                </c:pt>
                <c:pt idx="44">
                  <c:v>44473</c:v>
                </c:pt>
                <c:pt idx="45">
                  <c:v>44676</c:v>
                </c:pt>
                <c:pt idx="46">
                  <c:v>44848</c:v>
                </c:pt>
                <c:pt idx="47">
                  <c:v>44883</c:v>
                </c:pt>
                <c:pt idx="48">
                  <c:v>44999</c:v>
                </c:pt>
                <c:pt idx="49">
                  <c:v>45076</c:v>
                </c:pt>
                <c:pt idx="50">
                  <c:v>45090</c:v>
                </c:pt>
                <c:pt idx="51">
                  <c:v>45096</c:v>
                </c:pt>
              </c:numCache>
            </c:numRef>
          </c:xVal>
          <c:yVal>
            <c:numRef>
              <c:f>Summary_GTR2!$Q$13:$Q$67</c:f>
              <c:numCache>
                <c:formatCode>0.0%</c:formatCode>
                <c:ptCount val="55"/>
                <c:pt idx="0">
                  <c:v>-1.7632559367737333E-3</c:v>
                </c:pt>
                <c:pt idx="1">
                  <c:v>-3.8828766170804219E-3</c:v>
                </c:pt>
                <c:pt idx="2">
                  <c:v>3.8275074529341424E-3</c:v>
                </c:pt>
                <c:pt idx="3">
                  <c:v>2.7036354742795421E-3</c:v>
                </c:pt>
                <c:pt idx="4">
                  <c:v>-8.8501037335941835E-4</c:v>
                </c:pt>
                <c:pt idx="5">
                  <c:v>-2.3443148923294466E-3</c:v>
                </c:pt>
                <c:pt idx="6">
                  <c:v>-5.0714451391943305E-3</c:v>
                </c:pt>
                <c:pt idx="7">
                  <c:v>-4.4429243980034228E-3</c:v>
                </c:pt>
                <c:pt idx="8">
                  <c:v>-5.3859249116450236E-3</c:v>
                </c:pt>
                <c:pt idx="9">
                  <c:v>-1.1164528802057649E-2</c:v>
                </c:pt>
                <c:pt idx="10">
                  <c:v>-5.8577714604504116E-3</c:v>
                </c:pt>
                <c:pt idx="11">
                  <c:v>-7.8331077564124385E-3</c:v>
                </c:pt>
                <c:pt idx="12">
                  <c:v>-6.9487484721547643E-3</c:v>
                </c:pt>
                <c:pt idx="13">
                  <c:v>-1.3200710725412845E-3</c:v>
                </c:pt>
                <c:pt idx="14">
                  <c:v>-2.2031021141477591E-4</c:v>
                </c:pt>
                <c:pt idx="15">
                  <c:v>5.6897682985068698E-4</c:v>
                </c:pt>
                <c:pt idx="16">
                  <c:v>-1.0510255891466036E-3</c:v>
                </c:pt>
                <c:pt idx="17">
                  <c:v>-1.4967785712306503E-3</c:v>
                </c:pt>
                <c:pt idx="18">
                  <c:v>-5.0784982615668106E-3</c:v>
                </c:pt>
                <c:pt idx="19">
                  <c:v>-6.207958208918174E-3</c:v>
                </c:pt>
                <c:pt idx="20">
                  <c:v>3.682723133922261E-3</c:v>
                </c:pt>
                <c:pt idx="21">
                  <c:v>1.3979250365103724E-4</c:v>
                </c:pt>
                <c:pt idx="22">
                  <c:v>-2.1760734575794194E-3</c:v>
                </c:pt>
                <c:pt idx="23">
                  <c:v>2.0588799283813852E-3</c:v>
                </c:pt>
                <c:pt idx="24">
                  <c:v>4.8366580913472568E-4</c:v>
                </c:pt>
                <c:pt idx="25">
                  <c:v>-7.7093328983857123E-4</c:v>
                </c:pt>
                <c:pt idx="26">
                  <c:v>2.3541241475706354E-3</c:v>
                </c:pt>
                <c:pt idx="27">
                  <c:v>1.0473340175275681E-2</c:v>
                </c:pt>
                <c:pt idx="28">
                  <c:v>-8.6759708224570797E-4</c:v>
                </c:pt>
                <c:pt idx="29">
                  <c:v>9.1711121689641573E-3</c:v>
                </c:pt>
                <c:pt idx="30">
                  <c:v>7.4572485110044884E-3</c:v>
                </c:pt>
                <c:pt idx="31">
                  <c:v>3.5446962980796304E-3</c:v>
                </c:pt>
                <c:pt idx="32">
                  <c:v>9.0461846433989024E-3</c:v>
                </c:pt>
                <c:pt idx="33">
                  <c:v>2.1408333268280177E-3</c:v>
                </c:pt>
                <c:pt idx="34">
                  <c:v>-2.5744295603072898E-3</c:v>
                </c:pt>
                <c:pt idx="35">
                  <c:v>-2.3825148700729049E-3</c:v>
                </c:pt>
                <c:pt idx="36">
                  <c:v>-3.0750013074369864E-3</c:v>
                </c:pt>
                <c:pt idx="37">
                  <c:v>7.8844959721879881E-4</c:v>
                </c:pt>
                <c:pt idx="38">
                  <c:v>-5.2247962521010383E-3</c:v>
                </c:pt>
                <c:pt idx="39">
                  <c:v>-1.2736157145846971E-2</c:v>
                </c:pt>
                <c:pt idx="40">
                  <c:v>-8.4356872272539629E-3</c:v>
                </c:pt>
                <c:pt idx="41">
                  <c:v>-1.4594414627943753E-2</c:v>
                </c:pt>
                <c:pt idx="42">
                  <c:v>-7.6841793048644247E-3</c:v>
                </c:pt>
                <c:pt idx="43">
                  <c:v>-6.5419606726178081E-3</c:v>
                </c:pt>
                <c:pt idx="44">
                  <c:v>-4.7673083421679863E-3</c:v>
                </c:pt>
                <c:pt idx="45">
                  <c:v>-2.5786149291455729E-3</c:v>
                </c:pt>
                <c:pt idx="46">
                  <c:v>-1.6335918050188747E-3</c:v>
                </c:pt>
                <c:pt idx="47">
                  <c:v>-2.6766324450123724E-3</c:v>
                </c:pt>
                <c:pt idx="48">
                  <c:v>-1.0303588693194476E-2</c:v>
                </c:pt>
                <c:pt idx="49">
                  <c:v>-4.8839919966362499E-3</c:v>
                </c:pt>
                <c:pt idx="50">
                  <c:v>-1.4010757328672963E-3</c:v>
                </c:pt>
                <c:pt idx="51">
                  <c:v>-1.6205803012370179E-3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0-4AC8-A309-B4A9FFFE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14239"/>
        <c:axId val="393903839"/>
      </c:scatterChart>
      <c:valAx>
        <c:axId val="3939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03839"/>
        <c:crosses val="autoZero"/>
        <c:crossBetween val="midCat"/>
      </c:valAx>
      <c:valAx>
        <c:axId val="3939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GTR2_200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Summary_GTR2!$B$13:$B$67</c:f>
              <c:numCache>
                <c:formatCode>m/d/yyyy</c:formatCode>
                <c:ptCount val="55"/>
                <c:pt idx="0">
                  <c:v>43391</c:v>
                </c:pt>
                <c:pt idx="1">
                  <c:v>43392</c:v>
                </c:pt>
                <c:pt idx="2">
                  <c:v>43395</c:v>
                </c:pt>
                <c:pt idx="3">
                  <c:v>43398</c:v>
                </c:pt>
                <c:pt idx="4">
                  <c:v>43399</c:v>
                </c:pt>
                <c:pt idx="5">
                  <c:v>43409</c:v>
                </c:pt>
                <c:pt idx="6">
                  <c:v>43410</c:v>
                </c:pt>
                <c:pt idx="7">
                  <c:v>43431</c:v>
                </c:pt>
                <c:pt idx="8">
                  <c:v>43431</c:v>
                </c:pt>
                <c:pt idx="9">
                  <c:v>43529</c:v>
                </c:pt>
                <c:pt idx="10">
                  <c:v>43542</c:v>
                </c:pt>
                <c:pt idx="11">
                  <c:v>43577</c:v>
                </c:pt>
                <c:pt idx="12">
                  <c:v>43577</c:v>
                </c:pt>
                <c:pt idx="13">
                  <c:v>43613</c:v>
                </c:pt>
                <c:pt idx="14">
                  <c:v>43670</c:v>
                </c:pt>
                <c:pt idx="15">
                  <c:v>43739</c:v>
                </c:pt>
                <c:pt idx="16">
                  <c:v>43752</c:v>
                </c:pt>
                <c:pt idx="17">
                  <c:v>43783</c:v>
                </c:pt>
                <c:pt idx="18">
                  <c:v>43806</c:v>
                </c:pt>
                <c:pt idx="19">
                  <c:v>43839</c:v>
                </c:pt>
                <c:pt idx="20">
                  <c:v>43864</c:v>
                </c:pt>
                <c:pt idx="21">
                  <c:v>43895</c:v>
                </c:pt>
                <c:pt idx="22">
                  <c:v>43930</c:v>
                </c:pt>
                <c:pt idx="23">
                  <c:v>43942</c:v>
                </c:pt>
                <c:pt idx="24">
                  <c:v>43978</c:v>
                </c:pt>
                <c:pt idx="25">
                  <c:v>43999</c:v>
                </c:pt>
                <c:pt idx="26">
                  <c:v>44012</c:v>
                </c:pt>
                <c:pt idx="27">
                  <c:v>44018</c:v>
                </c:pt>
                <c:pt idx="28">
                  <c:v>44018</c:v>
                </c:pt>
                <c:pt idx="29">
                  <c:v>44039</c:v>
                </c:pt>
                <c:pt idx="30">
                  <c:v>44050</c:v>
                </c:pt>
                <c:pt idx="31">
                  <c:v>44067</c:v>
                </c:pt>
                <c:pt idx="32">
                  <c:v>44110</c:v>
                </c:pt>
                <c:pt idx="33">
                  <c:v>44115</c:v>
                </c:pt>
                <c:pt idx="34">
                  <c:v>44139</c:v>
                </c:pt>
                <c:pt idx="35">
                  <c:v>44153</c:v>
                </c:pt>
                <c:pt idx="36">
                  <c:v>44217</c:v>
                </c:pt>
                <c:pt idx="37">
                  <c:v>44241</c:v>
                </c:pt>
                <c:pt idx="38">
                  <c:v>44278</c:v>
                </c:pt>
                <c:pt idx="39">
                  <c:v>44313</c:v>
                </c:pt>
                <c:pt idx="40">
                  <c:v>44321</c:v>
                </c:pt>
                <c:pt idx="41">
                  <c:v>44325</c:v>
                </c:pt>
                <c:pt idx="42">
                  <c:v>44362</c:v>
                </c:pt>
                <c:pt idx="43">
                  <c:v>44397</c:v>
                </c:pt>
                <c:pt idx="44">
                  <c:v>44473</c:v>
                </c:pt>
                <c:pt idx="45">
                  <c:v>44676</c:v>
                </c:pt>
                <c:pt idx="46">
                  <c:v>44848</c:v>
                </c:pt>
                <c:pt idx="47">
                  <c:v>44883</c:v>
                </c:pt>
                <c:pt idx="48">
                  <c:v>44999</c:v>
                </c:pt>
                <c:pt idx="49">
                  <c:v>45076</c:v>
                </c:pt>
                <c:pt idx="50">
                  <c:v>45090</c:v>
                </c:pt>
                <c:pt idx="51">
                  <c:v>45096</c:v>
                </c:pt>
              </c:numCache>
            </c:numRef>
          </c:xVal>
          <c:yVal>
            <c:numRef>
              <c:f>Summary_GTR2!$R$13:$R$67</c:f>
              <c:numCache>
                <c:formatCode>0.0%</c:formatCode>
                <c:ptCount val="55"/>
                <c:pt idx="0">
                  <c:v>-3.062253440419882E-3</c:v>
                </c:pt>
                <c:pt idx="1">
                  <c:v>-3.4265725663309432E-3</c:v>
                </c:pt>
                <c:pt idx="2">
                  <c:v>3.1034520251056463E-3</c:v>
                </c:pt>
                <c:pt idx="3">
                  <c:v>3.8961601102287524E-3</c:v>
                </c:pt>
                <c:pt idx="4">
                  <c:v>-5.107861285839066E-4</c:v>
                </c:pt>
                <c:pt idx="5">
                  <c:v>-3.399810489777555E-3</c:v>
                </c:pt>
                <c:pt idx="6">
                  <c:v>-6.4563807631869974E-3</c:v>
                </c:pt>
                <c:pt idx="7">
                  <c:v>-4.088953456742539E-3</c:v>
                </c:pt>
                <c:pt idx="8">
                  <c:v>-4.5255650510183099E-3</c:v>
                </c:pt>
                <c:pt idx="9">
                  <c:v>-9.1683383308245325E-3</c:v>
                </c:pt>
                <c:pt idx="10">
                  <c:v>-3.8935780883729842E-3</c:v>
                </c:pt>
                <c:pt idx="11">
                  <c:v>-8.6876314540432764E-3</c:v>
                </c:pt>
                <c:pt idx="12">
                  <c:v>-7.8519976611189923E-3</c:v>
                </c:pt>
                <c:pt idx="13">
                  <c:v>-5.3878459868463846E-3</c:v>
                </c:pt>
                <c:pt idx="14">
                  <c:v>-1.3410894325975864E-3</c:v>
                </c:pt>
                <c:pt idx="15">
                  <c:v>4.6523562416966868E-4</c:v>
                </c:pt>
                <c:pt idx="16">
                  <c:v>-5.6912469582667269E-3</c:v>
                </c:pt>
                <c:pt idx="17">
                  <c:v>-2.3265112157387913E-3</c:v>
                </c:pt>
                <c:pt idx="18">
                  <c:v>-5.3905694325240283E-3</c:v>
                </c:pt>
                <c:pt idx="19">
                  <c:v>-7.167950664118794E-3</c:v>
                </c:pt>
                <c:pt idx="20">
                  <c:v>8.8956190980393757E-4</c:v>
                </c:pt>
                <c:pt idx="21">
                  <c:v>4.5006122395330195E-4</c:v>
                </c:pt>
                <c:pt idx="22">
                  <c:v>-2.8094755988139486E-3</c:v>
                </c:pt>
                <c:pt idx="23">
                  <c:v>1.4755628242708596E-3</c:v>
                </c:pt>
                <c:pt idx="24">
                  <c:v>-1.8411080394942214E-4</c:v>
                </c:pt>
                <c:pt idx="25">
                  <c:v>-3.0556193898194639E-3</c:v>
                </c:pt>
                <c:pt idx="26">
                  <c:v>5.965614525702545E-4</c:v>
                </c:pt>
                <c:pt idx="27">
                  <c:v>9.6795756268104327E-3</c:v>
                </c:pt>
                <c:pt idx="28">
                  <c:v>-2.7945680287654318E-3</c:v>
                </c:pt>
                <c:pt idx="29">
                  <c:v>7.5209526948909478E-3</c:v>
                </c:pt>
                <c:pt idx="30">
                  <c:v>3.4301837588244233E-3</c:v>
                </c:pt>
                <c:pt idx="31">
                  <c:v>-7.4924911527007865E-4</c:v>
                </c:pt>
                <c:pt idx="32">
                  <c:v>9.1019030126411327E-3</c:v>
                </c:pt>
                <c:pt idx="33">
                  <c:v>2.7914813271587846E-3</c:v>
                </c:pt>
                <c:pt idx="34">
                  <c:v>-1.4534592920808498E-3</c:v>
                </c:pt>
                <c:pt idx="35">
                  <c:v>-2.9132776692837314E-3</c:v>
                </c:pt>
                <c:pt idx="36">
                  <c:v>-3.1281566337396649E-3</c:v>
                </c:pt>
                <c:pt idx="37">
                  <c:v>-7.3035283952205265E-4</c:v>
                </c:pt>
                <c:pt idx="38">
                  <c:v>-5.1486174652470851E-3</c:v>
                </c:pt>
                <c:pt idx="39">
                  <c:v>-1.2423004522047587E-2</c:v>
                </c:pt>
                <c:pt idx="40">
                  <c:v>-9.8422711754669878E-3</c:v>
                </c:pt>
                <c:pt idx="41">
                  <c:v>-1.4093187919758665E-2</c:v>
                </c:pt>
                <c:pt idx="42">
                  <c:v>-7.6074513499690966E-3</c:v>
                </c:pt>
                <c:pt idx="43">
                  <c:v>-4.0710683904038314E-3</c:v>
                </c:pt>
                <c:pt idx="44">
                  <c:v>-2.9110725830282513E-3</c:v>
                </c:pt>
                <c:pt idx="45">
                  <c:v>-3.1951881099482327E-3</c:v>
                </c:pt>
                <c:pt idx="46">
                  <c:v>-1.4228910092044522E-3</c:v>
                </c:pt>
                <c:pt idx="47">
                  <c:v>-4.3627855716272812E-3</c:v>
                </c:pt>
                <c:pt idx="48">
                  <c:v>-8.980557747341078E-3</c:v>
                </c:pt>
                <c:pt idx="49">
                  <c:v>-6.8106194215241667E-3</c:v>
                </c:pt>
                <c:pt idx="50">
                  <c:v>-2.5395762829448776E-3</c:v>
                </c:pt>
                <c:pt idx="51">
                  <c:v>-4.3825534316199732E-3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631-B0F3-A86D8585B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14239"/>
        <c:axId val="393903839"/>
      </c:scatterChart>
      <c:valAx>
        <c:axId val="3939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03839"/>
        <c:crosses val="autoZero"/>
        <c:crossBetween val="midCat"/>
      </c:valAx>
      <c:valAx>
        <c:axId val="3939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term dosimetry stability with calibrated ionisation chamber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GTR1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'Summary_Average GTR1 GTR2'!$B$4:$B$72</c:f>
              <c:numCache>
                <c:formatCode>m/d/yyyy</c:formatCode>
                <c:ptCount val="69"/>
                <c:pt idx="0">
                  <c:v>43389</c:v>
                </c:pt>
                <c:pt idx="1">
                  <c:v>43391</c:v>
                </c:pt>
                <c:pt idx="2">
                  <c:v>43392</c:v>
                </c:pt>
                <c:pt idx="3">
                  <c:v>43395</c:v>
                </c:pt>
                <c:pt idx="4">
                  <c:v>43399</c:v>
                </c:pt>
                <c:pt idx="5">
                  <c:v>43409</c:v>
                </c:pt>
                <c:pt idx="6">
                  <c:v>43419</c:v>
                </c:pt>
                <c:pt idx="7">
                  <c:v>43431</c:v>
                </c:pt>
                <c:pt idx="8">
                  <c:v>43446</c:v>
                </c:pt>
                <c:pt idx="9">
                  <c:v>43473</c:v>
                </c:pt>
                <c:pt idx="10">
                  <c:v>43489</c:v>
                </c:pt>
                <c:pt idx="11">
                  <c:v>43528</c:v>
                </c:pt>
                <c:pt idx="12">
                  <c:v>43541</c:v>
                </c:pt>
                <c:pt idx="13">
                  <c:v>43566</c:v>
                </c:pt>
                <c:pt idx="14">
                  <c:v>43577</c:v>
                </c:pt>
                <c:pt idx="15">
                  <c:v>43592</c:v>
                </c:pt>
                <c:pt idx="16">
                  <c:v>43598</c:v>
                </c:pt>
                <c:pt idx="17">
                  <c:v>43598</c:v>
                </c:pt>
                <c:pt idx="18">
                  <c:v>43647</c:v>
                </c:pt>
                <c:pt idx="19">
                  <c:v>43663</c:v>
                </c:pt>
                <c:pt idx="20">
                  <c:v>43691</c:v>
                </c:pt>
                <c:pt idx="21">
                  <c:v>43746</c:v>
                </c:pt>
                <c:pt idx="22">
                  <c:v>43752</c:v>
                </c:pt>
                <c:pt idx="23">
                  <c:v>43776</c:v>
                </c:pt>
                <c:pt idx="24">
                  <c:v>43839</c:v>
                </c:pt>
                <c:pt idx="25">
                  <c:v>43848</c:v>
                </c:pt>
                <c:pt idx="26">
                  <c:v>43857</c:v>
                </c:pt>
                <c:pt idx="27">
                  <c:v>43864</c:v>
                </c:pt>
                <c:pt idx="28">
                  <c:v>43896</c:v>
                </c:pt>
                <c:pt idx="29">
                  <c:v>43942</c:v>
                </c:pt>
                <c:pt idx="30">
                  <c:v>43973</c:v>
                </c:pt>
                <c:pt idx="31">
                  <c:v>43997</c:v>
                </c:pt>
                <c:pt idx="32">
                  <c:v>44012</c:v>
                </c:pt>
                <c:pt idx="33">
                  <c:v>44018</c:v>
                </c:pt>
                <c:pt idx="34">
                  <c:v>44033</c:v>
                </c:pt>
                <c:pt idx="35">
                  <c:v>44039</c:v>
                </c:pt>
                <c:pt idx="36">
                  <c:v>44061</c:v>
                </c:pt>
                <c:pt idx="37">
                  <c:v>44082</c:v>
                </c:pt>
                <c:pt idx="38">
                  <c:v>44116</c:v>
                </c:pt>
                <c:pt idx="39">
                  <c:v>44138</c:v>
                </c:pt>
                <c:pt idx="40">
                  <c:v>44153</c:v>
                </c:pt>
                <c:pt idx="41">
                  <c:v>44208</c:v>
                </c:pt>
                <c:pt idx="42">
                  <c:v>44222</c:v>
                </c:pt>
                <c:pt idx="43">
                  <c:v>44238</c:v>
                </c:pt>
                <c:pt idx="44">
                  <c:v>44241</c:v>
                </c:pt>
                <c:pt idx="45">
                  <c:v>44242</c:v>
                </c:pt>
                <c:pt idx="46">
                  <c:v>44278</c:v>
                </c:pt>
                <c:pt idx="47">
                  <c:v>44294</c:v>
                </c:pt>
                <c:pt idx="48">
                  <c:v>44321</c:v>
                </c:pt>
                <c:pt idx="49">
                  <c:v>44325</c:v>
                </c:pt>
                <c:pt idx="50">
                  <c:v>44364</c:v>
                </c:pt>
                <c:pt idx="51">
                  <c:v>44390</c:v>
                </c:pt>
                <c:pt idx="52">
                  <c:v>44391</c:v>
                </c:pt>
                <c:pt idx="53">
                  <c:v>44396</c:v>
                </c:pt>
                <c:pt idx="54">
                  <c:v>44453</c:v>
                </c:pt>
                <c:pt idx="55">
                  <c:v>44494</c:v>
                </c:pt>
                <c:pt idx="56">
                  <c:v>44676</c:v>
                </c:pt>
                <c:pt idx="57">
                  <c:v>44848</c:v>
                </c:pt>
                <c:pt idx="58">
                  <c:v>44852</c:v>
                </c:pt>
                <c:pt idx="59">
                  <c:v>44869</c:v>
                </c:pt>
                <c:pt idx="60">
                  <c:v>44898</c:v>
                </c:pt>
                <c:pt idx="61">
                  <c:v>44999</c:v>
                </c:pt>
                <c:pt idx="62">
                  <c:v>45037</c:v>
                </c:pt>
                <c:pt idx="63">
                  <c:v>45076</c:v>
                </c:pt>
                <c:pt idx="64">
                  <c:v>45090</c:v>
                </c:pt>
                <c:pt idx="65">
                  <c:v>45096</c:v>
                </c:pt>
              </c:numCache>
            </c:numRef>
          </c:xVal>
          <c:yVal>
            <c:numRef>
              <c:f>'Summary_Average GTR1 GTR2'!$C$4:$C$72</c:f>
              <c:numCache>
                <c:formatCode>0.0%</c:formatCode>
                <c:ptCount val="69"/>
                <c:pt idx="0">
                  <c:v>2.9614629676044668E-3</c:v>
                </c:pt>
                <c:pt idx="1">
                  <c:v>-8.7993064375981034E-4</c:v>
                </c:pt>
                <c:pt idx="2">
                  <c:v>-3.5977697554938209E-3</c:v>
                </c:pt>
                <c:pt idx="3">
                  <c:v>-1.4367678093440556E-3</c:v>
                </c:pt>
                <c:pt idx="4">
                  <c:v>2.9530052409932894E-3</c:v>
                </c:pt>
                <c:pt idx="5">
                  <c:v>-9.5944661181220081E-4</c:v>
                </c:pt>
                <c:pt idx="6">
                  <c:v>-2.5763685848329415E-3</c:v>
                </c:pt>
                <c:pt idx="7">
                  <c:v>-6.0220604752361934E-3</c:v>
                </c:pt>
                <c:pt idx="8">
                  <c:v>-1.5707737332006505E-3</c:v>
                </c:pt>
                <c:pt idx="9">
                  <c:v>-7.2386925047968759E-3</c:v>
                </c:pt>
                <c:pt idx="10">
                  <c:v>-2.3972119415064386E-3</c:v>
                </c:pt>
                <c:pt idx="11">
                  <c:v>-7.9360222558658572E-3</c:v>
                </c:pt>
                <c:pt idx="12">
                  <c:v>-3.3157733813055368E-3</c:v>
                </c:pt>
                <c:pt idx="13">
                  <c:v>-4.4548612342210775E-3</c:v>
                </c:pt>
                <c:pt idx="14">
                  <c:v>2.507313639997788E-3</c:v>
                </c:pt>
                <c:pt idx="15">
                  <c:v>1.599855106018247E-2</c:v>
                </c:pt>
                <c:pt idx="16">
                  <c:v>-5.9376840674661979E-3</c:v>
                </c:pt>
                <c:pt idx="17">
                  <c:v>-5.7406164449367936E-3</c:v>
                </c:pt>
                <c:pt idx="18">
                  <c:v>-4.5323248827667251E-3</c:v>
                </c:pt>
                <c:pt idx="19">
                  <c:v>-5.5357026332613218E-3</c:v>
                </c:pt>
                <c:pt idx="20">
                  <c:v>-4.1980925358051646E-3</c:v>
                </c:pt>
                <c:pt idx="21">
                  <c:v>1.3366832453791944E-3</c:v>
                </c:pt>
                <c:pt idx="22">
                  <c:v>1.0380221954795071E-3</c:v>
                </c:pt>
                <c:pt idx="23">
                  <c:v>-1.8863773660534738E-3</c:v>
                </c:pt>
                <c:pt idx="24">
                  <c:v>-1.4404005376288248E-3</c:v>
                </c:pt>
                <c:pt idx="25">
                  <c:v>-8.3756922283782786E-4</c:v>
                </c:pt>
                <c:pt idx="26">
                  <c:v>-4.2040833028375024E-3</c:v>
                </c:pt>
                <c:pt idx="27">
                  <c:v>2.2607073484707568E-3</c:v>
                </c:pt>
                <c:pt idx="28">
                  <c:v>-2.010587725903637E-3</c:v>
                </c:pt>
                <c:pt idx="29">
                  <c:v>-2.7015301841622208E-4</c:v>
                </c:pt>
                <c:pt idx="30">
                  <c:v>-3.101154571348505E-3</c:v>
                </c:pt>
                <c:pt idx="31">
                  <c:v>-2.3617820541804724E-4</c:v>
                </c:pt>
                <c:pt idx="32">
                  <c:v>5.6529481687586647E-4</c:v>
                </c:pt>
                <c:pt idx="33">
                  <c:v>-1.6387998680241767E-3</c:v>
                </c:pt>
                <c:pt idx="34">
                  <c:v>-3.4185484170342617E-3</c:v>
                </c:pt>
                <c:pt idx="35">
                  <c:v>-3.8709232007119732E-3</c:v>
                </c:pt>
                <c:pt idx="36">
                  <c:v>2.1383218156973971E-3</c:v>
                </c:pt>
                <c:pt idx="37">
                  <c:v>-3.1391603073074731E-3</c:v>
                </c:pt>
                <c:pt idx="38">
                  <c:v>-2.8739563033296058E-3</c:v>
                </c:pt>
                <c:pt idx="39">
                  <c:v>-5.0654283677580014E-4</c:v>
                </c:pt>
                <c:pt idx="40">
                  <c:v>-5.4094482629957197E-4</c:v>
                </c:pt>
                <c:pt idx="41">
                  <c:v>-5.0417926971605687E-3</c:v>
                </c:pt>
                <c:pt idx="42">
                  <c:v>-1.6702552288058864E-3</c:v>
                </c:pt>
                <c:pt idx="43">
                  <c:v>-4.8240579997740896E-3</c:v>
                </c:pt>
                <c:pt idx="44">
                  <c:v>1.1780231236202532E-4</c:v>
                </c:pt>
                <c:pt idx="45">
                  <c:v>-3.0522780164708857E-3</c:v>
                </c:pt>
                <c:pt idx="46">
                  <c:v>-8.4217977511739928E-4</c:v>
                </c:pt>
                <c:pt idx="47">
                  <c:v>-2.5160746562856717E-3</c:v>
                </c:pt>
                <c:pt idx="48">
                  <c:v>-7.4501411461099787E-3</c:v>
                </c:pt>
                <c:pt idx="49">
                  <c:v>-9.7995083871131733E-3</c:v>
                </c:pt>
                <c:pt idx="50">
                  <c:v>-5.5391758677952041E-3</c:v>
                </c:pt>
                <c:pt idx="51">
                  <c:v>-1.0026389521166981E-2</c:v>
                </c:pt>
                <c:pt idx="52">
                  <c:v>-1.0188192147812594E-2</c:v>
                </c:pt>
                <c:pt idx="53">
                  <c:v>-8.6664830822160421E-3</c:v>
                </c:pt>
                <c:pt idx="54">
                  <c:v>-7.9347938965653869E-3</c:v>
                </c:pt>
                <c:pt idx="55">
                  <c:v>-3.7903607101128362E-3</c:v>
                </c:pt>
                <c:pt idx="56">
                  <c:v>-2.2445717807467597E-3</c:v>
                </c:pt>
                <c:pt idx="57">
                  <c:v>-9.3135228528139768E-3</c:v>
                </c:pt>
                <c:pt idx="58">
                  <c:v>-1.3515220076166734E-2</c:v>
                </c:pt>
                <c:pt idx="59">
                  <c:v>-3.717129960882623E-3</c:v>
                </c:pt>
                <c:pt idx="60">
                  <c:v>-1.8140411128370754E-3</c:v>
                </c:pt>
                <c:pt idx="61">
                  <c:v>-9.9491451713231982E-3</c:v>
                </c:pt>
                <c:pt idx="62">
                  <c:v>-1.0831667896430627E-2</c:v>
                </c:pt>
                <c:pt idx="63">
                  <c:v>-7.0460708376001296E-3</c:v>
                </c:pt>
                <c:pt idx="64">
                  <c:v>-7.671037103720843E-3</c:v>
                </c:pt>
                <c:pt idx="65">
                  <c:v>-7.2272750954909398E-3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0-47F3-BEE8-1B61372CF679}"/>
            </c:ext>
          </c:extLst>
        </c:ser>
        <c:ser>
          <c:idx val="1"/>
          <c:order val="1"/>
          <c:tx>
            <c:v>GTR2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'Summary_Average GTR1 GTR2'!$E$4:$E$59</c:f>
              <c:numCache>
                <c:formatCode>m/d/yyyy</c:formatCode>
                <c:ptCount val="56"/>
                <c:pt idx="0">
                  <c:v>43391</c:v>
                </c:pt>
                <c:pt idx="1">
                  <c:v>43392</c:v>
                </c:pt>
                <c:pt idx="2">
                  <c:v>43395</c:v>
                </c:pt>
                <c:pt idx="3">
                  <c:v>43398</c:v>
                </c:pt>
                <c:pt idx="4">
                  <c:v>43399</c:v>
                </c:pt>
                <c:pt idx="5">
                  <c:v>43409</c:v>
                </c:pt>
                <c:pt idx="6">
                  <c:v>43410</c:v>
                </c:pt>
                <c:pt idx="7">
                  <c:v>43431</c:v>
                </c:pt>
                <c:pt idx="8">
                  <c:v>43431</c:v>
                </c:pt>
                <c:pt idx="9">
                  <c:v>43529</c:v>
                </c:pt>
                <c:pt idx="10">
                  <c:v>43542</c:v>
                </c:pt>
                <c:pt idx="11">
                  <c:v>43577</c:v>
                </c:pt>
                <c:pt idx="12">
                  <c:v>43577</c:v>
                </c:pt>
                <c:pt idx="13">
                  <c:v>43613</c:v>
                </c:pt>
                <c:pt idx="14">
                  <c:v>43670</c:v>
                </c:pt>
                <c:pt idx="15">
                  <c:v>43739</c:v>
                </c:pt>
                <c:pt idx="16">
                  <c:v>43752</c:v>
                </c:pt>
                <c:pt idx="17">
                  <c:v>43783</c:v>
                </c:pt>
                <c:pt idx="18">
                  <c:v>43806</c:v>
                </c:pt>
                <c:pt idx="19">
                  <c:v>43839</c:v>
                </c:pt>
                <c:pt idx="20">
                  <c:v>43864</c:v>
                </c:pt>
                <c:pt idx="21">
                  <c:v>43895</c:v>
                </c:pt>
                <c:pt idx="22">
                  <c:v>43930</c:v>
                </c:pt>
                <c:pt idx="23">
                  <c:v>43942</c:v>
                </c:pt>
                <c:pt idx="24">
                  <c:v>43978</c:v>
                </c:pt>
                <c:pt idx="25">
                  <c:v>43999</c:v>
                </c:pt>
                <c:pt idx="26">
                  <c:v>44012</c:v>
                </c:pt>
                <c:pt idx="27">
                  <c:v>44018</c:v>
                </c:pt>
                <c:pt idx="28">
                  <c:v>44018</c:v>
                </c:pt>
                <c:pt idx="29">
                  <c:v>44039</c:v>
                </c:pt>
                <c:pt idx="30">
                  <c:v>44050</c:v>
                </c:pt>
                <c:pt idx="31">
                  <c:v>44067</c:v>
                </c:pt>
                <c:pt idx="32">
                  <c:v>44110</c:v>
                </c:pt>
                <c:pt idx="33">
                  <c:v>44115</c:v>
                </c:pt>
                <c:pt idx="34">
                  <c:v>44139</c:v>
                </c:pt>
                <c:pt idx="35">
                  <c:v>44153</c:v>
                </c:pt>
                <c:pt idx="36">
                  <c:v>44217</c:v>
                </c:pt>
                <c:pt idx="37">
                  <c:v>44241</c:v>
                </c:pt>
                <c:pt idx="38">
                  <c:v>44278</c:v>
                </c:pt>
                <c:pt idx="39">
                  <c:v>44313</c:v>
                </c:pt>
                <c:pt idx="40">
                  <c:v>44321</c:v>
                </c:pt>
                <c:pt idx="41">
                  <c:v>44325</c:v>
                </c:pt>
                <c:pt idx="42">
                  <c:v>44362</c:v>
                </c:pt>
                <c:pt idx="43">
                  <c:v>44397</c:v>
                </c:pt>
                <c:pt idx="44">
                  <c:v>44473</c:v>
                </c:pt>
                <c:pt idx="45">
                  <c:v>44676</c:v>
                </c:pt>
                <c:pt idx="46">
                  <c:v>44848</c:v>
                </c:pt>
                <c:pt idx="47">
                  <c:v>44883</c:v>
                </c:pt>
                <c:pt idx="48">
                  <c:v>44999</c:v>
                </c:pt>
                <c:pt idx="49">
                  <c:v>45076</c:v>
                </c:pt>
                <c:pt idx="50">
                  <c:v>45090</c:v>
                </c:pt>
                <c:pt idx="51">
                  <c:v>45096</c:v>
                </c:pt>
              </c:numCache>
            </c:numRef>
          </c:xVal>
          <c:yVal>
            <c:numRef>
              <c:f>'Summary_Average GTR1 GTR2'!$F$4:$F$59</c:f>
              <c:numCache>
                <c:formatCode>0.0%</c:formatCode>
                <c:ptCount val="56"/>
                <c:pt idx="0">
                  <c:v>-8.4998725834485589E-4</c:v>
                </c:pt>
                <c:pt idx="1">
                  <c:v>-3.2966014464254068E-3</c:v>
                </c:pt>
                <c:pt idx="2">
                  <c:v>2.7263406257355266E-3</c:v>
                </c:pt>
                <c:pt idx="3">
                  <c:v>3.881054115281557E-3</c:v>
                </c:pt>
                <c:pt idx="4">
                  <c:v>-2.4608060362466128E-3</c:v>
                </c:pt>
                <c:pt idx="5">
                  <c:v>-5.2427515382846472E-3</c:v>
                </c:pt>
                <c:pt idx="6">
                  <c:v>-6.0782741649569871E-3</c:v>
                </c:pt>
                <c:pt idx="7">
                  <c:v>-5.7196495565736694E-3</c:v>
                </c:pt>
                <c:pt idx="8">
                  <c:v>-6.3895004547817047E-3</c:v>
                </c:pt>
                <c:pt idx="9">
                  <c:v>-8.8354085590144071E-3</c:v>
                </c:pt>
                <c:pt idx="10">
                  <c:v>-4.4044838452988039E-3</c:v>
                </c:pt>
                <c:pt idx="11">
                  <c:v>-7.7542292332366952E-3</c:v>
                </c:pt>
                <c:pt idx="12">
                  <c:v>-6.3275126704839119E-3</c:v>
                </c:pt>
                <c:pt idx="13">
                  <c:v>-6.6628005699621851E-4</c:v>
                </c:pt>
                <c:pt idx="14">
                  <c:v>-8.4643029307773787E-5</c:v>
                </c:pt>
                <c:pt idx="15">
                  <c:v>2.8220686827400143E-3</c:v>
                </c:pt>
                <c:pt idx="16">
                  <c:v>-2.4284800003333828E-4</c:v>
                </c:pt>
                <c:pt idx="17">
                  <c:v>-7.6229311865788629E-4</c:v>
                </c:pt>
                <c:pt idx="18">
                  <c:v>-3.5698155321811226E-3</c:v>
                </c:pt>
                <c:pt idx="19">
                  <c:v>-4.7389923374074466E-3</c:v>
                </c:pt>
                <c:pt idx="20">
                  <c:v>2.7733910705809808E-3</c:v>
                </c:pt>
                <c:pt idx="21">
                  <c:v>1.4873357347731375E-3</c:v>
                </c:pt>
                <c:pt idx="22">
                  <c:v>1.2186075050082956E-4</c:v>
                </c:pt>
                <c:pt idx="23">
                  <c:v>2.7267598792105885E-3</c:v>
                </c:pt>
                <c:pt idx="24">
                  <c:v>1.1929250943047837E-3</c:v>
                </c:pt>
                <c:pt idx="25">
                  <c:v>-8.4952517333310162E-4</c:v>
                </c:pt>
                <c:pt idx="26">
                  <c:v>1.5759175370306661E-3</c:v>
                </c:pt>
                <c:pt idx="27">
                  <c:v>8.3472056781698778E-3</c:v>
                </c:pt>
                <c:pt idx="28">
                  <c:v>-1.1005162623153042E-3</c:v>
                </c:pt>
                <c:pt idx="29">
                  <c:v>8.0850881387812823E-3</c:v>
                </c:pt>
                <c:pt idx="30">
                  <c:v>6.7541752446884928E-3</c:v>
                </c:pt>
                <c:pt idx="31">
                  <c:v>2.4985366704934342E-3</c:v>
                </c:pt>
                <c:pt idx="32">
                  <c:v>7.9643225588135746E-3</c:v>
                </c:pt>
                <c:pt idx="33">
                  <c:v>4.5762566258244208E-3</c:v>
                </c:pt>
                <c:pt idx="34">
                  <c:v>3.8968449917006764E-4</c:v>
                </c:pt>
                <c:pt idx="35">
                  <c:v>-1.4876469170043288E-3</c:v>
                </c:pt>
                <c:pt idx="36">
                  <c:v>-1.1687550582945849E-3</c:v>
                </c:pt>
                <c:pt idx="37">
                  <c:v>7.5133264429538826E-5</c:v>
                </c:pt>
                <c:pt idx="38">
                  <c:v>-3.7337220717818254E-3</c:v>
                </c:pt>
                <c:pt idx="39">
                  <c:v>-9.8393538287126214E-3</c:v>
                </c:pt>
                <c:pt idx="40">
                  <c:v>-6.3715163966637928E-3</c:v>
                </c:pt>
                <c:pt idx="41">
                  <c:v>-1.0842195010001374E-2</c:v>
                </c:pt>
                <c:pt idx="42">
                  <c:v>-5.768768548540637E-3</c:v>
                </c:pt>
                <c:pt idx="43">
                  <c:v>-3.8643826686510091E-3</c:v>
                </c:pt>
                <c:pt idx="44">
                  <c:v>-4.8326151870628498E-4</c:v>
                </c:pt>
                <c:pt idx="45">
                  <c:v>-5.7243777540998131E-4</c:v>
                </c:pt>
                <c:pt idx="46">
                  <c:v>-1.2290253666953771E-3</c:v>
                </c:pt>
                <c:pt idx="47">
                  <c:v>-1.8183910347926296E-3</c:v>
                </c:pt>
                <c:pt idx="48">
                  <c:v>-7.256775057463638E-3</c:v>
                </c:pt>
                <c:pt idx="49">
                  <c:v>-2.8046598251225408E-3</c:v>
                </c:pt>
                <c:pt idx="50">
                  <c:v>-2.9233936935814386E-4</c:v>
                </c:pt>
                <c:pt idx="51">
                  <c:v>-1.8026167988400704E-3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B0-47F3-BEE8-1B61372CF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65567"/>
        <c:axId val="1921760159"/>
      </c:scatterChart>
      <c:valAx>
        <c:axId val="192176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1760159"/>
        <c:crosses val="autoZero"/>
        <c:crossBetween val="midCat"/>
      </c:valAx>
      <c:valAx>
        <c:axId val="19217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Average Difference from reference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176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GTR1_60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Summary_GTR1!$B$14:$B$80</c:f>
              <c:numCache>
                <c:formatCode>m/d/yyyy</c:formatCode>
                <c:ptCount val="67"/>
                <c:pt idx="0">
                  <c:v>43389</c:v>
                </c:pt>
                <c:pt idx="1">
                  <c:v>43391</c:v>
                </c:pt>
                <c:pt idx="2">
                  <c:v>43392</c:v>
                </c:pt>
                <c:pt idx="3">
                  <c:v>43395</c:v>
                </c:pt>
                <c:pt idx="4">
                  <c:v>43399</c:v>
                </c:pt>
                <c:pt idx="5">
                  <c:v>43409</c:v>
                </c:pt>
                <c:pt idx="6">
                  <c:v>43419</c:v>
                </c:pt>
                <c:pt idx="7">
                  <c:v>43431</c:v>
                </c:pt>
                <c:pt idx="8">
                  <c:v>43446</c:v>
                </c:pt>
                <c:pt idx="9">
                  <c:v>43473</c:v>
                </c:pt>
                <c:pt idx="10">
                  <c:v>43489</c:v>
                </c:pt>
                <c:pt idx="11">
                  <c:v>43528</c:v>
                </c:pt>
                <c:pt idx="12">
                  <c:v>43541</c:v>
                </c:pt>
                <c:pt idx="13">
                  <c:v>43566</c:v>
                </c:pt>
                <c:pt idx="14">
                  <c:v>43577</c:v>
                </c:pt>
                <c:pt idx="15">
                  <c:v>43592</c:v>
                </c:pt>
                <c:pt idx="16">
                  <c:v>43598</c:v>
                </c:pt>
                <c:pt idx="17">
                  <c:v>43598</c:v>
                </c:pt>
                <c:pt idx="18">
                  <c:v>43647</c:v>
                </c:pt>
                <c:pt idx="19">
                  <c:v>43663</c:v>
                </c:pt>
                <c:pt idx="20">
                  <c:v>43691</c:v>
                </c:pt>
                <c:pt idx="21">
                  <c:v>43746</c:v>
                </c:pt>
                <c:pt idx="22">
                  <c:v>43752</c:v>
                </c:pt>
                <c:pt idx="23">
                  <c:v>43776</c:v>
                </c:pt>
                <c:pt idx="24">
                  <c:v>43839</c:v>
                </c:pt>
                <c:pt idx="25">
                  <c:v>43848</c:v>
                </c:pt>
                <c:pt idx="26">
                  <c:v>43857</c:v>
                </c:pt>
                <c:pt idx="27">
                  <c:v>43864</c:v>
                </c:pt>
                <c:pt idx="28">
                  <c:v>43896</c:v>
                </c:pt>
                <c:pt idx="29">
                  <c:v>43942</c:v>
                </c:pt>
                <c:pt idx="30">
                  <c:v>43973</c:v>
                </c:pt>
                <c:pt idx="31">
                  <c:v>43997</c:v>
                </c:pt>
                <c:pt idx="32">
                  <c:v>44012</c:v>
                </c:pt>
                <c:pt idx="33">
                  <c:v>44018</c:v>
                </c:pt>
                <c:pt idx="34">
                  <c:v>44033</c:v>
                </c:pt>
                <c:pt idx="35">
                  <c:v>44039</c:v>
                </c:pt>
                <c:pt idx="36">
                  <c:v>44061</c:v>
                </c:pt>
                <c:pt idx="37">
                  <c:v>44082</c:v>
                </c:pt>
                <c:pt idx="38">
                  <c:v>44116</c:v>
                </c:pt>
                <c:pt idx="39">
                  <c:v>44138</c:v>
                </c:pt>
                <c:pt idx="40">
                  <c:v>44153</c:v>
                </c:pt>
                <c:pt idx="41">
                  <c:v>44208</c:v>
                </c:pt>
                <c:pt idx="42">
                  <c:v>44222</c:v>
                </c:pt>
                <c:pt idx="43">
                  <c:v>44238</c:v>
                </c:pt>
                <c:pt idx="44">
                  <c:v>44241</c:v>
                </c:pt>
                <c:pt idx="45">
                  <c:v>44242</c:v>
                </c:pt>
                <c:pt idx="46">
                  <c:v>44278</c:v>
                </c:pt>
                <c:pt idx="47">
                  <c:v>44294</c:v>
                </c:pt>
                <c:pt idx="48">
                  <c:v>44321</c:v>
                </c:pt>
                <c:pt idx="49">
                  <c:v>44325</c:v>
                </c:pt>
                <c:pt idx="50">
                  <c:v>44364</c:v>
                </c:pt>
                <c:pt idx="51">
                  <c:v>44390</c:v>
                </c:pt>
                <c:pt idx="52">
                  <c:v>44391</c:v>
                </c:pt>
                <c:pt idx="53">
                  <c:v>44396</c:v>
                </c:pt>
                <c:pt idx="54">
                  <c:v>44453</c:v>
                </c:pt>
                <c:pt idx="55">
                  <c:v>44494</c:v>
                </c:pt>
                <c:pt idx="56">
                  <c:v>44676</c:v>
                </c:pt>
                <c:pt idx="57">
                  <c:v>44848</c:v>
                </c:pt>
                <c:pt idx="58">
                  <c:v>44852</c:v>
                </c:pt>
                <c:pt idx="59">
                  <c:v>44869</c:v>
                </c:pt>
                <c:pt idx="60">
                  <c:v>44898</c:v>
                </c:pt>
                <c:pt idx="61">
                  <c:v>44999</c:v>
                </c:pt>
                <c:pt idx="62">
                  <c:v>45037</c:v>
                </c:pt>
                <c:pt idx="63">
                  <c:v>45076</c:v>
                </c:pt>
                <c:pt idx="64">
                  <c:v>45090</c:v>
                </c:pt>
                <c:pt idx="65">
                  <c:v>45096</c:v>
                </c:pt>
                <c:pt idx="66">
                  <c:v>45125</c:v>
                </c:pt>
              </c:numCache>
            </c:numRef>
          </c:xVal>
          <c:yVal>
            <c:numRef>
              <c:f>Summary_GTR1!$K$14:$K$80</c:f>
              <c:numCache>
                <c:formatCode>0.0%</c:formatCode>
                <c:ptCount val="67"/>
                <c:pt idx="0">
                  <c:v>4.673879854033558E-5</c:v>
                </c:pt>
                <c:pt idx="1">
                  <c:v>1.4157701584671667E-3</c:v>
                </c:pt>
                <c:pt idx="2">
                  <c:v>-5.542787458439058E-4</c:v>
                </c:pt>
                <c:pt idx="3">
                  <c:v>-5.5772821330694056E-3</c:v>
                </c:pt>
                <c:pt idx="4">
                  <c:v>4.6690519219056981E-3</c:v>
                </c:pt>
                <c:pt idx="5">
                  <c:v>1.2079770923218991E-3</c:v>
                </c:pt>
                <c:pt idx="6">
                  <c:v>-9.5849624685451218E-5</c:v>
                </c:pt>
                <c:pt idx="7">
                  <c:v>-1.9601714673606052E-3</c:v>
                </c:pt>
                <c:pt idx="8">
                  <c:v>-1.6401716712854952E-3</c:v>
                </c:pt>
                <c:pt idx="9">
                  <c:v>-6.4522452085419291E-3</c:v>
                </c:pt>
                <c:pt idx="10">
                  <c:v>-7.9405177378144565E-3</c:v>
                </c:pt>
                <c:pt idx="11">
                  <c:v>-9.7999985930928846E-3</c:v>
                </c:pt>
                <c:pt idx="12">
                  <c:v>2.2984102442946686E-4</c:v>
                </c:pt>
                <c:pt idx="13">
                  <c:v>-5.1805423325897992E-3</c:v>
                </c:pt>
                <c:pt idx="14">
                  <c:v>4.5645802423734949E-3</c:v>
                </c:pt>
                <c:pt idx="15">
                  <c:v>2.0750135478208698E-2</c:v>
                </c:pt>
                <c:pt idx="16">
                  <c:v>-8.7374069114931618E-3</c:v>
                </c:pt>
                <c:pt idx="17">
                  <c:v>-4.8918641749516878E-3</c:v>
                </c:pt>
                <c:pt idx="18">
                  <c:v>-4.6385205080234915E-3</c:v>
                </c:pt>
                <c:pt idx="19">
                  <c:v>-4.9907423411974516E-3</c:v>
                </c:pt>
                <c:pt idx="20">
                  <c:v>-2.6511437104026481E-3</c:v>
                </c:pt>
                <c:pt idx="21">
                  <c:v>1.5128491703952918E-4</c:v>
                </c:pt>
                <c:pt idx="22">
                  <c:v>2.6060225211337329E-3</c:v>
                </c:pt>
                <c:pt idx="23">
                  <c:v>-2.5927554887131832E-3</c:v>
                </c:pt>
                <c:pt idx="24">
                  <c:v>-4.091077869340376E-4</c:v>
                </c:pt>
                <c:pt idx="25">
                  <c:v>-2.0801294830830042E-4</c:v>
                </c:pt>
                <c:pt idx="26">
                  <c:v>-6.8381808516150278E-3</c:v>
                </c:pt>
                <c:pt idx="27">
                  <c:v>-1.5801228616419971E-3</c:v>
                </c:pt>
                <c:pt idx="28">
                  <c:v>-5.2178488295847592E-3</c:v>
                </c:pt>
                <c:pt idx="29">
                  <c:v>-2.6387459378269806E-3</c:v>
                </c:pt>
                <c:pt idx="30">
                  <c:v>-5.8373625763386006E-3</c:v>
                </c:pt>
                <c:pt idx="31">
                  <c:v>-2.1124894719858345E-3</c:v>
                </c:pt>
                <c:pt idx="32">
                  <c:v>7.412125055950014E-6</c:v>
                </c:pt>
                <c:pt idx="33">
                  <c:v>-9.8267634078862409E-3</c:v>
                </c:pt>
                <c:pt idx="34">
                  <c:v>-1.1160679021305908E-3</c:v>
                </c:pt>
                <c:pt idx="35">
                  <c:v>-2.8774871745462782E-3</c:v>
                </c:pt>
                <c:pt idx="36">
                  <c:v>-2.1796619495773051E-4</c:v>
                </c:pt>
                <c:pt idx="37">
                  <c:v>-2.513295707144203E-3</c:v>
                </c:pt>
                <c:pt idx="38">
                  <c:v>-3.8813567846598396E-3</c:v>
                </c:pt>
                <c:pt idx="39">
                  <c:v>1.1738911149539177E-3</c:v>
                </c:pt>
                <c:pt idx="40">
                  <c:v>-2.0500573697682656E-3</c:v>
                </c:pt>
                <c:pt idx="41">
                  <c:v>-2.7593565847772172E-4</c:v>
                </c:pt>
                <c:pt idx="42">
                  <c:v>-1.0769046863923215E-5</c:v>
                </c:pt>
                <c:pt idx="43">
                  <c:v>-4.6757789989000376E-3</c:v>
                </c:pt>
                <c:pt idx="44">
                  <c:v>6.9160384799982211E-5</c:v>
                </c:pt>
                <c:pt idx="45">
                  <c:v>-5.035601745197682E-3</c:v>
                </c:pt>
                <c:pt idx="46">
                  <c:v>-5.278506686788198E-3</c:v>
                </c:pt>
                <c:pt idx="47">
                  <c:v>5.771309098050903E-3</c:v>
                </c:pt>
                <c:pt idx="48">
                  <c:v>-7.269514178403047E-3</c:v>
                </c:pt>
                <c:pt idx="49">
                  <c:v>-6.0599403077538083E-3</c:v>
                </c:pt>
                <c:pt idx="50">
                  <c:v>-5.4749269727870642E-3</c:v>
                </c:pt>
                <c:pt idx="51">
                  <c:v>-8.7353115763171285E-3</c:v>
                </c:pt>
                <c:pt idx="52">
                  <c:v>-8.769826796247604E-3</c:v>
                </c:pt>
                <c:pt idx="53">
                  <c:v>-8.9999666649546173E-3</c:v>
                </c:pt>
                <c:pt idx="54">
                  <c:v>-6.3663250385519454E-3</c:v>
                </c:pt>
                <c:pt idx="55">
                  <c:v>-4.2387829347275696E-3</c:v>
                </c:pt>
                <c:pt idx="56">
                  <c:v>-2.0113864381452462E-3</c:v>
                </c:pt>
                <c:pt idx="57">
                  <c:v>-8.0365265840288691E-3</c:v>
                </c:pt>
                <c:pt idx="58">
                  <c:v>-1.1651726358915648E-2</c:v>
                </c:pt>
                <c:pt idx="59">
                  <c:v>-3.2061782197676525E-3</c:v>
                </c:pt>
                <c:pt idx="60">
                  <c:v>-1.4575770588255432E-3</c:v>
                </c:pt>
                <c:pt idx="61">
                  <c:v>-7.7490396299819686E-3</c:v>
                </c:pt>
                <c:pt idx="62">
                  <c:v>-1.0571290344260964E-2</c:v>
                </c:pt>
                <c:pt idx="63">
                  <c:v>-3.9182940851310022E-3</c:v>
                </c:pt>
                <c:pt idx="64">
                  <c:v>-4.9053737489711535E-3</c:v>
                </c:pt>
                <c:pt idx="65">
                  <c:v>-4.3985513010362798E-3</c:v>
                </c:pt>
                <c:pt idx="66">
                  <c:v>-5.2551165519437726E-3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2-459C-A0E2-9D8F933EF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2415"/>
        <c:axId val="40854079"/>
      </c:scatterChart>
      <c:valAx>
        <c:axId val="408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4079"/>
        <c:crosses val="autoZero"/>
        <c:crossBetween val="midCat"/>
      </c:valAx>
      <c:valAx>
        <c:axId val="408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GTR1_60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'Summary_GTR1 (2)'!$B$14:$B$80</c:f>
              <c:numCache>
                <c:formatCode>m/d/yyyy</c:formatCode>
                <c:ptCount val="67"/>
                <c:pt idx="0">
                  <c:v>43389</c:v>
                </c:pt>
                <c:pt idx="1">
                  <c:v>43391</c:v>
                </c:pt>
                <c:pt idx="2">
                  <c:v>43392</c:v>
                </c:pt>
                <c:pt idx="3">
                  <c:v>43395</c:v>
                </c:pt>
                <c:pt idx="4">
                  <c:v>43399</c:v>
                </c:pt>
                <c:pt idx="5">
                  <c:v>43409</c:v>
                </c:pt>
                <c:pt idx="6">
                  <c:v>43419</c:v>
                </c:pt>
                <c:pt idx="7">
                  <c:v>43431</c:v>
                </c:pt>
                <c:pt idx="8">
                  <c:v>43446</c:v>
                </c:pt>
                <c:pt idx="9">
                  <c:v>43473</c:v>
                </c:pt>
                <c:pt idx="10">
                  <c:v>43489</c:v>
                </c:pt>
                <c:pt idx="11">
                  <c:v>43528</c:v>
                </c:pt>
                <c:pt idx="12">
                  <c:v>43541</c:v>
                </c:pt>
                <c:pt idx="13">
                  <c:v>43566</c:v>
                </c:pt>
                <c:pt idx="14">
                  <c:v>43577</c:v>
                </c:pt>
                <c:pt idx="15">
                  <c:v>43592</c:v>
                </c:pt>
                <c:pt idx="16">
                  <c:v>43598</c:v>
                </c:pt>
                <c:pt idx="17">
                  <c:v>43598</c:v>
                </c:pt>
                <c:pt idx="18">
                  <c:v>43647</c:v>
                </c:pt>
                <c:pt idx="19">
                  <c:v>43663</c:v>
                </c:pt>
                <c:pt idx="20">
                  <c:v>43691</c:v>
                </c:pt>
                <c:pt idx="21">
                  <c:v>43746</c:v>
                </c:pt>
                <c:pt idx="22">
                  <c:v>43752</c:v>
                </c:pt>
                <c:pt idx="23">
                  <c:v>43776</c:v>
                </c:pt>
                <c:pt idx="24">
                  <c:v>43839</c:v>
                </c:pt>
                <c:pt idx="25">
                  <c:v>43848</c:v>
                </c:pt>
                <c:pt idx="26">
                  <c:v>43857</c:v>
                </c:pt>
                <c:pt idx="27">
                  <c:v>43864</c:v>
                </c:pt>
                <c:pt idx="28">
                  <c:v>43896</c:v>
                </c:pt>
                <c:pt idx="29">
                  <c:v>43942</c:v>
                </c:pt>
                <c:pt idx="30">
                  <c:v>43973</c:v>
                </c:pt>
                <c:pt idx="31">
                  <c:v>43997</c:v>
                </c:pt>
                <c:pt idx="32">
                  <c:v>44012</c:v>
                </c:pt>
                <c:pt idx="33">
                  <c:v>44018</c:v>
                </c:pt>
                <c:pt idx="34">
                  <c:v>44033</c:v>
                </c:pt>
                <c:pt idx="35">
                  <c:v>44039</c:v>
                </c:pt>
                <c:pt idx="36">
                  <c:v>44061</c:v>
                </c:pt>
                <c:pt idx="37">
                  <c:v>44082</c:v>
                </c:pt>
                <c:pt idx="38">
                  <c:v>44116</c:v>
                </c:pt>
                <c:pt idx="39">
                  <c:v>44138</c:v>
                </c:pt>
                <c:pt idx="40">
                  <c:v>44153</c:v>
                </c:pt>
                <c:pt idx="41">
                  <c:v>44208</c:v>
                </c:pt>
                <c:pt idx="42">
                  <c:v>44222</c:v>
                </c:pt>
                <c:pt idx="43">
                  <c:v>44238</c:v>
                </c:pt>
                <c:pt idx="44">
                  <c:v>44241</c:v>
                </c:pt>
                <c:pt idx="45">
                  <c:v>44242</c:v>
                </c:pt>
                <c:pt idx="46">
                  <c:v>44278</c:v>
                </c:pt>
                <c:pt idx="47">
                  <c:v>44294</c:v>
                </c:pt>
                <c:pt idx="48">
                  <c:v>44321</c:v>
                </c:pt>
                <c:pt idx="49">
                  <c:v>44325</c:v>
                </c:pt>
                <c:pt idx="50">
                  <c:v>44364</c:v>
                </c:pt>
                <c:pt idx="51">
                  <c:v>44390</c:v>
                </c:pt>
                <c:pt idx="52">
                  <c:v>44391</c:v>
                </c:pt>
                <c:pt idx="53">
                  <c:v>44396</c:v>
                </c:pt>
                <c:pt idx="54">
                  <c:v>44453</c:v>
                </c:pt>
                <c:pt idx="55">
                  <c:v>44494</c:v>
                </c:pt>
                <c:pt idx="56">
                  <c:v>44676</c:v>
                </c:pt>
                <c:pt idx="57">
                  <c:v>44848</c:v>
                </c:pt>
                <c:pt idx="58">
                  <c:v>44852</c:v>
                </c:pt>
                <c:pt idx="59">
                  <c:v>44869</c:v>
                </c:pt>
                <c:pt idx="60">
                  <c:v>44898</c:v>
                </c:pt>
                <c:pt idx="61">
                  <c:v>44999</c:v>
                </c:pt>
              </c:numCache>
            </c:numRef>
          </c:xVal>
          <c:yVal>
            <c:numRef>
              <c:f>'Summary_GTR1 (2)'!$K$14:$K$80</c:f>
              <c:numCache>
                <c:formatCode>0.0%</c:formatCode>
                <c:ptCount val="67"/>
                <c:pt idx="0">
                  <c:v>4.673879854033558E-5</c:v>
                </c:pt>
                <c:pt idx="1">
                  <c:v>1.4157701584671667E-3</c:v>
                </c:pt>
                <c:pt idx="2">
                  <c:v>-5.542787458439058E-4</c:v>
                </c:pt>
                <c:pt idx="3">
                  <c:v>-5.5772821330694056E-3</c:v>
                </c:pt>
                <c:pt idx="4">
                  <c:v>4.6690519219056981E-3</c:v>
                </c:pt>
                <c:pt idx="5">
                  <c:v>1.2079770923218991E-3</c:v>
                </c:pt>
                <c:pt idx="6">
                  <c:v>-9.5849624685451218E-5</c:v>
                </c:pt>
                <c:pt idx="7">
                  <c:v>-1.9601714673606052E-3</c:v>
                </c:pt>
                <c:pt idx="8">
                  <c:v>-1.6401716712854952E-3</c:v>
                </c:pt>
                <c:pt idx="9">
                  <c:v>-6.4522452085419291E-3</c:v>
                </c:pt>
                <c:pt idx="10">
                  <c:v>-7.9405177378144565E-3</c:v>
                </c:pt>
                <c:pt idx="11">
                  <c:v>-9.7999985930928846E-3</c:v>
                </c:pt>
                <c:pt idx="12">
                  <c:v>2.2984102442946686E-4</c:v>
                </c:pt>
                <c:pt idx="13">
                  <c:v>-5.1805423325897992E-3</c:v>
                </c:pt>
                <c:pt idx="14">
                  <c:v>4.5645802423734949E-3</c:v>
                </c:pt>
                <c:pt idx="15">
                  <c:v>2.0750135478208698E-2</c:v>
                </c:pt>
                <c:pt idx="16">
                  <c:v>-8.7374069114931618E-3</c:v>
                </c:pt>
                <c:pt idx="17">
                  <c:v>-4.8918641749516878E-3</c:v>
                </c:pt>
                <c:pt idx="18">
                  <c:v>-4.6385205080234915E-3</c:v>
                </c:pt>
                <c:pt idx="19">
                  <c:v>-4.9907423411974516E-3</c:v>
                </c:pt>
                <c:pt idx="20">
                  <c:v>-2.6511437104026481E-3</c:v>
                </c:pt>
                <c:pt idx="21">
                  <c:v>1.5128491703952918E-4</c:v>
                </c:pt>
                <c:pt idx="22">
                  <c:v>2.6060225211337329E-3</c:v>
                </c:pt>
                <c:pt idx="23">
                  <c:v>-2.5927554887131832E-3</c:v>
                </c:pt>
                <c:pt idx="24">
                  <c:v>-4.091077869340376E-4</c:v>
                </c:pt>
                <c:pt idx="25">
                  <c:v>-2.0801294830830042E-4</c:v>
                </c:pt>
                <c:pt idx="26">
                  <c:v>-6.8381808516150278E-3</c:v>
                </c:pt>
                <c:pt idx="27">
                  <c:v>-1.5801228616419971E-3</c:v>
                </c:pt>
                <c:pt idx="28">
                  <c:v>-5.2178488295847592E-3</c:v>
                </c:pt>
                <c:pt idx="29">
                  <c:v>-2.6387459378269806E-3</c:v>
                </c:pt>
                <c:pt idx="30">
                  <c:v>-5.8373625763386006E-3</c:v>
                </c:pt>
                <c:pt idx="31">
                  <c:v>-2.1124894719858345E-3</c:v>
                </c:pt>
                <c:pt idx="32">
                  <c:v>7.412125055950014E-6</c:v>
                </c:pt>
                <c:pt idx="33">
                  <c:v>-9.8267634078862409E-3</c:v>
                </c:pt>
                <c:pt idx="34">
                  <c:v>-1.1160679021305908E-3</c:v>
                </c:pt>
                <c:pt idx="35">
                  <c:v>-2.8774871745462782E-3</c:v>
                </c:pt>
                <c:pt idx="36">
                  <c:v>-2.1796619495773051E-4</c:v>
                </c:pt>
                <c:pt idx="37">
                  <c:v>-2.513295707144203E-3</c:v>
                </c:pt>
                <c:pt idx="38">
                  <c:v>-3.8813567846598396E-3</c:v>
                </c:pt>
                <c:pt idx="39">
                  <c:v>1.1738911149539177E-3</c:v>
                </c:pt>
                <c:pt idx="40">
                  <c:v>-2.0500573697682656E-3</c:v>
                </c:pt>
                <c:pt idx="41">
                  <c:v>-2.7593565847772172E-4</c:v>
                </c:pt>
                <c:pt idx="42">
                  <c:v>-1.0769046863923215E-5</c:v>
                </c:pt>
                <c:pt idx="43">
                  <c:v>-4.6757789989000376E-3</c:v>
                </c:pt>
                <c:pt idx="44">
                  <c:v>6.9160384799982211E-5</c:v>
                </c:pt>
                <c:pt idx="45">
                  <c:v>-5.035601745197682E-3</c:v>
                </c:pt>
                <c:pt idx="46">
                  <c:v>-5.278506686788198E-3</c:v>
                </c:pt>
                <c:pt idx="47">
                  <c:v>5.771309098050903E-3</c:v>
                </c:pt>
                <c:pt idx="48">
                  <c:v>-7.269514178403047E-3</c:v>
                </c:pt>
                <c:pt idx="49">
                  <c:v>-6.0599403077538083E-3</c:v>
                </c:pt>
                <c:pt idx="50">
                  <c:v>-5.4749269727870642E-3</c:v>
                </c:pt>
                <c:pt idx="51">
                  <c:v>-8.7353115763171285E-3</c:v>
                </c:pt>
                <c:pt idx="52">
                  <c:v>-8.769826796247604E-3</c:v>
                </c:pt>
                <c:pt idx="53">
                  <c:v>-8.9999666649546173E-3</c:v>
                </c:pt>
                <c:pt idx="54">
                  <c:v>-6.3663250385519454E-3</c:v>
                </c:pt>
                <c:pt idx="55">
                  <c:v>-4.2387829347275696E-3</c:v>
                </c:pt>
                <c:pt idx="56">
                  <c:v>-2.0113864381452462E-3</c:v>
                </c:pt>
                <c:pt idx="57">
                  <c:v>-8.0365265840288691E-3</c:v>
                </c:pt>
                <c:pt idx="58">
                  <c:v>-1.1651726358915648E-2</c:v>
                </c:pt>
                <c:pt idx="59">
                  <c:v>-3.2061782197676525E-3</c:v>
                </c:pt>
                <c:pt idx="60">
                  <c:v>-1.4575770588255432E-3</c:v>
                </c:pt>
                <c:pt idx="61">
                  <c:v>-7.7490396299819686E-3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8-4C74-9AE7-2E8ABB9BE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2415"/>
        <c:axId val="40854079"/>
      </c:scatterChart>
      <c:valAx>
        <c:axId val="408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4079"/>
        <c:crosses val="autoZero"/>
        <c:crossBetween val="midCat"/>
      </c:valAx>
      <c:valAx>
        <c:axId val="408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GTR1_70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'Summary_GTR1 (2)'!$B$14:$B$75</c:f>
              <c:numCache>
                <c:formatCode>m/d/yyyy</c:formatCode>
                <c:ptCount val="62"/>
                <c:pt idx="0">
                  <c:v>43389</c:v>
                </c:pt>
                <c:pt idx="1">
                  <c:v>43391</c:v>
                </c:pt>
                <c:pt idx="2">
                  <c:v>43392</c:v>
                </c:pt>
                <c:pt idx="3">
                  <c:v>43395</c:v>
                </c:pt>
                <c:pt idx="4">
                  <c:v>43399</c:v>
                </c:pt>
                <c:pt idx="5">
                  <c:v>43409</c:v>
                </c:pt>
                <c:pt idx="6">
                  <c:v>43419</c:v>
                </c:pt>
                <c:pt idx="7">
                  <c:v>43431</c:v>
                </c:pt>
                <c:pt idx="8">
                  <c:v>43446</c:v>
                </c:pt>
                <c:pt idx="9">
                  <c:v>43473</c:v>
                </c:pt>
                <c:pt idx="10">
                  <c:v>43489</c:v>
                </c:pt>
                <c:pt idx="11">
                  <c:v>43528</c:v>
                </c:pt>
                <c:pt idx="12">
                  <c:v>43541</c:v>
                </c:pt>
                <c:pt idx="13">
                  <c:v>43566</c:v>
                </c:pt>
                <c:pt idx="14">
                  <c:v>43577</c:v>
                </c:pt>
                <c:pt idx="15">
                  <c:v>43592</c:v>
                </c:pt>
                <c:pt idx="16">
                  <c:v>43598</c:v>
                </c:pt>
                <c:pt idx="17">
                  <c:v>43598</c:v>
                </c:pt>
                <c:pt idx="18">
                  <c:v>43647</c:v>
                </c:pt>
                <c:pt idx="19">
                  <c:v>43663</c:v>
                </c:pt>
                <c:pt idx="20">
                  <c:v>43691</c:v>
                </c:pt>
                <c:pt idx="21">
                  <c:v>43746</c:v>
                </c:pt>
                <c:pt idx="22">
                  <c:v>43752</c:v>
                </c:pt>
                <c:pt idx="23">
                  <c:v>43776</c:v>
                </c:pt>
                <c:pt idx="24">
                  <c:v>43839</c:v>
                </c:pt>
                <c:pt idx="25">
                  <c:v>43848</c:v>
                </c:pt>
                <c:pt idx="26">
                  <c:v>43857</c:v>
                </c:pt>
                <c:pt idx="27">
                  <c:v>43864</c:v>
                </c:pt>
                <c:pt idx="28">
                  <c:v>43896</c:v>
                </c:pt>
                <c:pt idx="29">
                  <c:v>43942</c:v>
                </c:pt>
                <c:pt idx="30">
                  <c:v>43973</c:v>
                </c:pt>
                <c:pt idx="31">
                  <c:v>43997</c:v>
                </c:pt>
                <c:pt idx="32">
                  <c:v>44012</c:v>
                </c:pt>
                <c:pt idx="33">
                  <c:v>44018</c:v>
                </c:pt>
                <c:pt idx="34">
                  <c:v>44033</c:v>
                </c:pt>
                <c:pt idx="35">
                  <c:v>44039</c:v>
                </c:pt>
                <c:pt idx="36">
                  <c:v>44061</c:v>
                </c:pt>
                <c:pt idx="37">
                  <c:v>44082</c:v>
                </c:pt>
                <c:pt idx="38">
                  <c:v>44116</c:v>
                </c:pt>
                <c:pt idx="39">
                  <c:v>44138</c:v>
                </c:pt>
                <c:pt idx="40">
                  <c:v>44153</c:v>
                </c:pt>
                <c:pt idx="41">
                  <c:v>44208</c:v>
                </c:pt>
                <c:pt idx="42">
                  <c:v>44222</c:v>
                </c:pt>
                <c:pt idx="43">
                  <c:v>44238</c:v>
                </c:pt>
                <c:pt idx="44">
                  <c:v>44241</c:v>
                </c:pt>
                <c:pt idx="45">
                  <c:v>44242</c:v>
                </c:pt>
                <c:pt idx="46">
                  <c:v>44278</c:v>
                </c:pt>
                <c:pt idx="47">
                  <c:v>44294</c:v>
                </c:pt>
                <c:pt idx="48">
                  <c:v>44321</c:v>
                </c:pt>
                <c:pt idx="49">
                  <c:v>44325</c:v>
                </c:pt>
                <c:pt idx="50">
                  <c:v>44364</c:v>
                </c:pt>
                <c:pt idx="51">
                  <c:v>44390</c:v>
                </c:pt>
                <c:pt idx="52">
                  <c:v>44391</c:v>
                </c:pt>
                <c:pt idx="53">
                  <c:v>44396</c:v>
                </c:pt>
                <c:pt idx="54">
                  <c:v>44453</c:v>
                </c:pt>
                <c:pt idx="55">
                  <c:v>44494</c:v>
                </c:pt>
                <c:pt idx="56">
                  <c:v>44676</c:v>
                </c:pt>
                <c:pt idx="57">
                  <c:v>44848</c:v>
                </c:pt>
                <c:pt idx="58">
                  <c:v>44852</c:v>
                </c:pt>
                <c:pt idx="59">
                  <c:v>44869</c:v>
                </c:pt>
                <c:pt idx="60">
                  <c:v>44898</c:v>
                </c:pt>
                <c:pt idx="61">
                  <c:v>44999</c:v>
                </c:pt>
              </c:numCache>
            </c:numRef>
          </c:xVal>
          <c:yVal>
            <c:numRef>
              <c:f>'Summary_GTR1 (2)'!$L$14:$L$75</c:f>
              <c:numCache>
                <c:formatCode>0.0%</c:formatCode>
                <c:ptCount val="62"/>
                <c:pt idx="0">
                  <c:v>1.5974366546067653E-3</c:v>
                </c:pt>
                <c:pt idx="1">
                  <c:v>-4.5745223752025055E-4</c:v>
                </c:pt>
                <c:pt idx="2">
                  <c:v>-3.0811698300432511E-3</c:v>
                </c:pt>
                <c:pt idx="3">
                  <c:v>-1.9760144569956895E-3</c:v>
                </c:pt>
                <c:pt idx="4">
                  <c:v>3.9171998699529809E-3</c:v>
                </c:pt>
                <c:pt idx="5">
                  <c:v>2.2566281195557369E-3</c:v>
                </c:pt>
                <c:pt idx="6">
                  <c:v>-9.0587821200915908E-4</c:v>
                </c:pt>
                <c:pt idx="7">
                  <c:v>-3.7388793018845456E-3</c:v>
                </c:pt>
                <c:pt idx="8">
                  <c:v>-1.5591334898548137E-3</c:v>
                </c:pt>
                <c:pt idx="9">
                  <c:v>-4.3552635342821722E-3</c:v>
                </c:pt>
                <c:pt idx="10">
                  <c:v>-2.2421996318291448E-3</c:v>
                </c:pt>
                <c:pt idx="11">
                  <c:v>-5.4159103022876076E-3</c:v>
                </c:pt>
                <c:pt idx="12">
                  <c:v>-1.7979720096716889E-3</c:v>
                </c:pt>
                <c:pt idx="13">
                  <c:v>-2.1717285948029685E-3</c:v>
                </c:pt>
                <c:pt idx="14">
                  <c:v>1.3321917277853146E-3</c:v>
                </c:pt>
                <c:pt idx="15">
                  <c:v>1.8481879656957245E-2</c:v>
                </c:pt>
                <c:pt idx="16">
                  <c:v>-2.8602364432739336E-3</c:v>
                </c:pt>
                <c:pt idx="17">
                  <c:v>-3.8617968874116171E-3</c:v>
                </c:pt>
                <c:pt idx="18">
                  <c:v>-4.8493080455521698E-3</c:v>
                </c:pt>
                <c:pt idx="19">
                  <c:v>-4.3778825215704531E-3</c:v>
                </c:pt>
                <c:pt idx="20">
                  <c:v>-2.9666965872640061E-3</c:v>
                </c:pt>
                <c:pt idx="21">
                  <c:v>2.3296233292566804E-3</c:v>
                </c:pt>
                <c:pt idx="22">
                  <c:v>1.5180231542153422E-3</c:v>
                </c:pt>
                <c:pt idx="23">
                  <c:v>5.4932697848442125E-4</c:v>
                </c:pt>
                <c:pt idx="24">
                  <c:v>1.2002921018954282E-3</c:v>
                </c:pt>
                <c:pt idx="25">
                  <c:v>-2.0745489595053179E-4</c:v>
                </c:pt>
                <c:pt idx="27">
                  <c:v>9.6760341739887679E-5</c:v>
                </c:pt>
                <c:pt idx="28">
                  <c:v>-7.6552398517715226E-4</c:v>
                </c:pt>
                <c:pt idx="29">
                  <c:v>-1.1612881865487035E-3</c:v>
                </c:pt>
                <c:pt idx="30">
                  <c:v>-3.1910872928770928E-3</c:v>
                </c:pt>
                <c:pt idx="31">
                  <c:v>-1.0383541912485361E-3</c:v>
                </c:pt>
                <c:pt idx="32">
                  <c:v>-1.6580484867245726E-3</c:v>
                </c:pt>
                <c:pt idx="33">
                  <c:v>-5.4799663985301006E-3</c:v>
                </c:pt>
                <c:pt idx="34">
                  <c:v>-3.6291755368863532E-3</c:v>
                </c:pt>
                <c:pt idx="35">
                  <c:v>-3.881074751907132E-3</c:v>
                </c:pt>
                <c:pt idx="36">
                  <c:v>-3.0075021944786506E-4</c:v>
                </c:pt>
                <c:pt idx="37">
                  <c:v>-3.4829449171446258E-3</c:v>
                </c:pt>
                <c:pt idx="39">
                  <c:v>-1.687751303606766E-3</c:v>
                </c:pt>
                <c:pt idx="40">
                  <c:v>-1.9787232824530765E-3</c:v>
                </c:pt>
                <c:pt idx="41">
                  <c:v>-9.3339824220373124E-4</c:v>
                </c:pt>
                <c:pt idx="42">
                  <c:v>-9.4306061538818042E-6</c:v>
                </c:pt>
                <c:pt idx="43">
                  <c:v>-2.4535222835510018E-3</c:v>
                </c:pt>
                <c:pt idx="44">
                  <c:v>-2.3194432756190597E-4</c:v>
                </c:pt>
                <c:pt idx="45">
                  <c:v>-7.3464033099057691E-4</c:v>
                </c:pt>
                <c:pt idx="46">
                  <c:v>6.8834478671209176E-4</c:v>
                </c:pt>
                <c:pt idx="47">
                  <c:v>3.084574686634145E-3</c:v>
                </c:pt>
                <c:pt idx="48">
                  <c:v>-6.0252043593180815E-3</c:v>
                </c:pt>
                <c:pt idx="49">
                  <c:v>-5.2760091930413866E-3</c:v>
                </c:pt>
                <c:pt idx="50">
                  <c:v>-3.3621963866512505E-3</c:v>
                </c:pt>
                <c:pt idx="51">
                  <c:v>-7.4824873675437553E-3</c:v>
                </c:pt>
                <c:pt idx="52">
                  <c:v>-6.9212575176288427E-3</c:v>
                </c:pt>
                <c:pt idx="53">
                  <c:v>-4.3286499958347102E-3</c:v>
                </c:pt>
                <c:pt idx="54">
                  <c:v>-4.2484928860775373E-3</c:v>
                </c:pt>
                <c:pt idx="55">
                  <c:v>-1.4124347818254002E-3</c:v>
                </c:pt>
                <c:pt idx="56">
                  <c:v>2.1305848045138909E-4</c:v>
                </c:pt>
                <c:pt idx="57">
                  <c:v>-6.2312073040431404E-3</c:v>
                </c:pt>
                <c:pt idx="58">
                  <c:v>-1.0701689082668109E-2</c:v>
                </c:pt>
                <c:pt idx="59">
                  <c:v>-2.0626273810493423E-3</c:v>
                </c:pt>
                <c:pt idx="60">
                  <c:v>-5.9330801912516051E-4</c:v>
                </c:pt>
                <c:pt idx="61">
                  <c:v>-6.3253100922316952E-3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6-473F-958D-F4546342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2415"/>
        <c:axId val="40854079"/>
      </c:scatterChart>
      <c:valAx>
        <c:axId val="408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4079"/>
        <c:crosses val="autoZero"/>
        <c:crossBetween val="midCat"/>
      </c:valAx>
      <c:valAx>
        <c:axId val="408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GTR1_100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'Summary_GTR1 (2)'!$B$14:$B$75</c:f>
              <c:numCache>
                <c:formatCode>m/d/yyyy</c:formatCode>
                <c:ptCount val="62"/>
                <c:pt idx="0">
                  <c:v>43389</c:v>
                </c:pt>
                <c:pt idx="1">
                  <c:v>43391</c:v>
                </c:pt>
                <c:pt idx="2">
                  <c:v>43392</c:v>
                </c:pt>
                <c:pt idx="3">
                  <c:v>43395</c:v>
                </c:pt>
                <c:pt idx="4">
                  <c:v>43399</c:v>
                </c:pt>
                <c:pt idx="5">
                  <c:v>43409</c:v>
                </c:pt>
                <c:pt idx="6">
                  <c:v>43419</c:v>
                </c:pt>
                <c:pt idx="7">
                  <c:v>43431</c:v>
                </c:pt>
                <c:pt idx="8">
                  <c:v>43446</c:v>
                </c:pt>
                <c:pt idx="9">
                  <c:v>43473</c:v>
                </c:pt>
                <c:pt idx="10">
                  <c:v>43489</c:v>
                </c:pt>
                <c:pt idx="11">
                  <c:v>43528</c:v>
                </c:pt>
                <c:pt idx="12">
                  <c:v>43541</c:v>
                </c:pt>
                <c:pt idx="13">
                  <c:v>43566</c:v>
                </c:pt>
                <c:pt idx="14">
                  <c:v>43577</c:v>
                </c:pt>
                <c:pt idx="15">
                  <c:v>43592</c:v>
                </c:pt>
                <c:pt idx="16">
                  <c:v>43598</c:v>
                </c:pt>
                <c:pt idx="17">
                  <c:v>43598</c:v>
                </c:pt>
                <c:pt idx="18">
                  <c:v>43647</c:v>
                </c:pt>
                <c:pt idx="19">
                  <c:v>43663</c:v>
                </c:pt>
                <c:pt idx="20">
                  <c:v>43691</c:v>
                </c:pt>
                <c:pt idx="21">
                  <c:v>43746</c:v>
                </c:pt>
                <c:pt idx="22">
                  <c:v>43752</c:v>
                </c:pt>
                <c:pt idx="23">
                  <c:v>43776</c:v>
                </c:pt>
                <c:pt idx="24">
                  <c:v>43839</c:v>
                </c:pt>
                <c:pt idx="25">
                  <c:v>43848</c:v>
                </c:pt>
                <c:pt idx="26">
                  <c:v>43857</c:v>
                </c:pt>
                <c:pt idx="27">
                  <c:v>43864</c:v>
                </c:pt>
                <c:pt idx="28">
                  <c:v>43896</c:v>
                </c:pt>
                <c:pt idx="29">
                  <c:v>43942</c:v>
                </c:pt>
                <c:pt idx="30">
                  <c:v>43973</c:v>
                </c:pt>
                <c:pt idx="31">
                  <c:v>43997</c:v>
                </c:pt>
                <c:pt idx="32">
                  <c:v>44012</c:v>
                </c:pt>
                <c:pt idx="33">
                  <c:v>44018</c:v>
                </c:pt>
                <c:pt idx="34">
                  <c:v>44033</c:v>
                </c:pt>
                <c:pt idx="35">
                  <c:v>44039</c:v>
                </c:pt>
                <c:pt idx="36">
                  <c:v>44061</c:v>
                </c:pt>
                <c:pt idx="37">
                  <c:v>44082</c:v>
                </c:pt>
                <c:pt idx="38">
                  <c:v>44116</c:v>
                </c:pt>
                <c:pt idx="39">
                  <c:v>44138</c:v>
                </c:pt>
                <c:pt idx="40">
                  <c:v>44153</c:v>
                </c:pt>
                <c:pt idx="41">
                  <c:v>44208</c:v>
                </c:pt>
                <c:pt idx="42">
                  <c:v>44222</c:v>
                </c:pt>
                <c:pt idx="43">
                  <c:v>44238</c:v>
                </c:pt>
                <c:pt idx="44">
                  <c:v>44241</c:v>
                </c:pt>
                <c:pt idx="45">
                  <c:v>44242</c:v>
                </c:pt>
                <c:pt idx="46">
                  <c:v>44278</c:v>
                </c:pt>
                <c:pt idx="47">
                  <c:v>44294</c:v>
                </c:pt>
                <c:pt idx="48">
                  <c:v>44321</c:v>
                </c:pt>
                <c:pt idx="49">
                  <c:v>44325</c:v>
                </c:pt>
                <c:pt idx="50">
                  <c:v>44364</c:v>
                </c:pt>
                <c:pt idx="51">
                  <c:v>44390</c:v>
                </c:pt>
                <c:pt idx="52">
                  <c:v>44391</c:v>
                </c:pt>
                <c:pt idx="53">
                  <c:v>44396</c:v>
                </c:pt>
                <c:pt idx="54">
                  <c:v>44453</c:v>
                </c:pt>
                <c:pt idx="55">
                  <c:v>44494</c:v>
                </c:pt>
                <c:pt idx="56">
                  <c:v>44676</c:v>
                </c:pt>
                <c:pt idx="57">
                  <c:v>44848</c:v>
                </c:pt>
                <c:pt idx="58">
                  <c:v>44852</c:v>
                </c:pt>
                <c:pt idx="59">
                  <c:v>44869</c:v>
                </c:pt>
                <c:pt idx="60">
                  <c:v>44898</c:v>
                </c:pt>
                <c:pt idx="61">
                  <c:v>44999</c:v>
                </c:pt>
              </c:numCache>
            </c:numRef>
          </c:xVal>
          <c:yVal>
            <c:numRef>
              <c:f>'Summary_GTR1 (2)'!$M$14:$M$75</c:f>
              <c:numCache>
                <c:formatCode>0.0%</c:formatCode>
                <c:ptCount val="62"/>
                <c:pt idx="0">
                  <c:v>2.1767617619190549E-3</c:v>
                </c:pt>
                <c:pt idx="1">
                  <c:v>-9.3265243860607416E-4</c:v>
                </c:pt>
                <c:pt idx="2">
                  <c:v>-3.6365548257514257E-3</c:v>
                </c:pt>
                <c:pt idx="3">
                  <c:v>-6.7893405578900445E-4</c:v>
                </c:pt>
                <c:pt idx="4">
                  <c:v>3.0713795582273384E-3</c:v>
                </c:pt>
                <c:pt idx="5">
                  <c:v>-1.0282143765408813E-3</c:v>
                </c:pt>
                <c:pt idx="6">
                  <c:v>-1.8409528741559766E-3</c:v>
                </c:pt>
                <c:pt idx="7">
                  <c:v>-5.1148103900086062E-3</c:v>
                </c:pt>
                <c:pt idx="8">
                  <c:v>-9.991827452011659E-4</c:v>
                </c:pt>
                <c:pt idx="9">
                  <c:v>-5.6407665524750294E-3</c:v>
                </c:pt>
                <c:pt idx="10">
                  <c:v>-3.8769467540633595E-4</c:v>
                </c:pt>
                <c:pt idx="11">
                  <c:v>-6.7187777406234606E-3</c:v>
                </c:pt>
                <c:pt idx="12">
                  <c:v>-2.5372635771122587E-3</c:v>
                </c:pt>
                <c:pt idx="13">
                  <c:v>-4.1286002103985142E-3</c:v>
                </c:pt>
                <c:pt idx="14">
                  <c:v>1.7203895400255131E-3</c:v>
                </c:pt>
                <c:pt idx="15">
                  <c:v>1.7101591128580562E-2</c:v>
                </c:pt>
                <c:pt idx="16">
                  <c:v>-4.2505619149107998E-3</c:v>
                </c:pt>
                <c:pt idx="17">
                  <c:v>-4.4087492040147946E-3</c:v>
                </c:pt>
                <c:pt idx="18">
                  <c:v>-2.6783983930269706E-3</c:v>
                </c:pt>
                <c:pt idx="19">
                  <c:v>-4.1547066753936379E-3</c:v>
                </c:pt>
                <c:pt idx="20">
                  <c:v>-3.9675728707357916E-3</c:v>
                </c:pt>
                <c:pt idx="21">
                  <c:v>4.6875802446511017E-4</c:v>
                </c:pt>
                <c:pt idx="22">
                  <c:v>8.4065993418236395E-4</c:v>
                </c:pt>
                <c:pt idx="23">
                  <c:v>-1.5441467969827816E-3</c:v>
                </c:pt>
                <c:pt idx="24">
                  <c:v>-2.6810436320111597E-3</c:v>
                </c:pt>
                <c:pt idx="25">
                  <c:v>-9.9039080999430151E-4</c:v>
                </c:pt>
                <c:pt idx="26">
                  <c:v>-3.6667744640996869E-3</c:v>
                </c:pt>
                <c:pt idx="27">
                  <c:v>9.2263291925509527E-4</c:v>
                </c:pt>
                <c:pt idx="28">
                  <c:v>-1.7976110573322268E-3</c:v>
                </c:pt>
                <c:pt idx="29">
                  <c:v>-8.5102970791195443E-4</c:v>
                </c:pt>
                <c:pt idx="30">
                  <c:v>-2.6412543923576282E-3</c:v>
                </c:pt>
                <c:pt idx="31">
                  <c:v>8.3577215527097515E-4</c:v>
                </c:pt>
                <c:pt idx="32">
                  <c:v>-3.9163536066888494E-4</c:v>
                </c:pt>
                <c:pt idx="33">
                  <c:v>-2.428902301317204E-3</c:v>
                </c:pt>
                <c:pt idx="34">
                  <c:v>-4.1894967365510016E-3</c:v>
                </c:pt>
                <c:pt idx="35">
                  <c:v>-5.9315974115564662E-3</c:v>
                </c:pt>
                <c:pt idx="36">
                  <c:v>9.7633897720283969E-4</c:v>
                </c:pt>
                <c:pt idx="37">
                  <c:v>-4.1514619174474188E-3</c:v>
                </c:pt>
                <c:pt idx="38">
                  <c:v>-2.4450943436987727E-3</c:v>
                </c:pt>
                <c:pt idx="39">
                  <c:v>4.687327772299188E-4</c:v>
                </c:pt>
                <c:pt idx="40">
                  <c:v>-7.987911355183952E-4</c:v>
                </c:pt>
                <c:pt idx="41">
                  <c:v>-5.1493259790961199E-3</c:v>
                </c:pt>
                <c:pt idx="42">
                  <c:v>-2.4281539712178724E-3</c:v>
                </c:pt>
                <c:pt idx="43">
                  <c:v>-4.9097158978641531E-3</c:v>
                </c:pt>
                <c:pt idx="44">
                  <c:v>-6.6927038939934569E-4</c:v>
                </c:pt>
                <c:pt idx="45">
                  <c:v>-2.0801755197595861E-3</c:v>
                </c:pt>
                <c:pt idx="46">
                  <c:v>-1.2398552464412127E-3</c:v>
                </c:pt>
                <c:pt idx="47">
                  <c:v>-2.7267324385552572E-3</c:v>
                </c:pt>
                <c:pt idx="48">
                  <c:v>-6.3612610290536553E-3</c:v>
                </c:pt>
                <c:pt idx="49">
                  <c:v>-9.5518082428662776E-3</c:v>
                </c:pt>
                <c:pt idx="50">
                  <c:v>-7.4608356347298788E-3</c:v>
                </c:pt>
                <c:pt idx="51">
                  <c:v>-1.137298152338051E-2</c:v>
                </c:pt>
                <c:pt idx="52">
                  <c:v>-1.0297190906828346E-2</c:v>
                </c:pt>
                <c:pt idx="53">
                  <c:v>-9.6317157858231139E-3</c:v>
                </c:pt>
                <c:pt idx="54">
                  <c:v>-8.2201636723909788E-3</c:v>
                </c:pt>
                <c:pt idx="55">
                  <c:v>-4.2993417920338395E-3</c:v>
                </c:pt>
                <c:pt idx="56">
                  <c:v>-2.2617990065904037E-3</c:v>
                </c:pt>
                <c:pt idx="57">
                  <c:v>-1.0745535306479148E-2</c:v>
                </c:pt>
                <c:pt idx="58">
                  <c:v>-1.4322615406827777E-2</c:v>
                </c:pt>
                <c:pt idx="59">
                  <c:v>-4.8401055367369716E-3</c:v>
                </c:pt>
                <c:pt idx="60">
                  <c:v>-3.279413221976224E-3</c:v>
                </c:pt>
                <c:pt idx="61">
                  <c:v>-1.0495475993758885E-2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4-4FA3-96DF-22B120EA6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2415"/>
        <c:axId val="40854079"/>
      </c:scatterChart>
      <c:valAx>
        <c:axId val="408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4079"/>
        <c:crosses val="autoZero"/>
        <c:crossBetween val="midCat"/>
      </c:valAx>
      <c:valAx>
        <c:axId val="408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GTR1_120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'Summary_GTR1 (2)'!$B$14:$B$76</c:f>
              <c:numCache>
                <c:formatCode>m/d/yyyy</c:formatCode>
                <c:ptCount val="63"/>
                <c:pt idx="0">
                  <c:v>43389</c:v>
                </c:pt>
                <c:pt idx="1">
                  <c:v>43391</c:v>
                </c:pt>
                <c:pt idx="2">
                  <c:v>43392</c:v>
                </c:pt>
                <c:pt idx="3">
                  <c:v>43395</c:v>
                </c:pt>
                <c:pt idx="4">
                  <c:v>43399</c:v>
                </c:pt>
                <c:pt idx="5">
                  <c:v>43409</c:v>
                </c:pt>
                <c:pt idx="6">
                  <c:v>43419</c:v>
                </c:pt>
                <c:pt idx="7">
                  <c:v>43431</c:v>
                </c:pt>
                <c:pt idx="8">
                  <c:v>43446</c:v>
                </c:pt>
                <c:pt idx="9">
                  <c:v>43473</c:v>
                </c:pt>
                <c:pt idx="10">
                  <c:v>43489</c:v>
                </c:pt>
                <c:pt idx="11">
                  <c:v>43528</c:v>
                </c:pt>
                <c:pt idx="12">
                  <c:v>43541</c:v>
                </c:pt>
                <c:pt idx="13">
                  <c:v>43566</c:v>
                </c:pt>
                <c:pt idx="14">
                  <c:v>43577</c:v>
                </c:pt>
                <c:pt idx="15">
                  <c:v>43592</c:v>
                </c:pt>
                <c:pt idx="16">
                  <c:v>43598</c:v>
                </c:pt>
                <c:pt idx="17">
                  <c:v>43598</c:v>
                </c:pt>
                <c:pt idx="18">
                  <c:v>43647</c:v>
                </c:pt>
                <c:pt idx="19">
                  <c:v>43663</c:v>
                </c:pt>
                <c:pt idx="20">
                  <c:v>43691</c:v>
                </c:pt>
                <c:pt idx="21">
                  <c:v>43746</c:v>
                </c:pt>
                <c:pt idx="22">
                  <c:v>43752</c:v>
                </c:pt>
                <c:pt idx="23">
                  <c:v>43776</c:v>
                </c:pt>
                <c:pt idx="24">
                  <c:v>43839</c:v>
                </c:pt>
                <c:pt idx="25">
                  <c:v>43848</c:v>
                </c:pt>
                <c:pt idx="26">
                  <c:v>43857</c:v>
                </c:pt>
                <c:pt idx="27">
                  <c:v>43864</c:v>
                </c:pt>
                <c:pt idx="28">
                  <c:v>43896</c:v>
                </c:pt>
                <c:pt idx="29">
                  <c:v>43942</c:v>
                </c:pt>
                <c:pt idx="30">
                  <c:v>43973</c:v>
                </c:pt>
                <c:pt idx="31">
                  <c:v>43997</c:v>
                </c:pt>
                <c:pt idx="32">
                  <c:v>44012</c:v>
                </c:pt>
                <c:pt idx="33">
                  <c:v>44018</c:v>
                </c:pt>
                <c:pt idx="34">
                  <c:v>44033</c:v>
                </c:pt>
                <c:pt idx="35">
                  <c:v>44039</c:v>
                </c:pt>
                <c:pt idx="36">
                  <c:v>44061</c:v>
                </c:pt>
                <c:pt idx="37">
                  <c:v>44082</c:v>
                </c:pt>
                <c:pt idx="38">
                  <c:v>44116</c:v>
                </c:pt>
                <c:pt idx="39">
                  <c:v>44138</c:v>
                </c:pt>
                <c:pt idx="40">
                  <c:v>44153</c:v>
                </c:pt>
                <c:pt idx="41">
                  <c:v>44208</c:v>
                </c:pt>
                <c:pt idx="42">
                  <c:v>44222</c:v>
                </c:pt>
                <c:pt idx="43">
                  <c:v>44238</c:v>
                </c:pt>
                <c:pt idx="44">
                  <c:v>44241</c:v>
                </c:pt>
                <c:pt idx="45">
                  <c:v>44242</c:v>
                </c:pt>
                <c:pt idx="46">
                  <c:v>44278</c:v>
                </c:pt>
                <c:pt idx="47">
                  <c:v>44294</c:v>
                </c:pt>
                <c:pt idx="48">
                  <c:v>44321</c:v>
                </c:pt>
                <c:pt idx="49">
                  <c:v>44325</c:v>
                </c:pt>
                <c:pt idx="50">
                  <c:v>44364</c:v>
                </c:pt>
                <c:pt idx="51">
                  <c:v>44390</c:v>
                </c:pt>
                <c:pt idx="52">
                  <c:v>44391</c:v>
                </c:pt>
                <c:pt idx="53">
                  <c:v>44396</c:v>
                </c:pt>
                <c:pt idx="54">
                  <c:v>44453</c:v>
                </c:pt>
                <c:pt idx="55">
                  <c:v>44494</c:v>
                </c:pt>
                <c:pt idx="56">
                  <c:v>44676</c:v>
                </c:pt>
                <c:pt idx="57">
                  <c:v>44848</c:v>
                </c:pt>
                <c:pt idx="58">
                  <c:v>44852</c:v>
                </c:pt>
                <c:pt idx="59">
                  <c:v>44869</c:v>
                </c:pt>
                <c:pt idx="60">
                  <c:v>44898</c:v>
                </c:pt>
                <c:pt idx="61">
                  <c:v>44999</c:v>
                </c:pt>
              </c:numCache>
            </c:numRef>
          </c:xVal>
          <c:yVal>
            <c:numRef>
              <c:f>'Summary_GTR1 (2)'!$N$14:$N$75</c:f>
              <c:numCache>
                <c:formatCode>0.0%</c:formatCode>
                <c:ptCount val="62"/>
                <c:pt idx="0">
                  <c:v>2.9759826859474536E-3</c:v>
                </c:pt>
                <c:pt idx="1">
                  <c:v>-6.026685777993368E-4</c:v>
                </c:pt>
                <c:pt idx="2">
                  <c:v>-3.4256307961857413E-3</c:v>
                </c:pt>
                <c:pt idx="3">
                  <c:v>-1.2751605064066363E-3</c:v>
                </c:pt>
                <c:pt idx="4">
                  <c:v>2.3274771944443717E-3</c:v>
                </c:pt>
                <c:pt idx="5">
                  <c:v>-1.2767216424151018E-3</c:v>
                </c:pt>
                <c:pt idx="6">
                  <c:v>-3.8677230278550967E-3</c:v>
                </c:pt>
                <c:pt idx="7">
                  <c:v>-6.3681279280024539E-3</c:v>
                </c:pt>
                <c:pt idx="8">
                  <c:v>-1.7354430339046045E-3</c:v>
                </c:pt>
                <c:pt idx="9">
                  <c:v>-7.7697397851401728E-3</c:v>
                </c:pt>
                <c:pt idx="10">
                  <c:v>-2.6773954827222779E-3</c:v>
                </c:pt>
                <c:pt idx="11">
                  <c:v>-7.8044145865426851E-3</c:v>
                </c:pt>
                <c:pt idx="12">
                  <c:v>-4.6942540522714182E-3</c:v>
                </c:pt>
                <c:pt idx="13">
                  <c:v>-6.9284847737031141E-3</c:v>
                </c:pt>
                <c:pt idx="14">
                  <c:v>3.8304987725346074E-3</c:v>
                </c:pt>
                <c:pt idx="15">
                  <c:v>1.6558718858196153E-2</c:v>
                </c:pt>
                <c:pt idx="16">
                  <c:v>-7.5945801730161744E-3</c:v>
                </c:pt>
                <c:pt idx="17">
                  <c:v>-5.5299078062143181E-3</c:v>
                </c:pt>
                <c:pt idx="18">
                  <c:v>-1.9594736716667116E-3</c:v>
                </c:pt>
                <c:pt idx="19">
                  <c:v>-4.5605078225100515E-3</c:v>
                </c:pt>
                <c:pt idx="20">
                  <c:v>-4.0686159787011178E-3</c:v>
                </c:pt>
                <c:pt idx="21">
                  <c:v>1.6055354380610787E-3</c:v>
                </c:pt>
                <c:pt idx="22">
                  <c:v>2.6496659062125172E-3</c:v>
                </c:pt>
                <c:pt idx="23">
                  <c:v>-1.0558479470906823E-3</c:v>
                </c:pt>
                <c:pt idx="24">
                  <c:v>-1.7408676730916728E-3</c:v>
                </c:pt>
                <c:pt idx="25">
                  <c:v>7.5822770837707942E-4</c:v>
                </c:pt>
                <c:pt idx="27">
                  <c:v>5.2900182535151608E-3</c:v>
                </c:pt>
                <c:pt idx="28">
                  <c:v>1.6408073093865383E-4</c:v>
                </c:pt>
                <c:pt idx="29">
                  <c:v>1.5568170846280704E-3</c:v>
                </c:pt>
                <c:pt idx="30">
                  <c:v>-2.1694010060454572E-3</c:v>
                </c:pt>
                <c:pt idx="31">
                  <c:v>1.5568170846280704E-3</c:v>
                </c:pt>
                <c:pt idx="32">
                  <c:v>2.1961136167785167E-3</c:v>
                </c:pt>
                <c:pt idx="33">
                  <c:v>1.8303737033755763E-3</c:v>
                </c:pt>
                <c:pt idx="34">
                  <c:v>-1.518852343369792E-3</c:v>
                </c:pt>
                <c:pt idx="36">
                  <c:v>3.9010109221579992E-3</c:v>
                </c:pt>
                <c:pt idx="37">
                  <c:v>-1.718725905259344E-3</c:v>
                </c:pt>
                <c:pt idx="39">
                  <c:v>3.6566455798148212E-4</c:v>
                </c:pt>
                <c:pt idx="40">
                  <c:v>1.012996779904185E-3</c:v>
                </c:pt>
                <c:pt idx="41">
                  <c:v>-5.0820908223728756E-3</c:v>
                </c:pt>
                <c:pt idx="42">
                  <c:v>-1.5363659200495761E-4</c:v>
                </c:pt>
                <c:pt idx="43">
                  <c:v>-3.3711733544813383E-3</c:v>
                </c:pt>
                <c:pt idx="44">
                  <c:v>2.4389250856902134E-3</c:v>
                </c:pt>
                <c:pt idx="45">
                  <c:v>-1.4509473578772081E-3</c:v>
                </c:pt>
                <c:pt idx="46">
                  <c:v>1.6030831550781777E-3</c:v>
                </c:pt>
                <c:pt idx="47">
                  <c:v>-3.6728717258248667E-3</c:v>
                </c:pt>
                <c:pt idx="48">
                  <c:v>-6.8130026348430794E-3</c:v>
                </c:pt>
                <c:pt idx="49">
                  <c:v>-9.5715753530212222E-3</c:v>
                </c:pt>
                <c:pt idx="50">
                  <c:v>-4.5035400737261089E-3</c:v>
                </c:pt>
                <c:pt idx="51">
                  <c:v>-8.6718631037431271E-3</c:v>
                </c:pt>
                <c:pt idx="52">
                  <c:v>-9.507996145836084E-3</c:v>
                </c:pt>
                <c:pt idx="53">
                  <c:v>-7.0605385020575673E-3</c:v>
                </c:pt>
                <c:pt idx="54">
                  <c:v>-4.8363227257013364E-3</c:v>
                </c:pt>
                <c:pt idx="55">
                  <c:v>-1.165414112223262E-3</c:v>
                </c:pt>
                <c:pt idx="56">
                  <c:v>6.1084429505475768E-5</c:v>
                </c:pt>
                <c:pt idx="57">
                  <c:v>-7.299313049606182E-3</c:v>
                </c:pt>
                <c:pt idx="58">
                  <c:v>-1.1918966873851078E-2</c:v>
                </c:pt>
                <c:pt idx="59">
                  <c:v>-1.7977972741700654E-3</c:v>
                </c:pt>
                <c:pt idx="60">
                  <c:v>5.2819032061957039E-4</c:v>
                </c:pt>
                <c:pt idx="61">
                  <c:v>-9.2649036173175769E-3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2DE-B37C-2C731AE7A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2415"/>
        <c:axId val="40854079"/>
      </c:scatterChart>
      <c:valAx>
        <c:axId val="408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4079"/>
        <c:crosses val="autoZero"/>
        <c:crossBetween val="midCat"/>
      </c:valAx>
      <c:valAx>
        <c:axId val="408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GTR1_150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'Summary_GTR1 (2)'!$B$14:$B$76</c:f>
              <c:numCache>
                <c:formatCode>m/d/yyyy</c:formatCode>
                <c:ptCount val="63"/>
                <c:pt idx="0">
                  <c:v>43389</c:v>
                </c:pt>
                <c:pt idx="1">
                  <c:v>43391</c:v>
                </c:pt>
                <c:pt idx="2">
                  <c:v>43392</c:v>
                </c:pt>
                <c:pt idx="3">
                  <c:v>43395</c:v>
                </c:pt>
                <c:pt idx="4">
                  <c:v>43399</c:v>
                </c:pt>
                <c:pt idx="5">
                  <c:v>43409</c:v>
                </c:pt>
                <c:pt idx="6">
                  <c:v>43419</c:v>
                </c:pt>
                <c:pt idx="7">
                  <c:v>43431</c:v>
                </c:pt>
                <c:pt idx="8">
                  <c:v>43446</c:v>
                </c:pt>
                <c:pt idx="9">
                  <c:v>43473</c:v>
                </c:pt>
                <c:pt idx="10">
                  <c:v>43489</c:v>
                </c:pt>
                <c:pt idx="11">
                  <c:v>43528</c:v>
                </c:pt>
                <c:pt idx="12">
                  <c:v>43541</c:v>
                </c:pt>
                <c:pt idx="13">
                  <c:v>43566</c:v>
                </c:pt>
                <c:pt idx="14">
                  <c:v>43577</c:v>
                </c:pt>
                <c:pt idx="15">
                  <c:v>43592</c:v>
                </c:pt>
                <c:pt idx="16">
                  <c:v>43598</c:v>
                </c:pt>
                <c:pt idx="17">
                  <c:v>43598</c:v>
                </c:pt>
                <c:pt idx="18">
                  <c:v>43647</c:v>
                </c:pt>
                <c:pt idx="19">
                  <c:v>43663</c:v>
                </c:pt>
                <c:pt idx="20">
                  <c:v>43691</c:v>
                </c:pt>
                <c:pt idx="21">
                  <c:v>43746</c:v>
                </c:pt>
                <c:pt idx="22">
                  <c:v>43752</c:v>
                </c:pt>
                <c:pt idx="23">
                  <c:v>43776</c:v>
                </c:pt>
                <c:pt idx="24">
                  <c:v>43839</c:v>
                </c:pt>
                <c:pt idx="25">
                  <c:v>43848</c:v>
                </c:pt>
                <c:pt idx="26">
                  <c:v>43857</c:v>
                </c:pt>
                <c:pt idx="27">
                  <c:v>43864</c:v>
                </c:pt>
                <c:pt idx="28">
                  <c:v>43896</c:v>
                </c:pt>
                <c:pt idx="29">
                  <c:v>43942</c:v>
                </c:pt>
                <c:pt idx="30">
                  <c:v>43973</c:v>
                </c:pt>
                <c:pt idx="31">
                  <c:v>43997</c:v>
                </c:pt>
                <c:pt idx="32">
                  <c:v>44012</c:v>
                </c:pt>
                <c:pt idx="33">
                  <c:v>44018</c:v>
                </c:pt>
                <c:pt idx="34">
                  <c:v>44033</c:v>
                </c:pt>
                <c:pt idx="35">
                  <c:v>44039</c:v>
                </c:pt>
                <c:pt idx="36">
                  <c:v>44061</c:v>
                </c:pt>
                <c:pt idx="37">
                  <c:v>44082</c:v>
                </c:pt>
                <c:pt idx="38">
                  <c:v>44116</c:v>
                </c:pt>
                <c:pt idx="39">
                  <c:v>44138</c:v>
                </c:pt>
                <c:pt idx="40">
                  <c:v>44153</c:v>
                </c:pt>
                <c:pt idx="41">
                  <c:v>44208</c:v>
                </c:pt>
                <c:pt idx="42">
                  <c:v>44222</c:v>
                </c:pt>
                <c:pt idx="43">
                  <c:v>44238</c:v>
                </c:pt>
                <c:pt idx="44">
                  <c:v>44241</c:v>
                </c:pt>
                <c:pt idx="45">
                  <c:v>44242</c:v>
                </c:pt>
                <c:pt idx="46">
                  <c:v>44278</c:v>
                </c:pt>
                <c:pt idx="47">
                  <c:v>44294</c:v>
                </c:pt>
                <c:pt idx="48">
                  <c:v>44321</c:v>
                </c:pt>
                <c:pt idx="49">
                  <c:v>44325</c:v>
                </c:pt>
                <c:pt idx="50">
                  <c:v>44364</c:v>
                </c:pt>
                <c:pt idx="51">
                  <c:v>44390</c:v>
                </c:pt>
                <c:pt idx="52">
                  <c:v>44391</c:v>
                </c:pt>
                <c:pt idx="53">
                  <c:v>44396</c:v>
                </c:pt>
                <c:pt idx="54">
                  <c:v>44453</c:v>
                </c:pt>
                <c:pt idx="55">
                  <c:v>44494</c:v>
                </c:pt>
                <c:pt idx="56">
                  <c:v>44676</c:v>
                </c:pt>
                <c:pt idx="57">
                  <c:v>44848</c:v>
                </c:pt>
                <c:pt idx="58">
                  <c:v>44852</c:v>
                </c:pt>
                <c:pt idx="59">
                  <c:v>44869</c:v>
                </c:pt>
                <c:pt idx="60">
                  <c:v>44898</c:v>
                </c:pt>
                <c:pt idx="61">
                  <c:v>44999</c:v>
                </c:pt>
              </c:numCache>
            </c:numRef>
          </c:xVal>
          <c:yVal>
            <c:numRef>
              <c:f>'Summary_GTR1 (2)'!$O$14:$O$75</c:f>
              <c:numCache>
                <c:formatCode>0.0%</c:formatCode>
                <c:ptCount val="62"/>
                <c:pt idx="0">
                  <c:v>4.2312312845347311E-3</c:v>
                </c:pt>
                <c:pt idx="1">
                  <c:v>-2.3417026838371546E-3</c:v>
                </c:pt>
                <c:pt idx="2">
                  <c:v>-4.0440055319188595E-3</c:v>
                </c:pt>
                <c:pt idx="3">
                  <c:v>-8.6211815567627248E-4</c:v>
                </c:pt>
                <c:pt idx="4">
                  <c:v>3.0165950868970004E-3</c:v>
                </c:pt>
                <c:pt idx="5">
                  <c:v>-3.1017544023006494E-3</c:v>
                </c:pt>
                <c:pt idx="6">
                  <c:v>-2.8298589329776025E-3</c:v>
                </c:pt>
                <c:pt idx="7">
                  <c:v>-9.0796538047898112E-3</c:v>
                </c:pt>
                <c:pt idx="8">
                  <c:v>-2.5114405728959843E-3</c:v>
                </c:pt>
                <c:pt idx="9">
                  <c:v>-1.0106352173504529E-2</c:v>
                </c:pt>
                <c:pt idx="10">
                  <c:v>-6.5510140336755285E-4</c:v>
                </c:pt>
                <c:pt idx="11">
                  <c:v>-8.1468967611174614E-3</c:v>
                </c:pt>
                <c:pt idx="12">
                  <c:v>-6.88910794692843E-3</c:v>
                </c:pt>
                <c:pt idx="13">
                  <c:v>-5.3847428177410395E-3</c:v>
                </c:pt>
                <c:pt idx="14">
                  <c:v>1.7956455115335501E-3</c:v>
                </c:pt>
                <c:pt idx="15">
                  <c:v>1.5575497650227144E-2</c:v>
                </c:pt>
                <c:pt idx="16">
                  <c:v>-6.2943923008421665E-3</c:v>
                </c:pt>
                <c:pt idx="17">
                  <c:v>-7.7578762591620221E-3</c:v>
                </c:pt>
                <c:pt idx="18">
                  <c:v>-5.349910101811961E-3</c:v>
                </c:pt>
                <c:pt idx="19">
                  <c:v>-5.2862487831374372E-3</c:v>
                </c:pt>
                <c:pt idx="20">
                  <c:v>-4.8403729497551451E-3</c:v>
                </c:pt>
                <c:pt idx="21">
                  <c:v>1.5006800857950697E-3</c:v>
                </c:pt>
                <c:pt idx="22">
                  <c:v>1.4475749519449188E-3</c:v>
                </c:pt>
                <c:pt idx="23">
                  <c:v>-2.3917657405597703E-3</c:v>
                </c:pt>
                <c:pt idx="24">
                  <c:v>-1.1905137711458735E-3</c:v>
                </c:pt>
                <c:pt idx="25">
                  <c:v>-1.1050814999974401E-3</c:v>
                </c:pt>
                <c:pt idx="26">
                  <c:v>-2.3974923835702322E-3</c:v>
                </c:pt>
                <c:pt idx="28">
                  <c:v>-7.3756301966043658E-5</c:v>
                </c:pt>
                <c:pt idx="29">
                  <c:v>1.1733577407160301E-3</c:v>
                </c:pt>
                <c:pt idx="30">
                  <c:v>-1.5946509526376662E-3</c:v>
                </c:pt>
                <c:pt idx="31">
                  <c:v>1.0251016533857626E-3</c:v>
                </c:pt>
                <c:pt idx="32">
                  <c:v>2.0887640538036489E-3</c:v>
                </c:pt>
                <c:pt idx="33">
                  <c:v>2.0064355239579612E-4</c:v>
                </c:pt>
                <c:pt idx="34">
                  <c:v>-3.5875394924479442E-3</c:v>
                </c:pt>
                <c:pt idx="35">
                  <c:v>-2.1490932118980455E-3</c:v>
                </c:pt>
                <c:pt idx="36">
                  <c:v>3.841967312659289E-3</c:v>
                </c:pt>
                <c:pt idx="37">
                  <c:v>-2.8832634259773338E-3</c:v>
                </c:pt>
                <c:pt idx="38">
                  <c:v>-2.1903168755164071E-3</c:v>
                </c:pt>
                <c:pt idx="39">
                  <c:v>3.0530545802087694E-4</c:v>
                </c:pt>
                <c:pt idx="40">
                  <c:v>6.8755748181814624E-4</c:v>
                </c:pt>
                <c:pt idx="41">
                  <c:v>-5.6388442037951236E-3</c:v>
                </c:pt>
                <c:pt idx="42">
                  <c:v>-2.0589053490159825E-3</c:v>
                </c:pt>
                <c:pt idx="43">
                  <c:v>-4.6797736833955605E-3</c:v>
                </c:pt>
                <c:pt idx="44">
                  <c:v>8.1798048502901288E-4</c:v>
                </c:pt>
                <c:pt idx="45">
                  <c:v>-2.4614479141391588E-3</c:v>
                </c:pt>
                <c:pt idx="46">
                  <c:v>1.0155888271445868E-3</c:v>
                </c:pt>
                <c:pt idx="47">
                  <c:v>-4.9463220305495659E-3</c:v>
                </c:pt>
                <c:pt idx="48">
                  <c:v>-6.3123769399815455E-3</c:v>
                </c:pt>
                <c:pt idx="49">
                  <c:v>-1.0260411846967021E-2</c:v>
                </c:pt>
                <c:pt idx="50">
                  <c:v>-4.0281040746971142E-3</c:v>
                </c:pt>
                <c:pt idx="51">
                  <c:v>-9.438760427634918E-3</c:v>
                </c:pt>
                <c:pt idx="52">
                  <c:v>-1.0290751462965431E-2</c:v>
                </c:pt>
                <c:pt idx="53">
                  <c:v>-8.1174650908723001E-3</c:v>
                </c:pt>
                <c:pt idx="54">
                  <c:v>-7.7599612209763302E-3</c:v>
                </c:pt>
                <c:pt idx="55">
                  <c:v>-3.9830598816309459E-3</c:v>
                </c:pt>
                <c:pt idx="56">
                  <c:v>-1.7256849475094649E-3</c:v>
                </c:pt>
                <c:pt idx="57">
                  <c:v>-8.4731979378616096E-3</c:v>
                </c:pt>
                <c:pt idx="58">
                  <c:v>-1.3420771317583902E-2</c:v>
                </c:pt>
                <c:pt idx="59">
                  <c:v>-2.6710547421155972E-3</c:v>
                </c:pt>
                <c:pt idx="60">
                  <c:v>-6.8641486967158105E-4</c:v>
                </c:pt>
                <c:pt idx="61">
                  <c:v>-1.0615965785930936E-2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A-443A-A92C-DDD675A42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2415"/>
        <c:axId val="40854079"/>
      </c:scatterChart>
      <c:valAx>
        <c:axId val="408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4079"/>
        <c:crosses val="autoZero"/>
        <c:crossBetween val="midCat"/>
      </c:valAx>
      <c:valAx>
        <c:axId val="408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GTR1_170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'Summary_GTR1 (2)'!$B$14:$B$74</c:f>
              <c:numCache>
                <c:formatCode>m/d/yyyy</c:formatCode>
                <c:ptCount val="61"/>
                <c:pt idx="0">
                  <c:v>43389</c:v>
                </c:pt>
                <c:pt idx="1">
                  <c:v>43391</c:v>
                </c:pt>
                <c:pt idx="2">
                  <c:v>43392</c:v>
                </c:pt>
                <c:pt idx="3">
                  <c:v>43395</c:v>
                </c:pt>
                <c:pt idx="4">
                  <c:v>43399</c:v>
                </c:pt>
                <c:pt idx="5">
                  <c:v>43409</c:v>
                </c:pt>
                <c:pt idx="6">
                  <c:v>43419</c:v>
                </c:pt>
                <c:pt idx="7">
                  <c:v>43431</c:v>
                </c:pt>
                <c:pt idx="8">
                  <c:v>43446</c:v>
                </c:pt>
                <c:pt idx="9">
                  <c:v>43473</c:v>
                </c:pt>
                <c:pt idx="10">
                  <c:v>43489</c:v>
                </c:pt>
                <c:pt idx="11">
                  <c:v>43528</c:v>
                </c:pt>
                <c:pt idx="12">
                  <c:v>43541</c:v>
                </c:pt>
                <c:pt idx="13">
                  <c:v>43566</c:v>
                </c:pt>
                <c:pt idx="14">
                  <c:v>43577</c:v>
                </c:pt>
                <c:pt idx="15">
                  <c:v>43592</c:v>
                </c:pt>
                <c:pt idx="16">
                  <c:v>43598</c:v>
                </c:pt>
                <c:pt idx="17">
                  <c:v>43598</c:v>
                </c:pt>
                <c:pt idx="18">
                  <c:v>43647</c:v>
                </c:pt>
                <c:pt idx="19">
                  <c:v>43663</c:v>
                </c:pt>
                <c:pt idx="20">
                  <c:v>43691</c:v>
                </c:pt>
                <c:pt idx="21">
                  <c:v>43746</c:v>
                </c:pt>
                <c:pt idx="22">
                  <c:v>43752</c:v>
                </c:pt>
                <c:pt idx="23">
                  <c:v>43776</c:v>
                </c:pt>
                <c:pt idx="24">
                  <c:v>43839</c:v>
                </c:pt>
                <c:pt idx="25">
                  <c:v>43848</c:v>
                </c:pt>
                <c:pt idx="26">
                  <c:v>43857</c:v>
                </c:pt>
                <c:pt idx="27">
                  <c:v>43864</c:v>
                </c:pt>
                <c:pt idx="28">
                  <c:v>43896</c:v>
                </c:pt>
                <c:pt idx="29">
                  <c:v>43942</c:v>
                </c:pt>
                <c:pt idx="30">
                  <c:v>43973</c:v>
                </c:pt>
                <c:pt idx="31">
                  <c:v>43997</c:v>
                </c:pt>
                <c:pt idx="32">
                  <c:v>44012</c:v>
                </c:pt>
                <c:pt idx="33">
                  <c:v>44018</c:v>
                </c:pt>
                <c:pt idx="34">
                  <c:v>44033</c:v>
                </c:pt>
                <c:pt idx="35">
                  <c:v>44039</c:v>
                </c:pt>
                <c:pt idx="36">
                  <c:v>44061</c:v>
                </c:pt>
                <c:pt idx="37">
                  <c:v>44082</c:v>
                </c:pt>
                <c:pt idx="38">
                  <c:v>44116</c:v>
                </c:pt>
                <c:pt idx="39">
                  <c:v>44138</c:v>
                </c:pt>
                <c:pt idx="40">
                  <c:v>44153</c:v>
                </c:pt>
                <c:pt idx="41">
                  <c:v>44208</c:v>
                </c:pt>
                <c:pt idx="42">
                  <c:v>44222</c:v>
                </c:pt>
                <c:pt idx="43">
                  <c:v>44238</c:v>
                </c:pt>
                <c:pt idx="44">
                  <c:v>44241</c:v>
                </c:pt>
                <c:pt idx="45">
                  <c:v>44242</c:v>
                </c:pt>
                <c:pt idx="46">
                  <c:v>44278</c:v>
                </c:pt>
                <c:pt idx="47">
                  <c:v>44294</c:v>
                </c:pt>
                <c:pt idx="48">
                  <c:v>44321</c:v>
                </c:pt>
                <c:pt idx="49">
                  <c:v>44325</c:v>
                </c:pt>
                <c:pt idx="50">
                  <c:v>44364</c:v>
                </c:pt>
                <c:pt idx="51">
                  <c:v>44390</c:v>
                </c:pt>
                <c:pt idx="52">
                  <c:v>44391</c:v>
                </c:pt>
                <c:pt idx="53">
                  <c:v>44396</c:v>
                </c:pt>
                <c:pt idx="54">
                  <c:v>44453</c:v>
                </c:pt>
                <c:pt idx="55">
                  <c:v>44494</c:v>
                </c:pt>
                <c:pt idx="56">
                  <c:v>44676</c:v>
                </c:pt>
                <c:pt idx="57">
                  <c:v>44848</c:v>
                </c:pt>
                <c:pt idx="58">
                  <c:v>44852</c:v>
                </c:pt>
                <c:pt idx="59">
                  <c:v>44869</c:v>
                </c:pt>
                <c:pt idx="60">
                  <c:v>44898</c:v>
                </c:pt>
              </c:numCache>
            </c:numRef>
          </c:xVal>
          <c:yVal>
            <c:numRef>
              <c:f>'Summary_GTR1 (2)'!$P$14:$P$75</c:f>
              <c:numCache>
                <c:formatCode>0.0%</c:formatCode>
                <c:ptCount val="62"/>
                <c:pt idx="0">
                  <c:v>3.8469878862907869E-3</c:v>
                </c:pt>
                <c:pt idx="1">
                  <c:v>-1.3023421172648764E-3</c:v>
                </c:pt>
                <c:pt idx="2">
                  <c:v>-4.25541076903313E-3</c:v>
                </c:pt>
                <c:pt idx="3">
                  <c:v>-5.3769773105938334E-4</c:v>
                </c:pt>
                <c:pt idx="4">
                  <c:v>2.2484627310672689E-3</c:v>
                </c:pt>
                <c:pt idx="5">
                  <c:v>-1.8086099397801592E-3</c:v>
                </c:pt>
                <c:pt idx="6">
                  <c:v>-3.0539075025932672E-3</c:v>
                </c:pt>
                <c:pt idx="7">
                  <c:v>-6.8501891254524327E-3</c:v>
                </c:pt>
                <c:pt idx="8">
                  <c:v>-6.898597266370432E-4</c:v>
                </c:pt>
                <c:pt idx="9">
                  <c:v>-8.4750712190743149E-3</c:v>
                </c:pt>
                <c:pt idx="10">
                  <c:v>-7.4351915822656878E-4</c:v>
                </c:pt>
                <c:pt idx="11">
                  <c:v>-7.2662645100746159E-3</c:v>
                </c:pt>
                <c:pt idx="12">
                  <c:v>-4.2233549800226866E-3</c:v>
                </c:pt>
                <c:pt idx="13">
                  <c:v>-3.9853469854684853E-3</c:v>
                </c:pt>
                <c:pt idx="14">
                  <c:v>1.2642826462261336E-3</c:v>
                </c:pt>
                <c:pt idx="15">
                  <c:v>1.5597208606889623E-2</c:v>
                </c:pt>
                <c:pt idx="16">
                  <c:v>-6.1695858717852881E-3</c:v>
                </c:pt>
                <c:pt idx="18">
                  <c:v>-6.2234731872115034E-3</c:v>
                </c:pt>
                <c:pt idx="19">
                  <c:v>-6.4974738985070779E-3</c:v>
                </c:pt>
                <c:pt idx="20">
                  <c:v>-3.9116544746587989E-3</c:v>
                </c:pt>
                <c:pt idx="21">
                  <c:v>1.7493396622279E-3</c:v>
                </c:pt>
                <c:pt idx="22">
                  <c:v>4.8829565980956779E-4</c:v>
                </c:pt>
                <c:pt idx="23">
                  <c:v>-2.8340479691413289E-3</c:v>
                </c:pt>
                <c:pt idx="24">
                  <c:v>-1.9340960972543675E-3</c:v>
                </c:pt>
                <c:pt idx="25">
                  <c:v>-1.1602946531944491E-3</c:v>
                </c:pt>
                <c:pt idx="27">
                  <c:v>3.8351846781239374E-3</c:v>
                </c:pt>
                <c:pt idx="28">
                  <c:v>-4.5273766898079604E-4</c:v>
                </c:pt>
                <c:pt idx="29">
                  <c:v>7.4155764490924092E-4</c:v>
                </c:pt>
                <c:pt idx="30">
                  <c:v>-2.4200683060157102E-3</c:v>
                </c:pt>
                <c:pt idx="31">
                  <c:v>5.933654995449178E-4</c:v>
                </c:pt>
                <c:pt idx="32">
                  <c:v>1.3182073494084623E-3</c:v>
                </c:pt>
                <c:pt idx="33">
                  <c:v>8.7542067398937995E-4</c:v>
                </c:pt>
                <c:pt idx="34">
                  <c:v>-4.3509501544088947E-3</c:v>
                </c:pt>
                <c:pt idx="36">
                  <c:v>2.8162476800088765E-3</c:v>
                </c:pt>
                <c:pt idx="37">
                  <c:v>-3.4541220503316872E-3</c:v>
                </c:pt>
                <c:pt idx="38">
                  <c:v>-2.419334329581746E-3</c:v>
                </c:pt>
                <c:pt idx="39">
                  <c:v>-4.3845589175217636E-4</c:v>
                </c:pt>
                <c:pt idx="40">
                  <c:v>1.5444110045967907E-3</c:v>
                </c:pt>
                <c:pt idx="41">
                  <c:v>-6.7185808253401591E-3</c:v>
                </c:pt>
                <c:pt idx="42">
                  <c:v>-1.425735024862651E-3</c:v>
                </c:pt>
                <c:pt idx="43">
                  <c:v>-5.3333510860905653E-3</c:v>
                </c:pt>
                <c:pt idx="44">
                  <c:v>1.0829746337095436E-3</c:v>
                </c:pt>
                <c:pt idx="45">
                  <c:v>-3.1583483412019886E-3</c:v>
                </c:pt>
                <c:pt idx="46">
                  <c:v>1.077216064958364E-3</c:v>
                </c:pt>
                <c:pt idx="47">
                  <c:v>-3.9659530343552074E-3</c:v>
                </c:pt>
                <c:pt idx="48">
                  <c:v>-7.3147972154392615E-3</c:v>
                </c:pt>
                <c:pt idx="49">
                  <c:v>-1.0398295325866336E-2</c:v>
                </c:pt>
                <c:pt idx="50">
                  <c:v>-4.1310822353179955E-3</c:v>
                </c:pt>
                <c:pt idx="51">
                  <c:v>-9.5811216175524239E-3</c:v>
                </c:pt>
                <c:pt idx="52">
                  <c:v>-1.0175319494602042E-2</c:v>
                </c:pt>
                <c:pt idx="53">
                  <c:v>-8.7703564356447217E-3</c:v>
                </c:pt>
                <c:pt idx="54">
                  <c:v>-9.301957407390038E-3</c:v>
                </c:pt>
                <c:pt idx="55">
                  <c:v>-3.3607800738398863E-3</c:v>
                </c:pt>
                <c:pt idx="56">
                  <c:v>-2.5540152522390835E-3</c:v>
                </c:pt>
                <c:pt idx="57">
                  <c:v>-1.0109298873776207E-2</c:v>
                </c:pt>
                <c:pt idx="58">
                  <c:v>-1.3730494433333518E-2</c:v>
                </c:pt>
                <c:pt idx="59">
                  <c:v>-4.0529971042128077E-3</c:v>
                </c:pt>
                <c:pt idx="60">
                  <c:v>-2.0491685965321471E-3</c:v>
                </c:pt>
                <c:pt idx="61">
                  <c:v>-1.1358555136151249E-2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2-43EC-A5D8-BBDD01100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2415"/>
        <c:axId val="40854079"/>
      </c:scatterChart>
      <c:valAx>
        <c:axId val="408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4079"/>
        <c:crosses val="autoZero"/>
        <c:crossBetween val="midCat"/>
      </c:valAx>
      <c:valAx>
        <c:axId val="408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GTR1_200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'Summary_GTR1 (2)'!$B$14:$B$76</c:f>
              <c:numCache>
                <c:formatCode>m/d/yyyy</c:formatCode>
                <c:ptCount val="63"/>
                <c:pt idx="0">
                  <c:v>43389</c:v>
                </c:pt>
                <c:pt idx="1">
                  <c:v>43391</c:v>
                </c:pt>
                <c:pt idx="2">
                  <c:v>43392</c:v>
                </c:pt>
                <c:pt idx="3">
                  <c:v>43395</c:v>
                </c:pt>
                <c:pt idx="4">
                  <c:v>43399</c:v>
                </c:pt>
                <c:pt idx="5">
                  <c:v>43409</c:v>
                </c:pt>
                <c:pt idx="6">
                  <c:v>43419</c:v>
                </c:pt>
                <c:pt idx="7">
                  <c:v>43431</c:v>
                </c:pt>
                <c:pt idx="8">
                  <c:v>43446</c:v>
                </c:pt>
                <c:pt idx="9">
                  <c:v>43473</c:v>
                </c:pt>
                <c:pt idx="10">
                  <c:v>43489</c:v>
                </c:pt>
                <c:pt idx="11">
                  <c:v>43528</c:v>
                </c:pt>
                <c:pt idx="12">
                  <c:v>43541</c:v>
                </c:pt>
                <c:pt idx="13">
                  <c:v>43566</c:v>
                </c:pt>
                <c:pt idx="14">
                  <c:v>43577</c:v>
                </c:pt>
                <c:pt idx="15">
                  <c:v>43592</c:v>
                </c:pt>
                <c:pt idx="16">
                  <c:v>43598</c:v>
                </c:pt>
                <c:pt idx="17">
                  <c:v>43598</c:v>
                </c:pt>
                <c:pt idx="18">
                  <c:v>43647</c:v>
                </c:pt>
                <c:pt idx="19">
                  <c:v>43663</c:v>
                </c:pt>
                <c:pt idx="20">
                  <c:v>43691</c:v>
                </c:pt>
                <c:pt idx="21">
                  <c:v>43746</c:v>
                </c:pt>
                <c:pt idx="22">
                  <c:v>43752</c:v>
                </c:pt>
                <c:pt idx="23">
                  <c:v>43776</c:v>
                </c:pt>
                <c:pt idx="24">
                  <c:v>43839</c:v>
                </c:pt>
                <c:pt idx="25">
                  <c:v>43848</c:v>
                </c:pt>
                <c:pt idx="26">
                  <c:v>43857</c:v>
                </c:pt>
                <c:pt idx="27">
                  <c:v>43864</c:v>
                </c:pt>
                <c:pt idx="28">
                  <c:v>43896</c:v>
                </c:pt>
                <c:pt idx="29">
                  <c:v>43942</c:v>
                </c:pt>
                <c:pt idx="30">
                  <c:v>43973</c:v>
                </c:pt>
                <c:pt idx="31">
                  <c:v>43997</c:v>
                </c:pt>
                <c:pt idx="32">
                  <c:v>44012</c:v>
                </c:pt>
                <c:pt idx="33">
                  <c:v>44018</c:v>
                </c:pt>
                <c:pt idx="34">
                  <c:v>44033</c:v>
                </c:pt>
                <c:pt idx="35">
                  <c:v>44039</c:v>
                </c:pt>
                <c:pt idx="36">
                  <c:v>44061</c:v>
                </c:pt>
                <c:pt idx="37">
                  <c:v>44082</c:v>
                </c:pt>
                <c:pt idx="38">
                  <c:v>44116</c:v>
                </c:pt>
                <c:pt idx="39">
                  <c:v>44138</c:v>
                </c:pt>
                <c:pt idx="40">
                  <c:v>44153</c:v>
                </c:pt>
                <c:pt idx="41">
                  <c:v>44208</c:v>
                </c:pt>
                <c:pt idx="42">
                  <c:v>44222</c:v>
                </c:pt>
                <c:pt idx="43">
                  <c:v>44238</c:v>
                </c:pt>
                <c:pt idx="44">
                  <c:v>44241</c:v>
                </c:pt>
                <c:pt idx="45">
                  <c:v>44242</c:v>
                </c:pt>
                <c:pt idx="46">
                  <c:v>44278</c:v>
                </c:pt>
                <c:pt idx="47">
                  <c:v>44294</c:v>
                </c:pt>
                <c:pt idx="48">
                  <c:v>44321</c:v>
                </c:pt>
                <c:pt idx="49">
                  <c:v>44325</c:v>
                </c:pt>
                <c:pt idx="50">
                  <c:v>44364</c:v>
                </c:pt>
                <c:pt idx="51">
                  <c:v>44390</c:v>
                </c:pt>
                <c:pt idx="52">
                  <c:v>44391</c:v>
                </c:pt>
                <c:pt idx="53">
                  <c:v>44396</c:v>
                </c:pt>
                <c:pt idx="54">
                  <c:v>44453</c:v>
                </c:pt>
                <c:pt idx="55">
                  <c:v>44494</c:v>
                </c:pt>
                <c:pt idx="56">
                  <c:v>44676</c:v>
                </c:pt>
                <c:pt idx="57">
                  <c:v>44848</c:v>
                </c:pt>
                <c:pt idx="58">
                  <c:v>44852</c:v>
                </c:pt>
                <c:pt idx="59">
                  <c:v>44869</c:v>
                </c:pt>
                <c:pt idx="60">
                  <c:v>44898</c:v>
                </c:pt>
                <c:pt idx="61">
                  <c:v>44999</c:v>
                </c:pt>
              </c:numCache>
            </c:numRef>
          </c:xVal>
          <c:yVal>
            <c:numRef>
              <c:f>'Summary_GTR1 (2)'!$Q$14:$Q$76</c:f>
              <c:numCache>
                <c:formatCode>0.0%</c:formatCode>
                <c:ptCount val="63"/>
                <c:pt idx="0">
                  <c:v>5.1594731908828351E-3</c:v>
                </c:pt>
                <c:pt idx="1">
                  <c:v>-1.4622760396202361E-3</c:v>
                </c:pt>
                <c:pt idx="2">
                  <c:v>-5.1340515279594268E-3</c:v>
                </c:pt>
                <c:pt idx="3">
                  <c:v>-8.1742512961879843E-4</c:v>
                </c:pt>
                <c:pt idx="4">
                  <c:v>2.2542795063154042E-3</c:v>
                </c:pt>
                <c:pt idx="5">
                  <c:v>-1.3360233862714788E-3</c:v>
                </c:pt>
                <c:pt idx="6">
                  <c:v>-4.1730084068926088E-3</c:v>
                </c:pt>
                <c:pt idx="7">
                  <c:v>-7.9188228335659305E-3</c:v>
                </c:pt>
                <c:pt idx="8">
                  <c:v>-1.8359458804102502E-3</c:v>
                </c:pt>
                <c:pt idx="9">
                  <c:v>-7.6888976552476063E-3</c:v>
                </c:pt>
                <c:pt idx="10">
                  <c:v>-2.3536628834855966E-3</c:v>
                </c:pt>
                <c:pt idx="11">
                  <c:v>-9.5091465827972232E-3</c:v>
                </c:pt>
                <c:pt idx="12">
                  <c:v>-3.4455002649421695E-3</c:v>
                </c:pt>
                <c:pt idx="13">
                  <c:v>-4.6855029659543801E-3</c:v>
                </c:pt>
                <c:pt idx="14">
                  <c:v>1.6998563003551848E-3</c:v>
                </c:pt>
                <c:pt idx="15">
                  <c:v>1.2323847768334284E-2</c:v>
                </c:pt>
                <c:pt idx="16">
                  <c:v>-7.0395076187654837E-3</c:v>
                </c:pt>
                <c:pt idx="17">
                  <c:v>-6.7691445147551876E-3</c:v>
                </c:pt>
                <c:pt idx="18">
                  <c:v>-6.8390365031957279E-3</c:v>
                </c:pt>
                <c:pt idx="19">
                  <c:v>-6.1220380517752471E-3</c:v>
                </c:pt>
                <c:pt idx="20">
                  <c:v>-5.7712821114781487E-3</c:v>
                </c:pt>
                <c:pt idx="21">
                  <c:v>2.0497381226003419E-4</c:v>
                </c:pt>
                <c:pt idx="22">
                  <c:v>-2.2431080994889108E-4</c:v>
                </c:pt>
                <c:pt idx="23">
                  <c:v>-2.8256169411140508E-3</c:v>
                </c:pt>
                <c:pt idx="24">
                  <c:v>-2.9186356257482338E-3</c:v>
                </c:pt>
                <c:pt idx="25">
                  <c:v>-2.8776699616214207E-3</c:v>
                </c:pt>
                <c:pt idx="26">
                  <c:v>-3.9138855120650629E-3</c:v>
                </c:pt>
                <c:pt idx="27">
                  <c:v>3.8027529592830067E-3</c:v>
                </c:pt>
                <c:pt idx="28">
                  <c:v>-4.6167892946691325E-3</c:v>
                </c:pt>
                <c:pt idx="29">
                  <c:v>-9.4315663678545825E-4</c:v>
                </c:pt>
                <c:pt idx="30">
                  <c:v>-3.9937043567398467E-3</c:v>
                </c:pt>
                <c:pt idx="31">
                  <c:v>-1.5327446234264519E-3</c:v>
                </c:pt>
                <c:pt idx="32">
                  <c:v>-1.6748365417507127E-4</c:v>
                </c:pt>
                <c:pt idx="33">
                  <c:v>8.3113424078340437E-4</c:v>
                </c:pt>
                <c:pt idx="34">
                  <c:v>-5.1692613037472857E-3</c:v>
                </c:pt>
                <c:pt idx="35">
                  <c:v>-3.0842634666266022E-3</c:v>
                </c:pt>
                <c:pt idx="36">
                  <c:v>2.1521802930799527E-3</c:v>
                </c:pt>
                <c:pt idx="37">
                  <c:v>-4.3945861923588847E-3</c:v>
                </c:pt>
                <c:pt idx="39">
                  <c:v>-2.3065570601604746E-3</c:v>
                </c:pt>
                <c:pt idx="40">
                  <c:v>-1.3960444708412956E-3</c:v>
                </c:pt>
                <c:pt idx="41">
                  <c:v>-8.7292340425498827E-3</c:v>
                </c:pt>
                <c:pt idx="42">
                  <c:v>-3.9579517908205908E-3</c:v>
                </c:pt>
                <c:pt idx="43">
                  <c:v>-6.9039610101516713E-3</c:v>
                </c:pt>
                <c:pt idx="44">
                  <c:v>-8.077425732604393E-4</c:v>
                </c:pt>
                <c:pt idx="45">
                  <c:v>-4.1921494690623229E-3</c:v>
                </c:pt>
                <c:pt idx="46">
                  <c:v>-1.7754743908429127E-3</c:v>
                </c:pt>
                <c:pt idx="47">
                  <c:v>-6.8271863443971625E-3</c:v>
                </c:pt>
                <c:pt idx="48">
                  <c:v>-9.5439056912468567E-3</c:v>
                </c:pt>
                <c:pt idx="49">
                  <c:v>-1.2980974862138006E-2</c:v>
                </c:pt>
                <c:pt idx="50">
                  <c:v>-7.2272470484902041E-3</c:v>
                </c:pt>
                <c:pt idx="51">
                  <c:v>-1.2355873026442032E-2</c:v>
                </c:pt>
                <c:pt idx="52">
                  <c:v>-1.2982988858339373E-2</c:v>
                </c:pt>
                <c:pt idx="53">
                  <c:v>-1.1208613990580818E-2</c:v>
                </c:pt>
                <c:pt idx="54">
                  <c:v>-1.1872961159804518E-2</c:v>
                </c:pt>
                <c:pt idx="55">
                  <c:v>-6.1595974022782274E-3</c:v>
                </c:pt>
                <c:pt idx="56">
                  <c:v>-4.7935128290860218E-3</c:v>
                </c:pt>
                <c:pt idx="57">
                  <c:v>-1.2146907976825716E-2</c:v>
                </c:pt>
                <c:pt idx="58">
                  <c:v>-1.5933822940076281E-2</c:v>
                </c:pt>
                <c:pt idx="59">
                  <c:v>-6.2072814316278535E-3</c:v>
                </c:pt>
                <c:pt idx="60">
                  <c:v>-4.1099779217596E-3</c:v>
                </c:pt>
                <c:pt idx="61">
                  <c:v>-1.2741450069746696E-2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F-4DF5-B1A3-079CCE91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2415"/>
        <c:axId val="40854079"/>
      </c:scatterChart>
      <c:valAx>
        <c:axId val="408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4079"/>
        <c:crosses val="autoZero"/>
        <c:crossBetween val="midCat"/>
      </c:valAx>
      <c:valAx>
        <c:axId val="408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GTR1_226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'Summary_GTR1 (2)'!$B$14:$B$74</c:f>
              <c:numCache>
                <c:formatCode>m/d/yyyy</c:formatCode>
                <c:ptCount val="61"/>
                <c:pt idx="0">
                  <c:v>43389</c:v>
                </c:pt>
                <c:pt idx="1">
                  <c:v>43391</c:v>
                </c:pt>
                <c:pt idx="2">
                  <c:v>43392</c:v>
                </c:pt>
                <c:pt idx="3">
                  <c:v>43395</c:v>
                </c:pt>
                <c:pt idx="4">
                  <c:v>43399</c:v>
                </c:pt>
                <c:pt idx="5">
                  <c:v>43409</c:v>
                </c:pt>
                <c:pt idx="6">
                  <c:v>43419</c:v>
                </c:pt>
                <c:pt idx="7">
                  <c:v>43431</c:v>
                </c:pt>
                <c:pt idx="8">
                  <c:v>43446</c:v>
                </c:pt>
                <c:pt idx="9">
                  <c:v>43473</c:v>
                </c:pt>
                <c:pt idx="10">
                  <c:v>43489</c:v>
                </c:pt>
                <c:pt idx="11">
                  <c:v>43528</c:v>
                </c:pt>
                <c:pt idx="12">
                  <c:v>43541</c:v>
                </c:pt>
                <c:pt idx="13">
                  <c:v>43566</c:v>
                </c:pt>
                <c:pt idx="14">
                  <c:v>43577</c:v>
                </c:pt>
                <c:pt idx="15">
                  <c:v>43592</c:v>
                </c:pt>
                <c:pt idx="16">
                  <c:v>43598</c:v>
                </c:pt>
                <c:pt idx="17">
                  <c:v>43598</c:v>
                </c:pt>
                <c:pt idx="18">
                  <c:v>43647</c:v>
                </c:pt>
                <c:pt idx="19">
                  <c:v>43663</c:v>
                </c:pt>
                <c:pt idx="20">
                  <c:v>43691</c:v>
                </c:pt>
                <c:pt idx="21">
                  <c:v>43746</c:v>
                </c:pt>
                <c:pt idx="22">
                  <c:v>43752</c:v>
                </c:pt>
                <c:pt idx="23">
                  <c:v>43776</c:v>
                </c:pt>
                <c:pt idx="24">
                  <c:v>43839</c:v>
                </c:pt>
                <c:pt idx="25">
                  <c:v>43848</c:v>
                </c:pt>
                <c:pt idx="26">
                  <c:v>43857</c:v>
                </c:pt>
                <c:pt idx="27">
                  <c:v>43864</c:v>
                </c:pt>
                <c:pt idx="28">
                  <c:v>43896</c:v>
                </c:pt>
                <c:pt idx="29">
                  <c:v>43942</c:v>
                </c:pt>
                <c:pt idx="30">
                  <c:v>43973</c:v>
                </c:pt>
                <c:pt idx="31">
                  <c:v>43997</c:v>
                </c:pt>
                <c:pt idx="32">
                  <c:v>44012</c:v>
                </c:pt>
                <c:pt idx="33">
                  <c:v>44018</c:v>
                </c:pt>
                <c:pt idx="34">
                  <c:v>44033</c:v>
                </c:pt>
                <c:pt idx="35">
                  <c:v>44039</c:v>
                </c:pt>
                <c:pt idx="36">
                  <c:v>44061</c:v>
                </c:pt>
                <c:pt idx="37">
                  <c:v>44082</c:v>
                </c:pt>
                <c:pt idx="38">
                  <c:v>44116</c:v>
                </c:pt>
                <c:pt idx="39">
                  <c:v>44138</c:v>
                </c:pt>
                <c:pt idx="40">
                  <c:v>44153</c:v>
                </c:pt>
                <c:pt idx="41">
                  <c:v>44208</c:v>
                </c:pt>
                <c:pt idx="42">
                  <c:v>44222</c:v>
                </c:pt>
                <c:pt idx="43">
                  <c:v>44238</c:v>
                </c:pt>
                <c:pt idx="44">
                  <c:v>44241</c:v>
                </c:pt>
                <c:pt idx="45">
                  <c:v>44242</c:v>
                </c:pt>
                <c:pt idx="46">
                  <c:v>44278</c:v>
                </c:pt>
                <c:pt idx="47">
                  <c:v>44294</c:v>
                </c:pt>
                <c:pt idx="48">
                  <c:v>44321</c:v>
                </c:pt>
                <c:pt idx="49">
                  <c:v>44325</c:v>
                </c:pt>
                <c:pt idx="50">
                  <c:v>44364</c:v>
                </c:pt>
                <c:pt idx="51">
                  <c:v>44390</c:v>
                </c:pt>
                <c:pt idx="52">
                  <c:v>44391</c:v>
                </c:pt>
                <c:pt idx="53">
                  <c:v>44396</c:v>
                </c:pt>
                <c:pt idx="54">
                  <c:v>44453</c:v>
                </c:pt>
                <c:pt idx="55">
                  <c:v>44494</c:v>
                </c:pt>
                <c:pt idx="56">
                  <c:v>44676</c:v>
                </c:pt>
                <c:pt idx="57">
                  <c:v>44848</c:v>
                </c:pt>
                <c:pt idx="58">
                  <c:v>44852</c:v>
                </c:pt>
                <c:pt idx="59">
                  <c:v>44869</c:v>
                </c:pt>
                <c:pt idx="60">
                  <c:v>44898</c:v>
                </c:pt>
              </c:numCache>
            </c:numRef>
          </c:xVal>
          <c:yVal>
            <c:numRef>
              <c:f>'Summary_GTR1 (2)'!$R$14:$R$75</c:f>
              <c:numCache>
                <c:formatCode>0.0%</c:formatCode>
                <c:ptCount val="62"/>
                <c:pt idx="0">
                  <c:v>3.657091478113772E-3</c:v>
                </c:pt>
                <c:pt idx="1">
                  <c:v>-1.3561212138977208E-3</c:v>
                </c:pt>
                <c:pt idx="2">
                  <c:v>-4.6510560172148274E-3</c:v>
                </c:pt>
                <c:pt idx="3">
                  <c:v>2.3048969386274543E-4</c:v>
                </c:pt>
                <c:pt idx="4">
                  <c:v>2.1195960591362528E-3</c:v>
                </c:pt>
                <c:pt idx="5">
                  <c:v>-2.5888543590669721E-3</c:v>
                </c:pt>
                <c:pt idx="6">
                  <c:v>-3.84377009749437E-3</c:v>
                </c:pt>
                <c:pt idx="7">
                  <c:v>-7.1458289508251616E-3</c:v>
                </c:pt>
                <c:pt idx="8">
                  <c:v>-1.5950127454158469E-3</c:v>
                </c:pt>
                <c:pt idx="9">
                  <c:v>-7.4212039101092531E-3</c:v>
                </c:pt>
                <c:pt idx="10">
                  <c:v>-2.1776045591995752E-3</c:v>
                </c:pt>
                <c:pt idx="11">
                  <c:v>-8.8267689703909191E-3</c:v>
                </c:pt>
                <c:pt idx="12">
                  <c:v>-3.1685752439251091E-3</c:v>
                </c:pt>
                <c:pt idx="13">
                  <c:v>-3.173941193110319E-3</c:v>
                </c:pt>
                <c:pt idx="14">
                  <c:v>3.8510643791485055E-3</c:v>
                </c:pt>
                <c:pt idx="15">
                  <c:v>1.159952933406605E-2</c:v>
                </c:pt>
                <c:pt idx="16">
                  <c:v>-4.5552013056425755E-3</c:v>
                </c:pt>
                <c:pt idx="17">
                  <c:v>-6.9649762680479288E-3</c:v>
                </c:pt>
                <c:pt idx="18">
                  <c:v>-3.7204786516452648E-3</c:v>
                </c:pt>
                <c:pt idx="19">
                  <c:v>-8.2960209719992184E-3</c:v>
                </c:pt>
                <c:pt idx="20">
                  <c:v>-5.4074016034456607E-3</c:v>
                </c:pt>
                <c:pt idx="21">
                  <c:v>2.6832706939281525E-3</c:v>
                </c:pt>
                <c:pt idx="22">
                  <c:v>-1.0217537537134946E-3</c:v>
                </c:pt>
                <c:pt idx="23">
                  <c:v>-2.3961650233104148E-3</c:v>
                </c:pt>
                <c:pt idx="24">
                  <c:v>-1.8492318167406818E-3</c:v>
                </c:pt>
                <c:pt idx="25">
                  <c:v>-9.0987672201325864E-4</c:v>
                </c:pt>
                <c:pt idx="27">
                  <c:v>3.4577251490202077E-3</c:v>
                </c:pt>
                <c:pt idx="28">
                  <c:v>-3.3245154004576394E-3</c:v>
                </c:pt>
                <c:pt idx="29">
                  <c:v>-3.8736148510021273E-5</c:v>
                </c:pt>
                <c:pt idx="30">
                  <c:v>-2.9617076877760384E-3</c:v>
                </c:pt>
                <c:pt idx="31">
                  <c:v>-1.2168937495132814E-3</c:v>
                </c:pt>
                <c:pt idx="32">
                  <c:v>1.1290288915288826E-3</c:v>
                </c:pt>
                <c:pt idx="33">
                  <c:v>8.8766099299597556E-4</c:v>
                </c:pt>
                <c:pt idx="34">
                  <c:v>-3.7870438667322315E-3</c:v>
                </c:pt>
                <c:pt idx="35">
                  <c:v>-5.3020231877373147E-3</c:v>
                </c:pt>
                <c:pt idx="36">
                  <c:v>3.9375457548758153E-3</c:v>
                </c:pt>
                <c:pt idx="37">
                  <c:v>-2.5148823427962874E-3</c:v>
                </c:pt>
                <c:pt idx="38">
                  <c:v>-3.4336791831912628E-3</c:v>
                </c:pt>
                <c:pt idx="39">
                  <c:v>-1.9331723468731798E-3</c:v>
                </c:pt>
                <c:pt idx="40">
                  <c:v>-1.3489076181346649E-3</c:v>
                </c:pt>
                <c:pt idx="41">
                  <c:v>-7.8069318034489354E-3</c:v>
                </c:pt>
                <c:pt idx="42">
                  <c:v>-3.3174594495072318E-3</c:v>
                </c:pt>
                <c:pt idx="43">
                  <c:v>-6.2651876837583886E-3</c:v>
                </c:pt>
                <c:pt idx="44">
                  <c:v>-1.7576648001108586E-3</c:v>
                </c:pt>
                <c:pt idx="45">
                  <c:v>-5.3049134535385623E-3</c:v>
                </c:pt>
                <c:pt idx="46">
                  <c:v>-2.827834710760091E-3</c:v>
                </c:pt>
                <c:pt idx="47">
                  <c:v>-6.8454154612883622E-3</c:v>
                </c:pt>
                <c:pt idx="48">
                  <c:v>-9.9610671205943024E-3</c:v>
                </c:pt>
                <c:pt idx="49">
                  <c:v>-1.4297051965251328E-2</c:v>
                </c:pt>
                <c:pt idx="50">
                  <c:v>-8.1254745159620168E-3</c:v>
                </c:pt>
                <c:pt idx="51">
                  <c:v>-1.2572717526721955E-2</c:v>
                </c:pt>
                <c:pt idx="52">
                  <c:v>-1.2560206000053031E-2</c:v>
                </c:pt>
                <c:pt idx="53">
                  <c:v>-1.1214558191960489E-2</c:v>
                </c:pt>
                <c:pt idx="54">
                  <c:v>-1.0872167061630411E-2</c:v>
                </c:pt>
                <c:pt idx="55">
                  <c:v>-5.7034747023435584E-3</c:v>
                </c:pt>
                <c:pt idx="56">
                  <c:v>-4.8843186823607221E-3</c:v>
                </c:pt>
                <c:pt idx="57">
                  <c:v>-1.1466195789890943E-2</c:v>
                </c:pt>
                <c:pt idx="58">
                  <c:v>-1.644167419607756E-2</c:v>
                </c:pt>
                <c:pt idx="59">
                  <c:v>-4.8989979973806941E-3</c:v>
                </c:pt>
                <c:pt idx="60">
                  <c:v>-2.8646595354259174E-3</c:v>
                </c:pt>
                <c:pt idx="61">
                  <c:v>-1.1042461045466578E-2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5-48A9-B888-02E14AA98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2415"/>
        <c:axId val="40854079"/>
      </c:scatterChart>
      <c:valAx>
        <c:axId val="408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4079"/>
        <c:crosses val="autoZero"/>
        <c:crossBetween val="midCat"/>
      </c:valAx>
      <c:valAx>
        <c:axId val="408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GTR2_60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'Summary_GTR2 (2)'!$B$13:$B$67</c:f>
              <c:numCache>
                <c:formatCode>m/d/yyyy</c:formatCode>
                <c:ptCount val="55"/>
                <c:pt idx="0">
                  <c:v>43391</c:v>
                </c:pt>
                <c:pt idx="1">
                  <c:v>43392</c:v>
                </c:pt>
                <c:pt idx="2">
                  <c:v>43395</c:v>
                </c:pt>
                <c:pt idx="3">
                  <c:v>43398</c:v>
                </c:pt>
                <c:pt idx="4">
                  <c:v>43399</c:v>
                </c:pt>
                <c:pt idx="5">
                  <c:v>43409</c:v>
                </c:pt>
                <c:pt idx="6">
                  <c:v>43410</c:v>
                </c:pt>
                <c:pt idx="7">
                  <c:v>43431</c:v>
                </c:pt>
                <c:pt idx="8">
                  <c:v>43431</c:v>
                </c:pt>
                <c:pt idx="9">
                  <c:v>43529</c:v>
                </c:pt>
                <c:pt idx="10">
                  <c:v>43542</c:v>
                </c:pt>
                <c:pt idx="11">
                  <c:v>43577</c:v>
                </c:pt>
                <c:pt idx="12">
                  <c:v>43577</c:v>
                </c:pt>
                <c:pt idx="13">
                  <c:v>43613</c:v>
                </c:pt>
                <c:pt idx="14">
                  <c:v>43670</c:v>
                </c:pt>
                <c:pt idx="15">
                  <c:v>43739</c:v>
                </c:pt>
                <c:pt idx="16">
                  <c:v>43752</c:v>
                </c:pt>
                <c:pt idx="17">
                  <c:v>43783</c:v>
                </c:pt>
                <c:pt idx="18">
                  <c:v>43806</c:v>
                </c:pt>
                <c:pt idx="19">
                  <c:v>43839</c:v>
                </c:pt>
                <c:pt idx="20">
                  <c:v>43864</c:v>
                </c:pt>
                <c:pt idx="21">
                  <c:v>43895</c:v>
                </c:pt>
                <c:pt idx="22">
                  <c:v>43930</c:v>
                </c:pt>
                <c:pt idx="23">
                  <c:v>43942</c:v>
                </c:pt>
                <c:pt idx="24">
                  <c:v>43978</c:v>
                </c:pt>
                <c:pt idx="25">
                  <c:v>43999</c:v>
                </c:pt>
                <c:pt idx="26">
                  <c:v>44012</c:v>
                </c:pt>
                <c:pt idx="27">
                  <c:v>44018</c:v>
                </c:pt>
                <c:pt idx="28">
                  <c:v>44018</c:v>
                </c:pt>
                <c:pt idx="29">
                  <c:v>44039</c:v>
                </c:pt>
                <c:pt idx="30">
                  <c:v>44050</c:v>
                </c:pt>
                <c:pt idx="31">
                  <c:v>44067</c:v>
                </c:pt>
                <c:pt idx="32">
                  <c:v>44110</c:v>
                </c:pt>
                <c:pt idx="33">
                  <c:v>44115</c:v>
                </c:pt>
                <c:pt idx="34">
                  <c:v>44139</c:v>
                </c:pt>
                <c:pt idx="35">
                  <c:v>44153</c:v>
                </c:pt>
                <c:pt idx="36">
                  <c:v>44217</c:v>
                </c:pt>
                <c:pt idx="37">
                  <c:v>44241</c:v>
                </c:pt>
                <c:pt idx="38">
                  <c:v>44278</c:v>
                </c:pt>
                <c:pt idx="39">
                  <c:v>44313</c:v>
                </c:pt>
                <c:pt idx="40">
                  <c:v>44321</c:v>
                </c:pt>
                <c:pt idx="41">
                  <c:v>44325</c:v>
                </c:pt>
                <c:pt idx="42">
                  <c:v>44362</c:v>
                </c:pt>
                <c:pt idx="43">
                  <c:v>44397</c:v>
                </c:pt>
                <c:pt idx="44">
                  <c:v>44473</c:v>
                </c:pt>
                <c:pt idx="45">
                  <c:v>44676</c:v>
                </c:pt>
                <c:pt idx="46">
                  <c:v>44848</c:v>
                </c:pt>
                <c:pt idx="47">
                  <c:v>44883</c:v>
                </c:pt>
              </c:numCache>
            </c:numRef>
          </c:xVal>
          <c:yVal>
            <c:numRef>
              <c:f>'Summary_GTR2 (2)'!$K$13:$K$67</c:f>
              <c:numCache>
                <c:formatCode>0.0%</c:formatCode>
                <c:ptCount val="55"/>
                <c:pt idx="0">
                  <c:v>2.3733421219840345E-4</c:v>
                </c:pt>
                <c:pt idx="1">
                  <c:v>-2.8340721232079646E-3</c:v>
                </c:pt>
                <c:pt idx="2">
                  <c:v>-9.6109968446500549E-4</c:v>
                </c:pt>
                <c:pt idx="3">
                  <c:v>5.7207596954946816E-3</c:v>
                </c:pt>
                <c:pt idx="4">
                  <c:v>-2.1629221000198928E-3</c:v>
                </c:pt>
                <c:pt idx="6">
                  <c:v>-3.9490573766023385E-3</c:v>
                </c:pt>
                <c:pt idx="8">
                  <c:v>-4.5990247284968255E-3</c:v>
                </c:pt>
                <c:pt idx="9">
                  <c:v>-6.2560864818093087E-3</c:v>
                </c:pt>
                <c:pt idx="10">
                  <c:v>-6.0335184033826206E-3</c:v>
                </c:pt>
                <c:pt idx="11">
                  <c:v>-4.1772623123553787E-3</c:v>
                </c:pt>
                <c:pt idx="12">
                  <c:v>-5.6797106190659141E-3</c:v>
                </c:pt>
                <c:pt idx="13">
                  <c:v>-1.197917248874969E-3</c:v>
                </c:pt>
                <c:pt idx="14">
                  <c:v>-1.0330148064130462E-4</c:v>
                </c:pt>
                <c:pt idx="15">
                  <c:v>4.8447210479536373E-3</c:v>
                </c:pt>
                <c:pt idx="16">
                  <c:v>-7.6903161734032111E-4</c:v>
                </c:pt>
                <c:pt idx="17">
                  <c:v>-1.6449082933783776E-3</c:v>
                </c:pt>
                <c:pt idx="18">
                  <c:v>-3.4567037470734086E-5</c:v>
                </c:pt>
                <c:pt idx="19">
                  <c:v>-2.240314939697563E-3</c:v>
                </c:pt>
                <c:pt idx="20">
                  <c:v>2.9797554593380404E-4</c:v>
                </c:pt>
                <c:pt idx="21">
                  <c:v>1.5671207887495431E-3</c:v>
                </c:pt>
                <c:pt idx="22">
                  <c:v>9.5418760345133968E-4</c:v>
                </c:pt>
                <c:pt idx="23">
                  <c:v>7.2102396020579107E-4</c:v>
                </c:pt>
                <c:pt idx="24">
                  <c:v>1.1202728684380769E-3</c:v>
                </c:pt>
                <c:pt idx="25">
                  <c:v>-2.2584939437761964E-3</c:v>
                </c:pt>
                <c:pt idx="26">
                  <c:v>-7.5964548974594148E-4</c:v>
                </c:pt>
                <c:pt idx="27">
                  <c:v>-2.3083497190601321E-4</c:v>
                </c:pt>
                <c:pt idx="28">
                  <c:v>-3.6836622674244479E-3</c:v>
                </c:pt>
                <c:pt idx="29">
                  <c:v>2.1968700515637707E-3</c:v>
                </c:pt>
                <c:pt idx="30">
                  <c:v>1.358467251498352E-3</c:v>
                </c:pt>
                <c:pt idx="31">
                  <c:v>1.9858786335458234E-4</c:v>
                </c:pt>
                <c:pt idx="32">
                  <c:v>8.389294704607142E-4</c:v>
                </c:pt>
                <c:pt idx="33">
                  <c:v>3.1745165786998264E-3</c:v>
                </c:pt>
                <c:pt idx="34">
                  <c:v>2.2316225269491952E-3</c:v>
                </c:pt>
                <c:pt idx="35">
                  <c:v>-2.4740466449615361E-3</c:v>
                </c:pt>
                <c:pt idx="36">
                  <c:v>-1.993908198420602E-3</c:v>
                </c:pt>
                <c:pt idx="37">
                  <c:v>-2.3679569744378126E-3</c:v>
                </c:pt>
                <c:pt idx="38">
                  <c:v>-2.3585207934705421E-3</c:v>
                </c:pt>
                <c:pt idx="39">
                  <c:v>-7.9203361069288825E-3</c:v>
                </c:pt>
                <c:pt idx="40">
                  <c:v>-6.4640025184312666E-3</c:v>
                </c:pt>
                <c:pt idx="41">
                  <c:v>-5.8171167068976626E-3</c:v>
                </c:pt>
                <c:pt idx="42">
                  <c:v>-6.0477506681447801E-3</c:v>
                </c:pt>
                <c:pt idx="43">
                  <c:v>-4.6348664210483781E-3</c:v>
                </c:pt>
                <c:pt idx="44">
                  <c:v>-2.0502550556585897E-3</c:v>
                </c:pt>
                <c:pt idx="45">
                  <c:v>-9.0306264790063207E-4</c:v>
                </c:pt>
                <c:pt idx="46">
                  <c:v>-1.3417082309485906E-3</c:v>
                </c:pt>
                <c:pt idx="47">
                  <c:v>-3.1365934040307186E-3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2-4FF6-AF61-71BCFD206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14239"/>
        <c:axId val="393903839"/>
      </c:scatterChart>
      <c:valAx>
        <c:axId val="3939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03839"/>
        <c:crosses val="autoZero"/>
        <c:crossBetween val="midCat"/>
      </c:valAx>
      <c:valAx>
        <c:axId val="3939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GTR2_70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'Summary_GTR2 (2)'!$B$13:$B$67</c:f>
              <c:numCache>
                <c:formatCode>m/d/yyyy</c:formatCode>
                <c:ptCount val="55"/>
                <c:pt idx="0">
                  <c:v>43391</c:v>
                </c:pt>
                <c:pt idx="1">
                  <c:v>43392</c:v>
                </c:pt>
                <c:pt idx="2">
                  <c:v>43395</c:v>
                </c:pt>
                <c:pt idx="3">
                  <c:v>43398</c:v>
                </c:pt>
                <c:pt idx="4">
                  <c:v>43399</c:v>
                </c:pt>
                <c:pt idx="5">
                  <c:v>43409</c:v>
                </c:pt>
                <c:pt idx="6">
                  <c:v>43410</c:v>
                </c:pt>
                <c:pt idx="7">
                  <c:v>43431</c:v>
                </c:pt>
                <c:pt idx="8">
                  <c:v>43431</c:v>
                </c:pt>
                <c:pt idx="9">
                  <c:v>43529</c:v>
                </c:pt>
                <c:pt idx="10">
                  <c:v>43542</c:v>
                </c:pt>
                <c:pt idx="11">
                  <c:v>43577</c:v>
                </c:pt>
                <c:pt idx="12">
                  <c:v>43577</c:v>
                </c:pt>
                <c:pt idx="13">
                  <c:v>43613</c:v>
                </c:pt>
                <c:pt idx="14">
                  <c:v>43670</c:v>
                </c:pt>
                <c:pt idx="15">
                  <c:v>43739</c:v>
                </c:pt>
                <c:pt idx="16">
                  <c:v>43752</c:v>
                </c:pt>
                <c:pt idx="17">
                  <c:v>43783</c:v>
                </c:pt>
                <c:pt idx="18">
                  <c:v>43806</c:v>
                </c:pt>
                <c:pt idx="19">
                  <c:v>43839</c:v>
                </c:pt>
                <c:pt idx="20">
                  <c:v>43864</c:v>
                </c:pt>
                <c:pt idx="21">
                  <c:v>43895</c:v>
                </c:pt>
                <c:pt idx="22">
                  <c:v>43930</c:v>
                </c:pt>
                <c:pt idx="23">
                  <c:v>43942</c:v>
                </c:pt>
                <c:pt idx="24">
                  <c:v>43978</c:v>
                </c:pt>
                <c:pt idx="25">
                  <c:v>43999</c:v>
                </c:pt>
                <c:pt idx="26">
                  <c:v>44012</c:v>
                </c:pt>
                <c:pt idx="27">
                  <c:v>44018</c:v>
                </c:pt>
                <c:pt idx="28">
                  <c:v>44018</c:v>
                </c:pt>
                <c:pt idx="29">
                  <c:v>44039</c:v>
                </c:pt>
                <c:pt idx="30">
                  <c:v>44050</c:v>
                </c:pt>
                <c:pt idx="31">
                  <c:v>44067</c:v>
                </c:pt>
                <c:pt idx="32">
                  <c:v>44110</c:v>
                </c:pt>
                <c:pt idx="33">
                  <c:v>44115</c:v>
                </c:pt>
                <c:pt idx="34">
                  <c:v>44139</c:v>
                </c:pt>
                <c:pt idx="35">
                  <c:v>44153</c:v>
                </c:pt>
                <c:pt idx="36">
                  <c:v>44217</c:v>
                </c:pt>
                <c:pt idx="37">
                  <c:v>44241</c:v>
                </c:pt>
                <c:pt idx="38">
                  <c:v>44278</c:v>
                </c:pt>
                <c:pt idx="39">
                  <c:v>44313</c:v>
                </c:pt>
                <c:pt idx="40">
                  <c:v>44321</c:v>
                </c:pt>
                <c:pt idx="41">
                  <c:v>44325</c:v>
                </c:pt>
                <c:pt idx="42">
                  <c:v>44362</c:v>
                </c:pt>
                <c:pt idx="43">
                  <c:v>44397</c:v>
                </c:pt>
                <c:pt idx="44">
                  <c:v>44473</c:v>
                </c:pt>
                <c:pt idx="45">
                  <c:v>44676</c:v>
                </c:pt>
                <c:pt idx="46">
                  <c:v>44848</c:v>
                </c:pt>
                <c:pt idx="47">
                  <c:v>44883</c:v>
                </c:pt>
              </c:numCache>
            </c:numRef>
          </c:xVal>
          <c:yVal>
            <c:numRef>
              <c:f>'Summary_GTR2 (2)'!$L$13:$L$67</c:f>
              <c:numCache>
                <c:formatCode>0.0%</c:formatCode>
                <c:ptCount val="55"/>
                <c:pt idx="0">
                  <c:v>-1.4359330603054277E-3</c:v>
                </c:pt>
                <c:pt idx="1">
                  <c:v>-1.6872587416272289E-3</c:v>
                </c:pt>
                <c:pt idx="2">
                  <c:v>2.4905032474951128E-3</c:v>
                </c:pt>
                <c:pt idx="3">
                  <c:v>4.0205118011307217E-3</c:v>
                </c:pt>
                <c:pt idx="4">
                  <c:v>-3.3878232466926228E-3</c:v>
                </c:pt>
                <c:pt idx="6">
                  <c:v>-5.5653152445417353E-3</c:v>
                </c:pt>
                <c:pt idx="8">
                  <c:v>-5.3572450458370113E-3</c:v>
                </c:pt>
                <c:pt idx="9">
                  <c:v>-7.6792853239191494E-3</c:v>
                </c:pt>
                <c:pt idx="10">
                  <c:v>-5.974436511226533E-3</c:v>
                </c:pt>
                <c:pt idx="11">
                  <c:v>-6.1551488014537359E-3</c:v>
                </c:pt>
                <c:pt idx="12">
                  <c:v>-4.7838433283686754E-3</c:v>
                </c:pt>
                <c:pt idx="13">
                  <c:v>-1.7409334457352266E-3</c:v>
                </c:pt>
                <c:pt idx="14">
                  <c:v>-9.596023556396327E-4</c:v>
                </c:pt>
                <c:pt idx="15">
                  <c:v>3.6826181119915535E-3</c:v>
                </c:pt>
                <c:pt idx="16">
                  <c:v>3.4706308830600996E-4</c:v>
                </c:pt>
                <c:pt idx="17">
                  <c:v>-1.5567191925025536E-4</c:v>
                </c:pt>
                <c:pt idx="18">
                  <c:v>-1.6233181482380177E-3</c:v>
                </c:pt>
                <c:pt idx="19">
                  <c:v>-4.333497171553069E-3</c:v>
                </c:pt>
                <c:pt idx="20">
                  <c:v>-1.7335224688177497E-3</c:v>
                </c:pt>
                <c:pt idx="21">
                  <c:v>-8.6686423457260631E-4</c:v>
                </c:pt>
                <c:pt idx="22">
                  <c:v>-5.4579945164745514E-4</c:v>
                </c:pt>
                <c:pt idx="23">
                  <c:v>1.2378771914511866E-3</c:v>
                </c:pt>
                <c:pt idx="24">
                  <c:v>-8.6787019536660459E-4</c:v>
                </c:pt>
                <c:pt idx="25">
                  <c:v>-2.0027429330129465E-3</c:v>
                </c:pt>
                <c:pt idx="26">
                  <c:v>-1.3620975112842437E-3</c:v>
                </c:pt>
                <c:pt idx="27">
                  <c:v>3.9616602133643042E-3</c:v>
                </c:pt>
                <c:pt idx="28">
                  <c:v>-3.0233282178772081E-3</c:v>
                </c:pt>
                <c:pt idx="29">
                  <c:v>2.5421220484227458E-3</c:v>
                </c:pt>
                <c:pt idx="30">
                  <c:v>1.1672013599479669E-3</c:v>
                </c:pt>
                <c:pt idx="31">
                  <c:v>-7.059032140934729E-4</c:v>
                </c:pt>
                <c:pt idx="32">
                  <c:v>3.5212566699562853E-3</c:v>
                </c:pt>
                <c:pt idx="33">
                  <c:v>4.3624830651676216E-3</c:v>
                </c:pt>
                <c:pt idx="34">
                  <c:v>1.2149481278436181E-3</c:v>
                </c:pt>
                <c:pt idx="35">
                  <c:v>-4.2428573327535357E-3</c:v>
                </c:pt>
                <c:pt idx="36">
                  <c:v>-1.3463703713080255E-3</c:v>
                </c:pt>
                <c:pt idx="37">
                  <c:v>-2.1871051053146129E-3</c:v>
                </c:pt>
                <c:pt idx="38">
                  <c:v>-4.0481127274040185E-3</c:v>
                </c:pt>
                <c:pt idx="39">
                  <c:v>-7.4209514304848234E-3</c:v>
                </c:pt>
                <c:pt idx="40">
                  <c:v>-4.5751280662653659E-3</c:v>
                </c:pt>
                <c:pt idx="41">
                  <c:v>-7.4640536747231367E-3</c:v>
                </c:pt>
                <c:pt idx="42">
                  <c:v>-3.8382638948416536E-3</c:v>
                </c:pt>
                <c:pt idx="43">
                  <c:v>-3.3571671355644428E-3</c:v>
                </c:pt>
                <c:pt idx="44">
                  <c:v>9.6419654439228175E-4</c:v>
                </c:pt>
                <c:pt idx="45">
                  <c:v>-2.5191381240970978E-3</c:v>
                </c:pt>
                <c:pt idx="46">
                  <c:v>-5.7932355966350269E-3</c:v>
                </c:pt>
                <c:pt idx="47">
                  <c:v>-5.1009962820383059E-3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C-417C-9996-6ED0D53C4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14239"/>
        <c:axId val="393903839"/>
      </c:scatterChart>
      <c:valAx>
        <c:axId val="3939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03839"/>
        <c:crosses val="autoZero"/>
        <c:crossBetween val="midCat"/>
      </c:valAx>
      <c:valAx>
        <c:axId val="3939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GTR1_70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Summary_GTR1!$B$14:$B$95</c:f>
              <c:numCache>
                <c:formatCode>m/d/yyyy</c:formatCode>
                <c:ptCount val="82"/>
                <c:pt idx="0">
                  <c:v>43389</c:v>
                </c:pt>
                <c:pt idx="1">
                  <c:v>43391</c:v>
                </c:pt>
                <c:pt idx="2">
                  <c:v>43392</c:v>
                </c:pt>
                <c:pt idx="3">
                  <c:v>43395</c:v>
                </c:pt>
                <c:pt idx="4">
                  <c:v>43399</c:v>
                </c:pt>
                <c:pt idx="5">
                  <c:v>43409</c:v>
                </c:pt>
                <c:pt idx="6">
                  <c:v>43419</c:v>
                </c:pt>
                <c:pt idx="7">
                  <c:v>43431</c:v>
                </c:pt>
                <c:pt idx="8">
                  <c:v>43446</c:v>
                </c:pt>
                <c:pt idx="9">
                  <c:v>43473</c:v>
                </c:pt>
                <c:pt idx="10">
                  <c:v>43489</c:v>
                </c:pt>
                <c:pt idx="11">
                  <c:v>43528</c:v>
                </c:pt>
                <c:pt idx="12">
                  <c:v>43541</c:v>
                </c:pt>
                <c:pt idx="13">
                  <c:v>43566</c:v>
                </c:pt>
                <c:pt idx="14">
                  <c:v>43577</c:v>
                </c:pt>
                <c:pt idx="15">
                  <c:v>43592</c:v>
                </c:pt>
                <c:pt idx="16">
                  <c:v>43598</c:v>
                </c:pt>
                <c:pt idx="17">
                  <c:v>43598</c:v>
                </c:pt>
                <c:pt idx="18">
                  <c:v>43647</c:v>
                </c:pt>
                <c:pt idx="19">
                  <c:v>43663</c:v>
                </c:pt>
                <c:pt idx="20">
                  <c:v>43691</c:v>
                </c:pt>
                <c:pt idx="21">
                  <c:v>43746</c:v>
                </c:pt>
                <c:pt idx="22">
                  <c:v>43752</c:v>
                </c:pt>
                <c:pt idx="23">
                  <c:v>43776</c:v>
                </c:pt>
                <c:pt idx="24">
                  <c:v>43839</c:v>
                </c:pt>
                <c:pt idx="25">
                  <c:v>43848</c:v>
                </c:pt>
                <c:pt idx="26">
                  <c:v>43857</c:v>
                </c:pt>
                <c:pt idx="27">
                  <c:v>43864</c:v>
                </c:pt>
                <c:pt idx="28">
                  <c:v>43896</c:v>
                </c:pt>
                <c:pt idx="29">
                  <c:v>43942</c:v>
                </c:pt>
                <c:pt idx="30">
                  <c:v>43973</c:v>
                </c:pt>
                <c:pt idx="31">
                  <c:v>43997</c:v>
                </c:pt>
                <c:pt idx="32">
                  <c:v>44012</c:v>
                </c:pt>
                <c:pt idx="33">
                  <c:v>44018</c:v>
                </c:pt>
                <c:pt idx="34">
                  <c:v>44033</c:v>
                </c:pt>
                <c:pt idx="35">
                  <c:v>44039</c:v>
                </c:pt>
                <c:pt idx="36">
                  <c:v>44061</c:v>
                </c:pt>
                <c:pt idx="37">
                  <c:v>44082</c:v>
                </c:pt>
                <c:pt idx="38">
                  <c:v>44116</c:v>
                </c:pt>
                <c:pt idx="39">
                  <c:v>44138</c:v>
                </c:pt>
                <c:pt idx="40">
                  <c:v>44153</c:v>
                </c:pt>
                <c:pt idx="41">
                  <c:v>44208</c:v>
                </c:pt>
                <c:pt idx="42">
                  <c:v>44222</c:v>
                </c:pt>
                <c:pt idx="43">
                  <c:v>44238</c:v>
                </c:pt>
                <c:pt idx="44">
                  <c:v>44241</c:v>
                </c:pt>
                <c:pt idx="45">
                  <c:v>44242</c:v>
                </c:pt>
                <c:pt idx="46">
                  <c:v>44278</c:v>
                </c:pt>
                <c:pt idx="47">
                  <c:v>44294</c:v>
                </c:pt>
                <c:pt idx="48">
                  <c:v>44321</c:v>
                </c:pt>
                <c:pt idx="49">
                  <c:v>44325</c:v>
                </c:pt>
                <c:pt idx="50">
                  <c:v>44364</c:v>
                </c:pt>
                <c:pt idx="51">
                  <c:v>44390</c:v>
                </c:pt>
                <c:pt idx="52">
                  <c:v>44391</c:v>
                </c:pt>
                <c:pt idx="53">
                  <c:v>44396</c:v>
                </c:pt>
                <c:pt idx="54">
                  <c:v>44453</c:v>
                </c:pt>
                <c:pt idx="55">
                  <c:v>44494</c:v>
                </c:pt>
                <c:pt idx="56">
                  <c:v>44676</c:v>
                </c:pt>
                <c:pt idx="57">
                  <c:v>44848</c:v>
                </c:pt>
                <c:pt idx="58">
                  <c:v>44852</c:v>
                </c:pt>
                <c:pt idx="59">
                  <c:v>44869</c:v>
                </c:pt>
                <c:pt idx="60">
                  <c:v>44898</c:v>
                </c:pt>
                <c:pt idx="61">
                  <c:v>44999</c:v>
                </c:pt>
                <c:pt idx="62">
                  <c:v>45037</c:v>
                </c:pt>
                <c:pt idx="63">
                  <c:v>45076</c:v>
                </c:pt>
                <c:pt idx="64">
                  <c:v>45090</c:v>
                </c:pt>
                <c:pt idx="65">
                  <c:v>45096</c:v>
                </c:pt>
                <c:pt idx="66">
                  <c:v>45125</c:v>
                </c:pt>
              </c:numCache>
            </c:numRef>
          </c:xVal>
          <c:yVal>
            <c:numRef>
              <c:f>Summary_GTR1!$L$14:$L$95</c:f>
              <c:numCache>
                <c:formatCode>0.0%</c:formatCode>
                <c:ptCount val="82"/>
                <c:pt idx="0">
                  <c:v>1.5974366546067653E-3</c:v>
                </c:pt>
                <c:pt idx="1">
                  <c:v>-4.5745223752025055E-4</c:v>
                </c:pt>
                <c:pt idx="2">
                  <c:v>-3.0811698300432511E-3</c:v>
                </c:pt>
                <c:pt idx="3">
                  <c:v>-1.9760144569956895E-3</c:v>
                </c:pt>
                <c:pt idx="4">
                  <c:v>3.9171998699529809E-3</c:v>
                </c:pt>
                <c:pt idx="5">
                  <c:v>2.2566281195557369E-3</c:v>
                </c:pt>
                <c:pt idx="6">
                  <c:v>-9.0587821200915908E-4</c:v>
                </c:pt>
                <c:pt idx="7">
                  <c:v>-3.7388793018845456E-3</c:v>
                </c:pt>
                <c:pt idx="8">
                  <c:v>-1.5591334898548137E-3</c:v>
                </c:pt>
                <c:pt idx="9">
                  <c:v>-4.3552635342821722E-3</c:v>
                </c:pt>
                <c:pt idx="10">
                  <c:v>-2.2421996318291448E-3</c:v>
                </c:pt>
                <c:pt idx="11">
                  <c:v>-5.4159103022876076E-3</c:v>
                </c:pt>
                <c:pt idx="12">
                  <c:v>-1.7979720096716889E-3</c:v>
                </c:pt>
                <c:pt idx="13">
                  <c:v>-2.1717285948029685E-3</c:v>
                </c:pt>
                <c:pt idx="14">
                  <c:v>1.3321917277853146E-3</c:v>
                </c:pt>
                <c:pt idx="15">
                  <c:v>1.8481879656957245E-2</c:v>
                </c:pt>
                <c:pt idx="16">
                  <c:v>-2.8602364432739336E-3</c:v>
                </c:pt>
                <c:pt idx="17">
                  <c:v>-3.8617968874116171E-3</c:v>
                </c:pt>
                <c:pt idx="18">
                  <c:v>-4.8493080455521698E-3</c:v>
                </c:pt>
                <c:pt idx="19">
                  <c:v>-4.3778825215704531E-3</c:v>
                </c:pt>
                <c:pt idx="20">
                  <c:v>-2.9666965872640061E-3</c:v>
                </c:pt>
                <c:pt idx="21">
                  <c:v>2.3296233292566804E-3</c:v>
                </c:pt>
                <c:pt idx="22">
                  <c:v>1.5180231542153422E-3</c:v>
                </c:pt>
                <c:pt idx="23">
                  <c:v>5.4932697848442125E-4</c:v>
                </c:pt>
                <c:pt idx="24">
                  <c:v>1.2002921018954282E-3</c:v>
                </c:pt>
                <c:pt idx="25">
                  <c:v>-2.0745489595053179E-4</c:v>
                </c:pt>
                <c:pt idx="27">
                  <c:v>9.6760341739887679E-5</c:v>
                </c:pt>
                <c:pt idx="28">
                  <c:v>-7.6552398517715226E-4</c:v>
                </c:pt>
                <c:pt idx="29">
                  <c:v>-1.1612881865487035E-3</c:v>
                </c:pt>
                <c:pt idx="30">
                  <c:v>-3.1910872928770928E-3</c:v>
                </c:pt>
                <c:pt idx="31">
                  <c:v>-1.0383541912485361E-3</c:v>
                </c:pt>
                <c:pt idx="32">
                  <c:v>-1.6580484867245726E-3</c:v>
                </c:pt>
                <c:pt idx="33">
                  <c:v>-5.4799663985301006E-3</c:v>
                </c:pt>
                <c:pt idx="34">
                  <c:v>-3.6291755368863532E-3</c:v>
                </c:pt>
                <c:pt idx="35">
                  <c:v>-3.881074751907132E-3</c:v>
                </c:pt>
                <c:pt idx="36">
                  <c:v>-3.0075021944786506E-4</c:v>
                </c:pt>
                <c:pt idx="37">
                  <c:v>-3.4829449171446258E-3</c:v>
                </c:pt>
                <c:pt idx="39">
                  <c:v>-1.687751303606766E-3</c:v>
                </c:pt>
                <c:pt idx="40">
                  <c:v>-1.9787232824530765E-3</c:v>
                </c:pt>
                <c:pt idx="41">
                  <c:v>-9.3339824220373124E-4</c:v>
                </c:pt>
                <c:pt idx="42">
                  <c:v>-9.4306061538818042E-6</c:v>
                </c:pt>
                <c:pt idx="43">
                  <c:v>-2.4535222835510018E-3</c:v>
                </c:pt>
                <c:pt idx="44">
                  <c:v>-2.3194432756190597E-4</c:v>
                </c:pt>
                <c:pt idx="45">
                  <c:v>-7.3464033099057691E-4</c:v>
                </c:pt>
                <c:pt idx="46">
                  <c:v>6.8834478671209176E-4</c:v>
                </c:pt>
                <c:pt idx="47">
                  <c:v>3.084574686634145E-3</c:v>
                </c:pt>
                <c:pt idx="48">
                  <c:v>-6.0252043593180815E-3</c:v>
                </c:pt>
                <c:pt idx="49">
                  <c:v>-5.2760091930413866E-3</c:v>
                </c:pt>
                <c:pt idx="50">
                  <c:v>-3.3621963866512505E-3</c:v>
                </c:pt>
                <c:pt idx="51">
                  <c:v>-7.4824873675437553E-3</c:v>
                </c:pt>
                <c:pt idx="52">
                  <c:v>-6.9212575176288427E-3</c:v>
                </c:pt>
                <c:pt idx="53">
                  <c:v>-4.3286499958347102E-3</c:v>
                </c:pt>
                <c:pt idx="54">
                  <c:v>-4.2484928860775373E-3</c:v>
                </c:pt>
                <c:pt idx="55">
                  <c:v>-1.4124347818254002E-3</c:v>
                </c:pt>
                <c:pt idx="56">
                  <c:v>2.1305848045138909E-4</c:v>
                </c:pt>
                <c:pt idx="57">
                  <c:v>-6.2312073040431404E-3</c:v>
                </c:pt>
                <c:pt idx="58">
                  <c:v>-1.0701689082668109E-2</c:v>
                </c:pt>
                <c:pt idx="59">
                  <c:v>-2.0626273810493423E-3</c:v>
                </c:pt>
                <c:pt idx="60">
                  <c:v>-5.9330801912516051E-4</c:v>
                </c:pt>
                <c:pt idx="61">
                  <c:v>-6.3253100922316952E-3</c:v>
                </c:pt>
                <c:pt idx="62">
                  <c:v>-7.1778466183968215E-3</c:v>
                </c:pt>
                <c:pt idx="63">
                  <c:v>-2.9524303375966232E-3</c:v>
                </c:pt>
                <c:pt idx="64">
                  <c:v>-2.211234097841519E-3</c:v>
                </c:pt>
                <c:pt idx="65">
                  <c:v>-3.5730984434882984E-3</c:v>
                </c:pt>
                <c:pt idx="66">
                  <c:v>-2.7865447659521925E-3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8-4EAE-86EC-C0BD5B52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2415"/>
        <c:axId val="40854079"/>
      </c:scatterChart>
      <c:valAx>
        <c:axId val="408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4079"/>
        <c:crosses val="autoZero"/>
        <c:crossBetween val="midCat"/>
      </c:valAx>
      <c:valAx>
        <c:axId val="408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GTR2_100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'Summary_GTR2 (2)'!$B$13:$B$67</c:f>
              <c:numCache>
                <c:formatCode>m/d/yyyy</c:formatCode>
                <c:ptCount val="55"/>
                <c:pt idx="0">
                  <c:v>43391</c:v>
                </c:pt>
                <c:pt idx="1">
                  <c:v>43392</c:v>
                </c:pt>
                <c:pt idx="2">
                  <c:v>43395</c:v>
                </c:pt>
                <c:pt idx="3">
                  <c:v>43398</c:v>
                </c:pt>
                <c:pt idx="4">
                  <c:v>43399</c:v>
                </c:pt>
                <c:pt idx="5">
                  <c:v>43409</c:v>
                </c:pt>
                <c:pt idx="6">
                  <c:v>43410</c:v>
                </c:pt>
                <c:pt idx="7">
                  <c:v>43431</c:v>
                </c:pt>
                <c:pt idx="8">
                  <c:v>43431</c:v>
                </c:pt>
                <c:pt idx="9">
                  <c:v>43529</c:v>
                </c:pt>
                <c:pt idx="10">
                  <c:v>43542</c:v>
                </c:pt>
                <c:pt idx="11">
                  <c:v>43577</c:v>
                </c:pt>
                <c:pt idx="12">
                  <c:v>43577</c:v>
                </c:pt>
                <c:pt idx="13">
                  <c:v>43613</c:v>
                </c:pt>
                <c:pt idx="14">
                  <c:v>43670</c:v>
                </c:pt>
                <c:pt idx="15">
                  <c:v>43739</c:v>
                </c:pt>
                <c:pt idx="16">
                  <c:v>43752</c:v>
                </c:pt>
                <c:pt idx="17">
                  <c:v>43783</c:v>
                </c:pt>
                <c:pt idx="18">
                  <c:v>43806</c:v>
                </c:pt>
                <c:pt idx="19">
                  <c:v>43839</c:v>
                </c:pt>
                <c:pt idx="20">
                  <c:v>43864</c:v>
                </c:pt>
                <c:pt idx="21">
                  <c:v>43895</c:v>
                </c:pt>
                <c:pt idx="22">
                  <c:v>43930</c:v>
                </c:pt>
                <c:pt idx="23">
                  <c:v>43942</c:v>
                </c:pt>
                <c:pt idx="24">
                  <c:v>43978</c:v>
                </c:pt>
                <c:pt idx="25">
                  <c:v>43999</c:v>
                </c:pt>
                <c:pt idx="26">
                  <c:v>44012</c:v>
                </c:pt>
                <c:pt idx="27">
                  <c:v>44018</c:v>
                </c:pt>
                <c:pt idx="28">
                  <c:v>44018</c:v>
                </c:pt>
                <c:pt idx="29">
                  <c:v>44039</c:v>
                </c:pt>
                <c:pt idx="30">
                  <c:v>44050</c:v>
                </c:pt>
                <c:pt idx="31">
                  <c:v>44067</c:v>
                </c:pt>
                <c:pt idx="32">
                  <c:v>44110</c:v>
                </c:pt>
                <c:pt idx="33">
                  <c:v>44115</c:v>
                </c:pt>
                <c:pt idx="34">
                  <c:v>44139</c:v>
                </c:pt>
                <c:pt idx="35">
                  <c:v>44153</c:v>
                </c:pt>
                <c:pt idx="36">
                  <c:v>44217</c:v>
                </c:pt>
                <c:pt idx="37">
                  <c:v>44241</c:v>
                </c:pt>
                <c:pt idx="38">
                  <c:v>44278</c:v>
                </c:pt>
                <c:pt idx="39">
                  <c:v>44313</c:v>
                </c:pt>
                <c:pt idx="40">
                  <c:v>44321</c:v>
                </c:pt>
                <c:pt idx="41">
                  <c:v>44325</c:v>
                </c:pt>
                <c:pt idx="42">
                  <c:v>44362</c:v>
                </c:pt>
                <c:pt idx="43">
                  <c:v>44397</c:v>
                </c:pt>
                <c:pt idx="44">
                  <c:v>44473</c:v>
                </c:pt>
                <c:pt idx="45">
                  <c:v>44676</c:v>
                </c:pt>
                <c:pt idx="46">
                  <c:v>44848</c:v>
                </c:pt>
                <c:pt idx="47">
                  <c:v>44883</c:v>
                </c:pt>
              </c:numCache>
            </c:numRef>
          </c:xVal>
          <c:yVal>
            <c:numRef>
              <c:f>'Summary_GTR2 (2)'!$M$13:$M$67</c:f>
              <c:numCache>
                <c:formatCode>0.0%</c:formatCode>
                <c:ptCount val="55"/>
                <c:pt idx="0">
                  <c:v>3.093035396979138E-3</c:v>
                </c:pt>
                <c:pt idx="1">
                  <c:v>-5.8750675891822146E-3</c:v>
                </c:pt>
                <c:pt idx="2">
                  <c:v>1.7181589813044518E-3</c:v>
                </c:pt>
                <c:pt idx="3">
                  <c:v>2.2855228523916971E-3</c:v>
                </c:pt>
                <c:pt idx="4">
                  <c:v>-1.2216496414931832E-3</c:v>
                </c:pt>
                <c:pt idx="5">
                  <c:v>-6.0514372545051875E-3</c:v>
                </c:pt>
                <c:pt idx="6">
                  <c:v>-6.2202744869622739E-3</c:v>
                </c:pt>
                <c:pt idx="7">
                  <c:v>-3.3926658524110476E-3</c:v>
                </c:pt>
                <c:pt idx="8">
                  <c:v>-5.4510214204475105E-3</c:v>
                </c:pt>
                <c:pt idx="9">
                  <c:v>-6.0307318810799426E-3</c:v>
                </c:pt>
                <c:pt idx="10">
                  <c:v>-5.1413532026008957E-3</c:v>
                </c:pt>
                <c:pt idx="11">
                  <c:v>-6.8404084651487729E-3</c:v>
                </c:pt>
                <c:pt idx="12">
                  <c:v>-3.51500681117356E-3</c:v>
                </c:pt>
                <c:pt idx="13">
                  <c:v>2.4309620396449905E-3</c:v>
                </c:pt>
                <c:pt idx="14">
                  <c:v>1.1416606448799715E-3</c:v>
                </c:pt>
                <c:pt idx="15">
                  <c:v>3.9729150728213813E-3</c:v>
                </c:pt>
                <c:pt idx="16">
                  <c:v>-3.0267340408562937E-5</c:v>
                </c:pt>
                <c:pt idx="17">
                  <c:v>9.008606036162714E-4</c:v>
                </c:pt>
                <c:pt idx="18">
                  <c:v>-3.2901365890443124E-3</c:v>
                </c:pt>
                <c:pt idx="19">
                  <c:v>-4.4370413952719012E-3</c:v>
                </c:pt>
                <c:pt idx="21">
                  <c:v>1.123966250901498E-3</c:v>
                </c:pt>
                <c:pt idx="22">
                  <c:v>1.7674458801308912E-3</c:v>
                </c:pt>
                <c:pt idx="23">
                  <c:v>3.9757650438110304E-3</c:v>
                </c:pt>
                <c:pt idx="24">
                  <c:v>2.37223260453856E-3</c:v>
                </c:pt>
                <c:pt idx="25">
                  <c:v>1.3167460249869922E-3</c:v>
                </c:pt>
                <c:pt idx="26">
                  <c:v>2.4072757077109319E-3</c:v>
                </c:pt>
                <c:pt idx="27">
                  <c:v>7.5405135349482233E-3</c:v>
                </c:pt>
                <c:pt idx="28">
                  <c:v>-7.2082225191727467E-4</c:v>
                </c:pt>
                <c:pt idx="29">
                  <c:v>6.9403472990339221E-3</c:v>
                </c:pt>
                <c:pt idx="30">
                  <c:v>7.5160283209185774E-3</c:v>
                </c:pt>
                <c:pt idx="31">
                  <c:v>1.7635679370513468E-3</c:v>
                </c:pt>
                <c:pt idx="32">
                  <c:v>5.7437641463951028E-3</c:v>
                </c:pt>
                <c:pt idx="33">
                  <c:v>6.0851912601109781E-3</c:v>
                </c:pt>
                <c:pt idx="34">
                  <c:v>2.1523447664975048E-3</c:v>
                </c:pt>
                <c:pt idx="35">
                  <c:v>-8.8370771100887424E-4</c:v>
                </c:pt>
                <c:pt idx="36">
                  <c:v>3.3049830550746506E-5</c:v>
                </c:pt>
                <c:pt idx="37">
                  <c:v>2.6214269657609535E-4</c:v>
                </c:pt>
                <c:pt idx="38">
                  <c:v>-3.4813177501834547E-3</c:v>
                </c:pt>
                <c:pt idx="39">
                  <c:v>-7.3242473576661249E-3</c:v>
                </c:pt>
                <c:pt idx="40">
                  <c:v>-5.1515458803343961E-3</c:v>
                </c:pt>
                <c:pt idx="41">
                  <c:v>-8.5425471130299302E-3</c:v>
                </c:pt>
                <c:pt idx="42">
                  <c:v>-3.5815017573991303E-3</c:v>
                </c:pt>
                <c:pt idx="43">
                  <c:v>-1.9913119639966004E-3</c:v>
                </c:pt>
                <c:pt idx="44">
                  <c:v>1.8706762057458803E-3</c:v>
                </c:pt>
                <c:pt idx="45">
                  <c:v>2.2150105694922484E-3</c:v>
                </c:pt>
                <c:pt idx="46">
                  <c:v>-2.128368688874116E-3</c:v>
                </c:pt>
                <c:pt idx="47">
                  <c:v>-1.4929988106749947E-3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4-492B-B4D0-D5ABEFBDC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14239"/>
        <c:axId val="393903839"/>
      </c:scatterChart>
      <c:valAx>
        <c:axId val="3939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03839"/>
        <c:crosses val="autoZero"/>
        <c:crossBetween val="midCat"/>
      </c:valAx>
      <c:valAx>
        <c:axId val="3939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GTR2_120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'Summary_GTR2 (2)'!$B$13:$B$67</c:f>
              <c:numCache>
                <c:formatCode>m/d/yyyy</c:formatCode>
                <c:ptCount val="55"/>
                <c:pt idx="0">
                  <c:v>43391</c:v>
                </c:pt>
                <c:pt idx="1">
                  <c:v>43392</c:v>
                </c:pt>
                <c:pt idx="2">
                  <c:v>43395</c:v>
                </c:pt>
                <c:pt idx="3">
                  <c:v>43398</c:v>
                </c:pt>
                <c:pt idx="4">
                  <c:v>43399</c:v>
                </c:pt>
                <c:pt idx="5">
                  <c:v>43409</c:v>
                </c:pt>
                <c:pt idx="6">
                  <c:v>43410</c:v>
                </c:pt>
                <c:pt idx="7">
                  <c:v>43431</c:v>
                </c:pt>
                <c:pt idx="8">
                  <c:v>43431</c:v>
                </c:pt>
                <c:pt idx="9">
                  <c:v>43529</c:v>
                </c:pt>
                <c:pt idx="10">
                  <c:v>43542</c:v>
                </c:pt>
                <c:pt idx="11">
                  <c:v>43577</c:v>
                </c:pt>
                <c:pt idx="12">
                  <c:v>43577</c:v>
                </c:pt>
                <c:pt idx="13">
                  <c:v>43613</c:v>
                </c:pt>
                <c:pt idx="14">
                  <c:v>43670</c:v>
                </c:pt>
                <c:pt idx="15">
                  <c:v>43739</c:v>
                </c:pt>
                <c:pt idx="16">
                  <c:v>43752</c:v>
                </c:pt>
                <c:pt idx="17">
                  <c:v>43783</c:v>
                </c:pt>
                <c:pt idx="18">
                  <c:v>43806</c:v>
                </c:pt>
                <c:pt idx="19">
                  <c:v>43839</c:v>
                </c:pt>
                <c:pt idx="20">
                  <c:v>43864</c:v>
                </c:pt>
                <c:pt idx="21">
                  <c:v>43895</c:v>
                </c:pt>
                <c:pt idx="22">
                  <c:v>43930</c:v>
                </c:pt>
                <c:pt idx="23">
                  <c:v>43942</c:v>
                </c:pt>
                <c:pt idx="24">
                  <c:v>43978</c:v>
                </c:pt>
                <c:pt idx="25">
                  <c:v>43999</c:v>
                </c:pt>
                <c:pt idx="26">
                  <c:v>44012</c:v>
                </c:pt>
                <c:pt idx="27">
                  <c:v>44018</c:v>
                </c:pt>
                <c:pt idx="28">
                  <c:v>44018</c:v>
                </c:pt>
                <c:pt idx="29">
                  <c:v>44039</c:v>
                </c:pt>
                <c:pt idx="30">
                  <c:v>44050</c:v>
                </c:pt>
                <c:pt idx="31">
                  <c:v>44067</c:v>
                </c:pt>
                <c:pt idx="32">
                  <c:v>44110</c:v>
                </c:pt>
                <c:pt idx="33">
                  <c:v>44115</c:v>
                </c:pt>
                <c:pt idx="34">
                  <c:v>44139</c:v>
                </c:pt>
                <c:pt idx="35">
                  <c:v>44153</c:v>
                </c:pt>
                <c:pt idx="36">
                  <c:v>44217</c:v>
                </c:pt>
                <c:pt idx="37">
                  <c:v>44241</c:v>
                </c:pt>
                <c:pt idx="38">
                  <c:v>44278</c:v>
                </c:pt>
                <c:pt idx="39">
                  <c:v>44313</c:v>
                </c:pt>
                <c:pt idx="40">
                  <c:v>44321</c:v>
                </c:pt>
                <c:pt idx="41">
                  <c:v>44325</c:v>
                </c:pt>
                <c:pt idx="42">
                  <c:v>44362</c:v>
                </c:pt>
                <c:pt idx="43">
                  <c:v>44397</c:v>
                </c:pt>
                <c:pt idx="44">
                  <c:v>44473</c:v>
                </c:pt>
                <c:pt idx="45">
                  <c:v>44676</c:v>
                </c:pt>
                <c:pt idx="46">
                  <c:v>44848</c:v>
                </c:pt>
                <c:pt idx="47">
                  <c:v>44883</c:v>
                </c:pt>
              </c:numCache>
            </c:numRef>
          </c:xVal>
          <c:yVal>
            <c:numRef>
              <c:f>'Summary_GTR2 (2)'!$N$13:$N$67</c:f>
              <c:numCache>
                <c:formatCode>0.0%</c:formatCode>
                <c:ptCount val="55"/>
                <c:pt idx="0">
                  <c:v>-6.5821760807549534E-4</c:v>
                </c:pt>
                <c:pt idx="1">
                  <c:v>-4.0438167669589742E-3</c:v>
                </c:pt>
                <c:pt idx="2">
                  <c:v>4.2419816822314438E-3</c:v>
                </c:pt>
                <c:pt idx="3">
                  <c:v>5.1526207401257906E-3</c:v>
                </c:pt>
                <c:pt idx="4">
                  <c:v>-4.6925680473224318E-3</c:v>
                </c:pt>
                <c:pt idx="5">
                  <c:v>-8.4231991237753157E-3</c:v>
                </c:pt>
                <c:pt idx="6">
                  <c:v>-7.3179339023652368E-3</c:v>
                </c:pt>
                <c:pt idx="7">
                  <c:v>-7.2463222752421341E-3</c:v>
                </c:pt>
                <c:pt idx="8">
                  <c:v>-9.8203373759006007E-3</c:v>
                </c:pt>
                <c:pt idx="9">
                  <c:v>-1.0267439465750483E-2</c:v>
                </c:pt>
                <c:pt idx="10">
                  <c:v>-7.3893282838263241E-3</c:v>
                </c:pt>
                <c:pt idx="11">
                  <c:v>-9.6925747376148674E-3</c:v>
                </c:pt>
                <c:pt idx="12">
                  <c:v>-6.9590099914769166E-3</c:v>
                </c:pt>
                <c:pt idx="13">
                  <c:v>-5.0564150196186208E-4</c:v>
                </c:pt>
                <c:pt idx="14">
                  <c:v>-2.5437960127916437E-4</c:v>
                </c:pt>
                <c:pt idx="15">
                  <c:v>3.6616647613336717E-3</c:v>
                </c:pt>
                <c:pt idx="16">
                  <c:v>-9.3193752467701785E-4</c:v>
                </c:pt>
                <c:pt idx="17">
                  <c:v>-2.98737727911913E-3</c:v>
                </c:pt>
                <c:pt idx="18">
                  <c:v>-8.668909191818619E-3</c:v>
                </c:pt>
                <c:pt idx="19">
                  <c:v>-3.2355287952855472E-3</c:v>
                </c:pt>
                <c:pt idx="20">
                  <c:v>6.3586797976815657E-3</c:v>
                </c:pt>
                <c:pt idx="21">
                  <c:v>3.2590124061075976E-3</c:v>
                </c:pt>
                <c:pt idx="22">
                  <c:v>1.3572280320572894E-3</c:v>
                </c:pt>
                <c:pt idx="23">
                  <c:v>2.6685995696174025E-3</c:v>
                </c:pt>
                <c:pt idx="24">
                  <c:v>1.1785771508885379E-3</c:v>
                </c:pt>
                <c:pt idx="25">
                  <c:v>-3.9679775283241181E-4</c:v>
                </c:pt>
                <c:pt idx="26">
                  <c:v>1.1925674783916929E-3</c:v>
                </c:pt>
                <c:pt idx="27">
                  <c:v>9.4583471892555337E-3</c:v>
                </c:pt>
                <c:pt idx="28">
                  <c:v>3.7685395443864955E-4</c:v>
                </c:pt>
                <c:pt idx="29">
                  <c:v>1.0642119247644022E-2</c:v>
                </c:pt>
                <c:pt idx="30">
                  <c:v>9.0655939480899228E-3</c:v>
                </c:pt>
                <c:pt idx="31">
                  <c:v>2.303247997911706E-3</c:v>
                </c:pt>
                <c:pt idx="32">
                  <c:v>9.8329350339412258E-3</c:v>
                </c:pt>
                <c:pt idx="33">
                  <c:v>4.6759229029760263E-3</c:v>
                </c:pt>
                <c:pt idx="34">
                  <c:v>-4.9350930951597149E-4</c:v>
                </c:pt>
                <c:pt idx="35">
                  <c:v>8.0702240727648089E-5</c:v>
                </c:pt>
                <c:pt idx="36">
                  <c:v>-1.4635619954068702E-3</c:v>
                </c:pt>
                <c:pt idx="37">
                  <c:v>5.8956301103774145E-4</c:v>
                </c:pt>
                <c:pt idx="38">
                  <c:v>-3.611534024166474E-3</c:v>
                </c:pt>
                <c:pt idx="39">
                  <c:v>-1.0818179279188711E-2</c:v>
                </c:pt>
                <c:pt idx="40">
                  <c:v>-4.5580144894581398E-3</c:v>
                </c:pt>
                <c:pt idx="41">
                  <c:v>-1.2389193152519296E-2</c:v>
                </c:pt>
                <c:pt idx="42">
                  <c:v>-5.5971801412466604E-3</c:v>
                </c:pt>
                <c:pt idx="43">
                  <c:v>-3.8600700471131955E-3</c:v>
                </c:pt>
                <c:pt idx="44">
                  <c:v>1.4302103480714479E-3</c:v>
                </c:pt>
                <c:pt idx="45">
                  <c:v>4.5490504107825736E-4</c:v>
                </c:pt>
                <c:pt idx="46">
                  <c:v>-1.4846094786106212E-3</c:v>
                </c:pt>
                <c:pt idx="47">
                  <c:v>-2.2293263254524742E-3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B-48B9-9BDB-BDECDA53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14239"/>
        <c:axId val="393903839"/>
      </c:scatterChart>
      <c:valAx>
        <c:axId val="3939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03839"/>
        <c:crosses val="autoZero"/>
        <c:crossBetween val="midCat"/>
      </c:valAx>
      <c:valAx>
        <c:axId val="3939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GTR2_150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'Summary_GTR2 (2)'!$B$13:$B$67</c:f>
              <c:numCache>
                <c:formatCode>m/d/yyyy</c:formatCode>
                <c:ptCount val="55"/>
                <c:pt idx="0">
                  <c:v>43391</c:v>
                </c:pt>
                <c:pt idx="1">
                  <c:v>43392</c:v>
                </c:pt>
                <c:pt idx="2">
                  <c:v>43395</c:v>
                </c:pt>
                <c:pt idx="3">
                  <c:v>43398</c:v>
                </c:pt>
                <c:pt idx="4">
                  <c:v>43399</c:v>
                </c:pt>
                <c:pt idx="5">
                  <c:v>43409</c:v>
                </c:pt>
                <c:pt idx="6">
                  <c:v>43410</c:v>
                </c:pt>
                <c:pt idx="7">
                  <c:v>43431</c:v>
                </c:pt>
                <c:pt idx="8">
                  <c:v>43431</c:v>
                </c:pt>
                <c:pt idx="9">
                  <c:v>43529</c:v>
                </c:pt>
                <c:pt idx="10">
                  <c:v>43542</c:v>
                </c:pt>
                <c:pt idx="11">
                  <c:v>43577</c:v>
                </c:pt>
                <c:pt idx="12">
                  <c:v>43577</c:v>
                </c:pt>
                <c:pt idx="13">
                  <c:v>43613</c:v>
                </c:pt>
                <c:pt idx="14">
                  <c:v>43670</c:v>
                </c:pt>
                <c:pt idx="15">
                  <c:v>43739</c:v>
                </c:pt>
                <c:pt idx="16">
                  <c:v>43752</c:v>
                </c:pt>
                <c:pt idx="17">
                  <c:v>43783</c:v>
                </c:pt>
                <c:pt idx="18">
                  <c:v>43806</c:v>
                </c:pt>
                <c:pt idx="19">
                  <c:v>43839</c:v>
                </c:pt>
                <c:pt idx="20">
                  <c:v>43864</c:v>
                </c:pt>
                <c:pt idx="21">
                  <c:v>43895</c:v>
                </c:pt>
                <c:pt idx="22">
                  <c:v>43930</c:v>
                </c:pt>
                <c:pt idx="23">
                  <c:v>43942</c:v>
                </c:pt>
                <c:pt idx="24">
                  <c:v>43978</c:v>
                </c:pt>
                <c:pt idx="25">
                  <c:v>43999</c:v>
                </c:pt>
                <c:pt idx="26">
                  <c:v>44012</c:v>
                </c:pt>
                <c:pt idx="27">
                  <c:v>44018</c:v>
                </c:pt>
                <c:pt idx="28">
                  <c:v>44018</c:v>
                </c:pt>
                <c:pt idx="29">
                  <c:v>44039</c:v>
                </c:pt>
                <c:pt idx="30">
                  <c:v>44050</c:v>
                </c:pt>
                <c:pt idx="31">
                  <c:v>44067</c:v>
                </c:pt>
                <c:pt idx="32">
                  <c:v>44110</c:v>
                </c:pt>
                <c:pt idx="33">
                  <c:v>44115</c:v>
                </c:pt>
                <c:pt idx="34">
                  <c:v>44139</c:v>
                </c:pt>
                <c:pt idx="35">
                  <c:v>44153</c:v>
                </c:pt>
                <c:pt idx="36">
                  <c:v>44217</c:v>
                </c:pt>
                <c:pt idx="37">
                  <c:v>44241</c:v>
                </c:pt>
                <c:pt idx="38">
                  <c:v>44278</c:v>
                </c:pt>
                <c:pt idx="39">
                  <c:v>44313</c:v>
                </c:pt>
                <c:pt idx="40">
                  <c:v>44321</c:v>
                </c:pt>
                <c:pt idx="41">
                  <c:v>44325</c:v>
                </c:pt>
                <c:pt idx="42">
                  <c:v>44362</c:v>
                </c:pt>
                <c:pt idx="43">
                  <c:v>44397</c:v>
                </c:pt>
                <c:pt idx="44">
                  <c:v>44473</c:v>
                </c:pt>
                <c:pt idx="45">
                  <c:v>44676</c:v>
                </c:pt>
                <c:pt idx="46">
                  <c:v>44848</c:v>
                </c:pt>
                <c:pt idx="47">
                  <c:v>44883</c:v>
                </c:pt>
              </c:numCache>
            </c:numRef>
          </c:xVal>
          <c:yVal>
            <c:numRef>
              <c:f>'Summary_GTR2 (2)'!$O$13:$O$67</c:f>
              <c:numCache>
                <c:formatCode>0.0%</c:formatCode>
                <c:ptCount val="55"/>
                <c:pt idx="0">
                  <c:v>-3.7486378216547989E-3</c:v>
                </c:pt>
                <c:pt idx="1">
                  <c:v>-2.4656955009111359E-3</c:v>
                </c:pt>
                <c:pt idx="2">
                  <c:v>4.6427660867176535E-3</c:v>
                </c:pt>
                <c:pt idx="3">
                  <c:v>4.0001783431604654E-3</c:v>
                </c:pt>
                <c:pt idx="4">
                  <c:v>-2.428611107311851E-3</c:v>
                </c:pt>
                <c:pt idx="5">
                  <c:v>-5.4623517000524924E-3</c:v>
                </c:pt>
                <c:pt idx="6">
                  <c:v>-6.5984691399235684E-3</c:v>
                </c:pt>
                <c:pt idx="7">
                  <c:v>-8.3444581845580901E-3</c:v>
                </c:pt>
                <c:pt idx="8">
                  <c:v>-8.4084483466421167E-3</c:v>
                </c:pt>
                <c:pt idx="9">
                  <c:v>-1.0400608727117899E-2</c:v>
                </c:pt>
                <c:pt idx="10">
                  <c:v>7.3167157343445588E-4</c:v>
                </c:pt>
                <c:pt idx="11">
                  <c:v>-8.0629610905043059E-3</c:v>
                </c:pt>
                <c:pt idx="12">
                  <c:v>-6.6484188371872532E-3</c:v>
                </c:pt>
                <c:pt idx="13">
                  <c:v>-6.7608031725974183E-4</c:v>
                </c:pt>
                <c:pt idx="14">
                  <c:v>-3.7945119605520272E-4</c:v>
                </c:pt>
                <c:pt idx="15">
                  <c:v>1.4732842193521112E-3</c:v>
                </c:pt>
                <c:pt idx="16">
                  <c:v>4.9698136976454865E-3</c:v>
                </c:pt>
                <c:pt idx="17">
                  <c:v>7.3182725781850699E-4</c:v>
                </c:pt>
                <c:pt idx="18">
                  <c:v>-2.6605256649527842E-3</c:v>
                </c:pt>
                <c:pt idx="19">
                  <c:v>-4.4314499836006771E-3</c:v>
                </c:pt>
                <c:pt idx="20">
                  <c:v>7.144928504962067E-3</c:v>
                </c:pt>
                <c:pt idx="21">
                  <c:v>3.0856789050763833E-3</c:v>
                </c:pt>
                <c:pt idx="22">
                  <c:v>1.8516729451996117E-3</c:v>
                </c:pt>
                <c:pt idx="23">
                  <c:v>3.6870492161704682E-3</c:v>
                </c:pt>
                <c:pt idx="24">
                  <c:v>1.4708679649160228E-3</c:v>
                </c:pt>
                <c:pt idx="25">
                  <c:v>-3.7562444930017147E-4</c:v>
                </c:pt>
                <c:pt idx="26">
                  <c:v>4.4387621050383519E-3</c:v>
                </c:pt>
                <c:pt idx="27">
                  <c:v>1.2557261304809497E-2</c:v>
                </c:pt>
                <c:pt idx="28">
                  <c:v>4.128542182968431E-4</c:v>
                </c:pt>
                <c:pt idx="29">
                  <c:v>1.114732027348686E-2</c:v>
                </c:pt>
                <c:pt idx="30">
                  <c:v>1.1249466284266374E-2</c:v>
                </c:pt>
                <c:pt idx="31">
                  <c:v>6.698333911737242E-3</c:v>
                </c:pt>
                <c:pt idx="32">
                  <c:v>1.2781527077336818E-2</c:v>
                </c:pt>
                <c:pt idx="33">
                  <c:v>7.2003470601498254E-3</c:v>
                </c:pt>
                <c:pt idx="34">
                  <c:v>5.8498392984240866E-4</c:v>
                </c:pt>
                <c:pt idx="35">
                  <c:v>-2.3880964736211485E-4</c:v>
                </c:pt>
                <c:pt idx="36">
                  <c:v>1.0609830089796102E-3</c:v>
                </c:pt>
                <c:pt idx="37">
                  <c:v>1.0752943293406148E-3</c:v>
                </c:pt>
                <c:pt idx="38">
                  <c:v>-4.0199017671164183E-3</c:v>
                </c:pt>
                <c:pt idx="39">
                  <c:v>-9.314219072624641E-3</c:v>
                </c:pt>
                <c:pt idx="40">
                  <c:v>-5.1707678966711468E-3</c:v>
                </c:pt>
                <c:pt idx="41">
                  <c:v>-1.2111628296775589E-2</c:v>
                </c:pt>
                <c:pt idx="42">
                  <c:v>-6.2355609168831538E-3</c:v>
                </c:pt>
                <c:pt idx="43">
                  <c:v>-2.3503101259533254E-3</c:v>
                </c:pt>
                <c:pt idx="44">
                  <c:v>6.8165948148890543E-4</c:v>
                </c:pt>
                <c:pt idx="45">
                  <c:v>9.6122746771776235E-4</c:v>
                </c:pt>
                <c:pt idx="46">
                  <c:v>1.7165417319522369E-3</c:v>
                </c:pt>
                <c:pt idx="47">
                  <c:v>2.7955197648259489E-3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C-4472-8F7C-B76A17270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14239"/>
        <c:axId val="393903839"/>
      </c:scatterChart>
      <c:valAx>
        <c:axId val="3939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03839"/>
        <c:crosses val="autoZero"/>
        <c:crossBetween val="midCat"/>
      </c:valAx>
      <c:valAx>
        <c:axId val="3939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GTR2_170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'Summary_GTR2 (2)'!$B$13:$B$67</c:f>
              <c:numCache>
                <c:formatCode>m/d/yyyy</c:formatCode>
                <c:ptCount val="55"/>
                <c:pt idx="0">
                  <c:v>43391</c:v>
                </c:pt>
                <c:pt idx="1">
                  <c:v>43392</c:v>
                </c:pt>
                <c:pt idx="2">
                  <c:v>43395</c:v>
                </c:pt>
                <c:pt idx="3">
                  <c:v>43398</c:v>
                </c:pt>
                <c:pt idx="4">
                  <c:v>43399</c:v>
                </c:pt>
                <c:pt idx="5">
                  <c:v>43409</c:v>
                </c:pt>
                <c:pt idx="6">
                  <c:v>43410</c:v>
                </c:pt>
                <c:pt idx="7">
                  <c:v>43431</c:v>
                </c:pt>
                <c:pt idx="8">
                  <c:v>43431</c:v>
                </c:pt>
                <c:pt idx="9">
                  <c:v>43529</c:v>
                </c:pt>
                <c:pt idx="10">
                  <c:v>43542</c:v>
                </c:pt>
                <c:pt idx="11">
                  <c:v>43577</c:v>
                </c:pt>
                <c:pt idx="12">
                  <c:v>43577</c:v>
                </c:pt>
                <c:pt idx="13">
                  <c:v>43613</c:v>
                </c:pt>
                <c:pt idx="14">
                  <c:v>43670</c:v>
                </c:pt>
                <c:pt idx="15">
                  <c:v>43739</c:v>
                </c:pt>
                <c:pt idx="16">
                  <c:v>43752</c:v>
                </c:pt>
                <c:pt idx="17">
                  <c:v>43783</c:v>
                </c:pt>
                <c:pt idx="18">
                  <c:v>43806</c:v>
                </c:pt>
                <c:pt idx="19">
                  <c:v>43839</c:v>
                </c:pt>
                <c:pt idx="20">
                  <c:v>43864</c:v>
                </c:pt>
                <c:pt idx="21">
                  <c:v>43895</c:v>
                </c:pt>
                <c:pt idx="22">
                  <c:v>43930</c:v>
                </c:pt>
                <c:pt idx="23">
                  <c:v>43942</c:v>
                </c:pt>
                <c:pt idx="24">
                  <c:v>43978</c:v>
                </c:pt>
                <c:pt idx="25">
                  <c:v>43999</c:v>
                </c:pt>
                <c:pt idx="26">
                  <c:v>44012</c:v>
                </c:pt>
                <c:pt idx="27">
                  <c:v>44018</c:v>
                </c:pt>
                <c:pt idx="28">
                  <c:v>44018</c:v>
                </c:pt>
                <c:pt idx="29">
                  <c:v>44039</c:v>
                </c:pt>
                <c:pt idx="30">
                  <c:v>44050</c:v>
                </c:pt>
                <c:pt idx="31">
                  <c:v>44067</c:v>
                </c:pt>
                <c:pt idx="32">
                  <c:v>44110</c:v>
                </c:pt>
                <c:pt idx="33">
                  <c:v>44115</c:v>
                </c:pt>
                <c:pt idx="34">
                  <c:v>44139</c:v>
                </c:pt>
                <c:pt idx="35">
                  <c:v>44153</c:v>
                </c:pt>
                <c:pt idx="36">
                  <c:v>44217</c:v>
                </c:pt>
                <c:pt idx="37">
                  <c:v>44241</c:v>
                </c:pt>
                <c:pt idx="38">
                  <c:v>44278</c:v>
                </c:pt>
                <c:pt idx="39">
                  <c:v>44313</c:v>
                </c:pt>
                <c:pt idx="40">
                  <c:v>44321</c:v>
                </c:pt>
                <c:pt idx="41">
                  <c:v>44325</c:v>
                </c:pt>
                <c:pt idx="42">
                  <c:v>44362</c:v>
                </c:pt>
                <c:pt idx="43">
                  <c:v>44397</c:v>
                </c:pt>
                <c:pt idx="44">
                  <c:v>44473</c:v>
                </c:pt>
                <c:pt idx="45">
                  <c:v>44676</c:v>
                </c:pt>
                <c:pt idx="46">
                  <c:v>44848</c:v>
                </c:pt>
                <c:pt idx="47">
                  <c:v>44883</c:v>
                </c:pt>
              </c:numCache>
            </c:numRef>
          </c:xVal>
          <c:yVal>
            <c:numRef>
              <c:f>'Summary_GTR2 (2)'!$P$13:$P$67</c:f>
              <c:numCache>
                <c:formatCode>0.0%</c:formatCode>
                <c:ptCount val="55"/>
                <c:pt idx="0">
                  <c:v>5.380301912929486E-4</c:v>
                </c:pt>
                <c:pt idx="1">
                  <c:v>-2.1574516661043708E-3</c:v>
                </c:pt>
                <c:pt idx="2">
                  <c:v>2.7474552145607678E-3</c:v>
                </c:pt>
                <c:pt idx="3">
                  <c:v>3.2690439054408049E-3</c:v>
                </c:pt>
                <c:pt idx="4">
                  <c:v>-4.3970776451895954E-3</c:v>
                </c:pt>
                <c:pt idx="5">
                  <c:v>-5.7753957692678881E-3</c:v>
                </c:pt>
                <c:pt idx="6">
                  <c:v>-7.4473172668794163E-3</c:v>
                </c:pt>
                <c:pt idx="7">
                  <c:v>-6.8025731724847827E-3</c:v>
                </c:pt>
                <c:pt idx="8">
                  <c:v>-7.5684367582662393E-3</c:v>
                </c:pt>
                <c:pt idx="9">
                  <c:v>-9.716249459556292E-3</c:v>
                </c:pt>
                <c:pt idx="10">
                  <c:v>-1.6775563859651177E-3</c:v>
                </c:pt>
                <c:pt idx="11">
                  <c:v>-1.0584739248360786E-2</c:v>
                </c:pt>
                <c:pt idx="12">
                  <c:v>-8.2333656433252189E-3</c:v>
                </c:pt>
                <c:pt idx="13">
                  <c:v>3.0672870776047301E-3</c:v>
                </c:pt>
                <c:pt idx="14">
                  <c:v>1.4393293982855049E-3</c:v>
                </c:pt>
                <c:pt idx="15">
                  <c:v>3.9071337944474038E-3</c:v>
                </c:pt>
                <c:pt idx="16">
                  <c:v>1.2138482436210296E-3</c:v>
                </c:pt>
                <c:pt idx="17">
                  <c:v>8.8021446801933578E-4</c:v>
                </c:pt>
                <c:pt idx="18">
                  <c:v>-1.8119999318336744E-3</c:v>
                </c:pt>
                <c:pt idx="19">
                  <c:v>-5.8581975408138476E-3</c:v>
                </c:pt>
                <c:pt idx="21">
                  <c:v>3.1399180343183453E-3</c:v>
                </c:pt>
                <c:pt idx="22">
                  <c:v>5.7570005120832768E-4</c:v>
                </c:pt>
                <c:pt idx="23">
                  <c:v>5.9893212997765843E-3</c:v>
                </c:pt>
                <c:pt idx="24">
                  <c:v>3.9697653558383728E-3</c:v>
                </c:pt>
                <c:pt idx="25">
                  <c:v>7.4726434692795607E-4</c:v>
                </c:pt>
                <c:pt idx="26">
                  <c:v>3.7397924059936472E-3</c:v>
                </c:pt>
                <c:pt idx="27">
                  <c:v>1.3337782352801364E-2</c:v>
                </c:pt>
                <c:pt idx="28">
                  <c:v>1.4961395769721442E-3</c:v>
                </c:pt>
                <c:pt idx="29">
                  <c:v>1.4519861326243833E-2</c:v>
                </c:pt>
                <c:pt idx="30">
                  <c:v>1.2789212522957838E-2</c:v>
                </c:pt>
                <c:pt idx="31">
                  <c:v>6.9350116851765176E-3</c:v>
                </c:pt>
                <c:pt idx="32">
                  <c:v>1.2848080416378416E-2</c:v>
                </c:pt>
                <c:pt idx="33">
                  <c:v>6.1792774855042865E-3</c:v>
                </c:pt>
                <c:pt idx="34">
                  <c:v>1.4549748041319255E-3</c:v>
                </c:pt>
                <c:pt idx="35">
                  <c:v>1.1533362986804185E-3</c:v>
                </c:pt>
                <c:pt idx="36">
                  <c:v>5.6292520042511285E-4</c:v>
                </c:pt>
                <c:pt idx="37">
                  <c:v>3.1710314005375384E-3</c:v>
                </c:pt>
                <c:pt idx="38">
                  <c:v>-1.9769757945655719E-3</c:v>
                </c:pt>
                <c:pt idx="39">
                  <c:v>-1.075773571491323E-2</c:v>
                </c:pt>
                <c:pt idx="40">
                  <c:v>-6.7747139194290762E-3</c:v>
                </c:pt>
                <c:pt idx="41">
                  <c:v>-1.1725418588362957E-2</c:v>
                </c:pt>
                <c:pt idx="42">
                  <c:v>-5.5582603549761966E-3</c:v>
                </c:pt>
                <c:pt idx="43">
                  <c:v>-4.1083065925104911E-3</c:v>
                </c:pt>
                <c:pt idx="44">
                  <c:v>9.1580125150603209E-4</c:v>
                </c:pt>
                <c:pt idx="45">
                  <c:v>9.8535852952341685E-4</c:v>
                </c:pt>
                <c:pt idx="46">
                  <c:v>2.2556601437764279E-3</c:v>
                </c:pt>
                <c:pt idx="47">
                  <c:v>1.656684795669161E-3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4-492D-9DB5-6B0C07057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14239"/>
        <c:axId val="393903839"/>
      </c:scatterChart>
      <c:valAx>
        <c:axId val="3939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03839"/>
        <c:crosses val="autoZero"/>
        <c:crossBetween val="midCat"/>
      </c:valAx>
      <c:valAx>
        <c:axId val="3939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GTR2_200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'Summary_GTR2 (2)'!$B$13:$B$67</c:f>
              <c:numCache>
                <c:formatCode>m/d/yyyy</c:formatCode>
                <c:ptCount val="55"/>
                <c:pt idx="0">
                  <c:v>43391</c:v>
                </c:pt>
                <c:pt idx="1">
                  <c:v>43392</c:v>
                </c:pt>
                <c:pt idx="2">
                  <c:v>43395</c:v>
                </c:pt>
                <c:pt idx="3">
                  <c:v>43398</c:v>
                </c:pt>
                <c:pt idx="4">
                  <c:v>43399</c:v>
                </c:pt>
                <c:pt idx="5">
                  <c:v>43409</c:v>
                </c:pt>
                <c:pt idx="6">
                  <c:v>43410</c:v>
                </c:pt>
                <c:pt idx="7">
                  <c:v>43431</c:v>
                </c:pt>
                <c:pt idx="8">
                  <c:v>43431</c:v>
                </c:pt>
                <c:pt idx="9">
                  <c:v>43529</c:v>
                </c:pt>
                <c:pt idx="10">
                  <c:v>43542</c:v>
                </c:pt>
                <c:pt idx="11">
                  <c:v>43577</c:v>
                </c:pt>
                <c:pt idx="12">
                  <c:v>43577</c:v>
                </c:pt>
                <c:pt idx="13">
                  <c:v>43613</c:v>
                </c:pt>
                <c:pt idx="14">
                  <c:v>43670</c:v>
                </c:pt>
                <c:pt idx="15">
                  <c:v>43739</c:v>
                </c:pt>
                <c:pt idx="16">
                  <c:v>43752</c:v>
                </c:pt>
                <c:pt idx="17">
                  <c:v>43783</c:v>
                </c:pt>
                <c:pt idx="18">
                  <c:v>43806</c:v>
                </c:pt>
                <c:pt idx="19">
                  <c:v>43839</c:v>
                </c:pt>
                <c:pt idx="20">
                  <c:v>43864</c:v>
                </c:pt>
                <c:pt idx="21">
                  <c:v>43895</c:v>
                </c:pt>
                <c:pt idx="22">
                  <c:v>43930</c:v>
                </c:pt>
                <c:pt idx="23">
                  <c:v>43942</c:v>
                </c:pt>
                <c:pt idx="24">
                  <c:v>43978</c:v>
                </c:pt>
                <c:pt idx="25">
                  <c:v>43999</c:v>
                </c:pt>
                <c:pt idx="26">
                  <c:v>44012</c:v>
                </c:pt>
                <c:pt idx="27">
                  <c:v>44018</c:v>
                </c:pt>
                <c:pt idx="28">
                  <c:v>44018</c:v>
                </c:pt>
                <c:pt idx="29">
                  <c:v>44039</c:v>
                </c:pt>
                <c:pt idx="30">
                  <c:v>44050</c:v>
                </c:pt>
                <c:pt idx="31">
                  <c:v>44067</c:v>
                </c:pt>
                <c:pt idx="32">
                  <c:v>44110</c:v>
                </c:pt>
                <c:pt idx="33">
                  <c:v>44115</c:v>
                </c:pt>
                <c:pt idx="34">
                  <c:v>44139</c:v>
                </c:pt>
                <c:pt idx="35">
                  <c:v>44153</c:v>
                </c:pt>
                <c:pt idx="36">
                  <c:v>44217</c:v>
                </c:pt>
                <c:pt idx="37">
                  <c:v>44241</c:v>
                </c:pt>
                <c:pt idx="38">
                  <c:v>44278</c:v>
                </c:pt>
                <c:pt idx="39">
                  <c:v>44313</c:v>
                </c:pt>
                <c:pt idx="40">
                  <c:v>44321</c:v>
                </c:pt>
                <c:pt idx="41">
                  <c:v>44325</c:v>
                </c:pt>
                <c:pt idx="42">
                  <c:v>44362</c:v>
                </c:pt>
                <c:pt idx="43">
                  <c:v>44397</c:v>
                </c:pt>
                <c:pt idx="44">
                  <c:v>44473</c:v>
                </c:pt>
                <c:pt idx="45">
                  <c:v>44676</c:v>
                </c:pt>
                <c:pt idx="46">
                  <c:v>44848</c:v>
                </c:pt>
                <c:pt idx="47">
                  <c:v>44883</c:v>
                </c:pt>
              </c:numCache>
            </c:numRef>
          </c:xVal>
          <c:yVal>
            <c:numRef>
              <c:f>'Summary_GTR2 (2)'!$Q$13:$Q$67</c:f>
              <c:numCache>
                <c:formatCode>0.0%</c:formatCode>
                <c:ptCount val="55"/>
                <c:pt idx="0">
                  <c:v>-1.7632559367737333E-3</c:v>
                </c:pt>
                <c:pt idx="1">
                  <c:v>-3.8828766170804219E-3</c:v>
                </c:pt>
                <c:pt idx="2">
                  <c:v>3.8275074529341424E-3</c:v>
                </c:pt>
                <c:pt idx="3">
                  <c:v>2.7036354742795421E-3</c:v>
                </c:pt>
                <c:pt idx="4">
                  <c:v>-8.8501037335941835E-4</c:v>
                </c:pt>
                <c:pt idx="5">
                  <c:v>-2.3443148923294466E-3</c:v>
                </c:pt>
                <c:pt idx="6">
                  <c:v>-5.0714451391943305E-3</c:v>
                </c:pt>
                <c:pt idx="7">
                  <c:v>-4.4429243980034228E-3</c:v>
                </c:pt>
                <c:pt idx="8">
                  <c:v>-5.3859249116450236E-3</c:v>
                </c:pt>
                <c:pt idx="9">
                  <c:v>-1.1164528802057649E-2</c:v>
                </c:pt>
                <c:pt idx="10">
                  <c:v>-5.8577714604504116E-3</c:v>
                </c:pt>
                <c:pt idx="11">
                  <c:v>-7.8331077564124385E-3</c:v>
                </c:pt>
                <c:pt idx="12">
                  <c:v>-6.9487484721547643E-3</c:v>
                </c:pt>
                <c:pt idx="13">
                  <c:v>-1.3200710725412845E-3</c:v>
                </c:pt>
                <c:pt idx="14">
                  <c:v>-2.2031021141477591E-4</c:v>
                </c:pt>
                <c:pt idx="15">
                  <c:v>5.6897682985068698E-4</c:v>
                </c:pt>
                <c:pt idx="16">
                  <c:v>-1.0510255891466036E-3</c:v>
                </c:pt>
                <c:pt idx="17">
                  <c:v>-1.4967785712306503E-3</c:v>
                </c:pt>
                <c:pt idx="18">
                  <c:v>-5.0784982615668106E-3</c:v>
                </c:pt>
                <c:pt idx="19">
                  <c:v>-6.207958208918174E-3</c:v>
                </c:pt>
                <c:pt idx="20">
                  <c:v>3.682723133922261E-3</c:v>
                </c:pt>
                <c:pt idx="21">
                  <c:v>1.3979250365103724E-4</c:v>
                </c:pt>
                <c:pt idx="22">
                  <c:v>-2.1760734575794194E-3</c:v>
                </c:pt>
                <c:pt idx="23">
                  <c:v>2.0588799283813852E-3</c:v>
                </c:pt>
                <c:pt idx="24">
                  <c:v>4.8366580913472568E-4</c:v>
                </c:pt>
                <c:pt idx="25">
                  <c:v>-7.7093328983857123E-4</c:v>
                </c:pt>
                <c:pt idx="26">
                  <c:v>2.3541241475706354E-3</c:v>
                </c:pt>
                <c:pt idx="27">
                  <c:v>1.0473340175275681E-2</c:v>
                </c:pt>
                <c:pt idx="28">
                  <c:v>-8.6759708224570797E-4</c:v>
                </c:pt>
                <c:pt idx="29">
                  <c:v>9.1711121689641573E-3</c:v>
                </c:pt>
                <c:pt idx="30">
                  <c:v>7.4572485110044884E-3</c:v>
                </c:pt>
                <c:pt idx="31">
                  <c:v>3.5446962980796304E-3</c:v>
                </c:pt>
                <c:pt idx="32">
                  <c:v>9.0461846433989024E-3</c:v>
                </c:pt>
                <c:pt idx="33">
                  <c:v>2.1408333268280177E-3</c:v>
                </c:pt>
                <c:pt idx="34">
                  <c:v>-2.5744295603072898E-3</c:v>
                </c:pt>
                <c:pt idx="35">
                  <c:v>-2.3825148700729049E-3</c:v>
                </c:pt>
                <c:pt idx="36">
                  <c:v>-3.0750013074369864E-3</c:v>
                </c:pt>
                <c:pt idx="37">
                  <c:v>7.8844959721879881E-4</c:v>
                </c:pt>
                <c:pt idx="38">
                  <c:v>-5.2247962521010383E-3</c:v>
                </c:pt>
                <c:pt idx="39">
                  <c:v>-1.2736157145846971E-2</c:v>
                </c:pt>
                <c:pt idx="40">
                  <c:v>-8.4356872272539629E-3</c:v>
                </c:pt>
                <c:pt idx="41">
                  <c:v>-1.4594414627943753E-2</c:v>
                </c:pt>
                <c:pt idx="42">
                  <c:v>-7.6841793048644247E-3</c:v>
                </c:pt>
                <c:pt idx="43">
                  <c:v>-6.5419606726178081E-3</c:v>
                </c:pt>
                <c:pt idx="44">
                  <c:v>-4.7673083421679863E-3</c:v>
                </c:pt>
                <c:pt idx="45">
                  <c:v>-2.5786149291455729E-3</c:v>
                </c:pt>
                <c:pt idx="46">
                  <c:v>-1.6335918050188747E-3</c:v>
                </c:pt>
                <c:pt idx="47">
                  <c:v>-2.6766324450123724E-3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C-45EE-86A9-7EBB8F738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14239"/>
        <c:axId val="393903839"/>
      </c:scatterChart>
      <c:valAx>
        <c:axId val="3939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03839"/>
        <c:crosses val="autoZero"/>
        <c:crossBetween val="midCat"/>
      </c:valAx>
      <c:valAx>
        <c:axId val="3939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GTR2_200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'Summary_GTR2 (2)'!$B$13:$B$67</c:f>
              <c:numCache>
                <c:formatCode>m/d/yyyy</c:formatCode>
                <c:ptCount val="55"/>
                <c:pt idx="0">
                  <c:v>43391</c:v>
                </c:pt>
                <c:pt idx="1">
                  <c:v>43392</c:v>
                </c:pt>
                <c:pt idx="2">
                  <c:v>43395</c:v>
                </c:pt>
                <c:pt idx="3">
                  <c:v>43398</c:v>
                </c:pt>
                <c:pt idx="4">
                  <c:v>43399</c:v>
                </c:pt>
                <c:pt idx="5">
                  <c:v>43409</c:v>
                </c:pt>
                <c:pt idx="6">
                  <c:v>43410</c:v>
                </c:pt>
                <c:pt idx="7">
                  <c:v>43431</c:v>
                </c:pt>
                <c:pt idx="8">
                  <c:v>43431</c:v>
                </c:pt>
                <c:pt idx="9">
                  <c:v>43529</c:v>
                </c:pt>
                <c:pt idx="10">
                  <c:v>43542</c:v>
                </c:pt>
                <c:pt idx="11">
                  <c:v>43577</c:v>
                </c:pt>
                <c:pt idx="12">
                  <c:v>43577</c:v>
                </c:pt>
                <c:pt idx="13">
                  <c:v>43613</c:v>
                </c:pt>
                <c:pt idx="14">
                  <c:v>43670</c:v>
                </c:pt>
                <c:pt idx="15">
                  <c:v>43739</c:v>
                </c:pt>
                <c:pt idx="16">
                  <c:v>43752</c:v>
                </c:pt>
                <c:pt idx="17">
                  <c:v>43783</c:v>
                </c:pt>
                <c:pt idx="18">
                  <c:v>43806</c:v>
                </c:pt>
                <c:pt idx="19">
                  <c:v>43839</c:v>
                </c:pt>
                <c:pt idx="20">
                  <c:v>43864</c:v>
                </c:pt>
                <c:pt idx="21">
                  <c:v>43895</c:v>
                </c:pt>
                <c:pt idx="22">
                  <c:v>43930</c:v>
                </c:pt>
                <c:pt idx="23">
                  <c:v>43942</c:v>
                </c:pt>
                <c:pt idx="24">
                  <c:v>43978</c:v>
                </c:pt>
                <c:pt idx="25">
                  <c:v>43999</c:v>
                </c:pt>
                <c:pt idx="26">
                  <c:v>44012</c:v>
                </c:pt>
                <c:pt idx="27">
                  <c:v>44018</c:v>
                </c:pt>
                <c:pt idx="28">
                  <c:v>44018</c:v>
                </c:pt>
                <c:pt idx="29">
                  <c:v>44039</c:v>
                </c:pt>
                <c:pt idx="30">
                  <c:v>44050</c:v>
                </c:pt>
                <c:pt idx="31">
                  <c:v>44067</c:v>
                </c:pt>
                <c:pt idx="32">
                  <c:v>44110</c:v>
                </c:pt>
                <c:pt idx="33">
                  <c:v>44115</c:v>
                </c:pt>
                <c:pt idx="34">
                  <c:v>44139</c:v>
                </c:pt>
                <c:pt idx="35">
                  <c:v>44153</c:v>
                </c:pt>
                <c:pt idx="36">
                  <c:v>44217</c:v>
                </c:pt>
                <c:pt idx="37">
                  <c:v>44241</c:v>
                </c:pt>
                <c:pt idx="38">
                  <c:v>44278</c:v>
                </c:pt>
                <c:pt idx="39">
                  <c:v>44313</c:v>
                </c:pt>
                <c:pt idx="40">
                  <c:v>44321</c:v>
                </c:pt>
                <c:pt idx="41">
                  <c:v>44325</c:v>
                </c:pt>
                <c:pt idx="42">
                  <c:v>44362</c:v>
                </c:pt>
                <c:pt idx="43">
                  <c:v>44397</c:v>
                </c:pt>
                <c:pt idx="44">
                  <c:v>44473</c:v>
                </c:pt>
                <c:pt idx="45">
                  <c:v>44676</c:v>
                </c:pt>
                <c:pt idx="46">
                  <c:v>44848</c:v>
                </c:pt>
                <c:pt idx="47">
                  <c:v>44883</c:v>
                </c:pt>
              </c:numCache>
            </c:numRef>
          </c:xVal>
          <c:yVal>
            <c:numRef>
              <c:f>'Summary_GTR2 (2)'!$R$13:$R$67</c:f>
              <c:numCache>
                <c:formatCode>0.0%</c:formatCode>
                <c:ptCount val="55"/>
                <c:pt idx="0">
                  <c:v>-3.062253440419882E-3</c:v>
                </c:pt>
                <c:pt idx="1">
                  <c:v>-3.4265725663309432E-3</c:v>
                </c:pt>
                <c:pt idx="2">
                  <c:v>3.1034520251056463E-3</c:v>
                </c:pt>
                <c:pt idx="3">
                  <c:v>3.8961601102287524E-3</c:v>
                </c:pt>
                <c:pt idx="4">
                  <c:v>-5.107861285839066E-4</c:v>
                </c:pt>
                <c:pt idx="5">
                  <c:v>-3.399810489777555E-3</c:v>
                </c:pt>
                <c:pt idx="6">
                  <c:v>-6.4563807631869974E-3</c:v>
                </c:pt>
                <c:pt idx="7">
                  <c:v>-4.088953456742539E-3</c:v>
                </c:pt>
                <c:pt idx="8">
                  <c:v>-4.5255650510183099E-3</c:v>
                </c:pt>
                <c:pt idx="9">
                  <c:v>-9.1683383308245325E-3</c:v>
                </c:pt>
                <c:pt idx="10">
                  <c:v>-3.8935780883729842E-3</c:v>
                </c:pt>
                <c:pt idx="11">
                  <c:v>-8.6876314540432764E-3</c:v>
                </c:pt>
                <c:pt idx="12">
                  <c:v>-7.8519976611189923E-3</c:v>
                </c:pt>
                <c:pt idx="13">
                  <c:v>-5.3878459868463846E-3</c:v>
                </c:pt>
                <c:pt idx="14">
                  <c:v>-1.3410894325975864E-3</c:v>
                </c:pt>
                <c:pt idx="15">
                  <c:v>4.6523562416966868E-4</c:v>
                </c:pt>
                <c:pt idx="16">
                  <c:v>-5.6912469582667269E-3</c:v>
                </c:pt>
                <c:pt idx="17">
                  <c:v>-2.3265112157387913E-3</c:v>
                </c:pt>
                <c:pt idx="18">
                  <c:v>-5.3905694325240283E-3</c:v>
                </c:pt>
                <c:pt idx="19">
                  <c:v>-7.167950664118794E-3</c:v>
                </c:pt>
                <c:pt idx="20">
                  <c:v>8.8956190980393757E-4</c:v>
                </c:pt>
                <c:pt idx="21">
                  <c:v>4.5006122395330195E-4</c:v>
                </c:pt>
                <c:pt idx="22">
                  <c:v>-2.8094755988139486E-3</c:v>
                </c:pt>
                <c:pt idx="23">
                  <c:v>1.4755628242708596E-3</c:v>
                </c:pt>
                <c:pt idx="24">
                  <c:v>-1.8411080394942214E-4</c:v>
                </c:pt>
                <c:pt idx="25">
                  <c:v>-3.0556193898194639E-3</c:v>
                </c:pt>
                <c:pt idx="26">
                  <c:v>5.965614525702545E-4</c:v>
                </c:pt>
                <c:pt idx="27">
                  <c:v>9.6795756268104327E-3</c:v>
                </c:pt>
                <c:pt idx="28">
                  <c:v>-2.7945680287654318E-3</c:v>
                </c:pt>
                <c:pt idx="29">
                  <c:v>7.5209526948909478E-3</c:v>
                </c:pt>
                <c:pt idx="30">
                  <c:v>3.4301837588244233E-3</c:v>
                </c:pt>
                <c:pt idx="31">
                  <c:v>-7.4924911527007865E-4</c:v>
                </c:pt>
                <c:pt idx="32">
                  <c:v>9.1019030126411327E-3</c:v>
                </c:pt>
                <c:pt idx="33">
                  <c:v>2.7914813271587846E-3</c:v>
                </c:pt>
                <c:pt idx="34">
                  <c:v>-1.4534592920808498E-3</c:v>
                </c:pt>
                <c:pt idx="35">
                  <c:v>-2.9132776692837314E-3</c:v>
                </c:pt>
                <c:pt idx="36">
                  <c:v>-3.1281566337396649E-3</c:v>
                </c:pt>
                <c:pt idx="37">
                  <c:v>-7.3035283952205265E-4</c:v>
                </c:pt>
                <c:pt idx="38">
                  <c:v>-5.1486174652470851E-3</c:v>
                </c:pt>
                <c:pt idx="39">
                  <c:v>-1.2423004522047587E-2</c:v>
                </c:pt>
                <c:pt idx="40">
                  <c:v>-9.8422711754669878E-3</c:v>
                </c:pt>
                <c:pt idx="41">
                  <c:v>-1.4093187919758665E-2</c:v>
                </c:pt>
                <c:pt idx="42">
                  <c:v>-7.6074513499690966E-3</c:v>
                </c:pt>
                <c:pt idx="43">
                  <c:v>-4.0710683904038314E-3</c:v>
                </c:pt>
                <c:pt idx="44">
                  <c:v>-2.9110725830282513E-3</c:v>
                </c:pt>
                <c:pt idx="45">
                  <c:v>-3.1951881099482327E-3</c:v>
                </c:pt>
                <c:pt idx="46">
                  <c:v>-1.4228910092044522E-3</c:v>
                </c:pt>
                <c:pt idx="47">
                  <c:v>-4.3627855716272812E-3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0-4507-8415-3E7F1F32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14239"/>
        <c:axId val="393903839"/>
      </c:scatterChart>
      <c:valAx>
        <c:axId val="3939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03839"/>
        <c:crosses val="autoZero"/>
        <c:crossBetween val="midCat"/>
      </c:valAx>
      <c:valAx>
        <c:axId val="3939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9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GTR1_100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Summary_GTR1!$B$14:$B$94</c:f>
              <c:numCache>
                <c:formatCode>m/d/yyyy</c:formatCode>
                <c:ptCount val="81"/>
                <c:pt idx="0">
                  <c:v>43389</c:v>
                </c:pt>
                <c:pt idx="1">
                  <c:v>43391</c:v>
                </c:pt>
                <c:pt idx="2">
                  <c:v>43392</c:v>
                </c:pt>
                <c:pt idx="3">
                  <c:v>43395</c:v>
                </c:pt>
                <c:pt idx="4">
                  <c:v>43399</c:v>
                </c:pt>
                <c:pt idx="5">
                  <c:v>43409</c:v>
                </c:pt>
                <c:pt idx="6">
                  <c:v>43419</c:v>
                </c:pt>
                <c:pt idx="7">
                  <c:v>43431</c:v>
                </c:pt>
                <c:pt idx="8">
                  <c:v>43446</c:v>
                </c:pt>
                <c:pt idx="9">
                  <c:v>43473</c:v>
                </c:pt>
                <c:pt idx="10">
                  <c:v>43489</c:v>
                </c:pt>
                <c:pt idx="11">
                  <c:v>43528</c:v>
                </c:pt>
                <c:pt idx="12">
                  <c:v>43541</c:v>
                </c:pt>
                <c:pt idx="13">
                  <c:v>43566</c:v>
                </c:pt>
                <c:pt idx="14">
                  <c:v>43577</c:v>
                </c:pt>
                <c:pt idx="15">
                  <c:v>43592</c:v>
                </c:pt>
                <c:pt idx="16">
                  <c:v>43598</c:v>
                </c:pt>
                <c:pt idx="17">
                  <c:v>43598</c:v>
                </c:pt>
                <c:pt idx="18">
                  <c:v>43647</c:v>
                </c:pt>
                <c:pt idx="19">
                  <c:v>43663</c:v>
                </c:pt>
                <c:pt idx="20">
                  <c:v>43691</c:v>
                </c:pt>
                <c:pt idx="21">
                  <c:v>43746</c:v>
                </c:pt>
                <c:pt idx="22">
                  <c:v>43752</c:v>
                </c:pt>
                <c:pt idx="23">
                  <c:v>43776</c:v>
                </c:pt>
                <c:pt idx="24">
                  <c:v>43839</c:v>
                </c:pt>
                <c:pt idx="25">
                  <c:v>43848</c:v>
                </c:pt>
                <c:pt idx="26">
                  <c:v>43857</c:v>
                </c:pt>
                <c:pt idx="27">
                  <c:v>43864</c:v>
                </c:pt>
                <c:pt idx="28">
                  <c:v>43896</c:v>
                </c:pt>
                <c:pt idx="29">
                  <c:v>43942</c:v>
                </c:pt>
                <c:pt idx="30">
                  <c:v>43973</c:v>
                </c:pt>
                <c:pt idx="31">
                  <c:v>43997</c:v>
                </c:pt>
                <c:pt idx="32">
                  <c:v>44012</c:v>
                </c:pt>
                <c:pt idx="33">
                  <c:v>44018</c:v>
                </c:pt>
                <c:pt idx="34">
                  <c:v>44033</c:v>
                </c:pt>
                <c:pt idx="35">
                  <c:v>44039</c:v>
                </c:pt>
                <c:pt idx="36">
                  <c:v>44061</c:v>
                </c:pt>
                <c:pt idx="37">
                  <c:v>44082</c:v>
                </c:pt>
                <c:pt idx="38">
                  <c:v>44116</c:v>
                </c:pt>
                <c:pt idx="39">
                  <c:v>44138</c:v>
                </c:pt>
                <c:pt idx="40">
                  <c:v>44153</c:v>
                </c:pt>
                <c:pt idx="41">
                  <c:v>44208</c:v>
                </c:pt>
                <c:pt idx="42">
                  <c:v>44222</c:v>
                </c:pt>
                <c:pt idx="43">
                  <c:v>44238</c:v>
                </c:pt>
                <c:pt idx="44">
                  <c:v>44241</c:v>
                </c:pt>
                <c:pt idx="45">
                  <c:v>44242</c:v>
                </c:pt>
                <c:pt idx="46">
                  <c:v>44278</c:v>
                </c:pt>
                <c:pt idx="47">
                  <c:v>44294</c:v>
                </c:pt>
                <c:pt idx="48">
                  <c:v>44321</c:v>
                </c:pt>
                <c:pt idx="49">
                  <c:v>44325</c:v>
                </c:pt>
                <c:pt idx="50">
                  <c:v>44364</c:v>
                </c:pt>
                <c:pt idx="51">
                  <c:v>44390</c:v>
                </c:pt>
                <c:pt idx="52">
                  <c:v>44391</c:v>
                </c:pt>
                <c:pt idx="53">
                  <c:v>44396</c:v>
                </c:pt>
                <c:pt idx="54">
                  <c:v>44453</c:v>
                </c:pt>
                <c:pt idx="55">
                  <c:v>44494</c:v>
                </c:pt>
                <c:pt idx="56">
                  <c:v>44676</c:v>
                </c:pt>
                <c:pt idx="57">
                  <c:v>44848</c:v>
                </c:pt>
                <c:pt idx="58">
                  <c:v>44852</c:v>
                </c:pt>
                <c:pt idx="59">
                  <c:v>44869</c:v>
                </c:pt>
                <c:pt idx="60">
                  <c:v>44898</c:v>
                </c:pt>
                <c:pt idx="61">
                  <c:v>44999</c:v>
                </c:pt>
                <c:pt idx="62">
                  <c:v>45037</c:v>
                </c:pt>
                <c:pt idx="63">
                  <c:v>45076</c:v>
                </c:pt>
                <c:pt idx="64">
                  <c:v>45090</c:v>
                </c:pt>
                <c:pt idx="65">
                  <c:v>45096</c:v>
                </c:pt>
                <c:pt idx="66">
                  <c:v>45125</c:v>
                </c:pt>
              </c:numCache>
            </c:numRef>
          </c:xVal>
          <c:yVal>
            <c:numRef>
              <c:f>Summary_GTR1!$M$14:$M$94</c:f>
              <c:numCache>
                <c:formatCode>0.0%</c:formatCode>
                <c:ptCount val="81"/>
                <c:pt idx="0">
                  <c:v>2.1767617619190549E-3</c:v>
                </c:pt>
                <c:pt idx="1">
                  <c:v>-9.3265243860607416E-4</c:v>
                </c:pt>
                <c:pt idx="2">
                  <c:v>-3.6365548257514257E-3</c:v>
                </c:pt>
                <c:pt idx="3">
                  <c:v>-6.7893405578900445E-4</c:v>
                </c:pt>
                <c:pt idx="4">
                  <c:v>3.0713795582273384E-3</c:v>
                </c:pt>
                <c:pt idx="5">
                  <c:v>-1.0282143765408813E-3</c:v>
                </c:pt>
                <c:pt idx="6">
                  <c:v>-1.8409528741559766E-3</c:v>
                </c:pt>
                <c:pt idx="7">
                  <c:v>-5.1148103900086062E-3</c:v>
                </c:pt>
                <c:pt idx="8">
                  <c:v>-9.991827452011659E-4</c:v>
                </c:pt>
                <c:pt idx="9">
                  <c:v>-5.6407665524750294E-3</c:v>
                </c:pt>
                <c:pt idx="10">
                  <c:v>-3.8769467540633595E-4</c:v>
                </c:pt>
                <c:pt idx="11">
                  <c:v>-6.7187777406234606E-3</c:v>
                </c:pt>
                <c:pt idx="12">
                  <c:v>-2.5372635771122587E-3</c:v>
                </c:pt>
                <c:pt idx="13">
                  <c:v>-4.1286002103985142E-3</c:v>
                </c:pt>
                <c:pt idx="14">
                  <c:v>1.7203895400255131E-3</c:v>
                </c:pt>
                <c:pt idx="15">
                  <c:v>1.7101591128580562E-2</c:v>
                </c:pt>
                <c:pt idx="16">
                  <c:v>-4.2505619149107998E-3</c:v>
                </c:pt>
                <c:pt idx="17">
                  <c:v>-4.4087492040147946E-3</c:v>
                </c:pt>
                <c:pt idx="18">
                  <c:v>-2.6783983930269706E-3</c:v>
                </c:pt>
                <c:pt idx="19">
                  <c:v>-4.1547066753936379E-3</c:v>
                </c:pt>
                <c:pt idx="20">
                  <c:v>-3.9675728707357916E-3</c:v>
                </c:pt>
                <c:pt idx="21">
                  <c:v>4.6875802446511017E-4</c:v>
                </c:pt>
                <c:pt idx="22">
                  <c:v>8.4065993418236395E-4</c:v>
                </c:pt>
                <c:pt idx="23">
                  <c:v>-1.5441467969827816E-3</c:v>
                </c:pt>
                <c:pt idx="24">
                  <c:v>-2.6810436320111597E-3</c:v>
                </c:pt>
                <c:pt idx="25">
                  <c:v>-9.9039080999430151E-4</c:v>
                </c:pt>
                <c:pt idx="26">
                  <c:v>-3.6667744640996869E-3</c:v>
                </c:pt>
                <c:pt idx="27">
                  <c:v>9.2263291925509527E-4</c:v>
                </c:pt>
                <c:pt idx="28">
                  <c:v>-1.7976110573322268E-3</c:v>
                </c:pt>
                <c:pt idx="29">
                  <c:v>-8.5102970791195443E-4</c:v>
                </c:pt>
                <c:pt idx="30">
                  <c:v>-2.6412543923576282E-3</c:v>
                </c:pt>
                <c:pt idx="31">
                  <c:v>8.3577215527097515E-4</c:v>
                </c:pt>
                <c:pt idx="32">
                  <c:v>-3.9163536066888494E-4</c:v>
                </c:pt>
                <c:pt idx="33">
                  <c:v>-2.428902301317204E-3</c:v>
                </c:pt>
                <c:pt idx="34">
                  <c:v>-4.1894967365510016E-3</c:v>
                </c:pt>
                <c:pt idx="35">
                  <c:v>-5.9315974115564662E-3</c:v>
                </c:pt>
                <c:pt idx="36">
                  <c:v>9.7633897720283969E-4</c:v>
                </c:pt>
                <c:pt idx="37">
                  <c:v>-4.1514619174474188E-3</c:v>
                </c:pt>
                <c:pt idx="38">
                  <c:v>-2.4450943436987727E-3</c:v>
                </c:pt>
                <c:pt idx="39">
                  <c:v>4.687327772299188E-4</c:v>
                </c:pt>
                <c:pt idx="40">
                  <c:v>-7.987911355183952E-4</c:v>
                </c:pt>
                <c:pt idx="41">
                  <c:v>-5.1493259790961199E-3</c:v>
                </c:pt>
                <c:pt idx="42">
                  <c:v>-2.4281539712178724E-3</c:v>
                </c:pt>
                <c:pt idx="43">
                  <c:v>-4.9097158978641531E-3</c:v>
                </c:pt>
                <c:pt idx="44">
                  <c:v>-6.6927038939934569E-4</c:v>
                </c:pt>
                <c:pt idx="45">
                  <c:v>-2.0801755197595861E-3</c:v>
                </c:pt>
                <c:pt idx="46">
                  <c:v>-1.2398552464412127E-3</c:v>
                </c:pt>
                <c:pt idx="47">
                  <c:v>-2.7267324385552572E-3</c:v>
                </c:pt>
                <c:pt idx="48">
                  <c:v>-6.3612610290536553E-3</c:v>
                </c:pt>
                <c:pt idx="49">
                  <c:v>-9.5518082428662776E-3</c:v>
                </c:pt>
                <c:pt idx="50">
                  <c:v>-7.4608356347298788E-3</c:v>
                </c:pt>
                <c:pt idx="51">
                  <c:v>-1.137298152338051E-2</c:v>
                </c:pt>
                <c:pt idx="52">
                  <c:v>-1.0297190906828346E-2</c:v>
                </c:pt>
                <c:pt idx="53">
                  <c:v>-9.6317157858231139E-3</c:v>
                </c:pt>
                <c:pt idx="54">
                  <c:v>-8.2201636723909788E-3</c:v>
                </c:pt>
                <c:pt idx="55">
                  <c:v>-4.2993417920338395E-3</c:v>
                </c:pt>
                <c:pt idx="56">
                  <c:v>-2.2617990065904037E-3</c:v>
                </c:pt>
                <c:pt idx="57">
                  <c:v>-1.0745535306479148E-2</c:v>
                </c:pt>
                <c:pt idx="58">
                  <c:v>-1.4322615406827777E-2</c:v>
                </c:pt>
                <c:pt idx="59">
                  <c:v>-4.8401055367369716E-3</c:v>
                </c:pt>
                <c:pt idx="60">
                  <c:v>-3.279413221976224E-3</c:v>
                </c:pt>
                <c:pt idx="61">
                  <c:v>-1.0495475993758885E-2</c:v>
                </c:pt>
                <c:pt idx="62">
                  <c:v>-1.0863275864826383E-2</c:v>
                </c:pt>
                <c:pt idx="63">
                  <c:v>-8.0607068581960428E-3</c:v>
                </c:pt>
                <c:pt idx="64">
                  <c:v>-1.008223439004774E-2</c:v>
                </c:pt>
                <c:pt idx="65">
                  <c:v>-8.8051233284927033E-3</c:v>
                </c:pt>
                <c:pt idx="66">
                  <c:v>-7.0144373753489031E-3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1-4FE0-854E-8E081EDE1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2415"/>
        <c:axId val="40854079"/>
      </c:scatterChart>
      <c:valAx>
        <c:axId val="408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4079"/>
        <c:crosses val="autoZero"/>
        <c:crossBetween val="midCat"/>
      </c:valAx>
      <c:valAx>
        <c:axId val="408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GTR1_120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Summary_GTR1!$B$14:$B$88</c:f>
              <c:numCache>
                <c:formatCode>m/d/yyyy</c:formatCode>
                <c:ptCount val="75"/>
                <c:pt idx="0">
                  <c:v>43389</c:v>
                </c:pt>
                <c:pt idx="1">
                  <c:v>43391</c:v>
                </c:pt>
                <c:pt idx="2">
                  <c:v>43392</c:v>
                </c:pt>
                <c:pt idx="3">
                  <c:v>43395</c:v>
                </c:pt>
                <c:pt idx="4">
                  <c:v>43399</c:v>
                </c:pt>
                <c:pt idx="5">
                  <c:v>43409</c:v>
                </c:pt>
                <c:pt idx="6">
                  <c:v>43419</c:v>
                </c:pt>
                <c:pt idx="7">
                  <c:v>43431</c:v>
                </c:pt>
                <c:pt idx="8">
                  <c:v>43446</c:v>
                </c:pt>
                <c:pt idx="9">
                  <c:v>43473</c:v>
                </c:pt>
                <c:pt idx="10">
                  <c:v>43489</c:v>
                </c:pt>
                <c:pt idx="11">
                  <c:v>43528</c:v>
                </c:pt>
                <c:pt idx="12">
                  <c:v>43541</c:v>
                </c:pt>
                <c:pt idx="13">
                  <c:v>43566</c:v>
                </c:pt>
                <c:pt idx="14">
                  <c:v>43577</c:v>
                </c:pt>
                <c:pt idx="15">
                  <c:v>43592</c:v>
                </c:pt>
                <c:pt idx="16">
                  <c:v>43598</c:v>
                </c:pt>
                <c:pt idx="17">
                  <c:v>43598</c:v>
                </c:pt>
                <c:pt idx="18">
                  <c:v>43647</c:v>
                </c:pt>
                <c:pt idx="19">
                  <c:v>43663</c:v>
                </c:pt>
                <c:pt idx="20">
                  <c:v>43691</c:v>
                </c:pt>
                <c:pt idx="21">
                  <c:v>43746</c:v>
                </c:pt>
                <c:pt idx="22">
                  <c:v>43752</c:v>
                </c:pt>
                <c:pt idx="23">
                  <c:v>43776</c:v>
                </c:pt>
                <c:pt idx="24">
                  <c:v>43839</c:v>
                </c:pt>
                <c:pt idx="25">
                  <c:v>43848</c:v>
                </c:pt>
                <c:pt idx="26">
                  <c:v>43857</c:v>
                </c:pt>
                <c:pt idx="27">
                  <c:v>43864</c:v>
                </c:pt>
                <c:pt idx="28">
                  <c:v>43896</c:v>
                </c:pt>
                <c:pt idx="29">
                  <c:v>43942</c:v>
                </c:pt>
                <c:pt idx="30">
                  <c:v>43973</c:v>
                </c:pt>
                <c:pt idx="31">
                  <c:v>43997</c:v>
                </c:pt>
                <c:pt idx="32">
                  <c:v>44012</c:v>
                </c:pt>
                <c:pt idx="33">
                  <c:v>44018</c:v>
                </c:pt>
                <c:pt idx="34">
                  <c:v>44033</c:v>
                </c:pt>
                <c:pt idx="35">
                  <c:v>44039</c:v>
                </c:pt>
                <c:pt idx="36">
                  <c:v>44061</c:v>
                </c:pt>
                <c:pt idx="37">
                  <c:v>44082</c:v>
                </c:pt>
                <c:pt idx="38">
                  <c:v>44116</c:v>
                </c:pt>
                <c:pt idx="39">
                  <c:v>44138</c:v>
                </c:pt>
                <c:pt idx="40">
                  <c:v>44153</c:v>
                </c:pt>
                <c:pt idx="41">
                  <c:v>44208</c:v>
                </c:pt>
                <c:pt idx="42">
                  <c:v>44222</c:v>
                </c:pt>
                <c:pt idx="43">
                  <c:v>44238</c:v>
                </c:pt>
                <c:pt idx="44">
                  <c:v>44241</c:v>
                </c:pt>
                <c:pt idx="45">
                  <c:v>44242</c:v>
                </c:pt>
                <c:pt idx="46">
                  <c:v>44278</c:v>
                </c:pt>
                <c:pt idx="47">
                  <c:v>44294</c:v>
                </c:pt>
                <c:pt idx="48">
                  <c:v>44321</c:v>
                </c:pt>
                <c:pt idx="49">
                  <c:v>44325</c:v>
                </c:pt>
                <c:pt idx="50">
                  <c:v>44364</c:v>
                </c:pt>
                <c:pt idx="51">
                  <c:v>44390</c:v>
                </c:pt>
                <c:pt idx="52">
                  <c:v>44391</c:v>
                </c:pt>
                <c:pt idx="53">
                  <c:v>44396</c:v>
                </c:pt>
                <c:pt idx="54">
                  <c:v>44453</c:v>
                </c:pt>
                <c:pt idx="55">
                  <c:v>44494</c:v>
                </c:pt>
                <c:pt idx="56">
                  <c:v>44676</c:v>
                </c:pt>
                <c:pt idx="57">
                  <c:v>44848</c:v>
                </c:pt>
                <c:pt idx="58">
                  <c:v>44852</c:v>
                </c:pt>
                <c:pt idx="59">
                  <c:v>44869</c:v>
                </c:pt>
                <c:pt idx="60">
                  <c:v>44898</c:v>
                </c:pt>
                <c:pt idx="61">
                  <c:v>44999</c:v>
                </c:pt>
                <c:pt idx="62">
                  <c:v>45037</c:v>
                </c:pt>
                <c:pt idx="63">
                  <c:v>45076</c:v>
                </c:pt>
                <c:pt idx="64">
                  <c:v>45090</c:v>
                </c:pt>
                <c:pt idx="65">
                  <c:v>45096</c:v>
                </c:pt>
                <c:pt idx="66">
                  <c:v>45125</c:v>
                </c:pt>
              </c:numCache>
            </c:numRef>
          </c:xVal>
          <c:yVal>
            <c:numRef>
              <c:f>Summary_GTR1!$N$14:$N$90</c:f>
              <c:numCache>
                <c:formatCode>0.0%</c:formatCode>
                <c:ptCount val="77"/>
                <c:pt idx="0">
                  <c:v>2.9759826859474536E-3</c:v>
                </c:pt>
                <c:pt idx="1">
                  <c:v>-6.026685777993368E-4</c:v>
                </c:pt>
                <c:pt idx="2">
                  <c:v>-3.4256307961857413E-3</c:v>
                </c:pt>
                <c:pt idx="3">
                  <c:v>-1.2751605064066363E-3</c:v>
                </c:pt>
                <c:pt idx="4">
                  <c:v>2.3274771944443717E-3</c:v>
                </c:pt>
                <c:pt idx="5">
                  <c:v>-1.2767216424151018E-3</c:v>
                </c:pt>
                <c:pt idx="6">
                  <c:v>-3.8677230278550967E-3</c:v>
                </c:pt>
                <c:pt idx="7">
                  <c:v>-6.3681279280024539E-3</c:v>
                </c:pt>
                <c:pt idx="8">
                  <c:v>-1.7354430339046045E-3</c:v>
                </c:pt>
                <c:pt idx="9">
                  <c:v>-7.7697397851401728E-3</c:v>
                </c:pt>
                <c:pt idx="10">
                  <c:v>-2.6773954827222779E-3</c:v>
                </c:pt>
                <c:pt idx="11">
                  <c:v>-7.8044145865426851E-3</c:v>
                </c:pt>
                <c:pt idx="12">
                  <c:v>-4.6942540522714182E-3</c:v>
                </c:pt>
                <c:pt idx="13">
                  <c:v>-6.9284847737031141E-3</c:v>
                </c:pt>
                <c:pt idx="14">
                  <c:v>3.8304987725346074E-3</c:v>
                </c:pt>
                <c:pt idx="15">
                  <c:v>1.6558718858196153E-2</c:v>
                </c:pt>
                <c:pt idx="16">
                  <c:v>-7.5945801730161744E-3</c:v>
                </c:pt>
                <c:pt idx="17">
                  <c:v>-5.5299078062143181E-3</c:v>
                </c:pt>
                <c:pt idx="18">
                  <c:v>-1.9594736716667116E-3</c:v>
                </c:pt>
                <c:pt idx="19">
                  <c:v>-4.5605078225100515E-3</c:v>
                </c:pt>
                <c:pt idx="20">
                  <c:v>-4.0686159787011178E-3</c:v>
                </c:pt>
                <c:pt idx="21">
                  <c:v>1.6055354380610787E-3</c:v>
                </c:pt>
                <c:pt idx="22">
                  <c:v>2.6496659062125172E-3</c:v>
                </c:pt>
                <c:pt idx="23">
                  <c:v>-1.0558479470906823E-3</c:v>
                </c:pt>
                <c:pt idx="24">
                  <c:v>-1.7408676730916728E-3</c:v>
                </c:pt>
                <c:pt idx="25">
                  <c:v>7.5822770837707942E-4</c:v>
                </c:pt>
                <c:pt idx="27">
                  <c:v>5.2900182535151608E-3</c:v>
                </c:pt>
                <c:pt idx="28">
                  <c:v>1.6408073093865383E-4</c:v>
                </c:pt>
                <c:pt idx="29">
                  <c:v>1.5568170846280704E-3</c:v>
                </c:pt>
                <c:pt idx="30">
                  <c:v>-2.1694010060454572E-3</c:v>
                </c:pt>
                <c:pt idx="31">
                  <c:v>1.5568170846280704E-3</c:v>
                </c:pt>
                <c:pt idx="32">
                  <c:v>2.1961136167785167E-3</c:v>
                </c:pt>
                <c:pt idx="33">
                  <c:v>1.8303737033755763E-3</c:v>
                </c:pt>
                <c:pt idx="34">
                  <c:v>-1.518852343369792E-3</c:v>
                </c:pt>
                <c:pt idx="36">
                  <c:v>3.9010109221579992E-3</c:v>
                </c:pt>
                <c:pt idx="37">
                  <c:v>-1.718725905259344E-3</c:v>
                </c:pt>
                <c:pt idx="39">
                  <c:v>3.6566455798148212E-4</c:v>
                </c:pt>
                <c:pt idx="40">
                  <c:v>1.012996779904185E-3</c:v>
                </c:pt>
                <c:pt idx="41">
                  <c:v>-5.0820908223728756E-3</c:v>
                </c:pt>
                <c:pt idx="42">
                  <c:v>-1.5363659200495761E-4</c:v>
                </c:pt>
                <c:pt idx="43">
                  <c:v>-3.3711733544813383E-3</c:v>
                </c:pt>
                <c:pt idx="44">
                  <c:v>2.4389250856902134E-3</c:v>
                </c:pt>
                <c:pt idx="45">
                  <c:v>-1.4509473578772081E-3</c:v>
                </c:pt>
                <c:pt idx="46">
                  <c:v>1.6030831550781777E-3</c:v>
                </c:pt>
                <c:pt idx="47">
                  <c:v>-3.6728717258248667E-3</c:v>
                </c:pt>
                <c:pt idx="48">
                  <c:v>-6.8130026348430794E-3</c:v>
                </c:pt>
                <c:pt idx="49">
                  <c:v>-9.5715753530212222E-3</c:v>
                </c:pt>
                <c:pt idx="50">
                  <c:v>-4.5035400737261089E-3</c:v>
                </c:pt>
                <c:pt idx="51">
                  <c:v>-8.6718631037431271E-3</c:v>
                </c:pt>
                <c:pt idx="52">
                  <c:v>-9.507996145836084E-3</c:v>
                </c:pt>
                <c:pt idx="53">
                  <c:v>-7.0605385020575673E-3</c:v>
                </c:pt>
                <c:pt idx="54">
                  <c:v>-4.8363227257013364E-3</c:v>
                </c:pt>
                <c:pt idx="55">
                  <c:v>-1.165414112223262E-3</c:v>
                </c:pt>
                <c:pt idx="56">
                  <c:v>6.1084429505475768E-5</c:v>
                </c:pt>
                <c:pt idx="57">
                  <c:v>-7.299313049606182E-3</c:v>
                </c:pt>
                <c:pt idx="58">
                  <c:v>-1.1918966873851078E-2</c:v>
                </c:pt>
                <c:pt idx="59">
                  <c:v>-1.7977972741700654E-3</c:v>
                </c:pt>
                <c:pt idx="60">
                  <c:v>5.2819032061957039E-4</c:v>
                </c:pt>
                <c:pt idx="61">
                  <c:v>-9.2649036173175769E-3</c:v>
                </c:pt>
                <c:pt idx="62">
                  <c:v>-8.990394803321422E-3</c:v>
                </c:pt>
                <c:pt idx="63">
                  <c:v>-5.2754811581389172E-3</c:v>
                </c:pt>
                <c:pt idx="64">
                  <c:v>-6.634247946474936E-3</c:v>
                </c:pt>
                <c:pt idx="65">
                  <c:v>-5.9567146536477766E-3</c:v>
                </c:pt>
                <c:pt idx="66">
                  <c:v>-3.3389484887440535E-3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4-4CB9-824C-07782DD2B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2415"/>
        <c:axId val="40854079"/>
      </c:scatterChart>
      <c:valAx>
        <c:axId val="408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4079"/>
        <c:crosses val="autoZero"/>
        <c:crossBetween val="midCat"/>
      </c:valAx>
      <c:valAx>
        <c:axId val="408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GTR1_150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Summary_GTR1!$B$14:$B$90</c:f>
              <c:numCache>
                <c:formatCode>m/d/yyyy</c:formatCode>
                <c:ptCount val="77"/>
                <c:pt idx="0">
                  <c:v>43389</c:v>
                </c:pt>
                <c:pt idx="1">
                  <c:v>43391</c:v>
                </c:pt>
                <c:pt idx="2">
                  <c:v>43392</c:v>
                </c:pt>
                <c:pt idx="3">
                  <c:v>43395</c:v>
                </c:pt>
                <c:pt idx="4">
                  <c:v>43399</c:v>
                </c:pt>
                <c:pt idx="5">
                  <c:v>43409</c:v>
                </c:pt>
                <c:pt idx="6">
                  <c:v>43419</c:v>
                </c:pt>
                <c:pt idx="7">
                  <c:v>43431</c:v>
                </c:pt>
                <c:pt idx="8">
                  <c:v>43446</c:v>
                </c:pt>
                <c:pt idx="9">
                  <c:v>43473</c:v>
                </c:pt>
                <c:pt idx="10">
                  <c:v>43489</c:v>
                </c:pt>
                <c:pt idx="11">
                  <c:v>43528</c:v>
                </c:pt>
                <c:pt idx="12">
                  <c:v>43541</c:v>
                </c:pt>
                <c:pt idx="13">
                  <c:v>43566</c:v>
                </c:pt>
                <c:pt idx="14">
                  <c:v>43577</c:v>
                </c:pt>
                <c:pt idx="15">
                  <c:v>43592</c:v>
                </c:pt>
                <c:pt idx="16">
                  <c:v>43598</c:v>
                </c:pt>
                <c:pt idx="17">
                  <c:v>43598</c:v>
                </c:pt>
                <c:pt idx="18">
                  <c:v>43647</c:v>
                </c:pt>
                <c:pt idx="19">
                  <c:v>43663</c:v>
                </c:pt>
                <c:pt idx="20">
                  <c:v>43691</c:v>
                </c:pt>
                <c:pt idx="21">
                  <c:v>43746</c:v>
                </c:pt>
                <c:pt idx="22">
                  <c:v>43752</c:v>
                </c:pt>
                <c:pt idx="23">
                  <c:v>43776</c:v>
                </c:pt>
                <c:pt idx="24">
                  <c:v>43839</c:v>
                </c:pt>
                <c:pt idx="25">
                  <c:v>43848</c:v>
                </c:pt>
                <c:pt idx="26">
                  <c:v>43857</c:v>
                </c:pt>
                <c:pt idx="27">
                  <c:v>43864</c:v>
                </c:pt>
                <c:pt idx="28">
                  <c:v>43896</c:v>
                </c:pt>
                <c:pt idx="29">
                  <c:v>43942</c:v>
                </c:pt>
                <c:pt idx="30">
                  <c:v>43973</c:v>
                </c:pt>
                <c:pt idx="31">
                  <c:v>43997</c:v>
                </c:pt>
                <c:pt idx="32">
                  <c:v>44012</c:v>
                </c:pt>
                <c:pt idx="33">
                  <c:v>44018</c:v>
                </c:pt>
                <c:pt idx="34">
                  <c:v>44033</c:v>
                </c:pt>
                <c:pt idx="35">
                  <c:v>44039</c:v>
                </c:pt>
                <c:pt idx="36">
                  <c:v>44061</c:v>
                </c:pt>
                <c:pt idx="37">
                  <c:v>44082</c:v>
                </c:pt>
                <c:pt idx="38">
                  <c:v>44116</c:v>
                </c:pt>
                <c:pt idx="39">
                  <c:v>44138</c:v>
                </c:pt>
                <c:pt idx="40">
                  <c:v>44153</c:v>
                </c:pt>
                <c:pt idx="41">
                  <c:v>44208</c:v>
                </c:pt>
                <c:pt idx="42">
                  <c:v>44222</c:v>
                </c:pt>
                <c:pt idx="43">
                  <c:v>44238</c:v>
                </c:pt>
                <c:pt idx="44">
                  <c:v>44241</c:v>
                </c:pt>
                <c:pt idx="45">
                  <c:v>44242</c:v>
                </c:pt>
                <c:pt idx="46">
                  <c:v>44278</c:v>
                </c:pt>
                <c:pt idx="47">
                  <c:v>44294</c:v>
                </c:pt>
                <c:pt idx="48">
                  <c:v>44321</c:v>
                </c:pt>
                <c:pt idx="49">
                  <c:v>44325</c:v>
                </c:pt>
                <c:pt idx="50">
                  <c:v>44364</c:v>
                </c:pt>
                <c:pt idx="51">
                  <c:v>44390</c:v>
                </c:pt>
                <c:pt idx="52">
                  <c:v>44391</c:v>
                </c:pt>
                <c:pt idx="53">
                  <c:v>44396</c:v>
                </c:pt>
                <c:pt idx="54">
                  <c:v>44453</c:v>
                </c:pt>
                <c:pt idx="55">
                  <c:v>44494</c:v>
                </c:pt>
                <c:pt idx="56">
                  <c:v>44676</c:v>
                </c:pt>
                <c:pt idx="57">
                  <c:v>44848</c:v>
                </c:pt>
                <c:pt idx="58">
                  <c:v>44852</c:v>
                </c:pt>
                <c:pt idx="59">
                  <c:v>44869</c:v>
                </c:pt>
                <c:pt idx="60">
                  <c:v>44898</c:v>
                </c:pt>
                <c:pt idx="61">
                  <c:v>44999</c:v>
                </c:pt>
                <c:pt idx="62">
                  <c:v>45037</c:v>
                </c:pt>
                <c:pt idx="63">
                  <c:v>45076</c:v>
                </c:pt>
                <c:pt idx="64">
                  <c:v>45090</c:v>
                </c:pt>
                <c:pt idx="65">
                  <c:v>45096</c:v>
                </c:pt>
                <c:pt idx="66">
                  <c:v>45125</c:v>
                </c:pt>
              </c:numCache>
            </c:numRef>
          </c:xVal>
          <c:yVal>
            <c:numRef>
              <c:f>Summary_GTR1!$O$14:$O$89</c:f>
              <c:numCache>
                <c:formatCode>0.0%</c:formatCode>
                <c:ptCount val="76"/>
                <c:pt idx="0">
                  <c:v>4.2312312845347311E-3</c:v>
                </c:pt>
                <c:pt idx="1">
                  <c:v>-2.3417026838371546E-3</c:v>
                </c:pt>
                <c:pt idx="2">
                  <c:v>-4.0440055319188595E-3</c:v>
                </c:pt>
                <c:pt idx="3">
                  <c:v>-8.6211815567627248E-4</c:v>
                </c:pt>
                <c:pt idx="4">
                  <c:v>3.0165950868970004E-3</c:v>
                </c:pt>
                <c:pt idx="5">
                  <c:v>-3.1017544023006494E-3</c:v>
                </c:pt>
                <c:pt idx="6">
                  <c:v>-2.8298589329776025E-3</c:v>
                </c:pt>
                <c:pt idx="7">
                  <c:v>-9.0796538047898112E-3</c:v>
                </c:pt>
                <c:pt idx="8">
                  <c:v>-2.5114405728959843E-3</c:v>
                </c:pt>
                <c:pt idx="9">
                  <c:v>-1.0106352173504529E-2</c:v>
                </c:pt>
                <c:pt idx="10">
                  <c:v>-6.5510140336755285E-4</c:v>
                </c:pt>
                <c:pt idx="11">
                  <c:v>-8.1468967611174614E-3</c:v>
                </c:pt>
                <c:pt idx="12">
                  <c:v>-6.88910794692843E-3</c:v>
                </c:pt>
                <c:pt idx="13">
                  <c:v>-5.3847428177410395E-3</c:v>
                </c:pt>
                <c:pt idx="14">
                  <c:v>1.7956455115335501E-3</c:v>
                </c:pt>
                <c:pt idx="15">
                  <c:v>1.5575497650227144E-2</c:v>
                </c:pt>
                <c:pt idx="16">
                  <c:v>-6.2943923008421665E-3</c:v>
                </c:pt>
                <c:pt idx="17">
                  <c:v>-7.7578762591620221E-3</c:v>
                </c:pt>
                <c:pt idx="18">
                  <c:v>-5.349910101811961E-3</c:v>
                </c:pt>
                <c:pt idx="19">
                  <c:v>-5.2862487831374372E-3</c:v>
                </c:pt>
                <c:pt idx="20">
                  <c:v>-4.8403729497551451E-3</c:v>
                </c:pt>
                <c:pt idx="21">
                  <c:v>1.5006800857950697E-3</c:v>
                </c:pt>
                <c:pt idx="22">
                  <c:v>1.4475749519449188E-3</c:v>
                </c:pt>
                <c:pt idx="23">
                  <c:v>-2.3917657405597703E-3</c:v>
                </c:pt>
                <c:pt idx="24">
                  <c:v>-1.1905137711458735E-3</c:v>
                </c:pt>
                <c:pt idx="25">
                  <c:v>-1.1050814999974401E-3</c:v>
                </c:pt>
                <c:pt idx="26">
                  <c:v>-2.3974923835702322E-3</c:v>
                </c:pt>
                <c:pt idx="28">
                  <c:v>-7.3756301966043658E-5</c:v>
                </c:pt>
                <c:pt idx="29">
                  <c:v>1.1733577407160301E-3</c:v>
                </c:pt>
                <c:pt idx="30">
                  <c:v>-1.5946509526376662E-3</c:v>
                </c:pt>
                <c:pt idx="31">
                  <c:v>1.0251016533857626E-3</c:v>
                </c:pt>
                <c:pt idx="32">
                  <c:v>2.0887640538036489E-3</c:v>
                </c:pt>
                <c:pt idx="33">
                  <c:v>2.0064355239579612E-4</c:v>
                </c:pt>
                <c:pt idx="34">
                  <c:v>-3.5875394924479442E-3</c:v>
                </c:pt>
                <c:pt idx="35">
                  <c:v>-2.1490932118980455E-3</c:v>
                </c:pt>
                <c:pt idx="36">
                  <c:v>3.841967312659289E-3</c:v>
                </c:pt>
                <c:pt idx="37">
                  <c:v>-2.8832634259773338E-3</c:v>
                </c:pt>
                <c:pt idx="38">
                  <c:v>-2.1903168755164071E-3</c:v>
                </c:pt>
                <c:pt idx="39">
                  <c:v>3.0530545802087694E-4</c:v>
                </c:pt>
                <c:pt idx="40">
                  <c:v>6.8755748181814624E-4</c:v>
                </c:pt>
                <c:pt idx="41">
                  <c:v>-5.6388442037951236E-3</c:v>
                </c:pt>
                <c:pt idx="42">
                  <c:v>-2.0589053490159825E-3</c:v>
                </c:pt>
                <c:pt idx="43">
                  <c:v>-4.6797736833955605E-3</c:v>
                </c:pt>
                <c:pt idx="44">
                  <c:v>8.1798048502901288E-4</c:v>
                </c:pt>
                <c:pt idx="45">
                  <c:v>-2.4614479141391588E-3</c:v>
                </c:pt>
                <c:pt idx="46">
                  <c:v>1.0155888271445868E-3</c:v>
                </c:pt>
                <c:pt idx="47">
                  <c:v>-4.9463220305495659E-3</c:v>
                </c:pt>
                <c:pt idx="48">
                  <c:v>-6.3123769399815455E-3</c:v>
                </c:pt>
                <c:pt idx="49">
                  <c:v>-1.0260411846967021E-2</c:v>
                </c:pt>
                <c:pt idx="50">
                  <c:v>-4.0281040746971142E-3</c:v>
                </c:pt>
                <c:pt idx="51">
                  <c:v>-9.438760427634918E-3</c:v>
                </c:pt>
                <c:pt idx="52">
                  <c:v>-1.0290751462965431E-2</c:v>
                </c:pt>
                <c:pt idx="53">
                  <c:v>-8.1174650908723001E-3</c:v>
                </c:pt>
                <c:pt idx="54">
                  <c:v>-7.7599612209763302E-3</c:v>
                </c:pt>
                <c:pt idx="55">
                  <c:v>-3.9830598816309459E-3</c:v>
                </c:pt>
                <c:pt idx="56">
                  <c:v>-1.7256849475094649E-3</c:v>
                </c:pt>
                <c:pt idx="57">
                  <c:v>-8.4731979378616096E-3</c:v>
                </c:pt>
                <c:pt idx="58">
                  <c:v>-1.3420771317583902E-2</c:v>
                </c:pt>
                <c:pt idx="59">
                  <c:v>-2.6710547421155972E-3</c:v>
                </c:pt>
                <c:pt idx="60">
                  <c:v>-6.8641486967158105E-4</c:v>
                </c:pt>
                <c:pt idx="61">
                  <c:v>-1.0615965785930936E-2</c:v>
                </c:pt>
                <c:pt idx="62">
                  <c:v>-1.0360051355432831E-2</c:v>
                </c:pt>
                <c:pt idx="63">
                  <c:v>-6.9135347337239139E-3</c:v>
                </c:pt>
                <c:pt idx="64">
                  <c:v>-9.0187885328857353E-3</c:v>
                </c:pt>
                <c:pt idx="65">
                  <c:v>-6.5738494549414384E-3</c:v>
                </c:pt>
                <c:pt idx="66">
                  <c:v>-5.0476052275115757E-3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B-4A91-8E9C-46B0F78A5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2415"/>
        <c:axId val="40854079"/>
      </c:scatterChart>
      <c:valAx>
        <c:axId val="408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4079"/>
        <c:crosses val="autoZero"/>
        <c:crossBetween val="midCat"/>
      </c:valAx>
      <c:valAx>
        <c:axId val="408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GTR1_170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Summary_GTR1!$B$14:$B$92</c:f>
              <c:numCache>
                <c:formatCode>m/d/yyyy</c:formatCode>
                <c:ptCount val="79"/>
                <c:pt idx="0">
                  <c:v>43389</c:v>
                </c:pt>
                <c:pt idx="1">
                  <c:v>43391</c:v>
                </c:pt>
                <c:pt idx="2">
                  <c:v>43392</c:v>
                </c:pt>
                <c:pt idx="3">
                  <c:v>43395</c:v>
                </c:pt>
                <c:pt idx="4">
                  <c:v>43399</c:v>
                </c:pt>
                <c:pt idx="5">
                  <c:v>43409</c:v>
                </c:pt>
                <c:pt idx="6">
                  <c:v>43419</c:v>
                </c:pt>
                <c:pt idx="7">
                  <c:v>43431</c:v>
                </c:pt>
                <c:pt idx="8">
                  <c:v>43446</c:v>
                </c:pt>
                <c:pt idx="9">
                  <c:v>43473</c:v>
                </c:pt>
                <c:pt idx="10">
                  <c:v>43489</c:v>
                </c:pt>
                <c:pt idx="11">
                  <c:v>43528</c:v>
                </c:pt>
                <c:pt idx="12">
                  <c:v>43541</c:v>
                </c:pt>
                <c:pt idx="13">
                  <c:v>43566</c:v>
                </c:pt>
                <c:pt idx="14">
                  <c:v>43577</c:v>
                </c:pt>
                <c:pt idx="15">
                  <c:v>43592</c:v>
                </c:pt>
                <c:pt idx="16">
                  <c:v>43598</c:v>
                </c:pt>
                <c:pt idx="17">
                  <c:v>43598</c:v>
                </c:pt>
                <c:pt idx="18">
                  <c:v>43647</c:v>
                </c:pt>
                <c:pt idx="19">
                  <c:v>43663</c:v>
                </c:pt>
                <c:pt idx="20">
                  <c:v>43691</c:v>
                </c:pt>
                <c:pt idx="21">
                  <c:v>43746</c:v>
                </c:pt>
                <c:pt idx="22">
                  <c:v>43752</c:v>
                </c:pt>
                <c:pt idx="23">
                  <c:v>43776</c:v>
                </c:pt>
                <c:pt idx="24">
                  <c:v>43839</c:v>
                </c:pt>
                <c:pt idx="25">
                  <c:v>43848</c:v>
                </c:pt>
                <c:pt idx="26">
                  <c:v>43857</c:v>
                </c:pt>
                <c:pt idx="27">
                  <c:v>43864</c:v>
                </c:pt>
                <c:pt idx="28">
                  <c:v>43896</c:v>
                </c:pt>
                <c:pt idx="29">
                  <c:v>43942</c:v>
                </c:pt>
                <c:pt idx="30">
                  <c:v>43973</c:v>
                </c:pt>
                <c:pt idx="31">
                  <c:v>43997</c:v>
                </c:pt>
                <c:pt idx="32">
                  <c:v>44012</c:v>
                </c:pt>
                <c:pt idx="33">
                  <c:v>44018</c:v>
                </c:pt>
                <c:pt idx="34">
                  <c:v>44033</c:v>
                </c:pt>
                <c:pt idx="35">
                  <c:v>44039</c:v>
                </c:pt>
                <c:pt idx="36">
                  <c:v>44061</c:v>
                </c:pt>
                <c:pt idx="37">
                  <c:v>44082</c:v>
                </c:pt>
                <c:pt idx="38">
                  <c:v>44116</c:v>
                </c:pt>
                <c:pt idx="39">
                  <c:v>44138</c:v>
                </c:pt>
                <c:pt idx="40">
                  <c:v>44153</c:v>
                </c:pt>
                <c:pt idx="41">
                  <c:v>44208</c:v>
                </c:pt>
                <c:pt idx="42">
                  <c:v>44222</c:v>
                </c:pt>
                <c:pt idx="43">
                  <c:v>44238</c:v>
                </c:pt>
                <c:pt idx="44">
                  <c:v>44241</c:v>
                </c:pt>
                <c:pt idx="45">
                  <c:v>44242</c:v>
                </c:pt>
                <c:pt idx="46">
                  <c:v>44278</c:v>
                </c:pt>
                <c:pt idx="47">
                  <c:v>44294</c:v>
                </c:pt>
                <c:pt idx="48">
                  <c:v>44321</c:v>
                </c:pt>
                <c:pt idx="49">
                  <c:v>44325</c:v>
                </c:pt>
                <c:pt idx="50">
                  <c:v>44364</c:v>
                </c:pt>
                <c:pt idx="51">
                  <c:v>44390</c:v>
                </c:pt>
                <c:pt idx="52">
                  <c:v>44391</c:v>
                </c:pt>
                <c:pt idx="53">
                  <c:v>44396</c:v>
                </c:pt>
                <c:pt idx="54">
                  <c:v>44453</c:v>
                </c:pt>
                <c:pt idx="55">
                  <c:v>44494</c:v>
                </c:pt>
                <c:pt idx="56">
                  <c:v>44676</c:v>
                </c:pt>
                <c:pt idx="57">
                  <c:v>44848</c:v>
                </c:pt>
                <c:pt idx="58">
                  <c:v>44852</c:v>
                </c:pt>
                <c:pt idx="59">
                  <c:v>44869</c:v>
                </c:pt>
                <c:pt idx="60">
                  <c:v>44898</c:v>
                </c:pt>
                <c:pt idx="61">
                  <c:v>44999</c:v>
                </c:pt>
                <c:pt idx="62">
                  <c:v>45037</c:v>
                </c:pt>
                <c:pt idx="63">
                  <c:v>45076</c:v>
                </c:pt>
                <c:pt idx="64">
                  <c:v>45090</c:v>
                </c:pt>
                <c:pt idx="65">
                  <c:v>45096</c:v>
                </c:pt>
                <c:pt idx="66">
                  <c:v>45125</c:v>
                </c:pt>
              </c:numCache>
            </c:numRef>
          </c:xVal>
          <c:yVal>
            <c:numRef>
              <c:f>Summary_GTR1!$P$14:$P$90</c:f>
              <c:numCache>
                <c:formatCode>0.0%</c:formatCode>
                <c:ptCount val="77"/>
                <c:pt idx="0">
                  <c:v>3.8469878862907869E-3</c:v>
                </c:pt>
                <c:pt idx="1">
                  <c:v>-1.3023421172648764E-3</c:v>
                </c:pt>
                <c:pt idx="2">
                  <c:v>-4.25541076903313E-3</c:v>
                </c:pt>
                <c:pt idx="3">
                  <c:v>-5.3769773105938334E-4</c:v>
                </c:pt>
                <c:pt idx="4">
                  <c:v>2.2484627310672689E-3</c:v>
                </c:pt>
                <c:pt idx="5">
                  <c:v>-1.8086099397801592E-3</c:v>
                </c:pt>
                <c:pt idx="6">
                  <c:v>-3.0539075025932672E-3</c:v>
                </c:pt>
                <c:pt idx="7">
                  <c:v>-6.8501891254524327E-3</c:v>
                </c:pt>
                <c:pt idx="8">
                  <c:v>-6.898597266370432E-4</c:v>
                </c:pt>
                <c:pt idx="9">
                  <c:v>-8.4750712190743149E-3</c:v>
                </c:pt>
                <c:pt idx="10">
                  <c:v>-7.4351915822656878E-4</c:v>
                </c:pt>
                <c:pt idx="11">
                  <c:v>-7.2662645100746159E-3</c:v>
                </c:pt>
                <c:pt idx="12">
                  <c:v>-4.2233549800226866E-3</c:v>
                </c:pt>
                <c:pt idx="13">
                  <c:v>-3.9853469854684853E-3</c:v>
                </c:pt>
                <c:pt idx="14">
                  <c:v>1.2642826462261336E-3</c:v>
                </c:pt>
                <c:pt idx="15">
                  <c:v>1.5597208606889623E-2</c:v>
                </c:pt>
                <c:pt idx="16">
                  <c:v>-6.1695858717852881E-3</c:v>
                </c:pt>
                <c:pt idx="18">
                  <c:v>-6.2234731872115034E-3</c:v>
                </c:pt>
                <c:pt idx="19">
                  <c:v>-6.4974738985070779E-3</c:v>
                </c:pt>
                <c:pt idx="20">
                  <c:v>-3.9116544746587989E-3</c:v>
                </c:pt>
                <c:pt idx="21">
                  <c:v>1.7493396622279E-3</c:v>
                </c:pt>
                <c:pt idx="22">
                  <c:v>4.8829565980956779E-4</c:v>
                </c:pt>
                <c:pt idx="23">
                  <c:v>-2.8340479691413289E-3</c:v>
                </c:pt>
                <c:pt idx="24">
                  <c:v>-1.9340960972543675E-3</c:v>
                </c:pt>
                <c:pt idx="25">
                  <c:v>-1.1602946531944491E-3</c:v>
                </c:pt>
                <c:pt idx="27">
                  <c:v>3.8351846781239374E-3</c:v>
                </c:pt>
                <c:pt idx="28">
                  <c:v>-4.5273766898079604E-4</c:v>
                </c:pt>
                <c:pt idx="29">
                  <c:v>7.4155764490924092E-4</c:v>
                </c:pt>
                <c:pt idx="30">
                  <c:v>-2.4200683060157102E-3</c:v>
                </c:pt>
                <c:pt idx="31">
                  <c:v>5.933654995449178E-4</c:v>
                </c:pt>
                <c:pt idx="32">
                  <c:v>1.3182073494084623E-3</c:v>
                </c:pt>
                <c:pt idx="33">
                  <c:v>8.7542067398937995E-4</c:v>
                </c:pt>
                <c:pt idx="34">
                  <c:v>-4.3509501544088947E-3</c:v>
                </c:pt>
                <c:pt idx="36">
                  <c:v>2.8162476800088765E-3</c:v>
                </c:pt>
                <c:pt idx="37">
                  <c:v>-3.4541220503316872E-3</c:v>
                </c:pt>
                <c:pt idx="38">
                  <c:v>-2.419334329581746E-3</c:v>
                </c:pt>
                <c:pt idx="39">
                  <c:v>-4.3845589175217636E-4</c:v>
                </c:pt>
                <c:pt idx="40">
                  <c:v>1.5444110045967907E-3</c:v>
                </c:pt>
                <c:pt idx="41">
                  <c:v>-6.7185808253401591E-3</c:v>
                </c:pt>
                <c:pt idx="42">
                  <c:v>-1.425735024862651E-3</c:v>
                </c:pt>
                <c:pt idx="43">
                  <c:v>-5.3333510860905653E-3</c:v>
                </c:pt>
                <c:pt idx="44">
                  <c:v>1.0829746337095436E-3</c:v>
                </c:pt>
                <c:pt idx="45">
                  <c:v>-3.1583483412019886E-3</c:v>
                </c:pt>
                <c:pt idx="46">
                  <c:v>1.077216064958364E-3</c:v>
                </c:pt>
                <c:pt idx="47">
                  <c:v>-3.9659530343552074E-3</c:v>
                </c:pt>
                <c:pt idx="48">
                  <c:v>-7.3147972154392615E-3</c:v>
                </c:pt>
                <c:pt idx="49">
                  <c:v>-1.0398295325866336E-2</c:v>
                </c:pt>
                <c:pt idx="50">
                  <c:v>-4.1310822353179955E-3</c:v>
                </c:pt>
                <c:pt idx="51">
                  <c:v>-9.5811216175524239E-3</c:v>
                </c:pt>
                <c:pt idx="52">
                  <c:v>-1.0175319494602042E-2</c:v>
                </c:pt>
                <c:pt idx="53">
                  <c:v>-8.7703564356447217E-3</c:v>
                </c:pt>
                <c:pt idx="54">
                  <c:v>-9.301957407390038E-3</c:v>
                </c:pt>
                <c:pt idx="55">
                  <c:v>-3.3607800738398863E-3</c:v>
                </c:pt>
                <c:pt idx="56">
                  <c:v>-2.5540152522390835E-3</c:v>
                </c:pt>
                <c:pt idx="57">
                  <c:v>-1.0109298873776207E-2</c:v>
                </c:pt>
                <c:pt idx="58">
                  <c:v>-1.3730494433333518E-2</c:v>
                </c:pt>
                <c:pt idx="59">
                  <c:v>-4.0529971042128077E-3</c:v>
                </c:pt>
                <c:pt idx="60">
                  <c:v>-2.0491685965321471E-3</c:v>
                </c:pt>
                <c:pt idx="61">
                  <c:v>-1.1358555136151249E-2</c:v>
                </c:pt>
                <c:pt idx="62">
                  <c:v>-1.1011601388068226E-2</c:v>
                </c:pt>
                <c:pt idx="63">
                  <c:v>-7.5714177071248834E-3</c:v>
                </c:pt>
                <c:pt idx="64">
                  <c:v>-9.1166833756251009E-3</c:v>
                </c:pt>
                <c:pt idx="65">
                  <c:v>-8.1267662101618399E-3</c:v>
                </c:pt>
                <c:pt idx="66">
                  <c:v>-5.8332915782361994E-3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8-4713-A2D5-3A7FCAF55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2415"/>
        <c:axId val="40854079"/>
      </c:scatterChart>
      <c:valAx>
        <c:axId val="408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4079"/>
        <c:crosses val="autoZero"/>
        <c:crossBetween val="midCat"/>
      </c:valAx>
      <c:valAx>
        <c:axId val="408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GTR1_200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Summary_GTR1!$B$14:$B$76</c:f>
              <c:numCache>
                <c:formatCode>m/d/yyyy</c:formatCode>
                <c:ptCount val="63"/>
                <c:pt idx="0">
                  <c:v>43389</c:v>
                </c:pt>
                <c:pt idx="1">
                  <c:v>43391</c:v>
                </c:pt>
                <c:pt idx="2">
                  <c:v>43392</c:v>
                </c:pt>
                <c:pt idx="3">
                  <c:v>43395</c:v>
                </c:pt>
                <c:pt idx="4">
                  <c:v>43399</c:v>
                </c:pt>
                <c:pt idx="5">
                  <c:v>43409</c:v>
                </c:pt>
                <c:pt idx="6">
                  <c:v>43419</c:v>
                </c:pt>
                <c:pt idx="7">
                  <c:v>43431</c:v>
                </c:pt>
                <c:pt idx="8">
                  <c:v>43446</c:v>
                </c:pt>
                <c:pt idx="9">
                  <c:v>43473</c:v>
                </c:pt>
                <c:pt idx="10">
                  <c:v>43489</c:v>
                </c:pt>
                <c:pt idx="11">
                  <c:v>43528</c:v>
                </c:pt>
                <c:pt idx="12">
                  <c:v>43541</c:v>
                </c:pt>
                <c:pt idx="13">
                  <c:v>43566</c:v>
                </c:pt>
                <c:pt idx="14">
                  <c:v>43577</c:v>
                </c:pt>
                <c:pt idx="15">
                  <c:v>43592</c:v>
                </c:pt>
                <c:pt idx="16">
                  <c:v>43598</c:v>
                </c:pt>
                <c:pt idx="17">
                  <c:v>43598</c:v>
                </c:pt>
                <c:pt idx="18">
                  <c:v>43647</c:v>
                </c:pt>
                <c:pt idx="19">
                  <c:v>43663</c:v>
                </c:pt>
                <c:pt idx="20">
                  <c:v>43691</c:v>
                </c:pt>
                <c:pt idx="21">
                  <c:v>43746</c:v>
                </c:pt>
                <c:pt idx="22">
                  <c:v>43752</c:v>
                </c:pt>
                <c:pt idx="23">
                  <c:v>43776</c:v>
                </c:pt>
                <c:pt idx="24">
                  <c:v>43839</c:v>
                </c:pt>
                <c:pt idx="25">
                  <c:v>43848</c:v>
                </c:pt>
                <c:pt idx="26">
                  <c:v>43857</c:v>
                </c:pt>
                <c:pt idx="27">
                  <c:v>43864</c:v>
                </c:pt>
                <c:pt idx="28">
                  <c:v>43896</c:v>
                </c:pt>
                <c:pt idx="29">
                  <c:v>43942</c:v>
                </c:pt>
                <c:pt idx="30">
                  <c:v>43973</c:v>
                </c:pt>
                <c:pt idx="31">
                  <c:v>43997</c:v>
                </c:pt>
                <c:pt idx="32">
                  <c:v>44012</c:v>
                </c:pt>
                <c:pt idx="33">
                  <c:v>44018</c:v>
                </c:pt>
                <c:pt idx="34">
                  <c:v>44033</c:v>
                </c:pt>
                <c:pt idx="35">
                  <c:v>44039</c:v>
                </c:pt>
                <c:pt idx="36">
                  <c:v>44061</c:v>
                </c:pt>
                <c:pt idx="37">
                  <c:v>44082</c:v>
                </c:pt>
                <c:pt idx="38">
                  <c:v>44116</c:v>
                </c:pt>
                <c:pt idx="39">
                  <c:v>44138</c:v>
                </c:pt>
                <c:pt idx="40">
                  <c:v>44153</c:v>
                </c:pt>
                <c:pt idx="41">
                  <c:v>44208</c:v>
                </c:pt>
                <c:pt idx="42">
                  <c:v>44222</c:v>
                </c:pt>
                <c:pt idx="43">
                  <c:v>44238</c:v>
                </c:pt>
                <c:pt idx="44">
                  <c:v>44241</c:v>
                </c:pt>
                <c:pt idx="45">
                  <c:v>44242</c:v>
                </c:pt>
                <c:pt idx="46">
                  <c:v>44278</c:v>
                </c:pt>
                <c:pt idx="47">
                  <c:v>44294</c:v>
                </c:pt>
                <c:pt idx="48">
                  <c:v>44321</c:v>
                </c:pt>
                <c:pt idx="49">
                  <c:v>44325</c:v>
                </c:pt>
                <c:pt idx="50">
                  <c:v>44364</c:v>
                </c:pt>
                <c:pt idx="51">
                  <c:v>44390</c:v>
                </c:pt>
                <c:pt idx="52">
                  <c:v>44391</c:v>
                </c:pt>
                <c:pt idx="53">
                  <c:v>44396</c:v>
                </c:pt>
                <c:pt idx="54">
                  <c:v>44453</c:v>
                </c:pt>
                <c:pt idx="55">
                  <c:v>44494</c:v>
                </c:pt>
                <c:pt idx="56">
                  <c:v>44676</c:v>
                </c:pt>
                <c:pt idx="57">
                  <c:v>44848</c:v>
                </c:pt>
                <c:pt idx="58">
                  <c:v>44852</c:v>
                </c:pt>
                <c:pt idx="59">
                  <c:v>44869</c:v>
                </c:pt>
                <c:pt idx="60">
                  <c:v>44898</c:v>
                </c:pt>
                <c:pt idx="61">
                  <c:v>44999</c:v>
                </c:pt>
                <c:pt idx="62">
                  <c:v>45037</c:v>
                </c:pt>
              </c:numCache>
            </c:numRef>
          </c:xVal>
          <c:yVal>
            <c:numRef>
              <c:f>Summary_GTR1!$Q$14:$Q$76</c:f>
              <c:numCache>
                <c:formatCode>0.0%</c:formatCode>
                <c:ptCount val="63"/>
                <c:pt idx="0">
                  <c:v>5.1594731908828351E-3</c:v>
                </c:pt>
                <c:pt idx="1">
                  <c:v>-1.4622760396202361E-3</c:v>
                </c:pt>
                <c:pt idx="2">
                  <c:v>-5.1340515279594268E-3</c:v>
                </c:pt>
                <c:pt idx="3">
                  <c:v>-8.1742512961879843E-4</c:v>
                </c:pt>
                <c:pt idx="4">
                  <c:v>2.2542795063154042E-3</c:v>
                </c:pt>
                <c:pt idx="5">
                  <c:v>-1.3360233862714788E-3</c:v>
                </c:pt>
                <c:pt idx="6">
                  <c:v>-4.1730084068926088E-3</c:v>
                </c:pt>
                <c:pt idx="7">
                  <c:v>-7.9188228335659305E-3</c:v>
                </c:pt>
                <c:pt idx="8">
                  <c:v>-1.8359458804102502E-3</c:v>
                </c:pt>
                <c:pt idx="9">
                  <c:v>-7.6888976552476063E-3</c:v>
                </c:pt>
                <c:pt idx="10">
                  <c:v>-2.3536628834855966E-3</c:v>
                </c:pt>
                <c:pt idx="11">
                  <c:v>-9.5091465827972232E-3</c:v>
                </c:pt>
                <c:pt idx="12">
                  <c:v>-3.4455002649421695E-3</c:v>
                </c:pt>
                <c:pt idx="13">
                  <c:v>-4.6855029659543801E-3</c:v>
                </c:pt>
                <c:pt idx="14">
                  <c:v>1.6998563003551848E-3</c:v>
                </c:pt>
                <c:pt idx="15">
                  <c:v>1.2323847768334284E-2</c:v>
                </c:pt>
                <c:pt idx="16">
                  <c:v>-7.0395076187654837E-3</c:v>
                </c:pt>
                <c:pt idx="17">
                  <c:v>-6.7691445147551876E-3</c:v>
                </c:pt>
                <c:pt idx="18">
                  <c:v>-6.8390365031957279E-3</c:v>
                </c:pt>
                <c:pt idx="19">
                  <c:v>-6.1220380517752471E-3</c:v>
                </c:pt>
                <c:pt idx="20">
                  <c:v>-5.7712821114781487E-3</c:v>
                </c:pt>
                <c:pt idx="21">
                  <c:v>2.0497381226003419E-4</c:v>
                </c:pt>
                <c:pt idx="22">
                  <c:v>-2.2431080994889108E-4</c:v>
                </c:pt>
                <c:pt idx="23">
                  <c:v>-2.8256169411140508E-3</c:v>
                </c:pt>
                <c:pt idx="24">
                  <c:v>-2.9186356257482338E-3</c:v>
                </c:pt>
                <c:pt idx="25">
                  <c:v>-2.8776699616214207E-3</c:v>
                </c:pt>
                <c:pt idx="26">
                  <c:v>-3.9138855120650629E-3</c:v>
                </c:pt>
                <c:pt idx="27">
                  <c:v>3.8027529592830067E-3</c:v>
                </c:pt>
                <c:pt idx="28">
                  <c:v>-4.6167892946691325E-3</c:v>
                </c:pt>
                <c:pt idx="29">
                  <c:v>-9.4315663678545825E-4</c:v>
                </c:pt>
                <c:pt idx="30">
                  <c:v>-3.9937043567398467E-3</c:v>
                </c:pt>
                <c:pt idx="31">
                  <c:v>-1.5327446234264519E-3</c:v>
                </c:pt>
                <c:pt idx="32">
                  <c:v>-1.6748365417507127E-4</c:v>
                </c:pt>
                <c:pt idx="33">
                  <c:v>8.3113424078340437E-4</c:v>
                </c:pt>
                <c:pt idx="34">
                  <c:v>-5.1692613037472857E-3</c:v>
                </c:pt>
                <c:pt idx="35">
                  <c:v>-3.0842634666266022E-3</c:v>
                </c:pt>
                <c:pt idx="36">
                  <c:v>2.1521802930799527E-3</c:v>
                </c:pt>
                <c:pt idx="37">
                  <c:v>-4.3945861923588847E-3</c:v>
                </c:pt>
                <c:pt idx="39">
                  <c:v>-2.3065570601604746E-3</c:v>
                </c:pt>
                <c:pt idx="40">
                  <c:v>-1.3960444708412956E-3</c:v>
                </c:pt>
                <c:pt idx="41">
                  <c:v>-8.7292340425498827E-3</c:v>
                </c:pt>
                <c:pt idx="42">
                  <c:v>-3.9579517908205908E-3</c:v>
                </c:pt>
                <c:pt idx="43">
                  <c:v>-6.9039610101516713E-3</c:v>
                </c:pt>
                <c:pt idx="44">
                  <c:v>-8.077425732604393E-4</c:v>
                </c:pt>
                <c:pt idx="45">
                  <c:v>-4.1921494690623229E-3</c:v>
                </c:pt>
                <c:pt idx="46">
                  <c:v>-1.7754743908429127E-3</c:v>
                </c:pt>
                <c:pt idx="47">
                  <c:v>-6.8271863443971625E-3</c:v>
                </c:pt>
                <c:pt idx="48">
                  <c:v>-9.5439056912468567E-3</c:v>
                </c:pt>
                <c:pt idx="49">
                  <c:v>-1.2980974862138006E-2</c:v>
                </c:pt>
                <c:pt idx="50">
                  <c:v>-7.2272470484902041E-3</c:v>
                </c:pt>
                <c:pt idx="51">
                  <c:v>-1.2355873026442032E-2</c:v>
                </c:pt>
                <c:pt idx="52">
                  <c:v>-1.2982988858339373E-2</c:v>
                </c:pt>
                <c:pt idx="53">
                  <c:v>-1.1208613990580818E-2</c:v>
                </c:pt>
                <c:pt idx="54">
                  <c:v>-1.1872961159804518E-2</c:v>
                </c:pt>
                <c:pt idx="55">
                  <c:v>-6.1595974022782274E-3</c:v>
                </c:pt>
                <c:pt idx="56">
                  <c:v>-4.7935128290860218E-3</c:v>
                </c:pt>
                <c:pt idx="57">
                  <c:v>-1.2146907976825716E-2</c:v>
                </c:pt>
                <c:pt idx="58">
                  <c:v>-1.5933822940076281E-2</c:v>
                </c:pt>
                <c:pt idx="59">
                  <c:v>-6.2072814316278535E-3</c:v>
                </c:pt>
                <c:pt idx="60">
                  <c:v>-4.1099779217596E-3</c:v>
                </c:pt>
                <c:pt idx="61">
                  <c:v>-1.2741450069746696E-2</c:v>
                </c:pt>
                <c:pt idx="62">
                  <c:v>-1.4318314543704025E-2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D-4623-9D98-B925C29E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2415"/>
        <c:axId val="40854079"/>
      </c:scatterChart>
      <c:valAx>
        <c:axId val="408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4079"/>
        <c:crosses val="autoZero"/>
        <c:crossBetween val="midCat"/>
      </c:valAx>
      <c:valAx>
        <c:axId val="408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GTR1_226 MeV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Summary_GTR1!$B$14:$B$74</c:f>
              <c:numCache>
                <c:formatCode>m/d/yyyy</c:formatCode>
                <c:ptCount val="61"/>
                <c:pt idx="0">
                  <c:v>43389</c:v>
                </c:pt>
                <c:pt idx="1">
                  <c:v>43391</c:v>
                </c:pt>
                <c:pt idx="2">
                  <c:v>43392</c:v>
                </c:pt>
                <c:pt idx="3">
                  <c:v>43395</c:v>
                </c:pt>
                <c:pt idx="4">
                  <c:v>43399</c:v>
                </c:pt>
                <c:pt idx="5">
                  <c:v>43409</c:v>
                </c:pt>
                <c:pt idx="6">
                  <c:v>43419</c:v>
                </c:pt>
                <c:pt idx="7">
                  <c:v>43431</c:v>
                </c:pt>
                <c:pt idx="8">
                  <c:v>43446</c:v>
                </c:pt>
                <c:pt idx="9">
                  <c:v>43473</c:v>
                </c:pt>
                <c:pt idx="10">
                  <c:v>43489</c:v>
                </c:pt>
                <c:pt idx="11">
                  <c:v>43528</c:v>
                </c:pt>
                <c:pt idx="12">
                  <c:v>43541</c:v>
                </c:pt>
                <c:pt idx="13">
                  <c:v>43566</c:v>
                </c:pt>
                <c:pt idx="14">
                  <c:v>43577</c:v>
                </c:pt>
                <c:pt idx="15">
                  <c:v>43592</c:v>
                </c:pt>
                <c:pt idx="16">
                  <c:v>43598</c:v>
                </c:pt>
                <c:pt idx="17">
                  <c:v>43598</c:v>
                </c:pt>
                <c:pt idx="18">
                  <c:v>43647</c:v>
                </c:pt>
                <c:pt idx="19">
                  <c:v>43663</c:v>
                </c:pt>
                <c:pt idx="20">
                  <c:v>43691</c:v>
                </c:pt>
                <c:pt idx="21">
                  <c:v>43746</c:v>
                </c:pt>
                <c:pt idx="22">
                  <c:v>43752</c:v>
                </c:pt>
                <c:pt idx="23">
                  <c:v>43776</c:v>
                </c:pt>
                <c:pt idx="24">
                  <c:v>43839</c:v>
                </c:pt>
                <c:pt idx="25">
                  <c:v>43848</c:v>
                </c:pt>
                <c:pt idx="26">
                  <c:v>43857</c:v>
                </c:pt>
                <c:pt idx="27">
                  <c:v>43864</c:v>
                </c:pt>
                <c:pt idx="28">
                  <c:v>43896</c:v>
                </c:pt>
                <c:pt idx="29">
                  <c:v>43942</c:v>
                </c:pt>
                <c:pt idx="30">
                  <c:v>43973</c:v>
                </c:pt>
                <c:pt idx="31">
                  <c:v>43997</c:v>
                </c:pt>
                <c:pt idx="32">
                  <c:v>44012</c:v>
                </c:pt>
                <c:pt idx="33">
                  <c:v>44018</c:v>
                </c:pt>
                <c:pt idx="34">
                  <c:v>44033</c:v>
                </c:pt>
                <c:pt idx="35">
                  <c:v>44039</c:v>
                </c:pt>
                <c:pt idx="36">
                  <c:v>44061</c:v>
                </c:pt>
                <c:pt idx="37">
                  <c:v>44082</c:v>
                </c:pt>
                <c:pt idx="38">
                  <c:v>44116</c:v>
                </c:pt>
                <c:pt idx="39">
                  <c:v>44138</c:v>
                </c:pt>
                <c:pt idx="40">
                  <c:v>44153</c:v>
                </c:pt>
                <c:pt idx="41">
                  <c:v>44208</c:v>
                </c:pt>
                <c:pt idx="42">
                  <c:v>44222</c:v>
                </c:pt>
                <c:pt idx="43">
                  <c:v>44238</c:v>
                </c:pt>
                <c:pt idx="44">
                  <c:v>44241</c:v>
                </c:pt>
                <c:pt idx="45">
                  <c:v>44242</c:v>
                </c:pt>
                <c:pt idx="46">
                  <c:v>44278</c:v>
                </c:pt>
                <c:pt idx="47">
                  <c:v>44294</c:v>
                </c:pt>
                <c:pt idx="48">
                  <c:v>44321</c:v>
                </c:pt>
                <c:pt idx="49">
                  <c:v>44325</c:v>
                </c:pt>
                <c:pt idx="50">
                  <c:v>44364</c:v>
                </c:pt>
                <c:pt idx="51">
                  <c:v>44390</c:v>
                </c:pt>
                <c:pt idx="52">
                  <c:v>44391</c:v>
                </c:pt>
                <c:pt idx="53">
                  <c:v>44396</c:v>
                </c:pt>
                <c:pt idx="54">
                  <c:v>44453</c:v>
                </c:pt>
                <c:pt idx="55">
                  <c:v>44494</c:v>
                </c:pt>
                <c:pt idx="56">
                  <c:v>44676</c:v>
                </c:pt>
                <c:pt idx="57">
                  <c:v>44848</c:v>
                </c:pt>
                <c:pt idx="58">
                  <c:v>44852</c:v>
                </c:pt>
                <c:pt idx="59">
                  <c:v>44869</c:v>
                </c:pt>
                <c:pt idx="60">
                  <c:v>44898</c:v>
                </c:pt>
              </c:numCache>
            </c:numRef>
          </c:xVal>
          <c:yVal>
            <c:numRef>
              <c:f>Summary_GTR1!$R$14:$R$75</c:f>
              <c:numCache>
                <c:formatCode>0.0%</c:formatCode>
                <c:ptCount val="62"/>
                <c:pt idx="0">
                  <c:v>3.657091478113772E-3</c:v>
                </c:pt>
                <c:pt idx="1">
                  <c:v>-1.3561212138977208E-3</c:v>
                </c:pt>
                <c:pt idx="2">
                  <c:v>-4.6510560172148274E-3</c:v>
                </c:pt>
                <c:pt idx="3">
                  <c:v>2.3048969386274543E-4</c:v>
                </c:pt>
                <c:pt idx="4">
                  <c:v>2.1195960591362528E-3</c:v>
                </c:pt>
                <c:pt idx="5">
                  <c:v>-2.5888543590669721E-3</c:v>
                </c:pt>
                <c:pt idx="6">
                  <c:v>-3.84377009749437E-3</c:v>
                </c:pt>
                <c:pt idx="7">
                  <c:v>-7.1458289508251616E-3</c:v>
                </c:pt>
                <c:pt idx="8">
                  <c:v>-1.5950127454158469E-3</c:v>
                </c:pt>
                <c:pt idx="9">
                  <c:v>-7.4212039101092531E-3</c:v>
                </c:pt>
                <c:pt idx="10">
                  <c:v>-2.1776045591995752E-3</c:v>
                </c:pt>
                <c:pt idx="11">
                  <c:v>-8.8267689703909191E-3</c:v>
                </c:pt>
                <c:pt idx="12">
                  <c:v>-3.1685752439251091E-3</c:v>
                </c:pt>
                <c:pt idx="13">
                  <c:v>-3.173941193110319E-3</c:v>
                </c:pt>
                <c:pt idx="14">
                  <c:v>3.8510643791485055E-3</c:v>
                </c:pt>
                <c:pt idx="15">
                  <c:v>1.159952933406605E-2</c:v>
                </c:pt>
                <c:pt idx="16">
                  <c:v>-4.5552013056425755E-3</c:v>
                </c:pt>
                <c:pt idx="17">
                  <c:v>-6.9649762680479288E-3</c:v>
                </c:pt>
                <c:pt idx="18">
                  <c:v>-3.7204786516452648E-3</c:v>
                </c:pt>
                <c:pt idx="19">
                  <c:v>-8.2960209719992184E-3</c:v>
                </c:pt>
                <c:pt idx="20">
                  <c:v>-5.4074016034456607E-3</c:v>
                </c:pt>
                <c:pt idx="21">
                  <c:v>2.6832706939281525E-3</c:v>
                </c:pt>
                <c:pt idx="22">
                  <c:v>-1.0217537537134946E-3</c:v>
                </c:pt>
                <c:pt idx="23">
                  <c:v>-2.3961650233104148E-3</c:v>
                </c:pt>
                <c:pt idx="24">
                  <c:v>-1.8492318167406818E-3</c:v>
                </c:pt>
                <c:pt idx="25">
                  <c:v>-9.0987672201325864E-4</c:v>
                </c:pt>
                <c:pt idx="27">
                  <c:v>3.4577251490202077E-3</c:v>
                </c:pt>
                <c:pt idx="28">
                  <c:v>-3.3245154004576394E-3</c:v>
                </c:pt>
                <c:pt idx="29">
                  <c:v>-3.8736148510021273E-5</c:v>
                </c:pt>
                <c:pt idx="30">
                  <c:v>-2.9617076877760384E-3</c:v>
                </c:pt>
                <c:pt idx="31">
                  <c:v>-1.2168937495132814E-3</c:v>
                </c:pt>
                <c:pt idx="32">
                  <c:v>1.1290288915288826E-3</c:v>
                </c:pt>
                <c:pt idx="33">
                  <c:v>8.8766099299597556E-4</c:v>
                </c:pt>
                <c:pt idx="34">
                  <c:v>-3.7870438667322315E-3</c:v>
                </c:pt>
                <c:pt idx="35">
                  <c:v>-5.3020231877373147E-3</c:v>
                </c:pt>
                <c:pt idx="36">
                  <c:v>3.9375457548758153E-3</c:v>
                </c:pt>
                <c:pt idx="37">
                  <c:v>-2.5148823427962874E-3</c:v>
                </c:pt>
                <c:pt idx="38">
                  <c:v>-3.4336791831912628E-3</c:v>
                </c:pt>
                <c:pt idx="39">
                  <c:v>-1.9331723468731798E-3</c:v>
                </c:pt>
                <c:pt idx="40">
                  <c:v>-1.3489076181346649E-3</c:v>
                </c:pt>
                <c:pt idx="41">
                  <c:v>-7.8069318034489354E-3</c:v>
                </c:pt>
                <c:pt idx="42">
                  <c:v>-3.3174594495072318E-3</c:v>
                </c:pt>
                <c:pt idx="43">
                  <c:v>-6.2651876837583886E-3</c:v>
                </c:pt>
                <c:pt idx="44">
                  <c:v>-1.7576648001108586E-3</c:v>
                </c:pt>
                <c:pt idx="45">
                  <c:v>-5.3049134535385623E-3</c:v>
                </c:pt>
                <c:pt idx="46">
                  <c:v>-2.827834710760091E-3</c:v>
                </c:pt>
                <c:pt idx="47">
                  <c:v>-6.8454154612883622E-3</c:v>
                </c:pt>
                <c:pt idx="48">
                  <c:v>-9.9610671205943024E-3</c:v>
                </c:pt>
                <c:pt idx="49">
                  <c:v>-1.4297051965251328E-2</c:v>
                </c:pt>
                <c:pt idx="50">
                  <c:v>-8.1254745159620168E-3</c:v>
                </c:pt>
                <c:pt idx="51">
                  <c:v>-1.2572717526721955E-2</c:v>
                </c:pt>
                <c:pt idx="52">
                  <c:v>-1.2560206000053031E-2</c:v>
                </c:pt>
                <c:pt idx="53">
                  <c:v>-1.1214558191960489E-2</c:v>
                </c:pt>
                <c:pt idx="54">
                  <c:v>-1.0872167061630411E-2</c:v>
                </c:pt>
                <c:pt idx="55">
                  <c:v>-5.7034747023435584E-3</c:v>
                </c:pt>
                <c:pt idx="56">
                  <c:v>-4.8843186823607221E-3</c:v>
                </c:pt>
                <c:pt idx="57">
                  <c:v>-1.1466195789890943E-2</c:v>
                </c:pt>
                <c:pt idx="58">
                  <c:v>-1.644167419607756E-2</c:v>
                </c:pt>
                <c:pt idx="59">
                  <c:v>-4.8989979973806941E-3</c:v>
                </c:pt>
                <c:pt idx="60">
                  <c:v>-2.8646595354259174E-3</c:v>
                </c:pt>
                <c:pt idx="61">
                  <c:v>-1.1042461045466578E-2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C-4976-A7D2-C99023735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2415"/>
        <c:axId val="40854079"/>
      </c:scatterChart>
      <c:valAx>
        <c:axId val="408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4079"/>
        <c:crosses val="autoZero"/>
        <c:crossBetween val="midCat"/>
      </c:valAx>
      <c:valAx>
        <c:axId val="408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Reference value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185737</xdr:colOff>
      <xdr:row>5</xdr:row>
      <xdr:rowOff>171449</xdr:rowOff>
    </xdr:from>
    <xdr:to>
      <xdr:col>98</xdr:col>
      <xdr:colOff>133349</xdr:colOff>
      <xdr:row>31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3</xdr:row>
      <xdr:rowOff>157161</xdr:rowOff>
    </xdr:from>
    <xdr:to>
      <xdr:col>30</xdr:col>
      <xdr:colOff>114300</xdr:colOff>
      <xdr:row>23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0CAC9-F60B-4A95-9755-CF0791041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19050</xdr:colOff>
      <xdr:row>24</xdr:row>
      <xdr:rowOff>123825</xdr:rowOff>
    </xdr:from>
    <xdr:to>
      <xdr:col>30</xdr:col>
      <xdr:colOff>114300</xdr:colOff>
      <xdr:row>46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6A600-2ACF-4625-8558-06D876502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38100</xdr:colOff>
      <xdr:row>47</xdr:row>
      <xdr:rowOff>133350</xdr:rowOff>
    </xdr:from>
    <xdr:to>
      <xdr:col>30</xdr:col>
      <xdr:colOff>133350</xdr:colOff>
      <xdr:row>69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B9B387-4BC9-4E41-B09A-9265BC0A1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4</xdr:row>
      <xdr:rowOff>0</xdr:rowOff>
    </xdr:from>
    <xdr:to>
      <xdr:col>41</xdr:col>
      <xdr:colOff>95250</xdr:colOff>
      <xdr:row>23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5B9DC-AEC7-4A44-86AD-AA78C52A8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25</xdr:row>
      <xdr:rowOff>0</xdr:rowOff>
    </xdr:from>
    <xdr:to>
      <xdr:col>41</xdr:col>
      <xdr:colOff>95250</xdr:colOff>
      <xdr:row>47</xdr:row>
      <xdr:rowOff>4763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C99240-9691-473D-A77D-1C6709CE8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48</xdr:row>
      <xdr:rowOff>0</xdr:rowOff>
    </xdr:from>
    <xdr:to>
      <xdr:col>41</xdr:col>
      <xdr:colOff>95250</xdr:colOff>
      <xdr:row>69</xdr:row>
      <xdr:rowOff>128588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86E10F-A175-4D1F-8238-A81E6D8A1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4</xdr:row>
      <xdr:rowOff>0</xdr:rowOff>
    </xdr:from>
    <xdr:to>
      <xdr:col>52</xdr:col>
      <xdr:colOff>95250</xdr:colOff>
      <xdr:row>23</xdr:row>
      <xdr:rowOff>157163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764C55-45A4-448F-A91E-E51BBDD74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25</xdr:row>
      <xdr:rowOff>0</xdr:rowOff>
    </xdr:from>
    <xdr:to>
      <xdr:col>52</xdr:col>
      <xdr:colOff>95250</xdr:colOff>
      <xdr:row>47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C9A366-D0FF-4FD2-97A8-3A4E2EDA6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561974</xdr:colOff>
      <xdr:row>6</xdr:row>
      <xdr:rowOff>166686</xdr:rowOff>
    </xdr:from>
    <xdr:to>
      <xdr:col>96</xdr:col>
      <xdr:colOff>571499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A1276-A6F7-4D37-AB64-7413F78A0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10582</xdr:colOff>
      <xdr:row>3</xdr:row>
      <xdr:rowOff>4233</xdr:rowOff>
    </xdr:from>
    <xdr:to>
      <xdr:col>29</xdr:col>
      <xdr:colOff>571499</xdr:colOff>
      <xdr:row>20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E6C62-DF63-4F3D-A3EF-5410E375A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22</xdr:row>
      <xdr:rowOff>0</xdr:rowOff>
    </xdr:from>
    <xdr:to>
      <xdr:col>29</xdr:col>
      <xdr:colOff>560917</xdr:colOff>
      <xdr:row>39</xdr:row>
      <xdr:rowOff>186266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CCD173-0C41-4023-9533-CB53A6652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29</xdr:col>
      <xdr:colOff>560917</xdr:colOff>
      <xdr:row>59</xdr:row>
      <xdr:rowOff>175683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7296CC-54C4-4D40-B925-DAF48610D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</xdr:row>
      <xdr:rowOff>0</xdr:rowOff>
    </xdr:from>
    <xdr:to>
      <xdr:col>40</xdr:col>
      <xdr:colOff>560917</xdr:colOff>
      <xdr:row>20</xdr:row>
      <xdr:rowOff>165099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C9F262-C2CD-4A99-A54B-80D564E5A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22</xdr:row>
      <xdr:rowOff>0</xdr:rowOff>
    </xdr:from>
    <xdr:to>
      <xdr:col>40</xdr:col>
      <xdr:colOff>560917</xdr:colOff>
      <xdr:row>39</xdr:row>
      <xdr:rowOff>186266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9D598C-29D6-48E2-BFE9-AE8320A5E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40</xdr:col>
      <xdr:colOff>560917</xdr:colOff>
      <xdr:row>59</xdr:row>
      <xdr:rowOff>175683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EC3DB2-7500-4029-89E7-604E00AE0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3</xdr:row>
      <xdr:rowOff>0</xdr:rowOff>
    </xdr:from>
    <xdr:to>
      <xdr:col>51</xdr:col>
      <xdr:colOff>560917</xdr:colOff>
      <xdr:row>20</xdr:row>
      <xdr:rowOff>165099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B1E5A3-25C7-4C68-9402-2CF263264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22</xdr:row>
      <xdr:rowOff>0</xdr:rowOff>
    </xdr:from>
    <xdr:to>
      <xdr:col>51</xdr:col>
      <xdr:colOff>560917</xdr:colOff>
      <xdr:row>39</xdr:row>
      <xdr:rowOff>186266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46B42F-295B-4676-80C6-B6301A500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2</xdr:row>
      <xdr:rowOff>157162</xdr:rowOff>
    </xdr:from>
    <xdr:to>
      <xdr:col>27</xdr:col>
      <xdr:colOff>390525</xdr:colOff>
      <xdr:row>45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85718D-A89F-4495-8497-9C6B361D4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3</xdr:row>
      <xdr:rowOff>157161</xdr:rowOff>
    </xdr:from>
    <xdr:to>
      <xdr:col>30</xdr:col>
      <xdr:colOff>114300</xdr:colOff>
      <xdr:row>23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DCB69-3326-4304-A6C3-56235AB04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19050</xdr:colOff>
      <xdr:row>24</xdr:row>
      <xdr:rowOff>123825</xdr:rowOff>
    </xdr:from>
    <xdr:to>
      <xdr:col>30</xdr:col>
      <xdr:colOff>114300</xdr:colOff>
      <xdr:row>46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C3CD6-1C80-4FAB-82B6-ECABF3882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38100</xdr:colOff>
      <xdr:row>47</xdr:row>
      <xdr:rowOff>133350</xdr:rowOff>
    </xdr:from>
    <xdr:to>
      <xdr:col>30</xdr:col>
      <xdr:colOff>133350</xdr:colOff>
      <xdr:row>69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ED5E96-D14C-4258-A71D-1F43383E9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4</xdr:row>
      <xdr:rowOff>0</xdr:rowOff>
    </xdr:from>
    <xdr:to>
      <xdr:col>41</xdr:col>
      <xdr:colOff>95250</xdr:colOff>
      <xdr:row>23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9A2348-9F82-4468-86A7-500A6C31A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25</xdr:row>
      <xdr:rowOff>0</xdr:rowOff>
    </xdr:from>
    <xdr:to>
      <xdr:col>41</xdr:col>
      <xdr:colOff>95250</xdr:colOff>
      <xdr:row>47</xdr:row>
      <xdr:rowOff>4763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FE2FA9-D1C4-4F4B-A1BC-4AE6E223A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48</xdr:row>
      <xdr:rowOff>0</xdr:rowOff>
    </xdr:from>
    <xdr:to>
      <xdr:col>41</xdr:col>
      <xdr:colOff>95250</xdr:colOff>
      <xdr:row>69</xdr:row>
      <xdr:rowOff>128588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E5325A-810D-49E8-B505-BBB53C2DE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4</xdr:row>
      <xdr:rowOff>0</xdr:rowOff>
    </xdr:from>
    <xdr:to>
      <xdr:col>52</xdr:col>
      <xdr:colOff>95250</xdr:colOff>
      <xdr:row>23</xdr:row>
      <xdr:rowOff>157163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8BAF1E-0F31-4AE7-9BC3-22F8C2908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25</xdr:row>
      <xdr:rowOff>0</xdr:rowOff>
    </xdr:from>
    <xdr:to>
      <xdr:col>52</xdr:col>
      <xdr:colOff>95250</xdr:colOff>
      <xdr:row>47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27FB00-CE76-41D7-BF48-3BDD5E4D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10582</xdr:colOff>
      <xdr:row>3</xdr:row>
      <xdr:rowOff>4233</xdr:rowOff>
    </xdr:from>
    <xdr:to>
      <xdr:col>29</xdr:col>
      <xdr:colOff>571499</xdr:colOff>
      <xdr:row>20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EAC6F-71DD-4244-B95A-491C3CF92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22</xdr:row>
      <xdr:rowOff>0</xdr:rowOff>
    </xdr:from>
    <xdr:to>
      <xdr:col>29</xdr:col>
      <xdr:colOff>560917</xdr:colOff>
      <xdr:row>39</xdr:row>
      <xdr:rowOff>186266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2C02D8A-10BC-4F5B-8423-D9DFE215A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29</xdr:col>
      <xdr:colOff>560917</xdr:colOff>
      <xdr:row>59</xdr:row>
      <xdr:rowOff>175683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7F14CA-7ED9-439C-A6AB-5F9105780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</xdr:row>
      <xdr:rowOff>0</xdr:rowOff>
    </xdr:from>
    <xdr:to>
      <xdr:col>40</xdr:col>
      <xdr:colOff>560917</xdr:colOff>
      <xdr:row>20</xdr:row>
      <xdr:rowOff>165099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E86FD316-9A79-4B6C-A385-634545718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22</xdr:row>
      <xdr:rowOff>0</xdr:rowOff>
    </xdr:from>
    <xdr:to>
      <xdr:col>40</xdr:col>
      <xdr:colOff>560917</xdr:colOff>
      <xdr:row>39</xdr:row>
      <xdr:rowOff>186266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D12E1BA5-DE48-4495-BC75-02FD508DB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40</xdr:col>
      <xdr:colOff>560917</xdr:colOff>
      <xdr:row>59</xdr:row>
      <xdr:rowOff>175683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D4E1E1AD-3529-42D5-BBCD-7D96EB1A0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3</xdr:row>
      <xdr:rowOff>0</xdr:rowOff>
    </xdr:from>
    <xdr:to>
      <xdr:col>51</xdr:col>
      <xdr:colOff>560917</xdr:colOff>
      <xdr:row>20</xdr:row>
      <xdr:rowOff>165099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2A372D65-FE88-40FE-8558-CF3FFAB2C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22</xdr:row>
      <xdr:rowOff>0</xdr:rowOff>
    </xdr:from>
    <xdr:to>
      <xdr:col>51</xdr:col>
      <xdr:colOff>560917</xdr:colOff>
      <xdr:row>39</xdr:row>
      <xdr:rowOff>186266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A6419DFE-E52F-4A82-BEC8-F4BB23088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Gemensam\03%20QA%20Program\QA%20periodiska%20kontroller\05%20M&#229;nadskontroller\053%20SW%20dose%20check\01_Results\Summary_GTR1_GTR2_dose%20in%20SW_SingleLayer_Roos%20IC.xlsx" TargetMode="External"/><Relationship Id="rId1" Type="http://schemas.openxmlformats.org/officeDocument/2006/relationships/externalLinkPath" Target="Summary_GTR1_GTR2_dose%20in%20SW_SingleLayer_Roos%20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_GTR2 (3)"/>
      <sheetName val="Summary_GTR1 (3)"/>
      <sheetName val="Sheet1"/>
    </sheetNames>
    <sheetDataSet>
      <sheetData sheetId="0">
        <row r="13">
          <cell r="B13">
            <v>43391</v>
          </cell>
          <cell r="K13">
            <v>2.3733421219840345E-4</v>
          </cell>
          <cell r="L13">
            <v>-1.4359330603054277E-3</v>
          </cell>
          <cell r="M13">
            <v>3.093035396979138E-3</v>
          </cell>
          <cell r="N13">
            <v>-6.5821760807549534E-4</v>
          </cell>
          <cell r="O13">
            <v>-3.7486378216547989E-3</v>
          </cell>
          <cell r="P13">
            <v>5.380301912929486E-4</v>
          </cell>
          <cell r="Q13">
            <v>-1.7632559367737333E-3</v>
          </cell>
          <cell r="R13">
            <v>-3.062253440419882E-3</v>
          </cell>
        </row>
        <row r="14">
          <cell r="B14">
            <v>43392</v>
          </cell>
          <cell r="K14">
            <v>-2.8340721232079646E-3</v>
          </cell>
          <cell r="L14">
            <v>-1.6872587416272289E-3</v>
          </cell>
          <cell r="M14">
            <v>-5.8750675891822146E-3</v>
          </cell>
          <cell r="N14">
            <v>-4.0438167669589742E-3</v>
          </cell>
          <cell r="O14">
            <v>-2.4656955009111359E-3</v>
          </cell>
          <cell r="P14">
            <v>-2.1574516661043708E-3</v>
          </cell>
          <cell r="Q14">
            <v>-3.8828766170804219E-3</v>
          </cell>
          <cell r="R14">
            <v>-3.4265725663309432E-3</v>
          </cell>
        </row>
        <row r="15">
          <cell r="B15">
            <v>43395</v>
          </cell>
          <cell r="K15">
            <v>-9.6109968446500549E-4</v>
          </cell>
          <cell r="L15">
            <v>2.4905032474951128E-3</v>
          </cell>
          <cell r="M15">
            <v>1.7181589813044518E-3</v>
          </cell>
          <cell r="N15">
            <v>4.2419816822314438E-3</v>
          </cell>
          <cell r="O15">
            <v>4.6427660867176535E-3</v>
          </cell>
          <cell r="P15">
            <v>2.7474552145607678E-3</v>
          </cell>
          <cell r="Q15">
            <v>3.8275074529341424E-3</v>
          </cell>
          <cell r="R15">
            <v>3.1034520251056463E-3</v>
          </cell>
        </row>
        <row r="16">
          <cell r="B16">
            <v>43398</v>
          </cell>
          <cell r="K16">
            <v>5.7207596954946816E-3</v>
          </cell>
          <cell r="L16">
            <v>4.0205118011307217E-3</v>
          </cell>
          <cell r="M16">
            <v>2.2855228523916971E-3</v>
          </cell>
          <cell r="N16">
            <v>5.1526207401257906E-3</v>
          </cell>
          <cell r="O16">
            <v>4.0001783431604654E-3</v>
          </cell>
          <cell r="P16">
            <v>3.2690439054408049E-3</v>
          </cell>
          <cell r="Q16">
            <v>2.7036354742795421E-3</v>
          </cell>
          <cell r="R16">
            <v>3.8961601102287524E-3</v>
          </cell>
        </row>
        <row r="17">
          <cell r="B17">
            <v>43399</v>
          </cell>
          <cell r="K17">
            <v>-2.1629221000198928E-3</v>
          </cell>
          <cell r="L17">
            <v>-3.3878232466926228E-3</v>
          </cell>
          <cell r="M17">
            <v>-1.2216496414931832E-3</v>
          </cell>
          <cell r="N17">
            <v>-4.6925680473224318E-3</v>
          </cell>
          <cell r="O17">
            <v>-2.428611107311851E-3</v>
          </cell>
          <cell r="P17">
            <v>-4.3970776451895954E-3</v>
          </cell>
          <cell r="Q17">
            <v>-8.8501037335941835E-4</v>
          </cell>
          <cell r="R17">
            <v>-5.107861285839066E-4</v>
          </cell>
        </row>
        <row r="18">
          <cell r="B18">
            <v>43409</v>
          </cell>
          <cell r="M18">
            <v>-6.0514372545051875E-3</v>
          </cell>
          <cell r="N18">
            <v>-8.4231991237753157E-3</v>
          </cell>
          <cell r="O18">
            <v>-5.4623517000524924E-3</v>
          </cell>
          <cell r="P18">
            <v>-5.7753957692678881E-3</v>
          </cell>
          <cell r="Q18">
            <v>-2.3443148923294466E-3</v>
          </cell>
          <cell r="R18">
            <v>-3.399810489777555E-3</v>
          </cell>
        </row>
        <row r="19">
          <cell r="B19">
            <v>43410</v>
          </cell>
          <cell r="K19">
            <v>-3.9490573766023385E-3</v>
          </cell>
          <cell r="L19">
            <v>-5.5653152445417353E-3</v>
          </cell>
          <cell r="M19">
            <v>-6.2202744869622739E-3</v>
          </cell>
          <cell r="N19">
            <v>-7.3179339023652368E-3</v>
          </cell>
          <cell r="O19">
            <v>-6.5984691399235684E-3</v>
          </cell>
          <cell r="P19">
            <v>-7.4473172668794163E-3</v>
          </cell>
          <cell r="Q19">
            <v>-5.0714451391943305E-3</v>
          </cell>
          <cell r="R19">
            <v>-6.4563807631869974E-3</v>
          </cell>
        </row>
        <row r="20">
          <cell r="B20">
            <v>43431</v>
          </cell>
          <cell r="M20">
            <v>-3.3926658524110476E-3</v>
          </cell>
          <cell r="N20">
            <v>-7.2463222752421341E-3</v>
          </cell>
          <cell r="O20">
            <v>-8.3444581845580901E-3</v>
          </cell>
          <cell r="P20">
            <v>-6.8025731724847827E-3</v>
          </cell>
          <cell r="Q20">
            <v>-4.4429243980034228E-3</v>
          </cell>
          <cell r="R20">
            <v>-4.088953456742539E-3</v>
          </cell>
        </row>
        <row r="21">
          <cell r="B21">
            <v>43431</v>
          </cell>
          <cell r="K21">
            <v>-4.5990247284968255E-3</v>
          </cell>
          <cell r="L21">
            <v>-5.3572450458370113E-3</v>
          </cell>
          <cell r="M21">
            <v>-5.4510214204475105E-3</v>
          </cell>
          <cell r="N21">
            <v>-9.8203373759006007E-3</v>
          </cell>
          <cell r="O21">
            <v>-8.4084483466421167E-3</v>
          </cell>
          <cell r="P21">
            <v>-7.5684367582662393E-3</v>
          </cell>
          <cell r="Q21">
            <v>-5.3859249116450236E-3</v>
          </cell>
          <cell r="R21">
            <v>-4.5255650510183099E-3</v>
          </cell>
        </row>
        <row r="22">
          <cell r="B22">
            <v>43529</v>
          </cell>
          <cell r="K22">
            <v>-6.2560864818093087E-3</v>
          </cell>
          <cell r="L22">
            <v>-7.6792853239191494E-3</v>
          </cell>
          <cell r="M22">
            <v>-6.0307318810799426E-3</v>
          </cell>
          <cell r="N22">
            <v>-1.0267439465750483E-2</v>
          </cell>
          <cell r="O22">
            <v>-1.0400608727117899E-2</v>
          </cell>
          <cell r="P22">
            <v>-9.716249459556292E-3</v>
          </cell>
          <cell r="Q22">
            <v>-1.1164528802057649E-2</v>
          </cell>
          <cell r="R22">
            <v>-9.1683383308245325E-3</v>
          </cell>
        </row>
        <row r="23">
          <cell r="B23">
            <v>43542</v>
          </cell>
          <cell r="K23">
            <v>-6.0335184033826206E-3</v>
          </cell>
          <cell r="L23">
            <v>-5.974436511226533E-3</v>
          </cell>
          <cell r="M23">
            <v>-5.1413532026008957E-3</v>
          </cell>
          <cell r="N23">
            <v>-7.3893282838263241E-3</v>
          </cell>
          <cell r="O23">
            <v>7.3167157343445588E-4</v>
          </cell>
          <cell r="P23">
            <v>-1.6775563859651177E-3</v>
          </cell>
          <cell r="Q23">
            <v>-5.8577714604504116E-3</v>
          </cell>
          <cell r="R23">
            <v>-3.8935780883729842E-3</v>
          </cell>
        </row>
        <row r="24">
          <cell r="B24">
            <v>43577</v>
          </cell>
          <cell r="K24">
            <v>-4.1772623123553787E-3</v>
          </cell>
          <cell r="L24">
            <v>-6.1551488014537359E-3</v>
          </cell>
          <cell r="M24">
            <v>-6.8404084651487729E-3</v>
          </cell>
          <cell r="N24">
            <v>-9.6925747376148674E-3</v>
          </cell>
          <cell r="O24">
            <v>-8.0629610905043059E-3</v>
          </cell>
          <cell r="P24">
            <v>-1.0584739248360786E-2</v>
          </cell>
          <cell r="Q24">
            <v>-7.8331077564124385E-3</v>
          </cell>
          <cell r="R24">
            <v>-8.6876314540432764E-3</v>
          </cell>
        </row>
        <row r="25">
          <cell r="B25">
            <v>43577</v>
          </cell>
          <cell r="K25">
            <v>-5.6797106190659141E-3</v>
          </cell>
          <cell r="L25">
            <v>-4.7838433283686754E-3</v>
          </cell>
          <cell r="M25">
            <v>-3.51500681117356E-3</v>
          </cell>
          <cell r="N25">
            <v>-6.9590099914769166E-3</v>
          </cell>
          <cell r="O25">
            <v>-6.6484188371872532E-3</v>
          </cell>
          <cell r="P25">
            <v>-8.2333656433252189E-3</v>
          </cell>
          <cell r="Q25">
            <v>-6.9487484721547643E-3</v>
          </cell>
          <cell r="R25">
            <v>-7.8519976611189923E-3</v>
          </cell>
        </row>
        <row r="26">
          <cell r="B26">
            <v>43613</v>
          </cell>
          <cell r="K26">
            <v>-1.197917248874969E-3</v>
          </cell>
          <cell r="L26">
            <v>-1.7409334457352266E-3</v>
          </cell>
          <cell r="M26">
            <v>2.4309620396449905E-3</v>
          </cell>
          <cell r="N26">
            <v>-5.0564150196186208E-4</v>
          </cell>
          <cell r="O26">
            <v>-6.7608031725974183E-4</v>
          </cell>
          <cell r="P26">
            <v>3.0672870776047301E-3</v>
          </cell>
          <cell r="Q26">
            <v>-1.3200710725412845E-3</v>
          </cell>
          <cell r="R26">
            <v>-5.3878459868463846E-3</v>
          </cell>
        </row>
        <row r="27">
          <cell r="B27">
            <v>43670</v>
          </cell>
          <cell r="K27">
            <v>-1.0330148064130462E-4</v>
          </cell>
          <cell r="L27">
            <v>-9.596023556396327E-4</v>
          </cell>
          <cell r="M27">
            <v>1.1416606448799715E-3</v>
          </cell>
          <cell r="N27">
            <v>-2.5437960127916437E-4</v>
          </cell>
          <cell r="O27">
            <v>-3.7945119605520272E-4</v>
          </cell>
          <cell r="P27">
            <v>1.4393293982855049E-3</v>
          </cell>
          <cell r="Q27">
            <v>-2.2031021141477591E-4</v>
          </cell>
          <cell r="R27">
            <v>-1.3410894325975864E-3</v>
          </cell>
        </row>
        <row r="28">
          <cell r="B28">
            <v>43739</v>
          </cell>
          <cell r="K28">
            <v>4.8447210479536373E-3</v>
          </cell>
          <cell r="L28">
            <v>3.6826181119915535E-3</v>
          </cell>
          <cell r="M28">
            <v>3.9729150728213813E-3</v>
          </cell>
          <cell r="N28">
            <v>3.6616647613336717E-3</v>
          </cell>
          <cell r="O28">
            <v>1.4732842193521112E-3</v>
          </cell>
          <cell r="P28">
            <v>3.9071337944474038E-3</v>
          </cell>
          <cell r="Q28">
            <v>5.6897682985068698E-4</v>
          </cell>
          <cell r="R28">
            <v>4.6523562416966868E-4</v>
          </cell>
        </row>
        <row r="29">
          <cell r="B29">
            <v>43752</v>
          </cell>
          <cell r="K29">
            <v>-7.6903161734032111E-4</v>
          </cell>
          <cell r="L29">
            <v>3.4706308830600996E-4</v>
          </cell>
          <cell r="M29">
            <v>-3.0267340408562937E-5</v>
          </cell>
          <cell r="N29">
            <v>-9.3193752467701785E-4</v>
          </cell>
          <cell r="O29">
            <v>4.9698136976454865E-3</v>
          </cell>
          <cell r="P29">
            <v>1.2138482436210296E-3</v>
          </cell>
          <cell r="Q29">
            <v>-1.0510255891466036E-3</v>
          </cell>
          <cell r="R29">
            <v>-5.6912469582667269E-3</v>
          </cell>
        </row>
        <row r="30">
          <cell r="B30">
            <v>43783</v>
          </cell>
          <cell r="K30">
            <v>-1.6449082933783776E-3</v>
          </cell>
          <cell r="L30">
            <v>-1.5567191925025536E-4</v>
          </cell>
          <cell r="M30">
            <v>9.008606036162714E-4</v>
          </cell>
          <cell r="N30">
            <v>-2.98737727911913E-3</v>
          </cell>
          <cell r="O30">
            <v>7.3182725781850699E-4</v>
          </cell>
          <cell r="P30">
            <v>8.8021446801933578E-4</v>
          </cell>
          <cell r="Q30">
            <v>-1.4967785712306503E-3</v>
          </cell>
          <cell r="R30">
            <v>-2.3265112157387913E-3</v>
          </cell>
        </row>
        <row r="31">
          <cell r="B31">
            <v>43806</v>
          </cell>
          <cell r="K31">
            <v>-3.4567037470734086E-5</v>
          </cell>
          <cell r="L31">
            <v>-1.6233181482380177E-3</v>
          </cell>
          <cell r="M31">
            <v>-3.2901365890443124E-3</v>
          </cell>
          <cell r="N31">
            <v>-8.668909191818619E-3</v>
          </cell>
          <cell r="O31">
            <v>-2.6605256649527842E-3</v>
          </cell>
          <cell r="P31">
            <v>-1.8119999318336744E-3</v>
          </cell>
          <cell r="Q31">
            <v>-5.0784982615668106E-3</v>
          </cell>
          <cell r="R31">
            <v>-5.3905694325240283E-3</v>
          </cell>
        </row>
        <row r="32">
          <cell r="B32">
            <v>43839</v>
          </cell>
          <cell r="K32">
            <v>-2.240314939697563E-3</v>
          </cell>
          <cell r="L32">
            <v>-4.333497171553069E-3</v>
          </cell>
          <cell r="M32">
            <v>-4.4370413952719012E-3</v>
          </cell>
          <cell r="N32">
            <v>-3.2355287952855472E-3</v>
          </cell>
          <cell r="O32">
            <v>-4.4314499836006771E-3</v>
          </cell>
          <cell r="P32">
            <v>-5.8581975408138476E-3</v>
          </cell>
          <cell r="Q32">
            <v>-6.207958208918174E-3</v>
          </cell>
          <cell r="R32">
            <v>-7.167950664118794E-3</v>
          </cell>
        </row>
        <row r="33">
          <cell r="B33">
            <v>43864</v>
          </cell>
          <cell r="K33">
            <v>2.9797554593380404E-4</v>
          </cell>
          <cell r="L33">
            <v>-1.7335224688177497E-3</v>
          </cell>
          <cell r="N33">
            <v>6.3586797976815657E-3</v>
          </cell>
          <cell r="O33">
            <v>7.144928504962067E-3</v>
          </cell>
          <cell r="Q33">
            <v>3.682723133922261E-3</v>
          </cell>
          <cell r="R33">
            <v>8.8956190980393757E-4</v>
          </cell>
        </row>
        <row r="34">
          <cell r="B34">
            <v>43895</v>
          </cell>
          <cell r="K34">
            <v>1.5671207887495431E-3</v>
          </cell>
          <cell r="L34">
            <v>-8.6686423457260631E-4</v>
          </cell>
          <cell r="M34">
            <v>1.123966250901498E-3</v>
          </cell>
          <cell r="N34">
            <v>3.2590124061075976E-3</v>
          </cell>
          <cell r="O34">
            <v>3.0856789050763833E-3</v>
          </cell>
          <cell r="P34">
            <v>3.1399180343183453E-3</v>
          </cell>
          <cell r="Q34">
            <v>1.3979250365103724E-4</v>
          </cell>
          <cell r="R34">
            <v>4.5006122395330195E-4</v>
          </cell>
        </row>
        <row r="35">
          <cell r="B35">
            <v>43930</v>
          </cell>
          <cell r="K35">
            <v>9.5418760345133968E-4</v>
          </cell>
          <cell r="L35">
            <v>-5.4579945164745514E-4</v>
          </cell>
          <cell r="M35">
            <v>1.7674458801308912E-3</v>
          </cell>
          <cell r="N35">
            <v>1.3572280320572894E-3</v>
          </cell>
          <cell r="O35">
            <v>1.8516729451996117E-3</v>
          </cell>
          <cell r="P35">
            <v>5.7570005120832768E-4</v>
          </cell>
          <cell r="Q35">
            <v>-2.1760734575794194E-3</v>
          </cell>
          <cell r="R35">
            <v>-2.8094755988139486E-3</v>
          </cell>
        </row>
        <row r="36">
          <cell r="B36">
            <v>43942</v>
          </cell>
          <cell r="K36">
            <v>7.2102396020579107E-4</v>
          </cell>
          <cell r="L36">
            <v>1.2378771914511866E-3</v>
          </cell>
          <cell r="M36">
            <v>3.9757650438110304E-3</v>
          </cell>
          <cell r="N36">
            <v>2.6685995696174025E-3</v>
          </cell>
          <cell r="O36">
            <v>3.6870492161704682E-3</v>
          </cell>
          <cell r="P36">
            <v>5.9893212997765843E-3</v>
          </cell>
          <cell r="Q36">
            <v>2.0588799283813852E-3</v>
          </cell>
          <cell r="R36">
            <v>1.4755628242708596E-3</v>
          </cell>
        </row>
        <row r="37">
          <cell r="B37">
            <v>43978</v>
          </cell>
          <cell r="K37">
            <v>1.1202728684380769E-3</v>
          </cell>
          <cell r="L37">
            <v>-8.6787019536660459E-4</v>
          </cell>
          <cell r="M37">
            <v>2.37223260453856E-3</v>
          </cell>
          <cell r="N37">
            <v>1.1785771508885379E-3</v>
          </cell>
          <cell r="O37">
            <v>1.4708679649160228E-3</v>
          </cell>
          <cell r="P37">
            <v>3.9697653558383728E-3</v>
          </cell>
          <cell r="Q37">
            <v>4.8366580913472568E-4</v>
          </cell>
          <cell r="R37">
            <v>-1.8411080394942214E-4</v>
          </cell>
        </row>
        <row r="38">
          <cell r="B38">
            <v>43999</v>
          </cell>
          <cell r="K38">
            <v>-2.2584939437761964E-3</v>
          </cell>
          <cell r="L38">
            <v>-2.0027429330129465E-3</v>
          </cell>
          <cell r="M38">
            <v>1.3167460249869922E-3</v>
          </cell>
          <cell r="N38">
            <v>-3.9679775283241181E-4</v>
          </cell>
          <cell r="O38">
            <v>-3.7562444930017147E-4</v>
          </cell>
          <cell r="P38">
            <v>7.4726434692795607E-4</v>
          </cell>
          <cell r="Q38">
            <v>-7.7093328983857123E-4</v>
          </cell>
          <cell r="R38">
            <v>-3.0556193898194639E-3</v>
          </cell>
        </row>
        <row r="39">
          <cell r="B39">
            <v>44012</v>
          </cell>
          <cell r="K39">
            <v>-7.5964548974594148E-4</v>
          </cell>
          <cell r="L39">
            <v>-1.3620975112842437E-3</v>
          </cell>
          <cell r="M39">
            <v>2.4072757077109319E-3</v>
          </cell>
          <cell r="N39">
            <v>1.1925674783916929E-3</v>
          </cell>
          <cell r="O39">
            <v>4.4387621050383519E-3</v>
          </cell>
          <cell r="P39">
            <v>3.7397924059936472E-3</v>
          </cell>
          <cell r="Q39">
            <v>2.3541241475706354E-3</v>
          </cell>
          <cell r="R39">
            <v>5.965614525702545E-4</v>
          </cell>
        </row>
        <row r="40">
          <cell r="B40">
            <v>44018</v>
          </cell>
          <cell r="K40">
            <v>-2.3083497190601321E-4</v>
          </cell>
          <cell r="L40">
            <v>3.9616602133643042E-3</v>
          </cell>
          <cell r="M40">
            <v>7.5405135349482233E-3</v>
          </cell>
          <cell r="N40">
            <v>9.4583471892555337E-3</v>
          </cell>
          <cell r="O40">
            <v>1.2557261304809497E-2</v>
          </cell>
          <cell r="P40">
            <v>1.3337782352801364E-2</v>
          </cell>
          <cell r="Q40">
            <v>1.0473340175275681E-2</v>
          </cell>
          <cell r="R40">
            <v>9.6795756268104327E-3</v>
          </cell>
        </row>
        <row r="41">
          <cell r="B41">
            <v>44018</v>
          </cell>
          <cell r="K41">
            <v>-3.6836622674244479E-3</v>
          </cell>
          <cell r="L41">
            <v>-3.0233282178772081E-3</v>
          </cell>
          <cell r="M41">
            <v>-7.2082225191727467E-4</v>
          </cell>
          <cell r="N41">
            <v>3.7685395443864955E-4</v>
          </cell>
          <cell r="O41">
            <v>4.128542182968431E-4</v>
          </cell>
          <cell r="P41">
            <v>1.4961395769721442E-3</v>
          </cell>
          <cell r="Q41">
            <v>-8.6759708224570797E-4</v>
          </cell>
          <cell r="R41">
            <v>-2.7945680287654318E-3</v>
          </cell>
        </row>
        <row r="42">
          <cell r="B42">
            <v>44039</v>
          </cell>
          <cell r="K42">
            <v>2.1968700515637707E-3</v>
          </cell>
          <cell r="L42">
            <v>2.5421220484227458E-3</v>
          </cell>
          <cell r="M42">
            <v>6.9403472990339221E-3</v>
          </cell>
          <cell r="N42">
            <v>1.0642119247644022E-2</v>
          </cell>
          <cell r="O42">
            <v>1.114732027348686E-2</v>
          </cell>
          <cell r="P42">
            <v>1.4519861326243833E-2</v>
          </cell>
          <cell r="Q42">
            <v>9.1711121689641573E-3</v>
          </cell>
          <cell r="R42">
            <v>7.5209526948909478E-3</v>
          </cell>
        </row>
        <row r="43">
          <cell r="B43">
            <v>44050</v>
          </cell>
          <cell r="K43">
            <v>1.358467251498352E-3</v>
          </cell>
          <cell r="L43">
            <v>1.1672013599479669E-3</v>
          </cell>
          <cell r="M43">
            <v>7.5160283209185774E-3</v>
          </cell>
          <cell r="N43">
            <v>9.0655939480899228E-3</v>
          </cell>
          <cell r="O43">
            <v>1.1249466284266374E-2</v>
          </cell>
          <cell r="P43">
            <v>1.2789212522957838E-2</v>
          </cell>
          <cell r="Q43">
            <v>7.4572485110044884E-3</v>
          </cell>
          <cell r="R43">
            <v>3.4301837588244233E-3</v>
          </cell>
        </row>
        <row r="44">
          <cell r="B44">
            <v>44067</v>
          </cell>
          <cell r="K44">
            <v>1.9858786335458234E-4</v>
          </cell>
          <cell r="L44">
            <v>-7.059032140934729E-4</v>
          </cell>
          <cell r="M44">
            <v>1.7635679370513468E-3</v>
          </cell>
          <cell r="N44">
            <v>2.303247997911706E-3</v>
          </cell>
          <cell r="O44">
            <v>6.698333911737242E-3</v>
          </cell>
          <cell r="P44">
            <v>6.9350116851765176E-3</v>
          </cell>
          <cell r="Q44">
            <v>3.5446962980796304E-3</v>
          </cell>
          <cell r="R44">
            <v>-7.4924911527007865E-4</v>
          </cell>
        </row>
        <row r="45">
          <cell r="B45">
            <v>44110</v>
          </cell>
          <cell r="K45">
            <v>8.389294704607142E-4</v>
          </cell>
          <cell r="L45">
            <v>3.5212566699562853E-3</v>
          </cell>
          <cell r="M45">
            <v>5.7437641463951028E-3</v>
          </cell>
          <cell r="N45">
            <v>9.8329350339412258E-3</v>
          </cell>
          <cell r="O45">
            <v>1.2781527077336818E-2</v>
          </cell>
          <cell r="P45">
            <v>1.2848080416378416E-2</v>
          </cell>
          <cell r="Q45">
            <v>9.0461846433989024E-3</v>
          </cell>
          <cell r="R45">
            <v>9.1019030126411327E-3</v>
          </cell>
        </row>
        <row r="46">
          <cell r="B46">
            <v>44115</v>
          </cell>
          <cell r="K46">
            <v>3.1745165786998264E-3</v>
          </cell>
          <cell r="L46">
            <v>4.3624830651676216E-3</v>
          </cell>
          <cell r="M46">
            <v>6.0851912601109781E-3</v>
          </cell>
          <cell r="N46">
            <v>4.6759229029760263E-3</v>
          </cell>
          <cell r="O46">
            <v>7.2003470601498254E-3</v>
          </cell>
          <cell r="P46">
            <v>6.1792774855042865E-3</v>
          </cell>
          <cell r="Q46">
            <v>2.1408333268280177E-3</v>
          </cell>
          <cell r="R46">
            <v>2.7914813271587846E-3</v>
          </cell>
        </row>
        <row r="47">
          <cell r="B47">
            <v>44139</v>
          </cell>
          <cell r="K47">
            <v>2.2316225269491952E-3</v>
          </cell>
          <cell r="L47">
            <v>1.2149481278436181E-3</v>
          </cell>
          <cell r="M47">
            <v>2.1523447664975048E-3</v>
          </cell>
          <cell r="N47">
            <v>-4.9350930951597149E-4</v>
          </cell>
          <cell r="O47">
            <v>5.8498392984240866E-4</v>
          </cell>
          <cell r="P47">
            <v>1.4549748041319255E-3</v>
          </cell>
          <cell r="Q47">
            <v>-2.5744295603072898E-3</v>
          </cell>
          <cell r="R47">
            <v>-1.4534592920808498E-3</v>
          </cell>
        </row>
        <row r="48">
          <cell r="B48">
            <v>44153</v>
          </cell>
          <cell r="K48">
            <v>-2.4740466449615361E-3</v>
          </cell>
          <cell r="L48">
            <v>-4.2428573327535357E-3</v>
          </cell>
          <cell r="M48">
            <v>-8.8370771100887424E-4</v>
          </cell>
          <cell r="N48">
            <v>8.0702240727648089E-5</v>
          </cell>
          <cell r="O48">
            <v>-2.3880964736211485E-4</v>
          </cell>
          <cell r="P48">
            <v>1.1533362986804185E-3</v>
          </cell>
          <cell r="Q48">
            <v>-2.3825148700729049E-3</v>
          </cell>
          <cell r="R48">
            <v>-2.9132776692837314E-3</v>
          </cell>
        </row>
        <row r="49">
          <cell r="B49">
            <v>44217</v>
          </cell>
          <cell r="K49">
            <v>-1.993908198420602E-3</v>
          </cell>
          <cell r="L49">
            <v>-1.3463703713080255E-3</v>
          </cell>
          <cell r="M49">
            <v>3.3049830550746506E-5</v>
          </cell>
          <cell r="N49">
            <v>-1.4635619954068702E-3</v>
          </cell>
          <cell r="O49">
            <v>1.0609830089796102E-3</v>
          </cell>
          <cell r="P49">
            <v>5.6292520042511285E-4</v>
          </cell>
          <cell r="Q49">
            <v>-3.0750013074369864E-3</v>
          </cell>
          <cell r="R49">
            <v>-3.1281566337396649E-3</v>
          </cell>
        </row>
        <row r="50">
          <cell r="B50">
            <v>44241</v>
          </cell>
          <cell r="K50">
            <v>-2.3679569744378126E-3</v>
          </cell>
          <cell r="L50">
            <v>-2.1871051053146129E-3</v>
          </cell>
          <cell r="M50">
            <v>2.6214269657609535E-4</v>
          </cell>
          <cell r="N50">
            <v>5.8956301103774145E-4</v>
          </cell>
          <cell r="O50">
            <v>1.0752943293406148E-3</v>
          </cell>
          <cell r="P50">
            <v>3.1710314005375384E-3</v>
          </cell>
          <cell r="Q50">
            <v>7.8844959721879881E-4</v>
          </cell>
          <cell r="R50">
            <v>-7.3035283952205265E-4</v>
          </cell>
        </row>
        <row r="51">
          <cell r="B51">
            <v>44278</v>
          </cell>
          <cell r="K51">
            <v>-2.3585207934705421E-3</v>
          </cell>
          <cell r="L51">
            <v>-4.0481127274040185E-3</v>
          </cell>
          <cell r="M51">
            <v>-3.4813177501834547E-3</v>
          </cell>
          <cell r="N51">
            <v>-3.611534024166474E-3</v>
          </cell>
          <cell r="O51">
            <v>-4.0199017671164183E-3</v>
          </cell>
          <cell r="P51">
            <v>-1.9769757945655719E-3</v>
          </cell>
          <cell r="Q51">
            <v>-5.2247962521010383E-3</v>
          </cell>
          <cell r="R51">
            <v>-5.1486174652470851E-3</v>
          </cell>
        </row>
        <row r="52">
          <cell r="B52">
            <v>44313</v>
          </cell>
          <cell r="K52">
            <v>-7.9203361069288825E-3</v>
          </cell>
          <cell r="L52">
            <v>-7.4209514304848234E-3</v>
          </cell>
          <cell r="M52">
            <v>-7.3242473576661249E-3</v>
          </cell>
          <cell r="N52">
            <v>-1.0818179279188711E-2</v>
          </cell>
          <cell r="O52">
            <v>-9.314219072624641E-3</v>
          </cell>
          <cell r="P52">
            <v>-1.075773571491323E-2</v>
          </cell>
          <cell r="Q52">
            <v>-1.2736157145846971E-2</v>
          </cell>
          <cell r="R52">
            <v>-1.2423004522047587E-2</v>
          </cell>
        </row>
        <row r="53">
          <cell r="B53">
            <v>44321</v>
          </cell>
          <cell r="K53">
            <v>-6.4640025184312666E-3</v>
          </cell>
          <cell r="L53">
            <v>-4.5751280662653659E-3</v>
          </cell>
          <cell r="M53">
            <v>-5.1515458803343961E-3</v>
          </cell>
          <cell r="N53">
            <v>-4.5580144894581398E-3</v>
          </cell>
          <cell r="O53">
            <v>-5.1707678966711468E-3</v>
          </cell>
          <cell r="P53">
            <v>-6.7747139194290762E-3</v>
          </cell>
          <cell r="Q53">
            <v>-8.4356872272539629E-3</v>
          </cell>
          <cell r="R53">
            <v>-9.8422711754669878E-3</v>
          </cell>
        </row>
        <row r="54">
          <cell r="B54">
            <v>44325</v>
          </cell>
          <cell r="K54">
            <v>-5.8171167068976626E-3</v>
          </cell>
          <cell r="L54">
            <v>-7.4640536747231367E-3</v>
          </cell>
          <cell r="M54">
            <v>-8.5425471130299302E-3</v>
          </cell>
          <cell r="N54">
            <v>-1.2389193152519296E-2</v>
          </cell>
          <cell r="O54">
            <v>-1.2111628296775589E-2</v>
          </cell>
          <cell r="P54">
            <v>-1.1725418588362957E-2</v>
          </cell>
          <cell r="Q54">
            <v>-1.4594414627943753E-2</v>
          </cell>
          <cell r="R54">
            <v>-1.4093187919758665E-2</v>
          </cell>
        </row>
        <row r="55">
          <cell r="B55">
            <v>44362</v>
          </cell>
          <cell r="K55">
            <v>-6.0477506681447801E-3</v>
          </cell>
          <cell r="L55">
            <v>-3.8382638948416536E-3</v>
          </cell>
          <cell r="M55">
            <v>-3.5815017573991303E-3</v>
          </cell>
          <cell r="N55">
            <v>-5.5971801412466604E-3</v>
          </cell>
          <cell r="O55">
            <v>-6.2355609168831538E-3</v>
          </cell>
          <cell r="P55">
            <v>-5.5582603549761966E-3</v>
          </cell>
          <cell r="Q55">
            <v>-7.6841793048644247E-3</v>
          </cell>
          <cell r="R55">
            <v>-7.6074513499690966E-3</v>
          </cell>
        </row>
        <row r="56">
          <cell r="B56">
            <v>44397</v>
          </cell>
          <cell r="K56">
            <v>-4.6348664210483781E-3</v>
          </cell>
          <cell r="L56">
            <v>-3.3571671355644428E-3</v>
          </cell>
          <cell r="M56">
            <v>-1.9913119639966004E-3</v>
          </cell>
          <cell r="N56">
            <v>-3.8600700471131955E-3</v>
          </cell>
          <cell r="O56">
            <v>-2.3503101259533254E-3</v>
          </cell>
          <cell r="P56">
            <v>-4.1083065925104911E-3</v>
          </cell>
          <cell r="Q56">
            <v>-6.5419606726178081E-3</v>
          </cell>
          <cell r="R56">
            <v>-4.0710683904038314E-3</v>
          </cell>
        </row>
        <row r="57">
          <cell r="B57">
            <v>44473</v>
          </cell>
          <cell r="K57">
            <v>-2.0502550556585897E-3</v>
          </cell>
          <cell r="L57">
            <v>9.6419654439228175E-4</v>
          </cell>
          <cell r="M57">
            <v>1.8706762057458803E-3</v>
          </cell>
          <cell r="N57">
            <v>1.4302103480714479E-3</v>
          </cell>
          <cell r="O57">
            <v>6.8165948148890543E-4</v>
          </cell>
          <cell r="P57">
            <v>9.1580125150603209E-4</v>
          </cell>
          <cell r="Q57">
            <v>-4.7673083421679863E-3</v>
          </cell>
          <cell r="R57">
            <v>-2.9110725830282513E-3</v>
          </cell>
        </row>
        <row r="58">
          <cell r="B58">
            <v>44676</v>
          </cell>
          <cell r="K58">
            <v>-9.0306264790063207E-4</v>
          </cell>
          <cell r="L58">
            <v>-2.5191381240970978E-3</v>
          </cell>
          <cell r="M58">
            <v>2.2150105694922484E-3</v>
          </cell>
          <cell r="N58">
            <v>4.5490504107825736E-4</v>
          </cell>
          <cell r="O58">
            <v>9.6122746771776235E-4</v>
          </cell>
          <cell r="P58">
            <v>9.8535852952341685E-4</v>
          </cell>
          <cell r="Q58">
            <v>-2.5786149291455729E-3</v>
          </cell>
          <cell r="R58">
            <v>-3.1951881099482327E-3</v>
          </cell>
        </row>
        <row r="59">
          <cell r="B59">
            <v>44848</v>
          </cell>
          <cell r="K59">
            <v>-1.3417082309485906E-3</v>
          </cell>
          <cell r="L59">
            <v>-5.7932355966350269E-3</v>
          </cell>
          <cell r="M59">
            <v>-2.128368688874116E-3</v>
          </cell>
          <cell r="N59">
            <v>-1.4846094786106212E-3</v>
          </cell>
          <cell r="O59">
            <v>1.7165417319522369E-3</v>
          </cell>
          <cell r="P59">
            <v>2.2556601437764279E-3</v>
          </cell>
          <cell r="Q59">
            <v>-1.6335918050188747E-3</v>
          </cell>
          <cell r="R59">
            <v>-1.4228910092044522E-3</v>
          </cell>
        </row>
        <row r="60">
          <cell r="B60">
            <v>44883</v>
          </cell>
          <cell r="K60">
            <v>-3.1365934040307186E-3</v>
          </cell>
          <cell r="L60">
            <v>-5.1009962820383059E-3</v>
          </cell>
          <cell r="M60">
            <v>-1.4929988106749947E-3</v>
          </cell>
          <cell r="N60">
            <v>-2.2293263254524742E-3</v>
          </cell>
          <cell r="O60">
            <v>2.7955197648259489E-3</v>
          </cell>
          <cell r="P60">
            <v>1.656684795669161E-3</v>
          </cell>
          <cell r="Q60">
            <v>-2.6766324450123724E-3</v>
          </cell>
          <cell r="R60">
            <v>-4.3627855716272812E-3</v>
          </cell>
        </row>
        <row r="61">
          <cell r="B61">
            <v>44999</v>
          </cell>
          <cell r="K61">
            <v>-7.0706958533870434E-3</v>
          </cell>
          <cell r="L61">
            <v>-7.9229088331029818E-3</v>
          </cell>
          <cell r="M61">
            <v>-6.0531069278685345E-3</v>
          </cell>
          <cell r="N61">
            <v>-6.4432967179565148E-3</v>
          </cell>
          <cell r="O61">
            <v>-5.819364932055926E-3</v>
          </cell>
          <cell r="P61">
            <v>-5.4606807548025493E-3</v>
          </cell>
          <cell r="Q61">
            <v>-1.0303588693194476E-2</v>
          </cell>
          <cell r="R61">
            <v>-8.980557747341078E-3</v>
          </cell>
        </row>
        <row r="62">
          <cell r="B62">
            <v>45076</v>
          </cell>
          <cell r="K62">
            <v>-1.7455983862956215E-3</v>
          </cell>
          <cell r="L62">
            <v>-4.3607895661395002E-3</v>
          </cell>
          <cell r="M62">
            <v>-2.9037114661412122E-4</v>
          </cell>
          <cell r="N62">
            <v>-1.9258248558013946E-3</v>
          </cell>
          <cell r="O62">
            <v>-1.1691716407670194E-3</v>
          </cell>
          <cell r="P62">
            <v>-1.2509115872022525E-3</v>
          </cell>
          <cell r="Q62">
            <v>-4.8839919966362499E-3</v>
          </cell>
          <cell r="R62">
            <v>-6.8106194215241667E-3</v>
          </cell>
        </row>
        <row r="63">
          <cell r="B63">
            <v>45090</v>
          </cell>
          <cell r="K63">
            <v>1.0285725594376682E-3</v>
          </cell>
          <cell r="L63">
            <v>-1.7986970051807605E-3</v>
          </cell>
          <cell r="M63">
            <v>-4.7515517862539713E-4</v>
          </cell>
          <cell r="N63">
            <v>-1.2372479072724207E-3</v>
          </cell>
          <cell r="O63">
            <v>2.0436324440391562E-3</v>
          </cell>
          <cell r="P63">
            <v>2.0408321485487768E-3</v>
          </cell>
          <cell r="Q63">
            <v>-1.4010757328672963E-3</v>
          </cell>
          <cell r="R63">
            <v>-2.5395762829448776E-3</v>
          </cell>
        </row>
        <row r="64">
          <cell r="B64">
            <v>45096</v>
          </cell>
          <cell r="K64">
            <v>-1.9528984703873764E-3</v>
          </cell>
          <cell r="L64">
            <v>-5.8940434334627811E-3</v>
          </cell>
          <cell r="M64">
            <v>-1.4083951258850869E-3</v>
          </cell>
          <cell r="N64">
            <v>-2.4409048908292652E-3</v>
          </cell>
          <cell r="O64">
            <v>5.9483201202037428E-4</v>
          </cell>
          <cell r="P64">
            <v>2.6836092506805631E-3</v>
          </cell>
          <cell r="Q64">
            <v>-1.6205803012370179E-3</v>
          </cell>
          <cell r="R64">
            <v>-4.3825534316199732E-3</v>
          </cell>
        </row>
      </sheetData>
      <sheetData sheetId="1">
        <row r="14">
          <cell r="B14">
            <v>43389</v>
          </cell>
          <cell r="K14">
            <v>4.673879854033558E-5</v>
          </cell>
          <cell r="L14">
            <v>1.5974366546067653E-3</v>
          </cell>
          <cell r="M14">
            <v>2.1767617619190549E-3</v>
          </cell>
          <cell r="N14">
            <v>2.9759826859474536E-3</v>
          </cell>
          <cell r="O14">
            <v>4.2312312845347311E-3</v>
          </cell>
          <cell r="P14">
            <v>3.8469878862907869E-3</v>
          </cell>
          <cell r="Q14">
            <v>5.1594731908828351E-3</v>
          </cell>
          <cell r="R14">
            <v>3.657091478113772E-3</v>
          </cell>
        </row>
        <row r="15">
          <cell r="B15">
            <v>43391</v>
          </cell>
          <cell r="K15">
            <v>1.4157701584671667E-3</v>
          </cell>
          <cell r="L15">
            <v>-4.5745223752025055E-4</v>
          </cell>
          <cell r="M15">
            <v>-9.3265243860607416E-4</v>
          </cell>
          <cell r="N15">
            <v>-6.026685777993368E-4</v>
          </cell>
          <cell r="O15">
            <v>-2.3417026838371546E-3</v>
          </cell>
          <cell r="P15">
            <v>-1.3023421172648764E-3</v>
          </cell>
          <cell r="Q15">
            <v>-1.4622760396202361E-3</v>
          </cell>
          <cell r="R15">
            <v>-1.3561212138977208E-3</v>
          </cell>
        </row>
        <row r="16">
          <cell r="B16">
            <v>43392</v>
          </cell>
          <cell r="K16">
            <v>-5.542787458439058E-4</v>
          </cell>
          <cell r="L16">
            <v>-3.0811698300432511E-3</v>
          </cell>
          <cell r="M16">
            <v>-3.6365548257514257E-3</v>
          </cell>
          <cell r="N16">
            <v>-3.4256307961857413E-3</v>
          </cell>
          <cell r="O16">
            <v>-4.0440055319188595E-3</v>
          </cell>
          <cell r="P16">
            <v>-4.25541076903313E-3</v>
          </cell>
          <cell r="Q16">
            <v>-5.1340515279594268E-3</v>
          </cell>
          <cell r="R16">
            <v>-4.6510560172148274E-3</v>
          </cell>
        </row>
        <row r="17">
          <cell r="B17">
            <v>43395</v>
          </cell>
          <cell r="K17">
            <v>-5.5772821330694056E-3</v>
          </cell>
          <cell r="L17">
            <v>-1.9760144569956895E-3</v>
          </cell>
          <cell r="M17">
            <v>-6.7893405578900445E-4</v>
          </cell>
          <cell r="N17">
            <v>-1.2751605064066363E-3</v>
          </cell>
          <cell r="O17">
            <v>-8.6211815567627248E-4</v>
          </cell>
          <cell r="P17">
            <v>-5.3769773105938334E-4</v>
          </cell>
          <cell r="Q17">
            <v>-8.1742512961879843E-4</v>
          </cell>
          <cell r="R17">
            <v>2.3048969386274543E-4</v>
          </cell>
        </row>
        <row r="18">
          <cell r="B18">
            <v>43399</v>
          </cell>
          <cell r="K18">
            <v>4.6690519219056981E-3</v>
          </cell>
          <cell r="L18">
            <v>3.9171998699529809E-3</v>
          </cell>
          <cell r="M18">
            <v>3.0713795582273384E-3</v>
          </cell>
          <cell r="N18">
            <v>2.3274771944443717E-3</v>
          </cell>
          <cell r="O18">
            <v>3.0165950868970004E-3</v>
          </cell>
          <cell r="P18">
            <v>2.2484627310672689E-3</v>
          </cell>
          <cell r="Q18">
            <v>2.2542795063154042E-3</v>
          </cell>
          <cell r="R18">
            <v>2.1195960591362528E-3</v>
          </cell>
        </row>
        <row r="19">
          <cell r="B19">
            <v>43409</v>
          </cell>
          <cell r="K19">
            <v>1.2079770923218991E-3</v>
          </cell>
          <cell r="L19">
            <v>2.2566281195557369E-3</v>
          </cell>
          <cell r="M19">
            <v>-1.0282143765408813E-3</v>
          </cell>
          <cell r="N19">
            <v>-1.2767216424151018E-3</v>
          </cell>
          <cell r="O19">
            <v>-3.1017544023006494E-3</v>
          </cell>
          <cell r="P19">
            <v>-1.8086099397801592E-3</v>
          </cell>
          <cell r="Q19">
            <v>-1.3360233862714788E-3</v>
          </cell>
          <cell r="R19">
            <v>-2.5888543590669721E-3</v>
          </cell>
        </row>
        <row r="20">
          <cell r="B20">
            <v>43419</v>
          </cell>
          <cell r="K20">
            <v>-9.5849624685451218E-5</v>
          </cell>
          <cell r="L20">
            <v>-9.0587821200915908E-4</v>
          </cell>
          <cell r="M20">
            <v>-1.8409528741559766E-3</v>
          </cell>
          <cell r="N20">
            <v>-3.8677230278550967E-3</v>
          </cell>
          <cell r="O20">
            <v>-2.8298589329776025E-3</v>
          </cell>
          <cell r="P20">
            <v>-3.0539075025932672E-3</v>
          </cell>
          <cell r="Q20">
            <v>-4.1730084068926088E-3</v>
          </cell>
          <cell r="R20">
            <v>-3.84377009749437E-3</v>
          </cell>
        </row>
        <row r="21">
          <cell r="B21">
            <v>43431</v>
          </cell>
          <cell r="K21">
            <v>-1.9601714673606052E-3</v>
          </cell>
          <cell r="L21">
            <v>-3.7388793018845456E-3</v>
          </cell>
          <cell r="M21">
            <v>-5.1148103900086062E-3</v>
          </cell>
          <cell r="N21">
            <v>-6.3681279280024539E-3</v>
          </cell>
          <cell r="O21">
            <v>-9.0796538047898112E-3</v>
          </cell>
          <cell r="P21">
            <v>-6.8501891254524327E-3</v>
          </cell>
          <cell r="Q21">
            <v>-7.9188228335659305E-3</v>
          </cell>
          <cell r="R21">
            <v>-7.1458289508251616E-3</v>
          </cell>
        </row>
        <row r="22">
          <cell r="B22">
            <v>43446</v>
          </cell>
          <cell r="K22">
            <v>-1.6401716712854952E-3</v>
          </cell>
          <cell r="L22">
            <v>-1.5591334898548137E-3</v>
          </cell>
          <cell r="M22">
            <v>-9.991827452011659E-4</v>
          </cell>
          <cell r="N22">
            <v>-1.7354430339046045E-3</v>
          </cell>
          <cell r="O22">
            <v>-2.5114405728959843E-3</v>
          </cell>
          <cell r="P22">
            <v>-6.898597266370432E-4</v>
          </cell>
          <cell r="Q22">
            <v>-1.8359458804102502E-3</v>
          </cell>
          <cell r="R22">
            <v>-1.5950127454158469E-3</v>
          </cell>
        </row>
        <row r="23">
          <cell r="B23">
            <v>43473</v>
          </cell>
          <cell r="K23">
            <v>-6.4522452085419291E-3</v>
          </cell>
          <cell r="L23">
            <v>-4.3552635342821722E-3</v>
          </cell>
          <cell r="M23">
            <v>-5.6407665524750294E-3</v>
          </cell>
          <cell r="N23">
            <v>-7.7697397851401728E-3</v>
          </cell>
          <cell r="O23">
            <v>-1.0106352173504529E-2</v>
          </cell>
          <cell r="P23">
            <v>-8.4750712190743149E-3</v>
          </cell>
          <cell r="Q23">
            <v>-7.6888976552476063E-3</v>
          </cell>
          <cell r="R23">
            <v>-7.4212039101092531E-3</v>
          </cell>
        </row>
        <row r="24">
          <cell r="B24">
            <v>43489</v>
          </cell>
          <cell r="K24">
            <v>-7.9405177378144565E-3</v>
          </cell>
          <cell r="L24">
            <v>-2.2421996318291448E-3</v>
          </cell>
          <cell r="M24">
            <v>-3.8769467540633595E-4</v>
          </cell>
          <cell r="N24">
            <v>-2.6773954827222779E-3</v>
          </cell>
          <cell r="O24">
            <v>-6.5510140336755285E-4</v>
          </cell>
          <cell r="P24">
            <v>-7.4351915822656878E-4</v>
          </cell>
          <cell r="Q24">
            <v>-2.3536628834855966E-3</v>
          </cell>
          <cell r="R24">
            <v>-2.1776045591995752E-3</v>
          </cell>
        </row>
        <row r="25">
          <cell r="B25">
            <v>43528</v>
          </cell>
          <cell r="K25">
            <v>-9.7999985930928846E-3</v>
          </cell>
          <cell r="L25">
            <v>-5.4159103022876076E-3</v>
          </cell>
          <cell r="M25">
            <v>-6.7187777406234606E-3</v>
          </cell>
          <cell r="N25">
            <v>-7.8044145865426851E-3</v>
          </cell>
          <cell r="O25">
            <v>-8.1468967611174614E-3</v>
          </cell>
          <cell r="P25">
            <v>-7.2662645100746159E-3</v>
          </cell>
          <cell r="Q25">
            <v>-9.5091465827972232E-3</v>
          </cell>
          <cell r="R25">
            <v>-8.8267689703909191E-3</v>
          </cell>
        </row>
        <row r="26">
          <cell r="B26">
            <v>43541</v>
          </cell>
          <cell r="K26">
            <v>2.2984102442946686E-4</v>
          </cell>
          <cell r="L26">
            <v>-1.7979720096716889E-3</v>
          </cell>
          <cell r="M26">
            <v>-2.5372635771122587E-3</v>
          </cell>
          <cell r="N26">
            <v>-4.6942540522714182E-3</v>
          </cell>
          <cell r="O26">
            <v>-6.88910794692843E-3</v>
          </cell>
          <cell r="P26">
            <v>-4.2233549800226866E-3</v>
          </cell>
          <cell r="Q26">
            <v>-3.4455002649421695E-3</v>
          </cell>
          <cell r="R26">
            <v>-3.1685752439251091E-3</v>
          </cell>
        </row>
        <row r="27">
          <cell r="B27">
            <v>43566</v>
          </cell>
          <cell r="K27">
            <v>-5.1805423325897992E-3</v>
          </cell>
          <cell r="L27">
            <v>-2.1717285948029685E-3</v>
          </cell>
          <cell r="M27">
            <v>-4.1286002103985142E-3</v>
          </cell>
          <cell r="N27">
            <v>-6.9284847737031141E-3</v>
          </cell>
          <cell r="O27">
            <v>-5.3847428177410395E-3</v>
          </cell>
          <cell r="P27">
            <v>-3.9853469854684853E-3</v>
          </cell>
          <cell r="Q27">
            <v>-4.6855029659543801E-3</v>
          </cell>
          <cell r="R27">
            <v>-3.173941193110319E-3</v>
          </cell>
        </row>
        <row r="28">
          <cell r="B28">
            <v>43577</v>
          </cell>
          <cell r="K28">
            <v>4.5645802423734949E-3</v>
          </cell>
          <cell r="L28">
            <v>1.3321917277853146E-3</v>
          </cell>
          <cell r="M28">
            <v>1.7203895400255131E-3</v>
          </cell>
          <cell r="N28">
            <v>3.8304987725346074E-3</v>
          </cell>
          <cell r="O28">
            <v>1.7956455115335501E-3</v>
          </cell>
          <cell r="P28">
            <v>1.2642826462261336E-3</v>
          </cell>
          <cell r="Q28">
            <v>1.6998563003551848E-3</v>
          </cell>
          <cell r="R28">
            <v>3.8510643791485055E-3</v>
          </cell>
        </row>
        <row r="29">
          <cell r="B29">
            <v>43592</v>
          </cell>
          <cell r="K29">
            <v>2.0750135478208698E-2</v>
          </cell>
          <cell r="L29">
            <v>1.8481879656957245E-2</v>
          </cell>
          <cell r="M29">
            <v>1.7101591128580562E-2</v>
          </cell>
          <cell r="N29">
            <v>1.6558718858196153E-2</v>
          </cell>
          <cell r="O29">
            <v>1.5575497650227144E-2</v>
          </cell>
          <cell r="P29">
            <v>1.5597208606889623E-2</v>
          </cell>
          <cell r="Q29">
            <v>1.2323847768334284E-2</v>
          </cell>
          <cell r="R29">
            <v>1.159952933406605E-2</v>
          </cell>
        </row>
        <row r="30">
          <cell r="B30">
            <v>43598</v>
          </cell>
          <cell r="K30">
            <v>-8.7374069114931618E-3</v>
          </cell>
          <cell r="L30">
            <v>-2.8602364432739336E-3</v>
          </cell>
          <cell r="M30">
            <v>-4.2505619149107998E-3</v>
          </cell>
          <cell r="N30">
            <v>-7.5945801730161744E-3</v>
          </cell>
          <cell r="O30">
            <v>-6.2943923008421665E-3</v>
          </cell>
          <cell r="P30">
            <v>-6.1695858717852881E-3</v>
          </cell>
          <cell r="Q30">
            <v>-7.0395076187654837E-3</v>
          </cell>
          <cell r="R30">
            <v>-4.5552013056425755E-3</v>
          </cell>
        </row>
        <row r="31">
          <cell r="B31">
            <v>43598</v>
          </cell>
          <cell r="K31">
            <v>-4.8918641749516878E-3</v>
          </cell>
          <cell r="L31">
            <v>-3.8617968874116171E-3</v>
          </cell>
          <cell r="M31">
            <v>-4.4087492040147946E-3</v>
          </cell>
          <cell r="N31">
            <v>-5.5299078062143181E-3</v>
          </cell>
          <cell r="O31">
            <v>-7.7578762591620221E-3</v>
          </cell>
          <cell r="Q31">
            <v>-6.7691445147551876E-3</v>
          </cell>
          <cell r="R31">
            <v>-6.9649762680479288E-3</v>
          </cell>
        </row>
        <row r="32">
          <cell r="B32">
            <v>43647</v>
          </cell>
          <cell r="K32">
            <v>-4.6385205080234915E-3</v>
          </cell>
          <cell r="L32">
            <v>-4.8493080455521698E-3</v>
          </cell>
          <cell r="M32">
            <v>-2.6783983930269706E-3</v>
          </cell>
          <cell r="N32">
            <v>-1.9594736716667116E-3</v>
          </cell>
          <cell r="O32">
            <v>-5.349910101811961E-3</v>
          </cell>
          <cell r="P32">
            <v>-6.2234731872115034E-3</v>
          </cell>
          <cell r="Q32">
            <v>-6.8390365031957279E-3</v>
          </cell>
          <cell r="R32">
            <v>-3.7204786516452648E-3</v>
          </cell>
        </row>
        <row r="33">
          <cell r="B33">
            <v>43663</v>
          </cell>
          <cell r="K33">
            <v>-4.9907423411974516E-3</v>
          </cell>
          <cell r="L33">
            <v>-4.3778825215704531E-3</v>
          </cell>
          <cell r="M33">
            <v>-4.1547066753936379E-3</v>
          </cell>
          <cell r="N33">
            <v>-4.5605078225100515E-3</v>
          </cell>
          <cell r="O33">
            <v>-5.2862487831374372E-3</v>
          </cell>
          <cell r="P33">
            <v>-6.4974738985070779E-3</v>
          </cell>
          <cell r="Q33">
            <v>-6.1220380517752471E-3</v>
          </cell>
          <cell r="R33">
            <v>-8.2960209719992184E-3</v>
          </cell>
        </row>
        <row r="34">
          <cell r="B34">
            <v>43691</v>
          </cell>
          <cell r="K34">
            <v>-2.6511437104026481E-3</v>
          </cell>
          <cell r="L34">
            <v>-2.9666965872640061E-3</v>
          </cell>
          <cell r="M34">
            <v>-3.9675728707357916E-3</v>
          </cell>
          <cell r="N34">
            <v>-4.0686159787011178E-3</v>
          </cell>
          <cell r="O34">
            <v>-4.8403729497551451E-3</v>
          </cell>
          <cell r="P34">
            <v>-3.9116544746587989E-3</v>
          </cell>
          <cell r="Q34">
            <v>-5.7712821114781487E-3</v>
          </cell>
          <cell r="R34">
            <v>-5.4074016034456607E-3</v>
          </cell>
        </row>
        <row r="35">
          <cell r="B35">
            <v>43746</v>
          </cell>
          <cell r="K35">
            <v>1.5128491703952918E-4</v>
          </cell>
          <cell r="L35">
            <v>2.3296233292566804E-3</v>
          </cell>
          <cell r="M35">
            <v>4.6875802446511017E-4</v>
          </cell>
          <cell r="N35">
            <v>1.6055354380610787E-3</v>
          </cell>
          <cell r="O35">
            <v>1.5006800857950697E-3</v>
          </cell>
          <cell r="P35">
            <v>1.7493396622279E-3</v>
          </cell>
          <cell r="Q35">
            <v>2.0497381226003419E-4</v>
          </cell>
          <cell r="R35">
            <v>2.6832706939281525E-3</v>
          </cell>
        </row>
        <row r="36">
          <cell r="B36">
            <v>43752</v>
          </cell>
          <cell r="K36">
            <v>2.6060225211337329E-3</v>
          </cell>
          <cell r="L36">
            <v>1.5180231542153422E-3</v>
          </cell>
          <cell r="M36">
            <v>8.4065993418236395E-4</v>
          </cell>
          <cell r="N36">
            <v>2.6496659062125172E-3</v>
          </cell>
          <cell r="O36">
            <v>1.4475749519449188E-3</v>
          </cell>
          <cell r="P36">
            <v>4.8829565980956779E-4</v>
          </cell>
          <cell r="Q36">
            <v>-2.2431080994889108E-4</v>
          </cell>
          <cell r="R36">
            <v>-1.0217537537134946E-3</v>
          </cell>
        </row>
        <row r="37">
          <cell r="B37">
            <v>43776</v>
          </cell>
          <cell r="K37">
            <v>-2.5927554887131832E-3</v>
          </cell>
          <cell r="L37">
            <v>5.4932697848442125E-4</v>
          </cell>
          <cell r="M37">
            <v>-1.5441467969827816E-3</v>
          </cell>
          <cell r="N37">
            <v>-1.0558479470906823E-3</v>
          </cell>
          <cell r="O37">
            <v>-2.3917657405597703E-3</v>
          </cell>
          <cell r="P37">
            <v>-2.8340479691413289E-3</v>
          </cell>
          <cell r="Q37">
            <v>-2.8256169411140508E-3</v>
          </cell>
          <cell r="R37">
            <v>-2.3961650233104148E-3</v>
          </cell>
        </row>
        <row r="38">
          <cell r="B38">
            <v>43839</v>
          </cell>
          <cell r="K38">
            <v>-4.091077869340376E-4</v>
          </cell>
          <cell r="L38">
            <v>1.2002921018954282E-3</v>
          </cell>
          <cell r="M38">
            <v>-2.6810436320111597E-3</v>
          </cell>
          <cell r="N38">
            <v>-1.7408676730916728E-3</v>
          </cell>
          <cell r="O38">
            <v>-1.1905137711458735E-3</v>
          </cell>
          <cell r="P38">
            <v>-1.9340960972543675E-3</v>
          </cell>
          <cell r="Q38">
            <v>-2.9186356257482338E-3</v>
          </cell>
          <cell r="R38">
            <v>-1.8492318167406818E-3</v>
          </cell>
        </row>
        <row r="39">
          <cell r="B39">
            <v>43848</v>
          </cell>
          <cell r="K39">
            <v>-2.0801294830830042E-4</v>
          </cell>
          <cell r="L39">
            <v>-2.0745489595053179E-4</v>
          </cell>
          <cell r="M39">
            <v>-9.9039080999430151E-4</v>
          </cell>
          <cell r="N39">
            <v>7.5822770837707942E-4</v>
          </cell>
          <cell r="O39">
            <v>-1.1050814999974401E-3</v>
          </cell>
          <cell r="P39">
            <v>-1.1602946531944491E-3</v>
          </cell>
          <cell r="Q39">
            <v>-2.8776699616214207E-3</v>
          </cell>
          <cell r="R39">
            <v>-9.0987672201325864E-4</v>
          </cell>
        </row>
        <row r="40">
          <cell r="B40">
            <v>43857</v>
          </cell>
          <cell r="K40">
            <v>-6.8381808516150278E-3</v>
          </cell>
          <cell r="M40">
            <v>-3.6667744640996869E-3</v>
          </cell>
          <cell r="O40">
            <v>-2.3974923835702322E-3</v>
          </cell>
          <cell r="Q40">
            <v>-3.9138855120650629E-3</v>
          </cell>
        </row>
        <row r="41">
          <cell r="B41">
            <v>43864</v>
          </cell>
          <cell r="K41">
            <v>-1.5801228616419971E-3</v>
          </cell>
          <cell r="L41">
            <v>9.6760341739887679E-5</v>
          </cell>
          <cell r="M41">
            <v>9.2263291925509527E-4</v>
          </cell>
          <cell r="N41">
            <v>5.2900182535151608E-3</v>
          </cell>
          <cell r="P41">
            <v>3.8351846781239374E-3</v>
          </cell>
          <cell r="Q41">
            <v>3.8027529592830067E-3</v>
          </cell>
          <cell r="R41">
            <v>3.4577251490202077E-3</v>
          </cell>
        </row>
        <row r="42">
          <cell r="B42">
            <v>43896</v>
          </cell>
          <cell r="K42">
            <v>-5.2178488295847592E-3</v>
          </cell>
          <cell r="L42">
            <v>-7.6552398517715226E-4</v>
          </cell>
          <cell r="M42">
            <v>-1.7976110573322268E-3</v>
          </cell>
          <cell r="N42">
            <v>1.6408073093865383E-4</v>
          </cell>
          <cell r="O42">
            <v>-7.3756301966043658E-5</v>
          </cell>
          <cell r="P42">
            <v>-4.5273766898079604E-4</v>
          </cell>
          <cell r="Q42">
            <v>-4.6167892946691325E-3</v>
          </cell>
          <cell r="R42">
            <v>-3.3245154004576394E-3</v>
          </cell>
        </row>
        <row r="43">
          <cell r="B43">
            <v>43942</v>
          </cell>
          <cell r="K43">
            <v>-2.6387459378269806E-3</v>
          </cell>
          <cell r="L43">
            <v>-1.1612881865487035E-3</v>
          </cell>
          <cell r="M43">
            <v>-8.5102970791195443E-4</v>
          </cell>
          <cell r="N43">
            <v>1.5568170846280704E-3</v>
          </cell>
          <cell r="O43">
            <v>1.1733577407160301E-3</v>
          </cell>
          <cell r="P43">
            <v>7.4155764490924092E-4</v>
          </cell>
          <cell r="Q43">
            <v>-9.4315663678545825E-4</v>
          </cell>
          <cell r="R43">
            <v>-3.8736148510021273E-5</v>
          </cell>
        </row>
        <row r="44">
          <cell r="B44">
            <v>43973</v>
          </cell>
          <cell r="K44">
            <v>-5.8373625763386006E-3</v>
          </cell>
          <cell r="L44">
            <v>-3.1910872928770928E-3</v>
          </cell>
          <cell r="M44">
            <v>-2.6412543923576282E-3</v>
          </cell>
          <cell r="N44">
            <v>-2.1694010060454572E-3</v>
          </cell>
          <cell r="O44">
            <v>-1.5946509526376662E-3</v>
          </cell>
          <cell r="P44">
            <v>-2.4200683060157102E-3</v>
          </cell>
          <cell r="Q44">
            <v>-3.9937043567398467E-3</v>
          </cell>
          <cell r="R44">
            <v>-2.9617076877760384E-3</v>
          </cell>
        </row>
        <row r="45">
          <cell r="B45">
            <v>43997</v>
          </cell>
          <cell r="K45">
            <v>-2.1124894719858345E-3</v>
          </cell>
          <cell r="L45">
            <v>-1.0383541912485361E-3</v>
          </cell>
          <cell r="M45">
            <v>8.3577215527097515E-4</v>
          </cell>
          <cell r="N45">
            <v>1.5568170846280704E-3</v>
          </cell>
          <cell r="O45">
            <v>1.0251016533857626E-3</v>
          </cell>
          <cell r="P45">
            <v>5.933654995449178E-4</v>
          </cell>
          <cell r="Q45">
            <v>-1.5327446234264519E-3</v>
          </cell>
          <cell r="R45">
            <v>-1.2168937495132814E-3</v>
          </cell>
        </row>
        <row r="46">
          <cell r="B46">
            <v>44012</v>
          </cell>
          <cell r="K46">
            <v>7.412125055950014E-6</v>
          </cell>
          <cell r="L46">
            <v>-1.6580484867245726E-3</v>
          </cell>
          <cell r="M46">
            <v>-3.9163536066888494E-4</v>
          </cell>
          <cell r="N46">
            <v>2.1961136167785167E-3</v>
          </cell>
          <cell r="O46">
            <v>2.0887640538036489E-3</v>
          </cell>
          <cell r="P46">
            <v>1.3182073494084623E-3</v>
          </cell>
          <cell r="Q46">
            <v>-1.6748365417507127E-4</v>
          </cell>
          <cell r="R46">
            <v>1.1290288915288826E-3</v>
          </cell>
        </row>
        <row r="47">
          <cell r="B47">
            <v>44018</v>
          </cell>
          <cell r="K47">
            <v>-9.8267634078862409E-3</v>
          </cell>
          <cell r="L47">
            <v>-5.4799663985301006E-3</v>
          </cell>
          <cell r="M47">
            <v>-2.428902301317204E-3</v>
          </cell>
          <cell r="N47">
            <v>1.8303737033755763E-3</v>
          </cell>
          <cell r="O47">
            <v>2.0064355239579612E-4</v>
          </cell>
          <cell r="P47">
            <v>8.7542067398937995E-4</v>
          </cell>
          <cell r="Q47">
            <v>8.3113424078340437E-4</v>
          </cell>
          <cell r="R47">
            <v>8.8766099299597556E-4</v>
          </cell>
        </row>
        <row r="48">
          <cell r="B48">
            <v>44033</v>
          </cell>
          <cell r="K48">
            <v>-1.1160679021305908E-3</v>
          </cell>
          <cell r="L48">
            <v>-3.6291755368863532E-3</v>
          </cell>
          <cell r="M48">
            <v>-4.1894967365510016E-3</v>
          </cell>
          <cell r="N48">
            <v>-1.518852343369792E-3</v>
          </cell>
          <cell r="O48">
            <v>-3.5875394924479442E-3</v>
          </cell>
          <cell r="P48">
            <v>-4.3509501544088947E-3</v>
          </cell>
          <cell r="Q48">
            <v>-5.1692613037472857E-3</v>
          </cell>
          <cell r="R48">
            <v>-3.7870438667322315E-3</v>
          </cell>
        </row>
        <row r="49">
          <cell r="B49">
            <v>44039</v>
          </cell>
          <cell r="K49">
            <v>-2.8774871745462782E-3</v>
          </cell>
          <cell r="L49">
            <v>-3.881074751907132E-3</v>
          </cell>
          <cell r="M49">
            <v>-5.9315974115564662E-3</v>
          </cell>
          <cell r="O49">
            <v>-2.1490932118980455E-3</v>
          </cell>
          <cell r="Q49">
            <v>-3.0842634666266022E-3</v>
          </cell>
          <cell r="R49">
            <v>-5.3020231877373147E-3</v>
          </cell>
        </row>
        <row r="50">
          <cell r="B50">
            <v>44061</v>
          </cell>
          <cell r="K50">
            <v>-2.1796619495773051E-4</v>
          </cell>
          <cell r="L50">
            <v>-3.0075021944786506E-4</v>
          </cell>
          <cell r="M50">
            <v>9.7633897720283969E-4</v>
          </cell>
          <cell r="N50">
            <v>3.9010109221579992E-3</v>
          </cell>
          <cell r="O50">
            <v>3.841967312659289E-3</v>
          </cell>
          <cell r="P50">
            <v>2.8162476800088765E-3</v>
          </cell>
          <cell r="Q50">
            <v>2.1521802930799527E-3</v>
          </cell>
          <cell r="R50">
            <v>3.9375457548758153E-3</v>
          </cell>
        </row>
        <row r="51">
          <cell r="B51">
            <v>44082</v>
          </cell>
          <cell r="K51">
            <v>-2.513295707144203E-3</v>
          </cell>
          <cell r="L51">
            <v>-3.4829449171446258E-3</v>
          </cell>
          <cell r="M51">
            <v>-4.1514619174474188E-3</v>
          </cell>
          <cell r="N51">
            <v>-1.718725905259344E-3</v>
          </cell>
          <cell r="O51">
            <v>-2.8832634259773338E-3</v>
          </cell>
          <cell r="P51">
            <v>-3.4541220503316872E-3</v>
          </cell>
          <cell r="Q51">
            <v>-4.3945861923588847E-3</v>
          </cell>
          <cell r="R51">
            <v>-2.5148823427962874E-3</v>
          </cell>
        </row>
        <row r="52">
          <cell r="B52">
            <v>44116</v>
          </cell>
          <cell r="K52">
            <v>-3.8813567846598396E-3</v>
          </cell>
          <cell r="M52">
            <v>-2.4450943436987727E-3</v>
          </cell>
          <cell r="O52">
            <v>-2.1903168755164071E-3</v>
          </cell>
          <cell r="P52">
            <v>-2.419334329581746E-3</v>
          </cell>
          <cell r="R52">
            <v>-3.4336791831912628E-3</v>
          </cell>
        </row>
        <row r="53">
          <cell r="B53">
            <v>44138</v>
          </cell>
          <cell r="K53">
            <v>1.1738911149539177E-3</v>
          </cell>
          <cell r="L53">
            <v>-1.687751303606766E-3</v>
          </cell>
          <cell r="M53">
            <v>4.687327772299188E-4</v>
          </cell>
          <cell r="N53">
            <v>3.6566455798148212E-4</v>
          </cell>
          <cell r="O53">
            <v>3.0530545802087694E-4</v>
          </cell>
          <cell r="P53">
            <v>-4.3845589175217636E-4</v>
          </cell>
          <cell r="Q53">
            <v>-2.3065570601604746E-3</v>
          </cell>
          <cell r="R53">
            <v>-1.9331723468731798E-3</v>
          </cell>
        </row>
        <row r="54">
          <cell r="B54">
            <v>44153</v>
          </cell>
          <cell r="K54">
            <v>-2.0500573697682656E-3</v>
          </cell>
          <cell r="L54">
            <v>-1.9787232824530765E-3</v>
          </cell>
          <cell r="M54">
            <v>-7.987911355183952E-4</v>
          </cell>
          <cell r="N54">
            <v>1.012996779904185E-3</v>
          </cell>
          <cell r="O54">
            <v>6.8755748181814624E-4</v>
          </cell>
          <cell r="P54">
            <v>1.5444110045967907E-3</v>
          </cell>
          <cell r="Q54">
            <v>-1.3960444708412956E-3</v>
          </cell>
          <cell r="R54">
            <v>-1.3489076181346649E-3</v>
          </cell>
        </row>
        <row r="55">
          <cell r="B55">
            <v>44208</v>
          </cell>
          <cell r="K55">
            <v>-2.7593565847772172E-4</v>
          </cell>
          <cell r="L55">
            <v>-9.3339824220373124E-4</v>
          </cell>
          <cell r="M55">
            <v>-5.1493259790961199E-3</v>
          </cell>
          <cell r="N55">
            <v>-5.0820908223728756E-3</v>
          </cell>
          <cell r="O55">
            <v>-5.6388442037951236E-3</v>
          </cell>
          <cell r="P55">
            <v>-6.7185808253401591E-3</v>
          </cell>
          <cell r="Q55">
            <v>-8.7292340425498827E-3</v>
          </cell>
          <cell r="R55">
            <v>-7.8069318034489354E-3</v>
          </cell>
        </row>
        <row r="56">
          <cell r="B56">
            <v>44222</v>
          </cell>
          <cell r="K56">
            <v>-1.0769046863923215E-5</v>
          </cell>
          <cell r="L56">
            <v>-9.4306061538818042E-6</v>
          </cell>
          <cell r="M56">
            <v>-2.4281539712178724E-3</v>
          </cell>
          <cell r="N56">
            <v>-1.5363659200495761E-4</v>
          </cell>
          <cell r="O56">
            <v>-2.0589053490159825E-3</v>
          </cell>
          <cell r="P56">
            <v>-1.425735024862651E-3</v>
          </cell>
          <cell r="Q56">
            <v>-3.9579517908205908E-3</v>
          </cell>
          <cell r="R56">
            <v>-3.3174594495072318E-3</v>
          </cell>
        </row>
        <row r="57">
          <cell r="B57">
            <v>44238</v>
          </cell>
          <cell r="K57">
            <v>-4.6757789989000376E-3</v>
          </cell>
          <cell r="L57">
            <v>-2.4535222835510018E-3</v>
          </cell>
          <cell r="M57">
            <v>-4.9097158978641531E-3</v>
          </cell>
          <cell r="N57">
            <v>-3.3711733544813383E-3</v>
          </cell>
          <cell r="O57">
            <v>-4.6797736833955605E-3</v>
          </cell>
          <cell r="P57">
            <v>-5.3333510860905653E-3</v>
          </cell>
          <cell r="Q57">
            <v>-6.9039610101516713E-3</v>
          </cell>
          <cell r="R57">
            <v>-6.2651876837583886E-3</v>
          </cell>
        </row>
        <row r="58">
          <cell r="B58">
            <v>44241</v>
          </cell>
          <cell r="K58">
            <v>6.9160384799982211E-5</v>
          </cell>
          <cell r="L58">
            <v>-2.3194432756190597E-4</v>
          </cell>
          <cell r="M58">
            <v>-6.6927038939934569E-4</v>
          </cell>
          <cell r="N58">
            <v>2.4389250856902134E-3</v>
          </cell>
          <cell r="O58">
            <v>8.1798048502901288E-4</v>
          </cell>
          <cell r="P58">
            <v>1.0829746337095436E-3</v>
          </cell>
          <cell r="Q58">
            <v>-8.077425732604393E-4</v>
          </cell>
          <cell r="R58">
            <v>-1.7576648001108586E-3</v>
          </cell>
        </row>
        <row r="59">
          <cell r="B59">
            <v>44242</v>
          </cell>
          <cell r="K59">
            <v>-5.035601745197682E-3</v>
          </cell>
          <cell r="L59">
            <v>-7.3464033099057691E-4</v>
          </cell>
          <cell r="M59">
            <v>-2.0801755197595861E-3</v>
          </cell>
          <cell r="N59">
            <v>-1.4509473578772081E-3</v>
          </cell>
          <cell r="O59">
            <v>-2.4614479141391588E-3</v>
          </cell>
          <cell r="P59">
            <v>-3.1583483412019886E-3</v>
          </cell>
          <cell r="Q59">
            <v>-4.1921494690623229E-3</v>
          </cell>
          <cell r="R59">
            <v>-5.3049134535385623E-3</v>
          </cell>
        </row>
        <row r="60">
          <cell r="B60">
            <v>44278</v>
          </cell>
          <cell r="K60">
            <v>-5.278506686788198E-3</v>
          </cell>
          <cell r="L60">
            <v>6.8834478671209176E-4</v>
          </cell>
          <cell r="M60">
            <v>-1.2398552464412127E-3</v>
          </cell>
          <cell r="N60">
            <v>1.6030831550781777E-3</v>
          </cell>
          <cell r="O60">
            <v>1.0155888271445868E-3</v>
          </cell>
          <cell r="P60">
            <v>1.077216064958364E-3</v>
          </cell>
          <cell r="Q60">
            <v>-1.7754743908429127E-3</v>
          </cell>
          <cell r="R60">
            <v>-2.827834710760091E-3</v>
          </cell>
        </row>
        <row r="61">
          <cell r="B61">
            <v>44294</v>
          </cell>
          <cell r="K61">
            <v>5.771309098050903E-3</v>
          </cell>
          <cell r="L61">
            <v>3.084574686634145E-3</v>
          </cell>
          <cell r="M61">
            <v>-2.7267324385552572E-3</v>
          </cell>
          <cell r="N61">
            <v>-3.6728717258248667E-3</v>
          </cell>
          <cell r="O61">
            <v>-4.9463220305495659E-3</v>
          </cell>
          <cell r="P61">
            <v>-3.9659530343552074E-3</v>
          </cell>
          <cell r="Q61">
            <v>-6.8271863443971625E-3</v>
          </cell>
          <cell r="R61">
            <v>-6.8454154612883622E-3</v>
          </cell>
        </row>
        <row r="62">
          <cell r="B62">
            <v>44321</v>
          </cell>
          <cell r="K62">
            <v>-7.269514178403047E-3</v>
          </cell>
          <cell r="L62">
            <v>-6.0252043593180815E-3</v>
          </cell>
          <cell r="M62">
            <v>-6.3612610290536553E-3</v>
          </cell>
          <cell r="N62">
            <v>-6.8130026348430794E-3</v>
          </cell>
          <cell r="O62">
            <v>-6.3123769399815455E-3</v>
          </cell>
          <cell r="P62">
            <v>-7.3147972154392615E-3</v>
          </cell>
          <cell r="Q62">
            <v>-9.5439056912468567E-3</v>
          </cell>
          <cell r="R62">
            <v>-9.9610671205943024E-3</v>
          </cell>
        </row>
        <row r="63">
          <cell r="B63">
            <v>44325</v>
          </cell>
          <cell r="K63">
            <v>-6.0599403077538083E-3</v>
          </cell>
          <cell r="L63">
            <v>-5.2760091930413866E-3</v>
          </cell>
          <cell r="M63">
            <v>-9.5518082428662776E-3</v>
          </cell>
          <cell r="N63">
            <v>-9.5715753530212222E-3</v>
          </cell>
          <cell r="O63">
            <v>-1.0260411846967021E-2</v>
          </cell>
          <cell r="P63">
            <v>-1.0398295325866336E-2</v>
          </cell>
          <cell r="Q63">
            <v>-1.2980974862138006E-2</v>
          </cell>
          <cell r="R63">
            <v>-1.4297051965251328E-2</v>
          </cell>
        </row>
        <row r="64">
          <cell r="B64">
            <v>44364</v>
          </cell>
          <cell r="K64">
            <v>-5.4749269727870642E-3</v>
          </cell>
          <cell r="L64">
            <v>-3.3621963866512505E-3</v>
          </cell>
          <cell r="M64">
            <v>-7.4608356347298788E-3</v>
          </cell>
          <cell r="N64">
            <v>-4.5035400737261089E-3</v>
          </cell>
          <cell r="O64">
            <v>-4.0281040746971142E-3</v>
          </cell>
          <cell r="P64">
            <v>-4.1310822353179955E-3</v>
          </cell>
          <cell r="Q64">
            <v>-7.2272470484902041E-3</v>
          </cell>
          <cell r="R64">
            <v>-8.1254745159620168E-3</v>
          </cell>
        </row>
        <row r="65">
          <cell r="B65">
            <v>44390</v>
          </cell>
          <cell r="K65">
            <v>-8.7353115763171285E-3</v>
          </cell>
          <cell r="L65">
            <v>-7.4824873675437553E-3</v>
          </cell>
          <cell r="M65">
            <v>-1.137298152338051E-2</v>
          </cell>
          <cell r="N65">
            <v>-8.6718631037431271E-3</v>
          </cell>
          <cell r="O65">
            <v>-9.438760427634918E-3</v>
          </cell>
          <cell r="P65">
            <v>-9.5811216175524239E-3</v>
          </cell>
          <cell r="Q65">
            <v>-1.2355873026442032E-2</v>
          </cell>
          <cell r="R65">
            <v>-1.2572717526721955E-2</v>
          </cell>
        </row>
        <row r="66">
          <cell r="B66">
            <v>44391</v>
          </cell>
          <cell r="K66">
            <v>-8.769826796247604E-3</v>
          </cell>
          <cell r="L66">
            <v>-6.9212575176288427E-3</v>
          </cell>
          <cell r="M66">
            <v>-1.0297190906828346E-2</v>
          </cell>
          <cell r="N66">
            <v>-9.507996145836084E-3</v>
          </cell>
          <cell r="O66">
            <v>-1.0290751462965431E-2</v>
          </cell>
          <cell r="P66">
            <v>-1.0175319494602042E-2</v>
          </cell>
          <cell r="Q66">
            <v>-1.2982988858339373E-2</v>
          </cell>
          <cell r="R66">
            <v>-1.2560206000053031E-2</v>
          </cell>
        </row>
        <row r="67">
          <cell r="B67">
            <v>44396</v>
          </cell>
          <cell r="K67">
            <v>-8.9999666649546173E-3</v>
          </cell>
          <cell r="L67">
            <v>-4.3286499958347102E-3</v>
          </cell>
          <cell r="M67">
            <v>-9.6317157858231139E-3</v>
          </cell>
          <cell r="N67">
            <v>-7.0605385020575673E-3</v>
          </cell>
          <cell r="O67">
            <v>-8.1174650908723001E-3</v>
          </cell>
          <cell r="P67">
            <v>-8.7703564356447217E-3</v>
          </cell>
          <cell r="Q67">
            <v>-1.1208613990580818E-2</v>
          </cell>
          <cell r="R67">
            <v>-1.1214558191960489E-2</v>
          </cell>
        </row>
        <row r="68">
          <cell r="B68">
            <v>44453</v>
          </cell>
          <cell r="K68">
            <v>-6.3663250385519454E-3</v>
          </cell>
          <cell r="L68">
            <v>-4.2484928860775373E-3</v>
          </cell>
          <cell r="M68">
            <v>-8.2201636723909788E-3</v>
          </cell>
          <cell r="N68">
            <v>-4.8363227257013364E-3</v>
          </cell>
          <cell r="O68">
            <v>-7.7599612209763302E-3</v>
          </cell>
          <cell r="P68">
            <v>-9.301957407390038E-3</v>
          </cell>
          <cell r="Q68">
            <v>-1.1872961159804518E-2</v>
          </cell>
          <cell r="R68">
            <v>-1.0872167061630411E-2</v>
          </cell>
        </row>
        <row r="69">
          <cell r="B69">
            <v>44494</v>
          </cell>
          <cell r="K69">
            <v>-4.2387829347275696E-3</v>
          </cell>
          <cell r="L69">
            <v>-1.4124347818254002E-3</v>
          </cell>
          <cell r="M69">
            <v>-4.2993417920338395E-3</v>
          </cell>
          <cell r="N69">
            <v>-1.165414112223262E-3</v>
          </cell>
          <cell r="O69">
            <v>-3.9830598816309459E-3</v>
          </cell>
          <cell r="P69">
            <v>-3.3607800738398863E-3</v>
          </cell>
          <cell r="Q69">
            <v>-6.1595974022782274E-3</v>
          </cell>
          <cell r="R69">
            <v>-5.7034747023435584E-3</v>
          </cell>
        </row>
        <row r="70">
          <cell r="B70">
            <v>44676</v>
          </cell>
          <cell r="K70">
            <v>-2.0113864381452462E-3</v>
          </cell>
          <cell r="L70">
            <v>2.1305848045138909E-4</v>
          </cell>
          <cell r="M70">
            <v>-2.2617990065904037E-3</v>
          </cell>
          <cell r="N70">
            <v>6.1084429505475768E-5</v>
          </cell>
          <cell r="O70">
            <v>-1.7256849475094649E-3</v>
          </cell>
          <cell r="P70">
            <v>-2.5540152522390835E-3</v>
          </cell>
          <cell r="Q70">
            <v>-4.7935128290860218E-3</v>
          </cell>
          <cell r="R70">
            <v>-4.8843186823607221E-3</v>
          </cell>
        </row>
        <row r="71">
          <cell r="B71">
            <v>44848</v>
          </cell>
          <cell r="K71">
            <v>-8.0365265840288691E-3</v>
          </cell>
          <cell r="L71">
            <v>-6.2312073040431404E-3</v>
          </cell>
          <cell r="M71">
            <v>-1.0745535306479148E-2</v>
          </cell>
          <cell r="N71">
            <v>-7.299313049606182E-3</v>
          </cell>
          <cell r="O71">
            <v>-8.4731979378616096E-3</v>
          </cell>
          <cell r="P71">
            <v>-1.0109298873776207E-2</v>
          </cell>
          <cell r="Q71">
            <v>-1.2146907976825716E-2</v>
          </cell>
          <cell r="R71">
            <v>-1.1466195789890943E-2</v>
          </cell>
        </row>
        <row r="72">
          <cell r="B72">
            <v>44852</v>
          </cell>
          <cell r="K72">
            <v>-1.1651726358915648E-2</v>
          </cell>
          <cell r="L72">
            <v>-1.0701689082668109E-2</v>
          </cell>
          <cell r="M72">
            <v>-1.4322615406827777E-2</v>
          </cell>
          <cell r="N72">
            <v>-1.1918966873851078E-2</v>
          </cell>
          <cell r="O72">
            <v>-1.3420771317583902E-2</v>
          </cell>
          <cell r="P72">
            <v>-1.3730494433333518E-2</v>
          </cell>
          <cell r="Q72">
            <v>-1.5933822940076281E-2</v>
          </cell>
          <cell r="R72">
            <v>-1.644167419607756E-2</v>
          </cell>
        </row>
        <row r="73">
          <cell r="B73">
            <v>44869</v>
          </cell>
          <cell r="K73">
            <v>-3.2061782197676525E-3</v>
          </cell>
          <cell r="L73">
            <v>-2.0626273810493423E-3</v>
          </cell>
          <cell r="M73">
            <v>-4.8401055367369716E-3</v>
          </cell>
          <cell r="N73">
            <v>-1.7977972741700654E-3</v>
          </cell>
          <cell r="O73">
            <v>-2.6710547421155972E-3</v>
          </cell>
          <cell r="P73">
            <v>-4.0529971042128077E-3</v>
          </cell>
          <cell r="Q73">
            <v>-6.2072814316278535E-3</v>
          </cell>
          <cell r="R73">
            <v>-4.8989979973806941E-3</v>
          </cell>
        </row>
        <row r="74">
          <cell r="B74">
            <v>44898</v>
          </cell>
          <cell r="K74">
            <v>-1.4575770588255432E-3</v>
          </cell>
          <cell r="L74">
            <v>-5.9330801912516051E-4</v>
          </cell>
          <cell r="M74">
            <v>-3.279413221976224E-3</v>
          </cell>
          <cell r="N74">
            <v>5.2819032061957039E-4</v>
          </cell>
          <cell r="O74">
            <v>-6.8641486967158105E-4</v>
          </cell>
          <cell r="P74">
            <v>-2.0491685965321471E-3</v>
          </cell>
          <cell r="Q74">
            <v>-4.1099779217596E-3</v>
          </cell>
          <cell r="R74">
            <v>-2.8646595354259174E-3</v>
          </cell>
        </row>
        <row r="75">
          <cell r="B75">
            <v>44999</v>
          </cell>
          <cell r="K75">
            <v>-7.7490396299819686E-3</v>
          </cell>
          <cell r="L75">
            <v>-6.3253100922316952E-3</v>
          </cell>
          <cell r="M75">
            <v>-1.0495475993758885E-2</v>
          </cell>
          <cell r="N75">
            <v>-9.2649036173175769E-3</v>
          </cell>
          <cell r="O75">
            <v>-1.0615965785930936E-2</v>
          </cell>
          <cell r="P75">
            <v>-1.1358555136151249E-2</v>
          </cell>
          <cell r="Q75">
            <v>-1.2741450069746696E-2</v>
          </cell>
          <cell r="R75">
            <v>-1.1042461045466578E-2</v>
          </cell>
        </row>
        <row r="76">
          <cell r="B76">
            <v>45037</v>
          </cell>
          <cell r="K76">
            <v>-1.0571290344260964E-2</v>
          </cell>
          <cell r="L76">
            <v>-7.1778466183968215E-3</v>
          </cell>
          <cell r="M76">
            <v>-1.0863275864826383E-2</v>
          </cell>
          <cell r="N76">
            <v>-8.990394803321422E-3</v>
          </cell>
          <cell r="O76">
            <v>-1.0360051355432831E-2</v>
          </cell>
          <cell r="P76">
            <v>-1.1011601388068226E-2</v>
          </cell>
          <cell r="Q76">
            <v>-1.4318314543704025E-2</v>
          </cell>
        </row>
        <row r="77">
          <cell r="B77">
            <v>45076</v>
          </cell>
          <cell r="K77">
            <v>-3.9182940851310022E-3</v>
          </cell>
          <cell r="L77">
            <v>-2.9524303375966232E-3</v>
          </cell>
          <cell r="M77">
            <v>-8.0607068581960428E-3</v>
          </cell>
          <cell r="N77">
            <v>-5.2754811581389172E-3</v>
          </cell>
          <cell r="O77">
            <v>-6.9135347337239139E-3</v>
          </cell>
          <cell r="P77">
            <v>-7.5714177071248834E-3</v>
          </cell>
        </row>
        <row r="78">
          <cell r="B78">
            <v>45090</v>
          </cell>
          <cell r="K78">
            <v>-4.9053737489711535E-3</v>
          </cell>
          <cell r="L78">
            <v>-2.211234097841519E-3</v>
          </cell>
          <cell r="M78">
            <v>-1.008223439004774E-2</v>
          </cell>
          <cell r="N78">
            <v>-6.634247946474936E-3</v>
          </cell>
          <cell r="O78">
            <v>-9.0187885328857353E-3</v>
          </cell>
          <cell r="P78">
            <v>-9.1166833756251009E-3</v>
          </cell>
        </row>
        <row r="79">
          <cell r="B79">
            <v>45096</v>
          </cell>
          <cell r="K79">
            <v>-4.3985513010362798E-3</v>
          </cell>
          <cell r="L79">
            <v>-3.5730984434882984E-3</v>
          </cell>
          <cell r="M79">
            <v>-8.8051233284927033E-3</v>
          </cell>
          <cell r="N79">
            <v>-5.9567146536477766E-3</v>
          </cell>
          <cell r="O79">
            <v>-6.5738494549414384E-3</v>
          </cell>
          <cell r="P79">
            <v>-8.1267662101618399E-3</v>
          </cell>
        </row>
        <row r="80">
          <cell r="B80">
            <v>45125</v>
          </cell>
          <cell r="K80">
            <v>-5.2551165519437726E-3</v>
          </cell>
          <cell r="L80">
            <v>-2.7865447659521925E-3</v>
          </cell>
          <cell r="M80">
            <v>-7.0144373753489031E-3</v>
          </cell>
          <cell r="N80">
            <v>-3.3389484887440535E-3</v>
          </cell>
          <cell r="O80">
            <v>-5.0476052275115757E-3</v>
          </cell>
          <cell r="P80">
            <v>-5.8332915782361994E-3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H37"/>
  <sheetViews>
    <sheetView topLeftCell="BS1" workbookViewId="0">
      <selection activeCell="CC30" sqref="CC30"/>
    </sheetView>
  </sheetViews>
  <sheetFormatPr defaultColWidth="9.140625" defaultRowHeight="15" x14ac:dyDescent="0.25"/>
  <cols>
    <col min="1" max="1" width="13.42578125" bestFit="1" customWidth="1"/>
    <col min="2" max="2" width="12" bestFit="1" customWidth="1"/>
    <col min="3" max="3" width="10.7109375" bestFit="1" customWidth="1"/>
    <col min="4" max="4" width="12" bestFit="1" customWidth="1"/>
    <col min="5" max="5" width="12" customWidth="1"/>
    <col min="6" max="6" width="11.5703125" bestFit="1" customWidth="1"/>
    <col min="7" max="7" width="12" bestFit="1" customWidth="1"/>
    <col min="8" max="8" width="11.7109375" customWidth="1"/>
    <col min="9" max="9" width="12.7109375" bestFit="1" customWidth="1"/>
    <col min="10" max="20" width="12.7109375" customWidth="1"/>
    <col min="21" max="21" width="31.42578125" bestFit="1" customWidth="1"/>
    <col min="22" max="28" width="12.7109375" customWidth="1"/>
    <col min="29" max="29" width="15.7109375" bestFit="1" customWidth="1"/>
    <col min="30" max="30" width="12.7109375" customWidth="1"/>
    <col min="31" max="31" width="16" bestFit="1" customWidth="1"/>
    <col min="32" max="32" width="15.85546875" bestFit="1" customWidth="1"/>
    <col min="33" max="43" width="12.7109375" customWidth="1"/>
    <col min="44" max="44" width="20.28515625" bestFit="1" customWidth="1"/>
    <col min="45" max="55" width="20.28515625" style="21" customWidth="1"/>
    <col min="56" max="56" width="27.28515625" style="21" bestFit="1" customWidth="1"/>
    <col min="57" max="72" width="20.28515625" style="21" customWidth="1"/>
    <col min="73" max="73" width="23.28515625" style="21" bestFit="1" customWidth="1"/>
    <col min="74" max="74" width="23.28515625" style="21" customWidth="1"/>
    <col min="75" max="81" width="20.28515625" style="21" customWidth="1"/>
    <col min="82" max="82" width="12.7109375" customWidth="1"/>
    <col min="83" max="83" width="12.7109375" bestFit="1" customWidth="1"/>
    <col min="84" max="84" width="11.7109375" customWidth="1"/>
  </cols>
  <sheetData>
    <row r="2" spans="1:86" x14ac:dyDescent="0.25">
      <c r="A2" s="3" t="s">
        <v>5</v>
      </c>
      <c r="B2" t="s">
        <v>6</v>
      </c>
    </row>
    <row r="3" spans="1:86" x14ac:dyDescent="0.25">
      <c r="A3" s="3" t="s">
        <v>7</v>
      </c>
      <c r="B3" t="s">
        <v>8</v>
      </c>
    </row>
    <row r="4" spans="1:86" x14ac:dyDescent="0.25">
      <c r="A4" s="3" t="s">
        <v>9</v>
      </c>
      <c r="B4">
        <v>2</v>
      </c>
      <c r="C4" t="s">
        <v>10</v>
      </c>
      <c r="D4" t="s">
        <v>11</v>
      </c>
    </row>
    <row r="5" spans="1:86" x14ac:dyDescent="0.25">
      <c r="A5" s="3" t="s">
        <v>12</v>
      </c>
      <c r="B5" t="s">
        <v>13</v>
      </c>
    </row>
    <row r="6" spans="1:86" x14ac:dyDescent="0.25">
      <c r="A6" s="3" t="s">
        <v>14</v>
      </c>
      <c r="B6">
        <v>8.4650000000000003E-2</v>
      </c>
      <c r="C6" t="s">
        <v>15</v>
      </c>
    </row>
    <row r="7" spans="1:86" x14ac:dyDescent="0.25">
      <c r="A7" s="3" t="s">
        <v>16</v>
      </c>
      <c r="B7" t="s">
        <v>17</v>
      </c>
    </row>
    <row r="8" spans="1:86" ht="15.75" thickBot="1" x14ac:dyDescent="0.3">
      <c r="A8" s="3" t="s">
        <v>18</v>
      </c>
      <c r="B8">
        <v>1</v>
      </c>
      <c r="BD8" s="55" t="s">
        <v>50</v>
      </c>
    </row>
    <row r="9" spans="1:86" ht="48.75" thickBot="1" x14ac:dyDescent="0.3">
      <c r="D9" s="3" t="s">
        <v>26</v>
      </c>
      <c r="U9" s="10" t="s">
        <v>33</v>
      </c>
      <c r="V9" s="20"/>
      <c r="W9" s="20"/>
      <c r="X9" s="20"/>
      <c r="Y9" s="20"/>
      <c r="Z9" s="20"/>
      <c r="AA9" s="20"/>
      <c r="AB9" s="20"/>
      <c r="AC9" s="10" t="s">
        <v>36</v>
      </c>
      <c r="AD9" s="20"/>
      <c r="AE9" s="10" t="s">
        <v>37</v>
      </c>
      <c r="AF9" s="10" t="s">
        <v>38</v>
      </c>
      <c r="AG9" s="20"/>
      <c r="AH9" s="20"/>
      <c r="AI9" s="20"/>
      <c r="AJ9" s="20"/>
      <c r="AK9" s="20"/>
      <c r="AL9" s="20"/>
      <c r="AM9" s="20"/>
      <c r="AN9" s="20"/>
      <c r="AO9" s="20"/>
      <c r="AP9" s="10" t="s">
        <v>43</v>
      </c>
      <c r="AQ9" s="20"/>
      <c r="AR9" s="10" t="s">
        <v>42</v>
      </c>
      <c r="AU9" s="31" t="s">
        <v>45</v>
      </c>
      <c r="AV9" s="31" t="s">
        <v>46</v>
      </c>
      <c r="AX9" s="21" t="s">
        <v>44</v>
      </c>
      <c r="AY9" s="21" t="s">
        <v>44</v>
      </c>
      <c r="BA9" s="31" t="s">
        <v>51</v>
      </c>
      <c r="BD9" s="21" t="s">
        <v>52</v>
      </c>
      <c r="BE9" s="31" t="s">
        <v>53</v>
      </c>
      <c r="BI9" s="239" t="s">
        <v>74</v>
      </c>
      <c r="BJ9" s="240"/>
      <c r="BK9" s="240"/>
      <c r="BL9" s="240"/>
      <c r="BM9" s="240"/>
      <c r="BN9" s="240"/>
      <c r="BO9" s="240"/>
      <c r="BP9" s="241"/>
      <c r="BR9" s="21" t="s">
        <v>83</v>
      </c>
      <c r="BT9" s="228" t="s">
        <v>75</v>
      </c>
      <c r="BU9" s="229"/>
      <c r="BV9" s="229"/>
      <c r="BW9" s="230" t="s">
        <v>82</v>
      </c>
      <c r="BX9" s="228" t="s">
        <v>86</v>
      </c>
      <c r="BY9" s="230" t="s">
        <v>84</v>
      </c>
      <c r="BZ9" s="230" t="s">
        <v>85</v>
      </c>
      <c r="CA9" s="230"/>
      <c r="CB9" s="230"/>
      <c r="CD9" s="20"/>
    </row>
    <row r="10" spans="1:86" x14ac:dyDescent="0.25">
      <c r="C10" s="1"/>
      <c r="D10" s="6">
        <v>43389</v>
      </c>
      <c r="E10" s="7">
        <v>43391</v>
      </c>
      <c r="F10" s="7">
        <v>43392</v>
      </c>
      <c r="G10" s="7">
        <v>43395</v>
      </c>
      <c r="H10" s="8">
        <v>43399</v>
      </c>
      <c r="I10" s="1">
        <v>43409</v>
      </c>
      <c r="J10" s="1">
        <v>43419</v>
      </c>
      <c r="K10" s="1">
        <v>43431</v>
      </c>
      <c r="L10" s="1">
        <v>43446</v>
      </c>
      <c r="M10" s="1">
        <v>43473</v>
      </c>
      <c r="N10" s="1">
        <v>43489</v>
      </c>
      <c r="O10" s="1">
        <v>43528</v>
      </c>
      <c r="P10" s="1">
        <v>43541</v>
      </c>
      <c r="Q10" s="1">
        <v>43566</v>
      </c>
      <c r="R10" s="1">
        <v>43577</v>
      </c>
      <c r="S10" s="1">
        <v>43592</v>
      </c>
      <c r="T10" s="1">
        <v>43598</v>
      </c>
      <c r="U10" s="1">
        <v>43598</v>
      </c>
      <c r="V10" s="1">
        <v>43647</v>
      </c>
      <c r="W10" s="1">
        <v>43663</v>
      </c>
      <c r="X10" s="1">
        <v>43691</v>
      </c>
      <c r="Y10" s="1">
        <v>43746</v>
      </c>
      <c r="Z10" s="1">
        <v>43752</v>
      </c>
      <c r="AA10" s="1">
        <v>43776</v>
      </c>
      <c r="AB10" s="23">
        <v>43839</v>
      </c>
      <c r="AC10" s="23">
        <v>43848</v>
      </c>
      <c r="AD10" s="23">
        <v>43857</v>
      </c>
      <c r="AE10" s="23">
        <v>43864</v>
      </c>
      <c r="AF10" s="23">
        <v>43896</v>
      </c>
      <c r="AG10" s="23">
        <v>43942</v>
      </c>
      <c r="AH10" s="24">
        <v>43973</v>
      </c>
      <c r="AI10" s="23">
        <v>43997</v>
      </c>
      <c r="AJ10" s="23">
        <v>44012</v>
      </c>
      <c r="AK10" s="23">
        <v>44018</v>
      </c>
      <c r="AL10" s="23">
        <v>44033</v>
      </c>
      <c r="AM10" s="23">
        <v>44039</v>
      </c>
      <c r="AN10" s="23">
        <v>44061</v>
      </c>
      <c r="AO10" s="23">
        <v>44082</v>
      </c>
      <c r="AP10" s="23">
        <v>44116</v>
      </c>
      <c r="AQ10" s="23">
        <v>44138</v>
      </c>
      <c r="AR10" s="23">
        <v>44153</v>
      </c>
      <c r="AS10" s="23">
        <v>44208</v>
      </c>
      <c r="AT10" s="23">
        <v>44222</v>
      </c>
      <c r="AU10" s="23">
        <v>44238</v>
      </c>
      <c r="AV10" s="23">
        <v>44241</v>
      </c>
      <c r="AW10" s="23">
        <v>44242</v>
      </c>
      <c r="AX10" s="23">
        <v>44278</v>
      </c>
      <c r="AY10" s="23">
        <v>44294</v>
      </c>
      <c r="AZ10" s="23">
        <v>44321</v>
      </c>
      <c r="BA10" s="23">
        <v>44325</v>
      </c>
      <c r="BB10" s="23">
        <v>44364</v>
      </c>
      <c r="BC10" s="23">
        <v>44390</v>
      </c>
      <c r="BD10" s="23">
        <v>44391</v>
      </c>
      <c r="BE10" s="23">
        <v>44396</v>
      </c>
      <c r="BF10" s="23">
        <v>44453</v>
      </c>
      <c r="BG10" s="23">
        <v>44494</v>
      </c>
      <c r="BH10" s="23">
        <v>44676</v>
      </c>
      <c r="BI10" s="191">
        <v>44694</v>
      </c>
      <c r="BJ10" s="192">
        <v>44694</v>
      </c>
      <c r="BK10" s="37">
        <v>44726</v>
      </c>
      <c r="BL10" s="37">
        <v>44763</v>
      </c>
      <c r="BM10" s="37">
        <v>44782</v>
      </c>
      <c r="BN10" s="37">
        <v>44782</v>
      </c>
      <c r="BO10" s="37">
        <v>44820</v>
      </c>
      <c r="BP10" s="209">
        <v>44843</v>
      </c>
      <c r="BQ10" s="23">
        <v>44848</v>
      </c>
      <c r="BR10" s="23">
        <v>44852</v>
      </c>
      <c r="BS10" s="23">
        <v>44869</v>
      </c>
      <c r="BT10" s="37">
        <v>44898</v>
      </c>
      <c r="BU10" s="211" t="s">
        <v>76</v>
      </c>
      <c r="BV10" s="37">
        <v>44999</v>
      </c>
      <c r="BW10" s="37">
        <v>45037</v>
      </c>
      <c r="BX10" s="37">
        <v>45076</v>
      </c>
      <c r="BY10" s="37">
        <v>45090</v>
      </c>
      <c r="BZ10" s="37">
        <v>45096</v>
      </c>
      <c r="CA10" s="37">
        <v>45125</v>
      </c>
      <c r="CB10" s="37"/>
      <c r="CC10" s="37"/>
      <c r="CE10" t="s">
        <v>21</v>
      </c>
      <c r="CF10" t="s">
        <v>22</v>
      </c>
      <c r="CG10" t="s">
        <v>23</v>
      </c>
    </row>
    <row r="11" spans="1:86" x14ac:dyDescent="0.25">
      <c r="C11" t="s">
        <v>1</v>
      </c>
      <c r="D11" s="11" t="s">
        <v>0</v>
      </c>
      <c r="E11" t="s">
        <v>0</v>
      </c>
      <c r="F11" t="s">
        <v>0</v>
      </c>
      <c r="G11" t="s">
        <v>0</v>
      </c>
      <c r="H11" s="12" t="s">
        <v>0</v>
      </c>
      <c r="I11" t="s">
        <v>0</v>
      </c>
      <c r="J11" t="s">
        <v>0</v>
      </c>
      <c r="K11" t="s">
        <v>0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  <c r="V11" t="s">
        <v>4</v>
      </c>
      <c r="W11" t="s">
        <v>4</v>
      </c>
      <c r="X11" t="s">
        <v>4</v>
      </c>
      <c r="Y11" t="s">
        <v>4</v>
      </c>
      <c r="Z11" t="s">
        <v>4</v>
      </c>
      <c r="AA11" t="s">
        <v>4</v>
      </c>
      <c r="AB11" s="21" t="s">
        <v>4</v>
      </c>
      <c r="AC11" s="21" t="s">
        <v>4</v>
      </c>
      <c r="AD11" s="21" t="s">
        <v>4</v>
      </c>
      <c r="AE11" s="21" t="s">
        <v>4</v>
      </c>
      <c r="AF11" s="21" t="s">
        <v>4</v>
      </c>
      <c r="AG11" s="21" t="s">
        <v>4</v>
      </c>
      <c r="AH11" s="21" t="s">
        <v>4</v>
      </c>
      <c r="AI11" s="21" t="s">
        <v>4</v>
      </c>
      <c r="AJ11" s="21" t="s">
        <v>4</v>
      </c>
      <c r="AK11" s="21" t="s">
        <v>4</v>
      </c>
      <c r="AL11" s="21" t="s">
        <v>4</v>
      </c>
      <c r="AM11" s="21" t="s">
        <v>4</v>
      </c>
      <c r="AN11" s="21" t="s">
        <v>4</v>
      </c>
      <c r="AO11" s="21" t="s">
        <v>4</v>
      </c>
      <c r="AP11" s="21" t="s">
        <v>4</v>
      </c>
      <c r="AQ11" s="21" t="s">
        <v>4</v>
      </c>
      <c r="AR11" s="21" t="s">
        <v>4</v>
      </c>
      <c r="AS11" s="21" t="s">
        <v>4</v>
      </c>
      <c r="AT11" s="21" t="s">
        <v>4</v>
      </c>
      <c r="AU11" s="21" t="s">
        <v>4</v>
      </c>
      <c r="AV11" s="21" t="s">
        <v>4</v>
      </c>
      <c r="AW11" s="21" t="s">
        <v>4</v>
      </c>
      <c r="AX11" s="21" t="s">
        <v>4</v>
      </c>
      <c r="AY11" s="21" t="s">
        <v>4</v>
      </c>
      <c r="AZ11" s="21" t="s">
        <v>4</v>
      </c>
      <c r="BA11" s="21" t="s">
        <v>4</v>
      </c>
      <c r="BB11" s="21" t="s">
        <v>4</v>
      </c>
      <c r="BC11" s="21" t="s">
        <v>4</v>
      </c>
      <c r="BD11" s="21" t="s">
        <v>4</v>
      </c>
      <c r="BE11" s="21" t="s">
        <v>4</v>
      </c>
      <c r="BF11" s="21" t="s">
        <v>4</v>
      </c>
      <c r="BG11" s="21" t="s">
        <v>4</v>
      </c>
      <c r="BH11" s="21" t="s">
        <v>4</v>
      </c>
      <c r="BI11" s="193"/>
      <c r="BP11" s="194"/>
      <c r="BQ11" s="21" t="s">
        <v>4</v>
      </c>
      <c r="BR11" s="21" t="s">
        <v>4</v>
      </c>
      <c r="BS11" s="21" t="s">
        <v>4</v>
      </c>
      <c r="BT11" s="21" t="s">
        <v>4</v>
      </c>
      <c r="BU11" s="21" t="s">
        <v>4</v>
      </c>
      <c r="BV11" s="21" t="s">
        <v>4</v>
      </c>
      <c r="BW11" s="21" t="s">
        <v>4</v>
      </c>
      <c r="BX11" s="21" t="s">
        <v>4</v>
      </c>
      <c r="BY11" s="21" t="s">
        <v>4</v>
      </c>
      <c r="BZ11" s="21" t="s">
        <v>4</v>
      </c>
      <c r="CA11" s="21" t="s">
        <v>4</v>
      </c>
      <c r="CC11" s="38"/>
      <c r="CD11" t="s">
        <v>1</v>
      </c>
      <c r="CE11" t="s">
        <v>4</v>
      </c>
      <c r="CF11" t="s">
        <v>4</v>
      </c>
      <c r="CG11" t="s">
        <v>24</v>
      </c>
    </row>
    <row r="12" spans="1:86" x14ac:dyDescent="0.25">
      <c r="C12" t="s">
        <v>3</v>
      </c>
      <c r="D12" s="11" t="s">
        <v>2</v>
      </c>
      <c r="E12" t="s">
        <v>2</v>
      </c>
      <c r="F12" t="s">
        <v>2</v>
      </c>
      <c r="G12" t="s">
        <v>2</v>
      </c>
      <c r="H12" s="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  <c r="AA12" t="s">
        <v>2</v>
      </c>
      <c r="AB12" s="21" t="s">
        <v>2</v>
      </c>
      <c r="AC12" s="21" t="s">
        <v>2</v>
      </c>
      <c r="AD12" s="21" t="s">
        <v>2</v>
      </c>
      <c r="AE12" s="21" t="s">
        <v>2</v>
      </c>
      <c r="AF12" s="21" t="s">
        <v>2</v>
      </c>
      <c r="AG12" s="21" t="s">
        <v>2</v>
      </c>
      <c r="AH12" s="21" t="s">
        <v>2</v>
      </c>
      <c r="AI12" s="21" t="s">
        <v>2</v>
      </c>
      <c r="AJ12" s="21" t="s">
        <v>2</v>
      </c>
      <c r="AK12" s="21" t="s">
        <v>2</v>
      </c>
      <c r="AL12" s="21" t="s">
        <v>2</v>
      </c>
      <c r="AM12" s="21" t="s">
        <v>2</v>
      </c>
      <c r="AN12" s="21" t="s">
        <v>2</v>
      </c>
      <c r="AO12" s="21" t="s">
        <v>2</v>
      </c>
      <c r="AP12" s="21" t="s">
        <v>2</v>
      </c>
      <c r="AQ12" s="21" t="s">
        <v>2</v>
      </c>
      <c r="AR12" s="21" t="s">
        <v>2</v>
      </c>
      <c r="AS12" s="21" t="s">
        <v>2</v>
      </c>
      <c r="AT12" s="21" t="s">
        <v>2</v>
      </c>
      <c r="AU12" s="21" t="s">
        <v>2</v>
      </c>
      <c r="AV12" s="21" t="s">
        <v>2</v>
      </c>
      <c r="AW12" s="21" t="s">
        <v>2</v>
      </c>
      <c r="AX12" s="21" t="s">
        <v>2</v>
      </c>
      <c r="AY12" s="21" t="s">
        <v>2</v>
      </c>
      <c r="AZ12" s="21" t="s">
        <v>2</v>
      </c>
      <c r="BA12" s="21" t="s">
        <v>2</v>
      </c>
      <c r="BB12" s="21" t="s">
        <v>2</v>
      </c>
      <c r="BC12" s="21" t="s">
        <v>2</v>
      </c>
      <c r="BD12" s="21" t="s">
        <v>2</v>
      </c>
      <c r="BE12" s="21" t="s">
        <v>2</v>
      </c>
      <c r="BF12" s="21" t="s">
        <v>2</v>
      </c>
      <c r="BG12" s="21" t="s">
        <v>2</v>
      </c>
      <c r="BH12" s="21" t="s">
        <v>2</v>
      </c>
      <c r="BI12" s="193"/>
      <c r="BP12" s="194"/>
      <c r="BQ12" s="21" t="s">
        <v>2</v>
      </c>
      <c r="BR12" s="21" t="s">
        <v>2</v>
      </c>
      <c r="BS12" s="21" t="s">
        <v>2</v>
      </c>
      <c r="BT12" s="21" t="s">
        <v>2</v>
      </c>
      <c r="BU12" s="21" t="s">
        <v>2</v>
      </c>
      <c r="BV12" s="21" t="s">
        <v>2</v>
      </c>
      <c r="BW12" s="21" t="s">
        <v>2</v>
      </c>
      <c r="BX12" s="21" t="s">
        <v>2</v>
      </c>
      <c r="BY12" s="21" t="s">
        <v>2</v>
      </c>
      <c r="BZ12" s="21" t="s">
        <v>2</v>
      </c>
      <c r="CA12" s="21" t="s">
        <v>2</v>
      </c>
      <c r="CC12" s="38"/>
      <c r="CD12" t="s">
        <v>3</v>
      </c>
      <c r="CE12" t="s">
        <v>2</v>
      </c>
      <c r="CF12" t="s">
        <v>2</v>
      </c>
    </row>
    <row r="13" spans="1:86" x14ac:dyDescent="0.25">
      <c r="C13">
        <v>60</v>
      </c>
      <c r="D13" s="13">
        <v>0.95015149809140587</v>
      </c>
      <c r="E13" s="14">
        <v>0.95145222449458511</v>
      </c>
      <c r="F13" s="14">
        <v>0.94958046706053423</v>
      </c>
      <c r="G13" s="14">
        <v>0.94480807592307159</v>
      </c>
      <c r="H13" s="15">
        <v>0.95454319056778913</v>
      </c>
      <c r="I13" s="16">
        <v>0.95125479882893249</v>
      </c>
      <c r="J13" s="16">
        <v>0.950016023819372</v>
      </c>
      <c r="K13" s="16">
        <v>0.94824471841631608</v>
      </c>
      <c r="L13" s="16">
        <v>0.94854875249175841</v>
      </c>
      <c r="M13" s="14">
        <v>0.94397676730050295</v>
      </c>
      <c r="N13" s="14">
        <v>0.94256274901676207</v>
      </c>
      <c r="O13" s="14">
        <v>0.94079604307016029</v>
      </c>
      <c r="P13" s="14">
        <v>0.95032546481464253</v>
      </c>
      <c r="Q13" s="14">
        <v>0.94518502122087944</v>
      </c>
      <c r="R13" s="14">
        <v>0.9544439312842331</v>
      </c>
      <c r="S13" s="14">
        <v>0.96982194208925421</v>
      </c>
      <c r="T13" s="14">
        <v>0.94180561896192749</v>
      </c>
      <c r="U13" s="14">
        <v>0.94545929638553394</v>
      </c>
      <c r="V13" s="14">
        <v>0.94569999999999999</v>
      </c>
      <c r="W13" s="14">
        <v>0.94536535153861623</v>
      </c>
      <c r="X13" s="14">
        <v>0.94758822078836047</v>
      </c>
      <c r="Y13" s="14">
        <v>0.95025082809995221</v>
      </c>
      <c r="Z13" s="14">
        <v>0.95258309170470479</v>
      </c>
      <c r="AA13" s="14">
        <v>0.94764369585183184</v>
      </c>
      <c r="AB13" s="22">
        <v>0.94971839501803479</v>
      </c>
      <c r="AC13" s="22">
        <v>0.94990945665022231</v>
      </c>
      <c r="AD13" s="22">
        <v>0.94361008710926175</v>
      </c>
      <c r="AE13" s="22">
        <v>0.94860580529162042</v>
      </c>
      <c r="AF13" s="22">
        <v>0.94514957605353567</v>
      </c>
      <c r="AG13" s="22">
        <v>0.9476</v>
      </c>
      <c r="AH13" s="22">
        <v>0.94456097164963193</v>
      </c>
      <c r="AI13" s="22">
        <v>0.94810000000000005</v>
      </c>
      <c r="AJ13" s="22">
        <v>0.95011413354005381</v>
      </c>
      <c r="AK13" s="22">
        <v>0.94077061362982972</v>
      </c>
      <c r="AL13" s="22">
        <v>0.94904670719937156</v>
      </c>
      <c r="AM13" s="22">
        <v>0.94737317025802459</v>
      </c>
      <c r="AN13" s="22">
        <v>0.94989999999999997</v>
      </c>
      <c r="AO13" s="22">
        <v>0.9477191911537679</v>
      </c>
      <c r="AP13" s="22">
        <v>0.94641938662278802</v>
      </c>
      <c r="AQ13" s="22">
        <v>0.95122241350012371</v>
      </c>
      <c r="AR13" s="22">
        <v>0.94815931718303714</v>
      </c>
      <c r="AS13" s="22">
        <v>0.94984492280163491</v>
      </c>
      <c r="AT13" s="22">
        <v>0.95009685947968603</v>
      </c>
      <c r="AU13" s="22">
        <v>0.94566460044360967</v>
      </c>
      <c r="AV13" s="22">
        <v>0.95017280099950774</v>
      </c>
      <c r="AW13" s="22">
        <v>0.94532273030076741</v>
      </c>
      <c r="AX13" s="22">
        <v>0.94509194459326806</v>
      </c>
      <c r="AY13" s="22">
        <v>0.95559045292720091</v>
      </c>
      <c r="AZ13" s="25">
        <v>0.94320027425679775</v>
      </c>
      <c r="BA13" s="25">
        <v>0.94434949896866505</v>
      </c>
      <c r="BB13" s="25">
        <v>0.94490532428667962</v>
      </c>
      <c r="BC13" s="25">
        <v>0.94180760975473676</v>
      </c>
      <c r="BD13" s="25">
        <v>0.94177481659952555</v>
      </c>
      <c r="BE13" s="25">
        <v>0.94155615907829282</v>
      </c>
      <c r="BF13" s="25">
        <v>0.94405840066328994</v>
      </c>
      <c r="BG13" s="25">
        <v>0.94607979350301852</v>
      </c>
      <c r="BH13" s="25">
        <v>0.94819605870939661</v>
      </c>
      <c r="BI13" s="195">
        <v>0.93863658506365866</v>
      </c>
      <c r="BJ13" s="25">
        <v>0.93849417320126094</v>
      </c>
      <c r="BK13" s="25">
        <v>0.9389723638811508</v>
      </c>
      <c r="BL13" s="25">
        <v>0.9366626052034418</v>
      </c>
      <c r="BM13" s="25">
        <v>0.94152259591735499</v>
      </c>
      <c r="BN13" s="25">
        <v>0.93887591307633855</v>
      </c>
      <c r="BO13" s="25">
        <v>0.93736263213942073</v>
      </c>
      <c r="BP13" s="196">
        <v>0.93956128246743154</v>
      </c>
      <c r="BQ13" s="25">
        <v>0.94247153033115316</v>
      </c>
      <c r="BR13" s="25">
        <v>0.93903670338882927</v>
      </c>
      <c r="BS13" s="25">
        <v>0.94706087856513688</v>
      </c>
      <c r="BT13" s="22">
        <v>0.94872223692787649</v>
      </c>
      <c r="BU13" s="22">
        <v>0.93950781788775162</v>
      </c>
      <c r="BV13" s="22">
        <v>0.94274467372482851</v>
      </c>
      <c r="BW13" s="22">
        <v>0.94006323330797026</v>
      </c>
      <c r="BX13" s="22">
        <v>0.94638429223167952</v>
      </c>
      <c r="BY13" s="22">
        <v>0.94544646084345851</v>
      </c>
      <c r="BZ13" s="22">
        <v>0.94592799644523473</v>
      </c>
      <c r="CA13" s="22">
        <v>0.94511416772624846</v>
      </c>
      <c r="CB13" s="22"/>
      <c r="CC13" s="22"/>
      <c r="CD13" s="21">
        <v>60</v>
      </c>
      <c r="CE13" s="4">
        <f t="shared" ref="CE13:CE20" si="0">AVERAGE(D13:H13)</f>
        <v>0.95010709122747716</v>
      </c>
      <c r="CF13" s="4">
        <f t="shared" ref="CF13:CF20" si="1">STDEVA(D13:H13)</f>
        <v>3.5301285048314327E-3</v>
      </c>
      <c r="CG13" s="5">
        <f>CF13/CE13</f>
        <v>3.7155059018354804E-3</v>
      </c>
      <c r="CH13" s="2"/>
    </row>
    <row r="14" spans="1:86" x14ac:dyDescent="0.25">
      <c r="C14">
        <v>70</v>
      </c>
      <c r="D14" s="13">
        <v>0.8147440699453562</v>
      </c>
      <c r="E14" s="14">
        <v>0.81307253158274906</v>
      </c>
      <c r="F14" s="14">
        <v>0.81093828256064759</v>
      </c>
      <c r="G14" s="14">
        <v>0.81183726527925981</v>
      </c>
      <c r="H14" s="15">
        <v>0.81663106890742765</v>
      </c>
      <c r="I14" s="16">
        <v>0.815280285711662</v>
      </c>
      <c r="J14" s="16">
        <v>0.81270776187572524</v>
      </c>
      <c r="K14" s="16">
        <v>0.81040327231369713</v>
      </c>
      <c r="L14" s="16">
        <v>0.81217637486902228</v>
      </c>
      <c r="M14" s="14">
        <v>0.80990187786141976</v>
      </c>
      <c r="N14" s="14">
        <v>0.81162073837457116</v>
      </c>
      <c r="O14" s="14">
        <v>0.80903910042917571</v>
      </c>
      <c r="P14" s="14">
        <v>0.81198209295437873</v>
      </c>
      <c r="Q14" s="14">
        <v>0.81167806266217291</v>
      </c>
      <c r="R14" s="14">
        <v>0.81452830788037645</v>
      </c>
      <c r="S14" s="14">
        <v>0.8284786296667177</v>
      </c>
      <c r="T14" s="14">
        <v>0.81111799964071973</v>
      </c>
      <c r="U14" s="14">
        <v>0.81030328566213905</v>
      </c>
      <c r="V14" s="14">
        <v>0.8095</v>
      </c>
      <c r="W14" s="14">
        <v>0.8098834785673652</v>
      </c>
      <c r="X14" s="14">
        <v>0.81103140020682818</v>
      </c>
      <c r="Y14" s="14">
        <v>0.81533966327400564</v>
      </c>
      <c r="Z14" s="14">
        <v>0.81467947145882891</v>
      </c>
      <c r="AA14" s="14">
        <v>0.81389149074335132</v>
      </c>
      <c r="AB14" s="22">
        <v>0.81442101483619633</v>
      </c>
      <c r="AC14" s="22">
        <v>0.813275890581177</v>
      </c>
      <c r="AD14" s="22" t="s">
        <v>34</v>
      </c>
      <c r="AE14" s="22">
        <v>0.81352335283679444</v>
      </c>
      <c r="AF14" s="22">
        <v>0.81282193226975608</v>
      </c>
      <c r="AG14" s="22">
        <v>0.8125</v>
      </c>
      <c r="AH14" s="22">
        <v>0.81084887078926127</v>
      </c>
      <c r="AI14" s="22">
        <v>0.81259999999999999</v>
      </c>
      <c r="AJ14" s="22">
        <v>0.81209591299464146</v>
      </c>
      <c r="AK14" s="22">
        <v>0.8089869943407938</v>
      </c>
      <c r="AL14" s="22">
        <v>0.81049251025372371</v>
      </c>
      <c r="AM14" s="22">
        <v>0.81028760418652412</v>
      </c>
      <c r="AN14" s="22">
        <v>0.81320000000000003</v>
      </c>
      <c r="AO14" s="22">
        <v>0.81061146076809099</v>
      </c>
      <c r="AP14" s="22" t="s">
        <v>34</v>
      </c>
      <c r="AQ14" s="22">
        <v>0.81207175139734711</v>
      </c>
      <c r="AR14" s="22">
        <v>0.81183506179970089</v>
      </c>
      <c r="AS14" s="22">
        <v>0.81268537585457024</v>
      </c>
      <c r="AT14" s="22">
        <v>0.81343697237902568</v>
      </c>
      <c r="AU14" s="22">
        <v>0.81144883909544496</v>
      </c>
      <c r="AV14" s="22">
        <v>0.81325596978420656</v>
      </c>
      <c r="AW14" s="22">
        <v>0.81284705441283067</v>
      </c>
      <c r="AX14" s="22">
        <v>0.81400457403482673</v>
      </c>
      <c r="AY14" s="22">
        <v>0.81595377441188455</v>
      </c>
      <c r="AZ14" s="25">
        <v>0.80854347344207333</v>
      </c>
      <c r="BA14" s="25">
        <v>0.80915290223713343</v>
      </c>
      <c r="BB14" s="25">
        <v>0.81070968301345003</v>
      </c>
      <c r="BC14" s="25">
        <v>0.80735805438474262</v>
      </c>
      <c r="BD14" s="25">
        <v>0.80781458380001525</v>
      </c>
      <c r="BE14" s="25">
        <v>0.80992352650171862</v>
      </c>
      <c r="BF14" s="25">
        <v>0.80998872987330139</v>
      </c>
      <c r="BG14" s="25">
        <v>0.81229570614729996</v>
      </c>
      <c r="BH14" s="25">
        <v>0.81361795493479649</v>
      </c>
      <c r="BI14" s="195">
        <v>0.80632394923618922</v>
      </c>
      <c r="BJ14" s="25">
        <v>0.80623845205145417</v>
      </c>
      <c r="BK14" s="25">
        <v>0.80856651605283125</v>
      </c>
      <c r="BL14" s="25">
        <v>0.80605553681089193</v>
      </c>
      <c r="BM14" s="25">
        <v>0.80684710314126362</v>
      </c>
      <c r="BN14" s="25">
        <v>0.80704223614713688</v>
      </c>
      <c r="BO14" s="25">
        <v>0.80634578678149582</v>
      </c>
      <c r="BP14" s="196">
        <v>0.80722128866230591</v>
      </c>
      <c r="BQ14" s="25">
        <v>0.80837590145010962</v>
      </c>
      <c r="BR14" s="25">
        <v>0.80473941199272947</v>
      </c>
      <c r="BS14" s="25">
        <v>0.81176681046011701</v>
      </c>
      <c r="BT14" s="22">
        <v>0.81296202042489296</v>
      </c>
      <c r="BU14" s="22">
        <v>0.80714555887639439</v>
      </c>
      <c r="BV14" s="22">
        <v>0.80829935404110465</v>
      </c>
      <c r="BW14" s="22">
        <v>0.80760586277037527</v>
      </c>
      <c r="BX14" s="22">
        <v>0.81104300501120519</v>
      </c>
      <c r="BY14" s="22">
        <v>0.8116459271223313</v>
      </c>
      <c r="BZ14" s="22">
        <v>0.81053812586498009</v>
      </c>
      <c r="CA14" s="22">
        <v>0.81117794374091901</v>
      </c>
      <c r="CB14" s="22"/>
      <c r="CC14" s="22"/>
      <c r="CD14" s="21">
        <v>70</v>
      </c>
      <c r="CE14" s="4">
        <f t="shared" si="0"/>
        <v>0.81344464365508795</v>
      </c>
      <c r="CF14" s="4">
        <f t="shared" si="1"/>
        <v>2.2828596729635464E-3</v>
      </c>
      <c r="CG14" s="5">
        <f t="shared" ref="CG14:CG20" si="2">CF14/CE14</f>
        <v>2.8064106030692743E-3</v>
      </c>
      <c r="CH14" s="2"/>
    </row>
    <row r="15" spans="1:86" x14ac:dyDescent="0.25">
      <c r="C15">
        <v>100</v>
      </c>
      <c r="D15" s="13">
        <v>0.71295398728392501</v>
      </c>
      <c r="E15" s="14">
        <v>0.71074193314640521</v>
      </c>
      <c r="F15" s="14">
        <v>0.70881836231369832</v>
      </c>
      <c r="G15" s="14">
        <v>0.71092242978090969</v>
      </c>
      <c r="H15" s="15">
        <v>0.71359042323944633</v>
      </c>
      <c r="I15" s="16">
        <v>0.71067394986512911</v>
      </c>
      <c r="J15" s="16">
        <v>0.71009576328706969</v>
      </c>
      <c r="K15" s="16">
        <v>0.70776672328256685</v>
      </c>
      <c r="L15" s="16">
        <v>0.71069460312522326</v>
      </c>
      <c r="M15" s="14">
        <v>0.70739255521414379</v>
      </c>
      <c r="N15" s="14">
        <v>0.71112961905671457</v>
      </c>
      <c r="O15" s="14">
        <v>0.70662565220436346</v>
      </c>
      <c r="P15" s="14">
        <v>0.70960040407400193</v>
      </c>
      <c r="Q15" s="14">
        <v>0.70846831855665493</v>
      </c>
      <c r="R15" s="14">
        <v>0.71262932160846804</v>
      </c>
      <c r="S15" s="14">
        <v>0.72357159189469855</v>
      </c>
      <c r="T15" s="14">
        <v>0.70838155433816008</v>
      </c>
      <c r="U15" s="14">
        <v>0.70826901904218487</v>
      </c>
      <c r="V15" s="14">
        <v>0.70950000000000002</v>
      </c>
      <c r="W15" s="14">
        <v>0.70844974627577362</v>
      </c>
      <c r="X15" s="14">
        <v>0.70858287428001099</v>
      </c>
      <c r="Y15" s="14">
        <v>0.71173890415550278</v>
      </c>
      <c r="Z15" s="14">
        <v>0.71200347719244417</v>
      </c>
      <c r="AA15" s="14">
        <v>0.71030691274118263</v>
      </c>
      <c r="AB15" s="22">
        <v>0.70949811816263053</v>
      </c>
      <c r="AC15" s="22">
        <v>0.71070085775564462</v>
      </c>
      <c r="AD15" s="22">
        <v>0.70879686389897079</v>
      </c>
      <c r="AE15" s="22">
        <v>0.71206179321890495</v>
      </c>
      <c r="AF15" s="22">
        <v>0.71012659689078073</v>
      </c>
      <c r="AG15" s="22">
        <v>0.71079999999999999</v>
      </c>
      <c r="AH15" s="22">
        <v>0.70952642444366232</v>
      </c>
      <c r="AI15" s="22">
        <v>0.71199999999999997</v>
      </c>
      <c r="AJ15" s="22">
        <v>0.71112681563183211</v>
      </c>
      <c r="AK15" s="22">
        <v>0.70967749287369575</v>
      </c>
      <c r="AL15" s="22">
        <v>0.70842499643745527</v>
      </c>
      <c r="AM15" s="22">
        <v>0.70718565656260968</v>
      </c>
      <c r="AN15" s="22">
        <v>0.71209999999999996</v>
      </c>
      <c r="AO15" s="22">
        <v>0.70845205461418637</v>
      </c>
      <c r="AP15" s="22">
        <v>0.7096659737668688</v>
      </c>
      <c r="AQ15" s="22">
        <v>0.71173888619448278</v>
      </c>
      <c r="AR15" s="22">
        <v>0.71083716280390752</v>
      </c>
      <c r="AS15" s="22">
        <v>0.7077421687051686</v>
      </c>
      <c r="AT15" s="22">
        <v>0.70967802523978973</v>
      </c>
      <c r="AU15" s="22">
        <v>0.7079126286173576</v>
      </c>
      <c r="AV15" s="22">
        <v>0.71092930456562553</v>
      </c>
      <c r="AW15" s="22">
        <v>0.70992557899868936</v>
      </c>
      <c r="AX15" s="22">
        <v>0.71052338740167464</v>
      </c>
      <c r="AY15" s="22">
        <v>0.70946561489769489</v>
      </c>
      <c r="AZ15" s="25">
        <v>0.70687999153327208</v>
      </c>
      <c r="BA15" s="25">
        <v>0.70461021892977826</v>
      </c>
      <c r="BB15" s="25">
        <v>0.7060977481912345</v>
      </c>
      <c r="BC15" s="25">
        <v>0.70331462637423459</v>
      </c>
      <c r="BD15" s="25">
        <v>0.70407994965733001</v>
      </c>
      <c r="BE15" s="25">
        <v>0.70455337227004833</v>
      </c>
      <c r="BF15" s="25">
        <v>0.70555755810425302</v>
      </c>
      <c r="BG15" s="25">
        <v>0.70834685206883885</v>
      </c>
      <c r="BH15" s="25">
        <v>0.70979637106445947</v>
      </c>
      <c r="BI15" s="195">
        <v>0.70293866466350374</v>
      </c>
      <c r="BJ15" s="25">
        <v>0.70308136435182367</v>
      </c>
      <c r="BK15" s="25">
        <v>0.70609170675397148</v>
      </c>
      <c r="BL15" s="25">
        <v>0.70209115886683238</v>
      </c>
      <c r="BM15" s="25" t="s">
        <v>34</v>
      </c>
      <c r="BN15" s="25">
        <v>0.70284431269186431</v>
      </c>
      <c r="BO15" s="25">
        <v>0.70169945303547809</v>
      </c>
      <c r="BP15" s="196">
        <v>0.70350934926357189</v>
      </c>
      <c r="BQ15" s="25">
        <v>0.70376099501818479</v>
      </c>
      <c r="BR15" s="25">
        <v>0.70121624082143619</v>
      </c>
      <c r="BS15" s="25">
        <v>0.70796214980604955</v>
      </c>
      <c r="BT15" s="22">
        <v>0.70907243478888615</v>
      </c>
      <c r="BU15" s="22">
        <v>0.70242751458476493</v>
      </c>
      <c r="BV15" s="22">
        <v>0.70393888857036413</v>
      </c>
      <c r="BW15" s="22">
        <v>0.70367723374598057</v>
      </c>
      <c r="BX15" s="22">
        <v>0.70567099654726784</v>
      </c>
      <c r="BY15" s="22">
        <v>0.70423287088996955</v>
      </c>
      <c r="BZ15" s="22">
        <v>0.70514141463023683</v>
      </c>
      <c r="CA15" s="22">
        <v>0.70641531833562976</v>
      </c>
      <c r="CB15" s="22"/>
      <c r="CC15" s="22"/>
      <c r="CD15" s="21">
        <v>100</v>
      </c>
      <c r="CE15" s="4">
        <f t="shared" si="0"/>
        <v>0.71140542715287691</v>
      </c>
      <c r="CF15" s="4">
        <f t="shared" si="1"/>
        <v>1.9064798463307039E-3</v>
      </c>
      <c r="CG15" s="5">
        <f t="shared" si="2"/>
        <v>2.6798781307596242E-3</v>
      </c>
      <c r="CH15" s="2"/>
    </row>
    <row r="16" spans="1:86" x14ac:dyDescent="0.25">
      <c r="C16">
        <v>120</v>
      </c>
      <c r="D16" s="13">
        <v>0.684568633619694</v>
      </c>
      <c r="E16" s="14">
        <v>0.68212607024019623</v>
      </c>
      <c r="F16" s="14">
        <v>0.68019929290757697</v>
      </c>
      <c r="G16" s="14">
        <v>0.68166706933824628</v>
      </c>
      <c r="H16" s="15">
        <v>0.68412600435849846</v>
      </c>
      <c r="I16" s="16">
        <v>0.68166600380451203</v>
      </c>
      <c r="J16" s="16">
        <v>0.67989754841898287</v>
      </c>
      <c r="K16" s="16">
        <v>0.67819092852425122</v>
      </c>
      <c r="L16" s="16">
        <v>0.68135290929217573</v>
      </c>
      <c r="M16" s="14">
        <v>0.67723427599171859</v>
      </c>
      <c r="N16" s="14">
        <v>0.68070999150356126</v>
      </c>
      <c r="O16" s="14">
        <v>0.67721060914243514</v>
      </c>
      <c r="P16" s="14">
        <v>0.67933341007091019</v>
      </c>
      <c r="Q16" s="14">
        <v>0.67780846401181749</v>
      </c>
      <c r="R16" s="14">
        <v>0.685151872819734</v>
      </c>
      <c r="S16" s="14">
        <v>0.69383935924300599</v>
      </c>
      <c r="T16" s="14">
        <v>0.67735382898043117</v>
      </c>
      <c r="U16" s="14">
        <v>0.67876304511861707</v>
      </c>
      <c r="V16" s="14">
        <v>0.68120000000000003</v>
      </c>
      <c r="W16" s="14">
        <v>0.67942469687671625</v>
      </c>
      <c r="X16" s="14">
        <v>0.67976043146380294</v>
      </c>
      <c r="Y16" s="14">
        <v>0.68363325209897097</v>
      </c>
      <c r="Z16" s="14">
        <v>0.68434591020867863</v>
      </c>
      <c r="AA16" s="14">
        <v>0.68181675836535993</v>
      </c>
      <c r="AB16" s="22">
        <v>0.68134920677297262</v>
      </c>
      <c r="AC16" s="22">
        <v>0.68305493287221164</v>
      </c>
      <c r="AD16" s="22" t="s">
        <v>34</v>
      </c>
      <c r="AE16" s="22">
        <v>0.68614804947210062</v>
      </c>
      <c r="AF16" s="22">
        <v>0.68264940533063967</v>
      </c>
      <c r="AG16" s="22">
        <v>0.68359999999999999</v>
      </c>
      <c r="AH16" s="22">
        <v>0.68105671674004575</v>
      </c>
      <c r="AI16" s="22">
        <v>0.68359999999999999</v>
      </c>
      <c r="AJ16" s="22">
        <v>0.68403634380189249</v>
      </c>
      <c r="AK16" s="22">
        <v>0.68378671262716795</v>
      </c>
      <c r="AL16" s="22">
        <v>0.68150074054200993</v>
      </c>
      <c r="AM16" s="22" t="s">
        <v>34</v>
      </c>
      <c r="AN16" s="22">
        <v>0.68520000000000003</v>
      </c>
      <c r="AO16" s="22">
        <v>0.68136431935793229</v>
      </c>
      <c r="AP16" s="22" t="s">
        <v>34</v>
      </c>
      <c r="AQ16" s="22">
        <v>0.68278699383467256</v>
      </c>
      <c r="AR16" s="22">
        <v>0.68322882229548254</v>
      </c>
      <c r="AS16" s="22">
        <v>0.67906869696475503</v>
      </c>
      <c r="AT16" s="22">
        <v>0.68243255137062531</v>
      </c>
      <c r="AU16" s="22">
        <v>0.68023646214901601</v>
      </c>
      <c r="AV16" s="22">
        <v>0.68420207171399561</v>
      </c>
      <c r="AW16" s="22">
        <v>0.68154708823521204</v>
      </c>
      <c r="AX16" s="22">
        <v>0.68363157832408528</v>
      </c>
      <c r="AY16" s="22">
        <v>0.68003054172280319</v>
      </c>
      <c r="AZ16" s="25">
        <v>0.67788728489224892</v>
      </c>
      <c r="BA16" s="25">
        <v>0.67600445580259649</v>
      </c>
      <c r="BB16" s="25">
        <v>0.67946357949665792</v>
      </c>
      <c r="BC16" s="25">
        <v>0.67661854307464642</v>
      </c>
      <c r="BD16" s="25">
        <v>0.67604785099025877</v>
      </c>
      <c r="BE16" s="25">
        <v>0.67771833240154511</v>
      </c>
      <c r="BF16" s="25">
        <v>0.67923644288592377</v>
      </c>
      <c r="BG16" s="25">
        <v>0.68174197535833825</v>
      </c>
      <c r="BH16" s="25">
        <v>0.68257910650139841</v>
      </c>
      <c r="BI16" s="195">
        <v>0.67533820673290479</v>
      </c>
      <c r="BJ16" s="25">
        <v>0.67485263959052355</v>
      </c>
      <c r="BK16" s="25">
        <v>0.67949959192646969</v>
      </c>
      <c r="BL16" s="25">
        <v>0.67291009541650526</v>
      </c>
      <c r="BM16" s="25" t="s">
        <v>34</v>
      </c>
      <c r="BN16" s="25">
        <v>0.67314931850273751</v>
      </c>
      <c r="BO16" s="25">
        <v>0.67283001091411998</v>
      </c>
      <c r="BP16" s="196">
        <v>0.67638828636611825</v>
      </c>
      <c r="BQ16" s="25">
        <v>0.67755535983931003</v>
      </c>
      <c r="BR16" s="25">
        <v>0.67440227326410584</v>
      </c>
      <c r="BS16" s="25">
        <v>0.6813103501902672</v>
      </c>
      <c r="BT16" s="22">
        <v>0.68289792374842695</v>
      </c>
      <c r="BU16" s="22">
        <v>0.67484334720136507</v>
      </c>
      <c r="BV16" s="22">
        <v>0.67621377073605904</v>
      </c>
      <c r="BW16" s="22">
        <v>0.67640113327210971</v>
      </c>
      <c r="BX16" s="22">
        <v>0.67893670082507074</v>
      </c>
      <c r="BY16" s="22">
        <v>0.67800929165500468</v>
      </c>
      <c r="BZ16" s="22">
        <v>0.67847173347665268</v>
      </c>
      <c r="CA16" s="22">
        <v>0.68025845682554587</v>
      </c>
      <c r="CB16" s="22"/>
      <c r="CC16" s="22"/>
      <c r="CD16" s="21">
        <v>120</v>
      </c>
      <c r="CE16" s="4">
        <f t="shared" si="0"/>
        <v>0.68253741409284241</v>
      </c>
      <c r="CF16" s="4">
        <f t="shared" si="1"/>
        <v>1.8057537368333372E-3</v>
      </c>
      <c r="CG16" s="5">
        <f t="shared" si="2"/>
        <v>2.6456479887382537E-3</v>
      </c>
      <c r="CH16" s="2"/>
    </row>
    <row r="17" spans="1:86" x14ac:dyDescent="0.25">
      <c r="C17">
        <v>150</v>
      </c>
      <c r="D17" s="13">
        <v>0.67736256188119182</v>
      </c>
      <c r="E17" s="14">
        <v>0.67292906165416011</v>
      </c>
      <c r="F17" s="14">
        <v>0.67178084381114467</v>
      </c>
      <c r="G17" s="14">
        <v>0.67392705408388454</v>
      </c>
      <c r="H17" s="15">
        <v>0.6765432793684053</v>
      </c>
      <c r="I17" s="16">
        <v>0.67241640026389238</v>
      </c>
      <c r="J17" s="16">
        <v>0.67259979608541942</v>
      </c>
      <c r="K17" s="16">
        <v>0.6683842559451395</v>
      </c>
      <c r="L17" s="16">
        <v>0.67281457199500649</v>
      </c>
      <c r="M17" s="14">
        <v>0.6676917391067394</v>
      </c>
      <c r="N17" s="14">
        <v>0.6740666886554133</v>
      </c>
      <c r="O17" s="14">
        <v>0.66901340855564584</v>
      </c>
      <c r="P17" s="14">
        <v>0.66986179787768951</v>
      </c>
      <c r="Q17" s="14">
        <v>0.67087650503493224</v>
      </c>
      <c r="R17" s="14">
        <v>0.67571973842829913</v>
      </c>
      <c r="S17" s="14">
        <v>0.68501436665358373</v>
      </c>
      <c r="T17" s="14">
        <v>0.67026293867183562</v>
      </c>
      <c r="U17" s="14">
        <v>0.66927580621429239</v>
      </c>
      <c r="V17" s="14">
        <v>0.67090000000000005</v>
      </c>
      <c r="W17" s="14">
        <v>0.67094294010439703</v>
      </c>
      <c r="X17" s="14">
        <v>0.67124368717078176</v>
      </c>
      <c r="Y17" s="14">
        <v>0.67552078172368746</v>
      </c>
      <c r="Z17" s="14">
        <v>0.67548496185631701</v>
      </c>
      <c r="AA17" s="14">
        <v>0.67289529369385293</v>
      </c>
      <c r="AB17" s="22">
        <v>0.67370554843013142</v>
      </c>
      <c r="AC17" s="22">
        <v>0.6737631732283349</v>
      </c>
      <c r="AD17" s="22">
        <v>0.67289143102412141</v>
      </c>
      <c r="AE17" s="22" t="s">
        <v>34</v>
      </c>
      <c r="AF17" s="22">
        <v>0.67445881090271553</v>
      </c>
      <c r="AG17" s="22">
        <v>0.67530000000000001</v>
      </c>
      <c r="AH17" s="22">
        <v>0.67343295444173634</v>
      </c>
      <c r="AI17" s="22">
        <v>0.67520000000000002</v>
      </c>
      <c r="AJ17" s="22">
        <v>0.67591744939420184</v>
      </c>
      <c r="AK17" s="22">
        <v>0.67464389595338925</v>
      </c>
      <c r="AL17" s="22">
        <v>0.67208873406219005</v>
      </c>
      <c r="AM17" s="22">
        <v>0.67305897839175088</v>
      </c>
      <c r="AN17" s="22">
        <v>0.67710000000000004</v>
      </c>
      <c r="AO17" s="22">
        <v>0.67256377429774006</v>
      </c>
      <c r="AP17" s="22">
        <v>0.67303117267775914</v>
      </c>
      <c r="AQ17" s="22">
        <v>0.67471449130465599</v>
      </c>
      <c r="AR17" s="22">
        <v>0.67497232356684556</v>
      </c>
      <c r="AS17" s="22">
        <v>0.67070511147489031</v>
      </c>
      <c r="AT17" s="22">
        <v>0.67311981087728734</v>
      </c>
      <c r="AU17" s="22">
        <v>0.67135201275069667</v>
      </c>
      <c r="AV17" s="22">
        <v>0.67506029499895304</v>
      </c>
      <c r="AW17" s="22">
        <v>0.67284829247128308</v>
      </c>
      <c r="AX17" s="22">
        <v>0.67519358351726899</v>
      </c>
      <c r="AY17" s="22">
        <v>0.67117222360884488</v>
      </c>
      <c r="AZ17" s="25">
        <v>0.67025080787878477</v>
      </c>
      <c r="BA17" s="25">
        <v>0.66758782453821353</v>
      </c>
      <c r="BB17" s="25">
        <v>0.67179156948015972</v>
      </c>
      <c r="BC17" s="25">
        <v>0.6681420354540204</v>
      </c>
      <c r="BD17" s="25">
        <v>0.66756736020751062</v>
      </c>
      <c r="BE17" s="25">
        <v>0.669033260469166</v>
      </c>
      <c r="BF17" s="25">
        <v>0.66927439988970105</v>
      </c>
      <c r="BG17" s="25">
        <v>0.67182195217396834</v>
      </c>
      <c r="BH17" s="25">
        <v>0.67334457089052335</v>
      </c>
      <c r="BI17" s="195">
        <v>0.66703669167162993</v>
      </c>
      <c r="BJ17" s="25">
        <v>0.66623558386658555</v>
      </c>
      <c r="BK17" s="25">
        <v>0.67253527216016473</v>
      </c>
      <c r="BL17" s="25">
        <v>0.66416333397109606</v>
      </c>
      <c r="BM17" s="25">
        <v>0.66482659336926275</v>
      </c>
      <c r="BN17" s="25">
        <v>0.66421650666546361</v>
      </c>
      <c r="BO17" s="25">
        <v>0.66358826388958103</v>
      </c>
      <c r="BP17" s="196">
        <v>0.66853147032930471</v>
      </c>
      <c r="BQ17" s="25">
        <v>0.66879331561874167</v>
      </c>
      <c r="BR17" s="25">
        <v>0.66545613502210044</v>
      </c>
      <c r="BS17" s="25">
        <v>0.67270691087154511</v>
      </c>
      <c r="BT17" s="22">
        <v>0.67404556745434296</v>
      </c>
      <c r="BU17" s="22">
        <v>0.66595690586586342</v>
      </c>
      <c r="BV17" s="22">
        <v>0.66734800036278386</v>
      </c>
      <c r="BW17" s="22">
        <v>0.66752061683682318</v>
      </c>
      <c r="BX17" s="22">
        <v>0.66984532180089873</v>
      </c>
      <c r="BY17" s="22">
        <v>0.6684253100920553</v>
      </c>
      <c r="BZ17" s="22">
        <v>0.67007444242919778</v>
      </c>
      <c r="CA17" s="22">
        <v>0.67110390722549362</v>
      </c>
      <c r="CB17" s="22"/>
      <c r="CC17" s="22"/>
      <c r="CD17" s="21">
        <v>150</v>
      </c>
      <c r="CE17" s="4">
        <f t="shared" si="0"/>
        <v>0.67450856015975735</v>
      </c>
      <c r="CF17" s="4">
        <f t="shared" si="1"/>
        <v>2.3748057503689469E-3</v>
      </c>
      <c r="CG17" s="5">
        <f t="shared" si="2"/>
        <v>3.5207940871891589E-3</v>
      </c>
      <c r="CH17" s="2"/>
    </row>
    <row r="18" spans="1:86" x14ac:dyDescent="0.25">
      <c r="C18">
        <v>170</v>
      </c>
      <c r="D18" s="13">
        <v>0.67739554307601668</v>
      </c>
      <c r="E18" s="14">
        <v>0.67392077726376798</v>
      </c>
      <c r="F18" s="14">
        <v>0.67192804772705106</v>
      </c>
      <c r="G18" s="14">
        <v>0.6744367589875806</v>
      </c>
      <c r="H18" s="15">
        <v>0.67631685894515803</v>
      </c>
      <c r="I18" s="16">
        <v>0.67357914794105933</v>
      </c>
      <c r="J18" s="16">
        <v>0.67273882164727905</v>
      </c>
      <c r="K18" s="16">
        <v>0.67017709233731626</v>
      </c>
      <c r="L18" s="16">
        <v>0.67433408013425566</v>
      </c>
      <c r="M18" s="14">
        <v>0.66908062255504286</v>
      </c>
      <c r="N18" s="14">
        <v>0.67429787077143311</v>
      </c>
      <c r="O18" s="14">
        <v>0.66989632483536843</v>
      </c>
      <c r="P18" s="14">
        <v>0.67194967896056323</v>
      </c>
      <c r="Q18" s="14">
        <v>0.67211028665941874</v>
      </c>
      <c r="R18" s="14">
        <v>0.67565273462033504</v>
      </c>
      <c r="S18" s="14">
        <v>0.68532458728528689</v>
      </c>
      <c r="T18" s="14">
        <v>0.67063636313874375</v>
      </c>
      <c r="U18" s="14" t="s">
        <v>34</v>
      </c>
      <c r="V18" s="14">
        <v>0.67059999999999997</v>
      </c>
      <c r="W18" s="14">
        <v>0.67041510443038521</v>
      </c>
      <c r="X18" s="14">
        <v>0.67216001433602979</v>
      </c>
      <c r="Y18" s="14">
        <v>0.67598005089935198</v>
      </c>
      <c r="Z18" s="14">
        <v>0.67512909891446882</v>
      </c>
      <c r="AA18" s="14">
        <v>0.67288718277189297</v>
      </c>
      <c r="AB18" s="22">
        <v>0.67349446993254158</v>
      </c>
      <c r="AC18" s="22">
        <v>0.67401663083530594</v>
      </c>
      <c r="AD18" s="22" t="s">
        <v>34</v>
      </c>
      <c r="AE18" s="22">
        <v>0.67738757827590013</v>
      </c>
      <c r="AF18" s="22">
        <v>0.67449409000324934</v>
      </c>
      <c r="AG18" s="22">
        <v>0.67530000000000001</v>
      </c>
      <c r="AH18" s="22">
        <v>0.67316653608181909</v>
      </c>
      <c r="AI18" s="22">
        <v>0.67520000000000002</v>
      </c>
      <c r="AJ18" s="22">
        <v>0.67568912298832162</v>
      </c>
      <c r="AK18" s="22">
        <v>0.67539033071810328</v>
      </c>
      <c r="AL18" s="22">
        <v>0.67186357778828276</v>
      </c>
      <c r="AM18" s="22" t="s">
        <v>34</v>
      </c>
      <c r="AN18" s="22">
        <v>0.67669999999999997</v>
      </c>
      <c r="AO18" s="22">
        <v>0.67246875703167164</v>
      </c>
      <c r="AP18" s="22">
        <v>0.67316703136882106</v>
      </c>
      <c r="AQ18" s="22">
        <v>0.67450372734077046</v>
      </c>
      <c r="AR18" s="22">
        <v>0.67584176512372784</v>
      </c>
      <c r="AS18" s="22">
        <v>0.67026590156522015</v>
      </c>
      <c r="AT18" s="22">
        <v>0.67383751177942364</v>
      </c>
      <c r="AU18" s="22">
        <v>0.67120065403529516</v>
      </c>
      <c r="AV18" s="22">
        <v>0.67553038804651966</v>
      </c>
      <c r="AW18" s="22">
        <v>0.67266834501145467</v>
      </c>
      <c r="AX18" s="22">
        <v>0.67552650216664589</v>
      </c>
      <c r="AY18" s="22">
        <v>0.67212337368981812</v>
      </c>
      <c r="AZ18" s="25">
        <v>0.66986357498533733</v>
      </c>
      <c r="BA18" s="25">
        <v>0.66778283170245445</v>
      </c>
      <c r="BB18" s="25">
        <v>0.67201194457152247</v>
      </c>
      <c r="BC18" s="25">
        <v>0.66833426019166697</v>
      </c>
      <c r="BD18" s="25">
        <v>0.66793329570357685</v>
      </c>
      <c r="BE18" s="25">
        <v>0.66888136420984201</v>
      </c>
      <c r="BF18" s="25">
        <v>0.66852264008823725</v>
      </c>
      <c r="BG18" s="25">
        <v>0.6725317441598101</v>
      </c>
      <c r="BH18" s="25">
        <v>0.67307614873646138</v>
      </c>
      <c r="BI18" s="195">
        <v>0.6672904306576446</v>
      </c>
      <c r="BJ18" s="25">
        <v>0.66754814914350136</v>
      </c>
      <c r="BK18" s="25">
        <v>0.67220475203605912</v>
      </c>
      <c r="BL18" s="25">
        <v>0.66473813189096342</v>
      </c>
      <c r="BM18" s="25" t="s">
        <v>34</v>
      </c>
      <c r="BN18" s="25">
        <v>0.66477722847033238</v>
      </c>
      <c r="BO18" s="25">
        <v>0.66331268956480094</v>
      </c>
      <c r="BP18" s="196">
        <v>0.66847936873323177</v>
      </c>
      <c r="BQ18" s="25">
        <v>0.66797784639191704</v>
      </c>
      <c r="BR18" s="25">
        <v>0.66553426508694569</v>
      </c>
      <c r="BS18" s="25">
        <v>0.67206463638653957</v>
      </c>
      <c r="BT18" s="22">
        <v>0.67341681905638018</v>
      </c>
      <c r="BU18" s="22">
        <v>0.66664071654921231</v>
      </c>
      <c r="BV18" s="22">
        <v>0.66713484876926687</v>
      </c>
      <c r="BW18" s="22">
        <v>0.66736897301872034</v>
      </c>
      <c r="BX18" s="22">
        <v>0.66969040758091458</v>
      </c>
      <c r="BY18" s="22">
        <v>0.6686476629302438</v>
      </c>
      <c r="BZ18" s="22">
        <v>0.66931565863475972</v>
      </c>
      <c r="CA18" s="22">
        <v>0.67086329439257131</v>
      </c>
      <c r="CB18" s="22"/>
      <c r="CC18" s="22"/>
      <c r="CD18" s="21">
        <v>170</v>
      </c>
      <c r="CE18" s="4">
        <f t="shared" si="0"/>
        <v>0.67479959719991478</v>
      </c>
      <c r="CF18" s="4">
        <f t="shared" si="1"/>
        <v>2.1325331544217491E-3</v>
      </c>
      <c r="CG18" s="5">
        <f t="shared" si="2"/>
        <v>3.1602466321419115E-3</v>
      </c>
      <c r="CH18" s="2"/>
    </row>
    <row r="19" spans="1:86" x14ac:dyDescent="0.25">
      <c r="C19">
        <v>200</v>
      </c>
      <c r="D19" s="13">
        <v>0.68194026741788671</v>
      </c>
      <c r="E19" s="14">
        <v>0.6774478086971939</v>
      </c>
      <c r="F19" s="14">
        <v>0.67495672979359689</v>
      </c>
      <c r="G19" s="14">
        <v>0.67788530126801461</v>
      </c>
      <c r="H19" s="15">
        <v>0.67996926817747227</v>
      </c>
      <c r="I19" s="16">
        <v>0.67753346353155919</v>
      </c>
      <c r="J19" s="16">
        <v>0.67560873976859115</v>
      </c>
      <c r="K19" s="16">
        <v>0.67306742989692037</v>
      </c>
      <c r="L19" s="16">
        <v>0.67719429617709059</v>
      </c>
      <c r="M19" s="14">
        <v>0.67322342030617432</v>
      </c>
      <c r="N19" s="14">
        <v>0.67684305631820207</v>
      </c>
      <c r="O19" s="14">
        <v>0.67198849085116974</v>
      </c>
      <c r="P19" s="14">
        <v>0.67610231030152901</v>
      </c>
      <c r="Q19" s="14">
        <v>0.67526104302396683</v>
      </c>
      <c r="R19" s="14">
        <v>0.67959312536688421</v>
      </c>
      <c r="S19" s="14">
        <v>0.68680086481117364</v>
      </c>
      <c r="T19" s="14">
        <v>0.67366399240139752</v>
      </c>
      <c r="U19" s="14">
        <v>0.67384741751190602</v>
      </c>
      <c r="V19" s="14">
        <v>0.67379999999999995</v>
      </c>
      <c r="W19" s="14">
        <v>0.67428644033980767</v>
      </c>
      <c r="X19" s="14">
        <v>0.67452440715612316</v>
      </c>
      <c r="Y19" s="14">
        <v>0.67857893747841547</v>
      </c>
      <c r="Z19" s="14">
        <v>0.67828769367295416</v>
      </c>
      <c r="AA19" s="14">
        <v>0.67652286386630545</v>
      </c>
      <c r="AB19" s="22">
        <v>0.67645975628152299</v>
      </c>
      <c r="AC19" s="22">
        <v>0.67648754902157537</v>
      </c>
      <c r="AD19" s="22">
        <v>0.67578453907298597</v>
      </c>
      <c r="AE19" s="22">
        <v>0.68101981431345415</v>
      </c>
      <c r="AF19" s="22">
        <v>0.67530766111852925</v>
      </c>
      <c r="AG19" s="22">
        <v>0.67779999999999996</v>
      </c>
      <c r="AH19" s="22">
        <v>0.67573038678597652</v>
      </c>
      <c r="AI19" s="22">
        <v>0.6774</v>
      </c>
      <c r="AJ19" s="22">
        <v>0.67832624748141801</v>
      </c>
      <c r="AK19" s="22">
        <v>0.67900374968131705</v>
      </c>
      <c r="AL19" s="22">
        <v>0.67493284207771009</v>
      </c>
      <c r="AM19" s="22">
        <v>0.67634738774984926</v>
      </c>
      <c r="AN19" s="22">
        <v>0.67989999999999995</v>
      </c>
      <c r="AO19" s="22">
        <v>0.67545841256350092</v>
      </c>
      <c r="AP19" s="22" t="s">
        <v>34</v>
      </c>
      <c r="AQ19" s="22">
        <v>0.67687501478709389</v>
      </c>
      <c r="AR19" s="22">
        <v>0.67749274283444205</v>
      </c>
      <c r="AS19" s="22">
        <v>0.67251761461754134</v>
      </c>
      <c r="AT19" s="22">
        <v>0.67575464275233221</v>
      </c>
      <c r="AU19" s="22">
        <v>0.67375595262561172</v>
      </c>
      <c r="AV19" s="22">
        <v>0.6778918703003407</v>
      </c>
      <c r="AW19" s="22">
        <v>0.67559575370876401</v>
      </c>
      <c r="AX19" s="22">
        <v>0.67723532244691798</v>
      </c>
      <c r="AY19" s="22">
        <v>0.67380803962025482</v>
      </c>
      <c r="AZ19" s="25">
        <v>0.6719649088859756</v>
      </c>
      <c r="BA19" s="25">
        <v>0.66963306410706636</v>
      </c>
      <c r="BB19" s="25">
        <v>0.67353662248614921</v>
      </c>
      <c r="BC19" s="25">
        <v>0.67005715811838251</v>
      </c>
      <c r="BD19" s="25">
        <v>0.66963169773173514</v>
      </c>
      <c r="BE19" s="25">
        <v>0.67083550439534612</v>
      </c>
      <c r="BF19" s="25">
        <v>0.6703847847848543</v>
      </c>
      <c r="BG19" s="25">
        <v>0.67426095857874468</v>
      </c>
      <c r="BH19" s="25">
        <v>0.67518776482591736</v>
      </c>
      <c r="BI19" s="195">
        <v>0.67003672268757986</v>
      </c>
      <c r="BJ19" s="25">
        <v>0.66897753449910513</v>
      </c>
      <c r="BK19" s="25">
        <v>0.6733991230694627</v>
      </c>
      <c r="BL19" s="25">
        <v>0.66588516700821621</v>
      </c>
      <c r="BM19" s="25" t="s">
        <v>34</v>
      </c>
      <c r="BN19" s="25">
        <v>0.66527575635785885</v>
      </c>
      <c r="BO19" s="25">
        <v>0.66499687698674903</v>
      </c>
      <c r="BP19" s="196">
        <v>0.66946404320474728</v>
      </c>
      <c r="BQ19" s="25">
        <v>0.6701989283405384</v>
      </c>
      <c r="BR19" s="25">
        <v>0.66762973422596683</v>
      </c>
      <c r="BS19" s="25">
        <v>0.67422860783182981</v>
      </c>
      <c r="BT19" s="22">
        <v>0.67565150216305048</v>
      </c>
      <c r="BU19" s="22">
        <v>0.66797522957136102</v>
      </c>
      <c r="BV19" s="22">
        <v>0.66979556727729272</v>
      </c>
      <c r="BW19" s="22">
        <v>0.66872575954057745</v>
      </c>
      <c r="BX19" s="22">
        <v>0.67101687848159486</v>
      </c>
      <c r="BY19" s="22">
        <v>0.67060735499926494</v>
      </c>
      <c r="BZ19" s="22">
        <v>0.67116418912912179</v>
      </c>
      <c r="CA19" s="22">
        <v>0.67260989132480697</v>
      </c>
      <c r="CB19" s="22"/>
      <c r="CC19" s="22"/>
      <c r="CD19" s="21">
        <v>200</v>
      </c>
      <c r="CE19" s="4">
        <f t="shared" si="0"/>
        <v>0.67843987507083292</v>
      </c>
      <c r="CF19" s="4">
        <f t="shared" si="1"/>
        <v>2.6464995122216662E-3</v>
      </c>
      <c r="CG19" s="5">
        <f t="shared" si="2"/>
        <v>3.9008607976430583E-3</v>
      </c>
      <c r="CH19" s="2"/>
    </row>
    <row r="20" spans="1:86" ht="15.75" thickBot="1" x14ac:dyDescent="0.3">
      <c r="C20">
        <v>226</v>
      </c>
      <c r="D20" s="17">
        <v>0.68150956416932795</v>
      </c>
      <c r="E20" s="18">
        <v>0.678105460889602</v>
      </c>
      <c r="F20" s="18">
        <v>0.67586811349192866</v>
      </c>
      <c r="G20" s="18">
        <v>0.67918281142838177</v>
      </c>
      <c r="H20" s="19">
        <v>0.68046556433930983</v>
      </c>
      <c r="I20" s="16">
        <v>0.67726840265962018</v>
      </c>
      <c r="J20" s="16">
        <v>0.6764162818653503</v>
      </c>
      <c r="K20" s="16">
        <v>0.67417409705033471</v>
      </c>
      <c r="L20" s="16">
        <v>0.67794324725616983</v>
      </c>
      <c r="M20" s="14">
        <v>0.67398711020983082</v>
      </c>
      <c r="N20" s="14">
        <v>0.67754765209077761</v>
      </c>
      <c r="O20" s="14">
        <v>0.67303269456351333</v>
      </c>
      <c r="P20" s="14">
        <v>0.67687475693048205</v>
      </c>
      <c r="Q20" s="14">
        <v>0.67687111330984551</v>
      </c>
      <c r="R20" s="14">
        <v>0.68164127687117337</v>
      </c>
      <c r="S20" s="14">
        <v>0.68690268838238011</v>
      </c>
      <c r="T20" s="14">
        <v>0.67593320136233959</v>
      </c>
      <c r="U20" s="14">
        <v>0.67429690077888393</v>
      </c>
      <c r="V20" s="14">
        <v>0.67649999999999999</v>
      </c>
      <c r="W20" s="14">
        <v>0.6733930864146136</v>
      </c>
      <c r="X20" s="14">
        <v>0.675354534944823</v>
      </c>
      <c r="Y20" s="14">
        <v>0.68084831424259062</v>
      </c>
      <c r="Z20" s="14">
        <v>0.67833250518988886</v>
      </c>
      <c r="AA20" s="14">
        <v>0.67739924378688021</v>
      </c>
      <c r="AB20" s="22">
        <v>0.67777062582005065</v>
      </c>
      <c r="AC20" s="22">
        <v>0.67840847263709958</v>
      </c>
      <c r="AD20" s="22" t="s">
        <v>34</v>
      </c>
      <c r="AE20" s="22">
        <v>0.6813741891879681</v>
      </c>
      <c r="AF20" s="22">
        <v>0.67676886946252379</v>
      </c>
      <c r="AG20" s="22">
        <v>0.67900000000000005</v>
      </c>
      <c r="AH20" s="22">
        <v>0.6770152254423164</v>
      </c>
      <c r="AI20" s="22">
        <v>0.67820000000000003</v>
      </c>
      <c r="AJ20" s="22">
        <v>0.67979294317775119</v>
      </c>
      <c r="AK20" s="22">
        <v>0.67962904802598034</v>
      </c>
      <c r="AL20" s="22">
        <v>0.67645480046810014</v>
      </c>
      <c r="AM20" s="22">
        <v>0.67542608966084305</v>
      </c>
      <c r="AN20" s="22">
        <v>0.68169999999999997</v>
      </c>
      <c r="AO20" s="22">
        <v>0.6773186316043438</v>
      </c>
      <c r="AP20" s="22">
        <v>0.67669474438272759</v>
      </c>
      <c r="AQ20" s="22">
        <v>0.67771362799221435</v>
      </c>
      <c r="AR20" s="22">
        <v>0.67811035911086337</v>
      </c>
      <c r="AS20" s="22">
        <v>0.67372519082450499</v>
      </c>
      <c r="AT20" s="22">
        <v>0.67677366063881084</v>
      </c>
      <c r="AU20" s="22">
        <v>0.67477207563406028</v>
      </c>
      <c r="AV20" s="22">
        <v>0.67783280223281706</v>
      </c>
      <c r="AW20" s="22">
        <v>0.67542412709434174</v>
      </c>
      <c r="AX20" s="22">
        <v>0.6771061287149529</v>
      </c>
      <c r="AY20" s="22">
        <v>0.67437808571146529</v>
      </c>
      <c r="AZ20" s="25">
        <v>0.67226247628423563</v>
      </c>
      <c r="BA20" s="25">
        <v>0.66931822852589506</v>
      </c>
      <c r="BB20" s="25">
        <v>0.673508891944123</v>
      </c>
      <c r="BC20" s="25">
        <v>0.67048909696459025</v>
      </c>
      <c r="BD20" s="25">
        <v>0.67049759262028741</v>
      </c>
      <c r="BE20" s="25">
        <v>0.67141132287637317</v>
      </c>
      <c r="BF20" s="25">
        <v>0.67164381545973451</v>
      </c>
      <c r="BG20" s="25">
        <v>0.67515349352310094</v>
      </c>
      <c r="BH20" s="25">
        <v>0.67570972200681845</v>
      </c>
      <c r="BI20" s="195">
        <v>0.67049613585706025</v>
      </c>
      <c r="BJ20" s="25">
        <v>0.66995236658177937</v>
      </c>
      <c r="BK20" s="25">
        <v>0.67436444820974906</v>
      </c>
      <c r="BL20" s="25">
        <v>0.66504901401803929</v>
      </c>
      <c r="BM20" s="25">
        <v>0.66542868110486897</v>
      </c>
      <c r="BN20" s="25">
        <v>0.66547067193474863</v>
      </c>
      <c r="BO20" s="25">
        <v>0.66549485856273716</v>
      </c>
      <c r="BP20" s="196">
        <v>0.67053748980800942</v>
      </c>
      <c r="BQ20" s="25">
        <v>0.67124045432858892</v>
      </c>
      <c r="BR20" s="25">
        <v>0.66786197362145783</v>
      </c>
      <c r="BS20" s="25">
        <v>0.67569975436581187</v>
      </c>
      <c r="BT20" s="22">
        <v>0.67708112369040652</v>
      </c>
      <c r="BU20" s="22">
        <v>0.66864609270201658</v>
      </c>
      <c r="BV20" s="22">
        <v>0.67152818136549031</v>
      </c>
      <c r="BW20" s="22">
        <v>0.66995412559842227</v>
      </c>
      <c r="BX20" s="22">
        <v>0.67173666502441376</v>
      </c>
      <c r="BY20" s="22">
        <v>0.67369266302949493</v>
      </c>
      <c r="BZ20" s="22">
        <v>0.6724669394648447</v>
      </c>
      <c r="CA20" s="22">
        <v>0.67357677255468629</v>
      </c>
      <c r="CB20" s="22"/>
      <c r="CC20" s="22"/>
      <c r="CD20" s="21">
        <v>226</v>
      </c>
      <c r="CE20" s="4">
        <f t="shared" si="0"/>
        <v>0.67902630286371002</v>
      </c>
      <c r="CF20" s="4">
        <f t="shared" si="1"/>
        <v>2.1842999615009689E-3</v>
      </c>
      <c r="CG20" s="5">
        <f t="shared" si="2"/>
        <v>3.2168120031417814E-3</v>
      </c>
      <c r="CH20" s="2"/>
    </row>
    <row r="21" spans="1:86" x14ac:dyDescent="0.25">
      <c r="AB21" s="21"/>
      <c r="AC21" s="21"/>
      <c r="AD21" s="21"/>
      <c r="AE21" s="21"/>
      <c r="AF21" s="21"/>
      <c r="AG21" s="21"/>
      <c r="AH21" s="21"/>
      <c r="AI21" s="21"/>
      <c r="AJ21" s="21"/>
      <c r="AK21" s="25">
        <v>0.944891636342851</v>
      </c>
      <c r="AL21" s="21"/>
      <c r="AM21" s="21"/>
      <c r="AN21" s="25">
        <v>0.95120000000000005</v>
      </c>
      <c r="AO21" s="25">
        <v>0.9477191911537679</v>
      </c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195"/>
      <c r="BJ21" s="25"/>
      <c r="BK21" s="25"/>
      <c r="BL21" s="25"/>
      <c r="BM21" s="25"/>
      <c r="BN21" s="25"/>
      <c r="BO21" s="25"/>
      <c r="BP21" s="196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E21" s="2"/>
    </row>
    <row r="22" spans="1:86" x14ac:dyDescent="0.25">
      <c r="A22" t="s">
        <v>25</v>
      </c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BI22" s="193"/>
      <c r="BP22" s="194"/>
      <c r="CE22" s="2"/>
    </row>
    <row r="23" spans="1:86" x14ac:dyDescent="0.25">
      <c r="D23" s="1">
        <v>43389</v>
      </c>
      <c r="E23" s="1">
        <v>43391</v>
      </c>
      <c r="F23" s="1">
        <v>43392</v>
      </c>
      <c r="G23" s="1">
        <v>43395</v>
      </c>
      <c r="H23" s="1">
        <v>43399</v>
      </c>
      <c r="I23" s="1">
        <v>43409</v>
      </c>
      <c r="J23" s="1">
        <v>43419</v>
      </c>
      <c r="K23" s="1">
        <v>43431</v>
      </c>
      <c r="L23" s="1">
        <v>43446</v>
      </c>
      <c r="M23" s="1">
        <v>43473</v>
      </c>
      <c r="N23" s="1">
        <v>43489</v>
      </c>
      <c r="O23" s="1">
        <v>43528</v>
      </c>
      <c r="P23" s="1">
        <f>P10</f>
        <v>43541</v>
      </c>
      <c r="Q23" s="1">
        <f>Q10</f>
        <v>43566</v>
      </c>
      <c r="R23" s="1">
        <f>R10</f>
        <v>43577</v>
      </c>
      <c r="S23" s="1">
        <f t="shared" ref="S23:T23" si="3">S10</f>
        <v>43592</v>
      </c>
      <c r="T23" s="1">
        <f t="shared" si="3"/>
        <v>43598</v>
      </c>
      <c r="U23" s="1">
        <f t="shared" ref="U23:V23" si="4">U10</f>
        <v>43598</v>
      </c>
      <c r="V23" s="1">
        <f t="shared" si="4"/>
        <v>43647</v>
      </c>
      <c r="W23" s="1">
        <f t="shared" ref="W23:X23" si="5">W10</f>
        <v>43663</v>
      </c>
      <c r="X23" s="1">
        <f t="shared" si="5"/>
        <v>43691</v>
      </c>
      <c r="Y23" s="1">
        <f t="shared" ref="Y23" si="6">Y10</f>
        <v>43746</v>
      </c>
      <c r="Z23" s="1">
        <f t="shared" ref="Z23:AC23" si="7">Z10</f>
        <v>43752</v>
      </c>
      <c r="AA23" s="1">
        <f t="shared" si="7"/>
        <v>43776</v>
      </c>
      <c r="AB23" s="23">
        <f t="shared" si="7"/>
        <v>43839</v>
      </c>
      <c r="AC23" s="23">
        <f t="shared" si="7"/>
        <v>43848</v>
      </c>
      <c r="AD23" s="23">
        <f t="shared" ref="AD23:AF23" si="8">AD10</f>
        <v>43857</v>
      </c>
      <c r="AE23" s="23">
        <f t="shared" si="8"/>
        <v>43864</v>
      </c>
      <c r="AF23" s="23">
        <f t="shared" si="8"/>
        <v>43896</v>
      </c>
      <c r="AG23" s="23">
        <f t="shared" ref="AG23:AH23" si="9">AG10</f>
        <v>43942</v>
      </c>
      <c r="AH23" s="23">
        <f t="shared" si="9"/>
        <v>43973</v>
      </c>
      <c r="AI23" s="23">
        <f t="shared" ref="AI23:AJ23" si="10">AI10</f>
        <v>43997</v>
      </c>
      <c r="AJ23" s="23">
        <f t="shared" si="10"/>
        <v>44012</v>
      </c>
      <c r="AK23" s="23">
        <f t="shared" ref="AK23:AL23" si="11">AK10</f>
        <v>44018</v>
      </c>
      <c r="AL23" s="23">
        <f t="shared" si="11"/>
        <v>44033</v>
      </c>
      <c r="AM23" s="23">
        <f t="shared" ref="AM23:AO23" si="12">AM10</f>
        <v>44039</v>
      </c>
      <c r="AN23" s="23">
        <f t="shared" ref="AN23" si="13">AN10</f>
        <v>44061</v>
      </c>
      <c r="AO23" s="23">
        <f t="shared" si="12"/>
        <v>44082</v>
      </c>
      <c r="AP23" s="23">
        <v>44116</v>
      </c>
      <c r="AQ23" s="23">
        <v>44138</v>
      </c>
      <c r="AR23" s="23">
        <v>44153</v>
      </c>
      <c r="AS23" s="23">
        <v>44208</v>
      </c>
      <c r="AT23" s="23">
        <v>44222</v>
      </c>
      <c r="AU23" s="23">
        <v>44238</v>
      </c>
      <c r="AV23" s="23">
        <v>44241</v>
      </c>
      <c r="AW23" s="23">
        <v>44222</v>
      </c>
      <c r="AX23" s="23">
        <v>44278</v>
      </c>
      <c r="AY23" s="23">
        <v>44294</v>
      </c>
      <c r="AZ23" s="23">
        <f t="shared" ref="AZ23:BE23" si="14">AZ10</f>
        <v>44321</v>
      </c>
      <c r="BA23" s="23">
        <f t="shared" si="14"/>
        <v>44325</v>
      </c>
      <c r="BB23" s="23">
        <f t="shared" si="14"/>
        <v>44364</v>
      </c>
      <c r="BC23" s="23">
        <f t="shared" si="14"/>
        <v>44390</v>
      </c>
      <c r="BD23" s="23">
        <f t="shared" si="14"/>
        <v>44391</v>
      </c>
      <c r="BE23" s="23">
        <f t="shared" si="14"/>
        <v>44396</v>
      </c>
      <c r="BF23" s="23">
        <v>44453</v>
      </c>
      <c r="BG23" s="23">
        <v>44494</v>
      </c>
      <c r="BH23" s="23">
        <v>44494</v>
      </c>
      <c r="BI23" s="197"/>
      <c r="BJ23" s="23"/>
      <c r="BK23" s="23"/>
      <c r="BL23" s="23"/>
      <c r="BM23" s="23"/>
      <c r="BN23" s="23"/>
      <c r="BO23" s="23"/>
      <c r="BP23" s="198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t="s">
        <v>1</v>
      </c>
      <c r="CE23" s="2"/>
    </row>
    <row r="24" spans="1:86" x14ac:dyDescent="0.25">
      <c r="C24" t="s">
        <v>1</v>
      </c>
      <c r="I24" t="s">
        <v>27</v>
      </c>
      <c r="J24" t="s">
        <v>0</v>
      </c>
      <c r="K24" t="s">
        <v>29</v>
      </c>
      <c r="L24" t="s">
        <v>32</v>
      </c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BI24" s="193"/>
      <c r="BP24" s="194"/>
      <c r="CD24" t="s">
        <v>3</v>
      </c>
    </row>
    <row r="25" spans="1:86" x14ac:dyDescent="0.25">
      <c r="C25" t="s">
        <v>3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BI25" s="193"/>
      <c r="BP25" s="194"/>
    </row>
    <row r="26" spans="1:86" x14ac:dyDescent="0.25">
      <c r="C26">
        <v>60</v>
      </c>
      <c r="D26" s="5">
        <f>D13/$CE13-1</f>
        <v>4.673879854033558E-5</v>
      </c>
      <c r="E26" s="5">
        <f t="shared" ref="E26:AI26" si="15">E13/$CE13-1</f>
        <v>1.4157701584671667E-3</v>
      </c>
      <c r="F26" s="5">
        <f t="shared" si="15"/>
        <v>-5.542787458439058E-4</v>
      </c>
      <c r="G26" s="5">
        <f t="shared" si="15"/>
        <v>-5.5772821330694056E-3</v>
      </c>
      <c r="H26" s="5">
        <f t="shared" si="15"/>
        <v>4.6690519219056981E-3</v>
      </c>
      <c r="I26" s="5">
        <f t="shared" si="15"/>
        <v>1.2079770923218991E-3</v>
      </c>
      <c r="J26" s="5">
        <f t="shared" si="15"/>
        <v>-9.5849624685451218E-5</v>
      </c>
      <c r="K26" s="5">
        <f t="shared" si="15"/>
        <v>-1.9601714673606052E-3</v>
      </c>
      <c r="L26" s="5">
        <f t="shared" si="15"/>
        <v>-1.6401716712854952E-3</v>
      </c>
      <c r="M26" s="5">
        <f t="shared" si="15"/>
        <v>-6.4522452085419291E-3</v>
      </c>
      <c r="N26" s="5">
        <f t="shared" si="15"/>
        <v>-7.9405177378144565E-3</v>
      </c>
      <c r="O26" s="5">
        <f t="shared" si="15"/>
        <v>-9.7999985930928846E-3</v>
      </c>
      <c r="P26" s="5">
        <f t="shared" si="15"/>
        <v>2.2984102442946686E-4</v>
      </c>
      <c r="Q26" s="5">
        <f t="shared" si="15"/>
        <v>-5.1805423325897992E-3</v>
      </c>
      <c r="R26" s="5">
        <f t="shared" si="15"/>
        <v>4.5645802423734949E-3</v>
      </c>
      <c r="S26" s="5">
        <f t="shared" si="15"/>
        <v>2.0750135478208698E-2</v>
      </c>
      <c r="T26" s="5">
        <f t="shared" si="15"/>
        <v>-8.7374069114931618E-3</v>
      </c>
      <c r="U26" s="5">
        <f t="shared" si="15"/>
        <v>-4.8918641749516878E-3</v>
      </c>
      <c r="V26" s="5">
        <f t="shared" si="15"/>
        <v>-4.6385205080234915E-3</v>
      </c>
      <c r="W26" s="5">
        <f t="shared" si="15"/>
        <v>-4.9907423411974516E-3</v>
      </c>
      <c r="X26" s="5">
        <f t="shared" si="15"/>
        <v>-2.6511437104026481E-3</v>
      </c>
      <c r="Y26" s="5">
        <f t="shared" si="15"/>
        <v>1.5128491703952918E-4</v>
      </c>
      <c r="Z26" s="5">
        <f t="shared" si="15"/>
        <v>2.6060225211337329E-3</v>
      </c>
      <c r="AA26" s="5">
        <f t="shared" si="15"/>
        <v>-2.5927554887131832E-3</v>
      </c>
      <c r="AB26" s="26">
        <f t="shared" si="15"/>
        <v>-4.091077869340376E-4</v>
      </c>
      <c r="AC26" s="26">
        <f t="shared" si="15"/>
        <v>-2.0801294830830042E-4</v>
      </c>
      <c r="AD26" s="26">
        <f t="shared" si="15"/>
        <v>-6.8381808516150278E-3</v>
      </c>
      <c r="AE26" s="26">
        <f t="shared" si="15"/>
        <v>-1.5801228616419971E-3</v>
      </c>
      <c r="AF26" s="26">
        <f t="shared" si="15"/>
        <v>-5.2178488295847592E-3</v>
      </c>
      <c r="AG26" s="26">
        <f t="shared" si="15"/>
        <v>-2.6387459378269806E-3</v>
      </c>
      <c r="AH26" s="26">
        <f t="shared" si="15"/>
        <v>-5.8373625763386006E-3</v>
      </c>
      <c r="AI26" s="26">
        <f t="shared" si="15"/>
        <v>-2.1124894719858345E-3</v>
      </c>
      <c r="AJ26" s="26">
        <f t="shared" ref="AJ26:BE26" si="16">AJ13/$CE13-1</f>
        <v>7.412125055950014E-6</v>
      </c>
      <c r="AK26" s="26">
        <f t="shared" si="16"/>
        <v>-9.8267634078862409E-3</v>
      </c>
      <c r="AL26" s="26">
        <f t="shared" si="16"/>
        <v>-1.1160679021305908E-3</v>
      </c>
      <c r="AM26" s="26">
        <f t="shared" si="16"/>
        <v>-2.8774871745462782E-3</v>
      </c>
      <c r="AN26" s="26">
        <f t="shared" si="16"/>
        <v>-2.1796619495773051E-4</v>
      </c>
      <c r="AO26" s="26">
        <f t="shared" si="16"/>
        <v>-2.513295707144203E-3</v>
      </c>
      <c r="AP26" s="26">
        <f t="shared" si="16"/>
        <v>-3.8813567846598396E-3</v>
      </c>
      <c r="AQ26" s="26">
        <f t="shared" si="16"/>
        <v>1.1738911149539177E-3</v>
      </c>
      <c r="AR26" s="26">
        <f t="shared" si="16"/>
        <v>-2.0500573697682656E-3</v>
      </c>
      <c r="AS26" s="26">
        <f t="shared" si="16"/>
        <v>-2.7593565847772172E-4</v>
      </c>
      <c r="AT26" s="26">
        <f t="shared" si="16"/>
        <v>-1.0769046863923215E-5</v>
      </c>
      <c r="AU26" s="26">
        <f t="shared" si="16"/>
        <v>-4.6757789989000376E-3</v>
      </c>
      <c r="AV26" s="26">
        <f t="shared" si="16"/>
        <v>6.9160384799982211E-5</v>
      </c>
      <c r="AW26" s="26">
        <f t="shared" si="16"/>
        <v>-5.035601745197682E-3</v>
      </c>
      <c r="AX26" s="26">
        <f t="shared" si="16"/>
        <v>-5.278506686788198E-3</v>
      </c>
      <c r="AY26" s="26">
        <f t="shared" si="16"/>
        <v>5.771309098050903E-3</v>
      </c>
      <c r="AZ26" s="26">
        <f t="shared" si="16"/>
        <v>-7.269514178403047E-3</v>
      </c>
      <c r="BA26" s="26">
        <f t="shared" si="16"/>
        <v>-6.0599403077538083E-3</v>
      </c>
      <c r="BB26" s="26">
        <f t="shared" si="16"/>
        <v>-5.4749269727870642E-3</v>
      </c>
      <c r="BC26" s="26">
        <f t="shared" si="16"/>
        <v>-8.7353115763171285E-3</v>
      </c>
      <c r="BD26" s="26">
        <f t="shared" si="16"/>
        <v>-8.769826796247604E-3</v>
      </c>
      <c r="BE26" s="26">
        <f t="shared" si="16"/>
        <v>-8.9999666649546173E-3</v>
      </c>
      <c r="BF26" s="26">
        <f t="shared" ref="BF26:BG26" si="17">BF13/$CE13-1</f>
        <v>-6.3663250385519454E-3</v>
      </c>
      <c r="BG26" s="26">
        <f t="shared" si="17"/>
        <v>-4.2387829347275696E-3</v>
      </c>
      <c r="BH26" s="26">
        <f t="shared" ref="BH26:BP26" si="18">BH13/$CE13-1</f>
        <v>-2.0113864381452462E-3</v>
      </c>
      <c r="BI26" s="199">
        <f t="shared" si="18"/>
        <v>-1.2072856070360793E-2</v>
      </c>
      <c r="BJ26" s="200">
        <f t="shared" si="18"/>
        <v>-1.2222746397159368E-2</v>
      </c>
      <c r="BK26" s="200">
        <f t="shared" si="18"/>
        <v>-1.1719444522765299E-2</v>
      </c>
      <c r="BL26" s="200">
        <f t="shared" si="18"/>
        <v>-1.4150495400119478E-2</v>
      </c>
      <c r="BM26" s="200">
        <f t="shared" si="18"/>
        <v>-9.0352923258698592E-3</v>
      </c>
      <c r="BN26" s="200">
        <f t="shared" si="18"/>
        <v>-1.1820960242101441E-2</v>
      </c>
      <c r="BO26" s="200">
        <f t="shared" si="18"/>
        <v>-1.3413707997475766E-2</v>
      </c>
      <c r="BP26" s="201">
        <f t="shared" si="18"/>
        <v>-1.1099600094996775E-2</v>
      </c>
      <c r="BQ26" s="200">
        <f t="shared" ref="BQ26:BR26" si="19">BQ13/$CE13-1</f>
        <v>-8.0365265840288691E-3</v>
      </c>
      <c r="BR26" s="200">
        <f t="shared" si="19"/>
        <v>-1.1651726358915648E-2</v>
      </c>
      <c r="BS26" s="200">
        <f t="shared" ref="BS26:BT33" si="20">BS13/$CE13-1</f>
        <v>-3.2061782197676525E-3</v>
      </c>
      <c r="BT26" s="200">
        <f t="shared" si="20"/>
        <v>-1.4575770588255432E-3</v>
      </c>
      <c r="BU26" s="200">
        <f t="shared" ref="BU26:BV26" si="21">BU13/$CE13-1</f>
        <v>-1.1155872256496835E-2</v>
      </c>
      <c r="BV26" s="200">
        <f t="shared" si="21"/>
        <v>-7.7490396299819686E-3</v>
      </c>
      <c r="BW26" s="200">
        <f>BW13/$CE13-1</f>
        <v>-1.0571290344260964E-2</v>
      </c>
      <c r="BX26" s="200">
        <f t="shared" ref="BX26:BY26" si="22">BX13/$CE13-1</f>
        <v>-3.9182940851310022E-3</v>
      </c>
      <c r="BY26" s="200">
        <f t="shared" si="22"/>
        <v>-4.9053737489711535E-3</v>
      </c>
      <c r="BZ26" s="200">
        <f t="shared" ref="BZ26:CA26" si="23">BZ13/$CE13-1</f>
        <v>-4.3985513010362798E-3</v>
      </c>
      <c r="CA26" s="200">
        <f t="shared" si="23"/>
        <v>-5.2551165519437726E-3</v>
      </c>
      <c r="CB26" s="200"/>
      <c r="CD26" s="21">
        <v>60</v>
      </c>
    </row>
    <row r="27" spans="1:86" x14ac:dyDescent="0.25">
      <c r="C27">
        <v>70</v>
      </c>
      <c r="D27" s="5">
        <f t="shared" ref="D27:AC27" si="24">D14/$CE14-1</f>
        <v>1.5974366546067653E-3</v>
      </c>
      <c r="E27" s="5">
        <f t="shared" si="24"/>
        <v>-4.5745223752025055E-4</v>
      </c>
      <c r="F27" s="5">
        <f t="shared" si="24"/>
        <v>-3.0811698300432511E-3</v>
      </c>
      <c r="G27" s="5">
        <f t="shared" si="24"/>
        <v>-1.9760144569956895E-3</v>
      </c>
      <c r="H27" s="5">
        <f t="shared" si="24"/>
        <v>3.9171998699529809E-3</v>
      </c>
      <c r="I27" s="5">
        <f t="shared" si="24"/>
        <v>2.2566281195557369E-3</v>
      </c>
      <c r="J27" s="5">
        <f t="shared" si="24"/>
        <v>-9.0587821200915908E-4</v>
      </c>
      <c r="K27" s="5">
        <f t="shared" si="24"/>
        <v>-3.7388793018845456E-3</v>
      </c>
      <c r="L27" s="5">
        <f t="shared" si="24"/>
        <v>-1.5591334898548137E-3</v>
      </c>
      <c r="M27" s="5">
        <f t="shared" si="24"/>
        <v>-4.3552635342821722E-3</v>
      </c>
      <c r="N27" s="5">
        <f t="shared" si="24"/>
        <v>-2.2421996318291448E-3</v>
      </c>
      <c r="O27" s="5">
        <f t="shared" si="24"/>
        <v>-5.4159103022876076E-3</v>
      </c>
      <c r="P27" s="5">
        <f t="shared" si="24"/>
        <v>-1.7979720096716889E-3</v>
      </c>
      <c r="Q27" s="5">
        <f t="shared" si="24"/>
        <v>-2.1717285948029685E-3</v>
      </c>
      <c r="R27" s="5">
        <f t="shared" si="24"/>
        <v>1.3321917277853146E-3</v>
      </c>
      <c r="S27" s="5">
        <f t="shared" si="24"/>
        <v>1.8481879656957245E-2</v>
      </c>
      <c r="T27" s="5">
        <f t="shared" si="24"/>
        <v>-2.8602364432739336E-3</v>
      </c>
      <c r="U27" s="5">
        <f t="shared" si="24"/>
        <v>-3.8617968874116171E-3</v>
      </c>
      <c r="V27" s="5">
        <f t="shared" si="24"/>
        <v>-4.8493080455521698E-3</v>
      </c>
      <c r="W27" s="5">
        <f t="shared" si="24"/>
        <v>-4.3778825215704531E-3</v>
      </c>
      <c r="X27" s="5">
        <f t="shared" si="24"/>
        <v>-2.9666965872640061E-3</v>
      </c>
      <c r="Y27" s="5">
        <f t="shared" si="24"/>
        <v>2.3296233292566804E-3</v>
      </c>
      <c r="Z27" s="5">
        <f t="shared" si="24"/>
        <v>1.5180231542153422E-3</v>
      </c>
      <c r="AA27" s="5">
        <f t="shared" si="24"/>
        <v>5.4932697848442125E-4</v>
      </c>
      <c r="AB27" s="26">
        <f t="shared" si="24"/>
        <v>1.2002921018954282E-3</v>
      </c>
      <c r="AC27" s="26">
        <f t="shared" si="24"/>
        <v>-2.0745489595053179E-4</v>
      </c>
      <c r="AD27" s="26"/>
      <c r="AE27" s="26">
        <f t="shared" ref="AE27:AO27" si="25">AE14/$CE14-1</f>
        <v>9.6760341739887679E-5</v>
      </c>
      <c r="AF27" s="26">
        <f t="shared" si="25"/>
        <v>-7.6552398517715226E-4</v>
      </c>
      <c r="AG27" s="26">
        <f t="shared" si="25"/>
        <v>-1.1612881865487035E-3</v>
      </c>
      <c r="AH27" s="26">
        <f t="shared" si="25"/>
        <v>-3.1910872928770928E-3</v>
      </c>
      <c r="AI27" s="26">
        <f t="shared" si="25"/>
        <v>-1.0383541912485361E-3</v>
      </c>
      <c r="AJ27" s="26">
        <f t="shared" si="25"/>
        <v>-1.6580484867245726E-3</v>
      </c>
      <c r="AK27" s="26">
        <f t="shared" si="25"/>
        <v>-5.4799663985301006E-3</v>
      </c>
      <c r="AL27" s="26">
        <f t="shared" si="25"/>
        <v>-3.6291755368863532E-3</v>
      </c>
      <c r="AM27" s="26">
        <f t="shared" si="25"/>
        <v>-3.881074751907132E-3</v>
      </c>
      <c r="AN27" s="26">
        <f t="shared" si="25"/>
        <v>-3.0075021944786506E-4</v>
      </c>
      <c r="AO27" s="26">
        <f t="shared" si="25"/>
        <v>-3.4829449171446258E-3</v>
      </c>
      <c r="AP27" s="26"/>
      <c r="AQ27" s="26">
        <f t="shared" ref="AQ27:BE27" si="26">AQ14/$CE14-1</f>
        <v>-1.687751303606766E-3</v>
      </c>
      <c r="AR27" s="26">
        <f t="shared" si="26"/>
        <v>-1.9787232824530765E-3</v>
      </c>
      <c r="AS27" s="26">
        <f t="shared" si="26"/>
        <v>-9.3339824220373124E-4</v>
      </c>
      <c r="AT27" s="26">
        <f t="shared" si="26"/>
        <v>-9.4306061538818042E-6</v>
      </c>
      <c r="AU27" s="26">
        <f t="shared" si="26"/>
        <v>-2.4535222835510018E-3</v>
      </c>
      <c r="AV27" s="26">
        <f t="shared" si="26"/>
        <v>-2.3194432756190597E-4</v>
      </c>
      <c r="AW27" s="26">
        <f t="shared" si="26"/>
        <v>-7.3464033099057691E-4</v>
      </c>
      <c r="AX27" s="26">
        <f t="shared" si="26"/>
        <v>6.8834478671209176E-4</v>
      </c>
      <c r="AY27" s="26">
        <f t="shared" si="26"/>
        <v>3.084574686634145E-3</v>
      </c>
      <c r="AZ27" s="26">
        <f t="shared" si="26"/>
        <v>-6.0252043593180815E-3</v>
      </c>
      <c r="BA27" s="26">
        <f t="shared" si="26"/>
        <v>-5.2760091930413866E-3</v>
      </c>
      <c r="BB27" s="26">
        <f t="shared" si="26"/>
        <v>-3.3621963866512505E-3</v>
      </c>
      <c r="BC27" s="26">
        <f t="shared" si="26"/>
        <v>-7.4824873675437553E-3</v>
      </c>
      <c r="BD27" s="26">
        <f t="shared" si="26"/>
        <v>-6.9212575176288427E-3</v>
      </c>
      <c r="BE27" s="26">
        <f t="shared" si="26"/>
        <v>-4.3286499958347102E-3</v>
      </c>
      <c r="BF27" s="26">
        <f t="shared" ref="BF27:BG27" si="27">BF14/$CE14-1</f>
        <v>-4.2484928860775373E-3</v>
      </c>
      <c r="BG27" s="26">
        <f t="shared" si="27"/>
        <v>-1.4124347818254002E-3</v>
      </c>
      <c r="BH27" s="26">
        <f t="shared" ref="BH27:BP27" si="28">BH14/$CE14-1</f>
        <v>2.1305848045138909E-4</v>
      </c>
      <c r="BI27" s="199">
        <f t="shared" si="28"/>
        <v>-8.753754142264647E-3</v>
      </c>
      <c r="BJ27" s="200">
        <f t="shared" si="28"/>
        <v>-8.8588592473285432E-3</v>
      </c>
      <c r="BK27" s="200">
        <f t="shared" si="28"/>
        <v>-5.9968771572919133E-3</v>
      </c>
      <c r="BL27" s="200">
        <f t="shared" si="28"/>
        <v>-9.0837242605645852E-3</v>
      </c>
      <c r="BM27" s="200">
        <f t="shared" si="28"/>
        <v>-8.1106201451881521E-3</v>
      </c>
      <c r="BN27" s="200">
        <f t="shared" si="28"/>
        <v>-7.8707353449188888E-3</v>
      </c>
      <c r="BO27" s="200">
        <f t="shared" si="28"/>
        <v>-8.7269083753437338E-3</v>
      </c>
      <c r="BP27" s="201">
        <f t="shared" si="28"/>
        <v>-7.6506189343362729E-3</v>
      </c>
      <c r="BQ27" s="200">
        <f t="shared" ref="BQ27:BR27" si="29">BQ14/$CE14-1</f>
        <v>-6.2312073040431404E-3</v>
      </c>
      <c r="BR27" s="200">
        <f t="shared" si="29"/>
        <v>-1.0701689082668109E-2</v>
      </c>
      <c r="BS27" s="200">
        <f t="shared" si="20"/>
        <v>-2.0626273810493423E-3</v>
      </c>
      <c r="BT27" s="200">
        <f t="shared" si="20"/>
        <v>-5.9330801912516051E-4</v>
      </c>
      <c r="BU27" s="200">
        <f t="shared" ref="BU27:BV27" si="30">BU14/$CE14-1</f>
        <v>-7.7437165857895396E-3</v>
      </c>
      <c r="BV27" s="200">
        <f t="shared" si="30"/>
        <v>-6.3253100922316952E-3</v>
      </c>
      <c r="BW27" s="200">
        <f t="shared" ref="BW27" si="31">BW14/$CE14-1</f>
        <v>-7.1778466183968215E-3</v>
      </c>
      <c r="BX27" s="200">
        <f t="shared" ref="BX27:BY27" si="32">BX14/$CE14-1</f>
        <v>-2.9524303375966232E-3</v>
      </c>
      <c r="BY27" s="200">
        <f t="shared" si="32"/>
        <v>-2.211234097841519E-3</v>
      </c>
      <c r="BZ27" s="200">
        <f t="shared" ref="BZ27:CA27" si="33">BZ14/$CE14-1</f>
        <v>-3.5730984434882984E-3</v>
      </c>
      <c r="CA27" s="200">
        <f t="shared" si="33"/>
        <v>-2.7865447659521925E-3</v>
      </c>
      <c r="CB27" s="200"/>
      <c r="CD27" s="21">
        <v>70</v>
      </c>
    </row>
    <row r="28" spans="1:86" x14ac:dyDescent="0.25">
      <c r="C28">
        <v>100</v>
      </c>
      <c r="D28" s="5">
        <f t="shared" ref="D28:AC28" si="34">D15/$CE15-1</f>
        <v>2.1767617619190549E-3</v>
      </c>
      <c r="E28" s="5">
        <f t="shared" si="34"/>
        <v>-9.3265243860607416E-4</v>
      </c>
      <c r="F28" s="5">
        <f t="shared" si="34"/>
        <v>-3.6365548257514257E-3</v>
      </c>
      <c r="G28" s="5">
        <f t="shared" si="34"/>
        <v>-6.7893405578900445E-4</v>
      </c>
      <c r="H28" s="5">
        <f t="shared" si="34"/>
        <v>3.0713795582273384E-3</v>
      </c>
      <c r="I28" s="5">
        <f t="shared" si="34"/>
        <v>-1.0282143765408813E-3</v>
      </c>
      <c r="J28" s="5">
        <f t="shared" si="34"/>
        <v>-1.8409528741559766E-3</v>
      </c>
      <c r="K28" s="5">
        <f t="shared" si="34"/>
        <v>-5.1148103900086062E-3</v>
      </c>
      <c r="L28" s="5">
        <f t="shared" si="34"/>
        <v>-9.991827452011659E-4</v>
      </c>
      <c r="M28" s="5">
        <f t="shared" si="34"/>
        <v>-5.6407665524750294E-3</v>
      </c>
      <c r="N28" s="5">
        <f t="shared" si="34"/>
        <v>-3.8769467540633595E-4</v>
      </c>
      <c r="O28" s="5">
        <f t="shared" si="34"/>
        <v>-6.7187777406234606E-3</v>
      </c>
      <c r="P28" s="5">
        <f t="shared" si="34"/>
        <v>-2.5372635771122587E-3</v>
      </c>
      <c r="Q28" s="5">
        <f t="shared" si="34"/>
        <v>-4.1286002103985142E-3</v>
      </c>
      <c r="R28" s="5">
        <f t="shared" si="34"/>
        <v>1.7203895400255131E-3</v>
      </c>
      <c r="S28" s="5">
        <f t="shared" si="34"/>
        <v>1.7101591128580562E-2</v>
      </c>
      <c r="T28" s="5">
        <f t="shared" si="34"/>
        <v>-4.2505619149107998E-3</v>
      </c>
      <c r="U28" s="5">
        <f t="shared" si="34"/>
        <v>-4.4087492040147946E-3</v>
      </c>
      <c r="V28" s="5">
        <f t="shared" si="34"/>
        <v>-2.6783983930269706E-3</v>
      </c>
      <c r="W28" s="5">
        <f t="shared" si="34"/>
        <v>-4.1547066753936379E-3</v>
      </c>
      <c r="X28" s="5">
        <f t="shared" si="34"/>
        <v>-3.9675728707357916E-3</v>
      </c>
      <c r="Y28" s="5">
        <f t="shared" si="34"/>
        <v>4.6875802446511017E-4</v>
      </c>
      <c r="Z28" s="5">
        <f t="shared" si="34"/>
        <v>8.4065993418236395E-4</v>
      </c>
      <c r="AA28" s="5">
        <f t="shared" si="34"/>
        <v>-1.5441467969827816E-3</v>
      </c>
      <c r="AB28" s="26">
        <f t="shared" si="34"/>
        <v>-2.6810436320111597E-3</v>
      </c>
      <c r="AC28" s="26">
        <f t="shared" si="34"/>
        <v>-9.9039080999430151E-4</v>
      </c>
      <c r="AD28" s="26">
        <f>AD15/$CE15-1</f>
        <v>-3.6667744640996869E-3</v>
      </c>
      <c r="AE28" s="26">
        <f t="shared" ref="AE28:AO28" si="35">AE15/$CE15-1</f>
        <v>9.2263291925509527E-4</v>
      </c>
      <c r="AF28" s="26">
        <f t="shared" si="35"/>
        <v>-1.7976110573322268E-3</v>
      </c>
      <c r="AG28" s="26">
        <f t="shared" si="35"/>
        <v>-8.5102970791195443E-4</v>
      </c>
      <c r="AH28" s="26">
        <f t="shared" si="35"/>
        <v>-2.6412543923576282E-3</v>
      </c>
      <c r="AI28" s="26">
        <f t="shared" si="35"/>
        <v>8.3577215527097515E-4</v>
      </c>
      <c r="AJ28" s="26">
        <f t="shared" si="35"/>
        <v>-3.9163536066888494E-4</v>
      </c>
      <c r="AK28" s="26">
        <f t="shared" si="35"/>
        <v>-2.428902301317204E-3</v>
      </c>
      <c r="AL28" s="26">
        <f t="shared" si="35"/>
        <v>-4.1894967365510016E-3</v>
      </c>
      <c r="AM28" s="26">
        <f t="shared" si="35"/>
        <v>-5.9315974115564662E-3</v>
      </c>
      <c r="AN28" s="26">
        <f t="shared" si="35"/>
        <v>9.7633897720283969E-4</v>
      </c>
      <c r="AO28" s="26">
        <f t="shared" si="35"/>
        <v>-4.1514619174474188E-3</v>
      </c>
      <c r="AP28" s="26">
        <f>AP15/$CE15-1</f>
        <v>-2.4450943436987727E-3</v>
      </c>
      <c r="AQ28" s="26">
        <f t="shared" ref="AQ28:BE28" si="36">AQ15/$CE15-1</f>
        <v>4.687327772299188E-4</v>
      </c>
      <c r="AR28" s="26">
        <f t="shared" si="36"/>
        <v>-7.987911355183952E-4</v>
      </c>
      <c r="AS28" s="28">
        <f t="shared" si="36"/>
        <v>-5.1493259790961199E-3</v>
      </c>
      <c r="AT28" s="26">
        <f t="shared" si="36"/>
        <v>-2.4281539712178724E-3</v>
      </c>
      <c r="AU28" s="26">
        <f t="shared" si="36"/>
        <v>-4.9097158978641531E-3</v>
      </c>
      <c r="AV28" s="26">
        <f t="shared" si="36"/>
        <v>-6.6927038939934569E-4</v>
      </c>
      <c r="AW28" s="26">
        <f t="shared" si="36"/>
        <v>-2.0801755197595861E-3</v>
      </c>
      <c r="AX28" s="26">
        <f t="shared" si="36"/>
        <v>-1.2398552464412127E-3</v>
      </c>
      <c r="AY28" s="26">
        <f t="shared" si="36"/>
        <v>-2.7267324385552572E-3</v>
      </c>
      <c r="AZ28" s="26">
        <f t="shared" si="36"/>
        <v>-6.3612610290536553E-3</v>
      </c>
      <c r="BA28" s="26">
        <f t="shared" si="36"/>
        <v>-9.5518082428662776E-3</v>
      </c>
      <c r="BB28" s="26">
        <f t="shared" si="36"/>
        <v>-7.4608356347298788E-3</v>
      </c>
      <c r="BC28" s="26">
        <f t="shared" si="36"/>
        <v>-1.137298152338051E-2</v>
      </c>
      <c r="BD28" s="26">
        <f t="shared" si="36"/>
        <v>-1.0297190906828346E-2</v>
      </c>
      <c r="BE28" s="26">
        <f t="shared" si="36"/>
        <v>-9.6317157858231139E-3</v>
      </c>
      <c r="BF28" s="26">
        <f t="shared" ref="BF28:BG28" si="37">BF15/$CE15-1</f>
        <v>-8.2201636723909788E-3</v>
      </c>
      <c r="BG28" s="26">
        <f t="shared" si="37"/>
        <v>-4.2993417920338395E-3</v>
      </c>
      <c r="BH28" s="26">
        <f t="shared" ref="BH28:BP28" si="38">BH15/$CE15-1</f>
        <v>-2.2617990065904037E-3</v>
      </c>
      <c r="BI28" s="199">
        <f t="shared" si="38"/>
        <v>-1.1901458951835808E-2</v>
      </c>
      <c r="BJ28" s="200">
        <f t="shared" si="38"/>
        <v>-1.170087053505775E-2</v>
      </c>
      <c r="BK28" s="200">
        <f t="shared" si="38"/>
        <v>-7.4693278910895611E-3</v>
      </c>
      <c r="BL28" s="200">
        <f t="shared" si="38"/>
        <v>-1.3092770915905549E-2</v>
      </c>
      <c r="BM28" s="200"/>
      <c r="BN28" s="200">
        <f t="shared" si="38"/>
        <v>-1.2034086519799425E-2</v>
      </c>
      <c r="BO28" s="200">
        <f t="shared" si="38"/>
        <v>-1.3643379354362217E-2</v>
      </c>
      <c r="BP28" s="201">
        <f t="shared" si="38"/>
        <v>-1.1099265746265075E-2</v>
      </c>
      <c r="BQ28" s="200">
        <f t="shared" ref="BQ28:BR28" si="39">BQ15/$CE15-1</f>
        <v>-1.0745535306479148E-2</v>
      </c>
      <c r="BR28" s="200">
        <f t="shared" si="39"/>
        <v>-1.4322615406827777E-2</v>
      </c>
      <c r="BS28" s="200">
        <f t="shared" si="20"/>
        <v>-4.8401055367369716E-3</v>
      </c>
      <c r="BT28" s="200">
        <f t="shared" si="20"/>
        <v>-3.279413221976224E-3</v>
      </c>
      <c r="BU28" s="200">
        <f t="shared" ref="BU28:BV28" si="40">BU15/$CE15-1</f>
        <v>-1.2619966372821478E-2</v>
      </c>
      <c r="BV28" s="200">
        <f t="shared" si="40"/>
        <v>-1.0495475993758885E-2</v>
      </c>
      <c r="BW28" s="200">
        <f t="shared" ref="BW28" si="41">BW15/$CE15-1</f>
        <v>-1.0863275864826383E-2</v>
      </c>
      <c r="BX28" s="200">
        <f t="shared" ref="BX28:BY28" si="42">BX15/$CE15-1</f>
        <v>-8.0607068581960428E-3</v>
      </c>
      <c r="BY28" s="200">
        <f t="shared" si="42"/>
        <v>-1.008223439004774E-2</v>
      </c>
      <c r="BZ28" s="200">
        <f t="shared" ref="BZ28:CA28" si="43">BZ15/$CE15-1</f>
        <v>-8.8051233284927033E-3</v>
      </c>
      <c r="CA28" s="200">
        <f t="shared" si="43"/>
        <v>-7.0144373753489031E-3</v>
      </c>
      <c r="CB28" s="200"/>
      <c r="CD28" s="21">
        <v>100</v>
      </c>
    </row>
    <row r="29" spans="1:86" x14ac:dyDescent="0.25">
      <c r="C29">
        <v>120</v>
      </c>
      <c r="D29" s="5">
        <f t="shared" ref="D29:AC29" si="44">D16/$CE16-1</f>
        <v>2.9759826859474536E-3</v>
      </c>
      <c r="E29" s="5">
        <f t="shared" si="44"/>
        <v>-6.026685777993368E-4</v>
      </c>
      <c r="F29" s="5">
        <f t="shared" si="44"/>
        <v>-3.4256307961857413E-3</v>
      </c>
      <c r="G29" s="5">
        <f t="shared" si="44"/>
        <v>-1.2751605064066363E-3</v>
      </c>
      <c r="H29" s="5">
        <f t="shared" si="44"/>
        <v>2.3274771944443717E-3</v>
      </c>
      <c r="I29" s="5">
        <f t="shared" si="44"/>
        <v>-1.2767216424151018E-3</v>
      </c>
      <c r="J29" s="5">
        <f t="shared" si="44"/>
        <v>-3.8677230278550967E-3</v>
      </c>
      <c r="K29" s="5">
        <f t="shared" si="44"/>
        <v>-6.3681279280024539E-3</v>
      </c>
      <c r="L29" s="5">
        <f t="shared" si="44"/>
        <v>-1.7354430339046045E-3</v>
      </c>
      <c r="M29" s="5">
        <f t="shared" si="44"/>
        <v>-7.7697397851401728E-3</v>
      </c>
      <c r="N29" s="5">
        <f t="shared" si="44"/>
        <v>-2.6773954827222779E-3</v>
      </c>
      <c r="O29" s="5">
        <f t="shared" si="44"/>
        <v>-7.8044145865426851E-3</v>
      </c>
      <c r="P29" s="5">
        <f t="shared" si="44"/>
        <v>-4.6942540522714182E-3</v>
      </c>
      <c r="Q29" s="5">
        <f t="shared" si="44"/>
        <v>-6.9284847737031141E-3</v>
      </c>
      <c r="R29" s="5">
        <f t="shared" si="44"/>
        <v>3.8304987725346074E-3</v>
      </c>
      <c r="S29" s="5">
        <f t="shared" si="44"/>
        <v>1.6558718858196153E-2</v>
      </c>
      <c r="T29" s="5">
        <f t="shared" si="44"/>
        <v>-7.5945801730161744E-3</v>
      </c>
      <c r="U29" s="5">
        <f t="shared" si="44"/>
        <v>-5.5299078062143181E-3</v>
      </c>
      <c r="V29" s="5">
        <f t="shared" si="44"/>
        <v>-1.9594736716667116E-3</v>
      </c>
      <c r="W29" s="5">
        <f t="shared" si="44"/>
        <v>-4.5605078225100515E-3</v>
      </c>
      <c r="X29" s="5">
        <f t="shared" si="44"/>
        <v>-4.0686159787011178E-3</v>
      </c>
      <c r="Y29" s="5">
        <f t="shared" si="44"/>
        <v>1.6055354380610787E-3</v>
      </c>
      <c r="Z29" s="5">
        <f t="shared" si="44"/>
        <v>2.6496659062125172E-3</v>
      </c>
      <c r="AA29" s="5">
        <f t="shared" si="44"/>
        <v>-1.0558479470906823E-3</v>
      </c>
      <c r="AB29" s="26">
        <f t="shared" si="44"/>
        <v>-1.7408676730916728E-3</v>
      </c>
      <c r="AC29" s="26">
        <f t="shared" si="44"/>
        <v>7.5822770837707942E-4</v>
      </c>
      <c r="AD29" s="26"/>
      <c r="AE29" s="26">
        <f t="shared" ref="AE29:AL29" si="45">AE16/$CE16-1</f>
        <v>5.2900182535151608E-3</v>
      </c>
      <c r="AF29" s="26">
        <f t="shared" si="45"/>
        <v>1.6408073093865383E-4</v>
      </c>
      <c r="AG29" s="26">
        <f t="shared" si="45"/>
        <v>1.5568170846280704E-3</v>
      </c>
      <c r="AH29" s="26">
        <f t="shared" si="45"/>
        <v>-2.1694010060454572E-3</v>
      </c>
      <c r="AI29" s="26">
        <f t="shared" si="45"/>
        <v>1.5568170846280704E-3</v>
      </c>
      <c r="AJ29" s="26">
        <f t="shared" si="45"/>
        <v>2.1961136167785167E-3</v>
      </c>
      <c r="AK29" s="26">
        <f t="shared" si="45"/>
        <v>1.8303737033755763E-3</v>
      </c>
      <c r="AL29" s="26">
        <f t="shared" si="45"/>
        <v>-1.518852343369792E-3</v>
      </c>
      <c r="AM29" s="26"/>
      <c r="AN29" s="26">
        <f t="shared" ref="AN29:AO33" si="46">AN16/$CE16-1</f>
        <v>3.9010109221579992E-3</v>
      </c>
      <c r="AO29" s="26">
        <f t="shared" si="46"/>
        <v>-1.718725905259344E-3</v>
      </c>
      <c r="AP29" s="26"/>
      <c r="AQ29" s="26">
        <f t="shared" ref="AQ29:BE29" si="47">AQ16/$CE16-1</f>
        <v>3.6566455798148212E-4</v>
      </c>
      <c r="AR29" s="26">
        <f t="shared" si="47"/>
        <v>1.012996779904185E-3</v>
      </c>
      <c r="AS29" s="28">
        <f t="shared" si="47"/>
        <v>-5.0820908223728756E-3</v>
      </c>
      <c r="AT29" s="26">
        <f t="shared" si="47"/>
        <v>-1.5363659200495761E-4</v>
      </c>
      <c r="AU29" s="26">
        <f t="shared" si="47"/>
        <v>-3.3711733544813383E-3</v>
      </c>
      <c r="AV29" s="26">
        <f t="shared" si="47"/>
        <v>2.4389250856902134E-3</v>
      </c>
      <c r="AW29" s="26">
        <f t="shared" si="47"/>
        <v>-1.4509473578772081E-3</v>
      </c>
      <c r="AX29" s="26">
        <f t="shared" si="47"/>
        <v>1.6030831550781777E-3</v>
      </c>
      <c r="AY29" s="26">
        <f t="shared" si="47"/>
        <v>-3.6728717258248667E-3</v>
      </c>
      <c r="AZ29" s="26">
        <f t="shared" si="47"/>
        <v>-6.8130026348430794E-3</v>
      </c>
      <c r="BA29" s="26">
        <f t="shared" si="47"/>
        <v>-9.5715753530212222E-3</v>
      </c>
      <c r="BB29" s="26">
        <f t="shared" si="47"/>
        <v>-4.5035400737261089E-3</v>
      </c>
      <c r="BC29" s="26">
        <f t="shared" si="47"/>
        <v>-8.6718631037431271E-3</v>
      </c>
      <c r="BD29" s="26">
        <f t="shared" si="47"/>
        <v>-9.507996145836084E-3</v>
      </c>
      <c r="BE29" s="26">
        <f t="shared" si="47"/>
        <v>-7.0605385020575673E-3</v>
      </c>
      <c r="BF29" s="26">
        <f t="shared" ref="BF29:BG29" si="48">BF16/$CE16-1</f>
        <v>-4.8363227257013364E-3</v>
      </c>
      <c r="BG29" s="26">
        <f t="shared" si="48"/>
        <v>-1.165414112223262E-3</v>
      </c>
      <c r="BH29" s="26">
        <f t="shared" ref="BH29:BP29" si="49">BH16/$CE16-1</f>
        <v>6.1084429505475768E-5</v>
      </c>
      <c r="BI29" s="199">
        <f t="shared" si="49"/>
        <v>-1.0547710955165823E-2</v>
      </c>
      <c r="BJ29" s="200">
        <f t="shared" si="49"/>
        <v>-1.1259125644463963E-2</v>
      </c>
      <c r="BK29" s="200">
        <f t="shared" si="49"/>
        <v>-4.4507775012015971E-3</v>
      </c>
      <c r="BL29" s="200">
        <f t="shared" si="49"/>
        <v>-1.4105188195628449E-2</v>
      </c>
      <c r="BM29" s="200"/>
      <c r="BN29" s="200">
        <f t="shared" si="49"/>
        <v>-1.3754697392790671E-2</v>
      </c>
      <c r="BO29" s="200">
        <f t="shared" si="49"/>
        <v>-1.4222521693736723E-2</v>
      </c>
      <c r="BP29" s="201">
        <f t="shared" si="49"/>
        <v>-9.0092170769816571E-3</v>
      </c>
      <c r="BQ29" s="200">
        <f t="shared" ref="BQ29:BR29" si="50">BQ16/$CE16-1</f>
        <v>-7.299313049606182E-3</v>
      </c>
      <c r="BR29" s="200">
        <f t="shared" si="50"/>
        <v>-1.1918966873851078E-2</v>
      </c>
      <c r="BS29" s="200">
        <f t="shared" si="20"/>
        <v>-1.7977972741700654E-3</v>
      </c>
      <c r="BT29" s="200">
        <f t="shared" si="20"/>
        <v>5.2819032061957039E-4</v>
      </c>
      <c r="BU29" s="200">
        <f t="shared" ref="BU29:BV29" si="51">BU16/$CE16-1</f>
        <v>-1.1272740120339741E-2</v>
      </c>
      <c r="BV29" s="200">
        <f t="shared" si="51"/>
        <v>-9.2649036173175769E-3</v>
      </c>
      <c r="BW29" s="200">
        <f t="shared" ref="BW29" si="52">BW16/$CE16-1</f>
        <v>-8.990394803321422E-3</v>
      </c>
      <c r="BX29" s="200">
        <f t="shared" ref="BX29:BY29" si="53">BX16/$CE16-1</f>
        <v>-5.2754811581389172E-3</v>
      </c>
      <c r="BY29" s="200">
        <f t="shared" si="53"/>
        <v>-6.634247946474936E-3</v>
      </c>
      <c r="BZ29" s="200">
        <f t="shared" ref="BZ29:CA29" si="54">BZ16/$CE16-1</f>
        <v>-5.9567146536477766E-3</v>
      </c>
      <c r="CA29" s="200">
        <f t="shared" si="54"/>
        <v>-3.3389484887440535E-3</v>
      </c>
      <c r="CB29" s="200"/>
      <c r="CD29" s="21">
        <v>120</v>
      </c>
    </row>
    <row r="30" spans="1:86" x14ac:dyDescent="0.25">
      <c r="C30">
        <v>150</v>
      </c>
      <c r="D30" s="5">
        <f t="shared" ref="D30:AC30" si="55">D17/$CE17-1</f>
        <v>4.2312312845347311E-3</v>
      </c>
      <c r="E30" s="5">
        <f t="shared" si="55"/>
        <v>-2.3417026838371546E-3</v>
      </c>
      <c r="F30" s="5">
        <f t="shared" si="55"/>
        <v>-4.0440055319188595E-3</v>
      </c>
      <c r="G30" s="5">
        <f t="shared" si="55"/>
        <v>-8.6211815567627248E-4</v>
      </c>
      <c r="H30" s="5">
        <f t="shared" si="55"/>
        <v>3.0165950868970004E-3</v>
      </c>
      <c r="I30" s="5">
        <f t="shared" si="55"/>
        <v>-3.1017544023006494E-3</v>
      </c>
      <c r="J30" s="5">
        <f t="shared" si="55"/>
        <v>-2.8298589329776025E-3</v>
      </c>
      <c r="K30" s="5">
        <f t="shared" si="55"/>
        <v>-9.0796538047898112E-3</v>
      </c>
      <c r="L30" s="5">
        <f t="shared" si="55"/>
        <v>-2.5114405728959843E-3</v>
      </c>
      <c r="M30" s="5">
        <f t="shared" si="55"/>
        <v>-1.0106352173504529E-2</v>
      </c>
      <c r="N30" s="5">
        <f t="shared" si="55"/>
        <v>-6.5510140336755285E-4</v>
      </c>
      <c r="O30" s="5">
        <f t="shared" si="55"/>
        <v>-8.1468967611174614E-3</v>
      </c>
      <c r="P30" s="5">
        <f t="shared" si="55"/>
        <v>-6.88910794692843E-3</v>
      </c>
      <c r="Q30" s="5">
        <f t="shared" si="55"/>
        <v>-5.3847428177410395E-3</v>
      </c>
      <c r="R30" s="5">
        <f t="shared" si="55"/>
        <v>1.7956455115335501E-3</v>
      </c>
      <c r="S30" s="5">
        <f t="shared" si="55"/>
        <v>1.5575497650227144E-2</v>
      </c>
      <c r="T30" s="5">
        <f t="shared" si="55"/>
        <v>-6.2943923008421665E-3</v>
      </c>
      <c r="U30" s="5">
        <f t="shared" si="55"/>
        <v>-7.7578762591620221E-3</v>
      </c>
      <c r="V30" s="5">
        <f t="shared" si="55"/>
        <v>-5.349910101811961E-3</v>
      </c>
      <c r="W30" s="5">
        <f t="shared" si="55"/>
        <v>-5.2862487831374372E-3</v>
      </c>
      <c r="X30" s="5">
        <f t="shared" si="55"/>
        <v>-4.8403729497551451E-3</v>
      </c>
      <c r="Y30" s="5">
        <f t="shared" si="55"/>
        <v>1.5006800857950697E-3</v>
      </c>
      <c r="Z30" s="5">
        <f t="shared" si="55"/>
        <v>1.4475749519449188E-3</v>
      </c>
      <c r="AA30" s="5">
        <f t="shared" si="55"/>
        <v>-2.3917657405597703E-3</v>
      </c>
      <c r="AB30" s="26">
        <f t="shared" si="55"/>
        <v>-1.1905137711458735E-3</v>
      </c>
      <c r="AC30" s="26">
        <f t="shared" si="55"/>
        <v>-1.1050814999974401E-3</v>
      </c>
      <c r="AD30" s="26">
        <f>AD17/$CE17-1</f>
        <v>-2.3974923835702322E-3</v>
      </c>
      <c r="AE30" s="26"/>
      <c r="AF30" s="26">
        <f t="shared" ref="AF30:AM30" si="56">AF17/$CE17-1</f>
        <v>-7.3756301966043658E-5</v>
      </c>
      <c r="AG30" s="26">
        <f t="shared" si="56"/>
        <v>1.1733577407160301E-3</v>
      </c>
      <c r="AH30" s="26">
        <f t="shared" si="56"/>
        <v>-1.5946509526376662E-3</v>
      </c>
      <c r="AI30" s="26">
        <f t="shared" si="56"/>
        <v>1.0251016533857626E-3</v>
      </c>
      <c r="AJ30" s="26">
        <f t="shared" si="56"/>
        <v>2.0887640538036489E-3</v>
      </c>
      <c r="AK30" s="26">
        <f t="shared" si="56"/>
        <v>2.0064355239579612E-4</v>
      </c>
      <c r="AL30" s="26">
        <f t="shared" si="56"/>
        <v>-3.5875394924479442E-3</v>
      </c>
      <c r="AM30" s="26">
        <f t="shared" si="56"/>
        <v>-2.1490932118980455E-3</v>
      </c>
      <c r="AN30" s="26">
        <f t="shared" si="46"/>
        <v>3.841967312659289E-3</v>
      </c>
      <c r="AO30" s="26">
        <f t="shared" si="46"/>
        <v>-2.8832634259773338E-3</v>
      </c>
      <c r="AP30" s="26">
        <f>AP17/$CE17-1</f>
        <v>-2.1903168755164071E-3</v>
      </c>
      <c r="AQ30" s="26">
        <f t="shared" ref="AQ30:BE30" si="57">AQ17/$CE17-1</f>
        <v>3.0530545802087694E-4</v>
      </c>
      <c r="AR30" s="26">
        <f t="shared" si="57"/>
        <v>6.8755748181814624E-4</v>
      </c>
      <c r="AS30" s="28">
        <f t="shared" si="57"/>
        <v>-5.6388442037951236E-3</v>
      </c>
      <c r="AT30" s="26">
        <f t="shared" si="57"/>
        <v>-2.0589053490159825E-3</v>
      </c>
      <c r="AU30" s="26">
        <f t="shared" si="57"/>
        <v>-4.6797736833955605E-3</v>
      </c>
      <c r="AV30" s="26">
        <f t="shared" si="57"/>
        <v>8.1798048502901288E-4</v>
      </c>
      <c r="AW30" s="26">
        <f t="shared" si="57"/>
        <v>-2.4614479141391588E-3</v>
      </c>
      <c r="AX30" s="26">
        <f t="shared" si="57"/>
        <v>1.0155888271445868E-3</v>
      </c>
      <c r="AY30" s="26">
        <f t="shared" si="57"/>
        <v>-4.9463220305495659E-3</v>
      </c>
      <c r="AZ30" s="26">
        <f t="shared" si="57"/>
        <v>-6.3123769399815455E-3</v>
      </c>
      <c r="BA30" s="26">
        <f t="shared" si="57"/>
        <v>-1.0260411846967021E-2</v>
      </c>
      <c r="BB30" s="26">
        <f t="shared" si="57"/>
        <v>-4.0281040746971142E-3</v>
      </c>
      <c r="BC30" s="26">
        <f t="shared" si="57"/>
        <v>-9.438760427634918E-3</v>
      </c>
      <c r="BD30" s="26">
        <f t="shared" si="57"/>
        <v>-1.0290751462965431E-2</v>
      </c>
      <c r="BE30" s="26">
        <f t="shared" si="57"/>
        <v>-8.1174650908723001E-3</v>
      </c>
      <c r="BF30" s="26">
        <f t="shared" ref="BF30:BG30" si="58">BF17/$CE17-1</f>
        <v>-7.7599612209763302E-3</v>
      </c>
      <c r="BG30" s="26">
        <f t="shared" si="58"/>
        <v>-3.9830598816309459E-3</v>
      </c>
      <c r="BH30" s="26">
        <f t="shared" ref="BH30:BP30" si="59">BH17/$CE17-1</f>
        <v>-1.7256849475094649E-3</v>
      </c>
      <c r="BI30" s="199">
        <f t="shared" si="59"/>
        <v>-1.1077499870954521E-2</v>
      </c>
      <c r="BJ30" s="200">
        <f t="shared" si="59"/>
        <v>-1.2265190958010042E-2</v>
      </c>
      <c r="BK30" s="200">
        <f t="shared" si="59"/>
        <v>-2.9255195799520184E-3</v>
      </c>
      <c r="BL30" s="200">
        <f t="shared" si="59"/>
        <v>-1.533742757276646E-2</v>
      </c>
      <c r="BM30" s="200">
        <f t="shared" si="59"/>
        <v>-1.4354105140194862E-2</v>
      </c>
      <c r="BN30" s="200">
        <f t="shared" si="59"/>
        <v>-1.5258595816569076E-2</v>
      </c>
      <c r="BO30" s="200">
        <f t="shared" si="59"/>
        <v>-1.6190003975027123E-2</v>
      </c>
      <c r="BP30" s="201">
        <f t="shared" si="59"/>
        <v>-8.8613995188392414E-3</v>
      </c>
      <c r="BQ30" s="200">
        <f t="shared" ref="BQ30:BR30" si="60">BQ17/$CE17-1</f>
        <v>-8.4731979378616096E-3</v>
      </c>
      <c r="BR30" s="200">
        <f t="shared" si="60"/>
        <v>-1.3420771317583902E-2</v>
      </c>
      <c r="BS30" s="200">
        <f t="shared" si="20"/>
        <v>-2.6710547421155972E-3</v>
      </c>
      <c r="BT30" s="200">
        <f t="shared" si="20"/>
        <v>-6.8641486967158105E-4</v>
      </c>
      <c r="BU30" s="200">
        <f t="shared" ref="BU30:BV30" si="61">BU17/$CE17-1</f>
        <v>-1.2678348058130617E-2</v>
      </c>
      <c r="BV30" s="200">
        <f t="shared" si="61"/>
        <v>-1.0615965785930936E-2</v>
      </c>
      <c r="BW30" s="200">
        <f t="shared" ref="BW30" si="62">BW17/$CE17-1</f>
        <v>-1.0360051355432831E-2</v>
      </c>
      <c r="BX30" s="200">
        <f t="shared" ref="BX30:BY30" si="63">BX17/$CE17-1</f>
        <v>-6.9135347337239139E-3</v>
      </c>
      <c r="BY30" s="200">
        <f t="shared" si="63"/>
        <v>-9.0187885328857353E-3</v>
      </c>
      <c r="BZ30" s="200">
        <f t="shared" ref="BZ30:CA30" si="64">BZ17/$CE17-1</f>
        <v>-6.5738494549414384E-3</v>
      </c>
      <c r="CA30" s="200">
        <f t="shared" si="64"/>
        <v>-5.0476052275115757E-3</v>
      </c>
      <c r="CB30" s="200"/>
      <c r="CD30" s="21">
        <v>150</v>
      </c>
    </row>
    <row r="31" spans="1:86" x14ac:dyDescent="0.25">
      <c r="C31">
        <v>170</v>
      </c>
      <c r="D31" s="5">
        <f t="shared" ref="D31:T31" si="65">D18/$CE18-1</f>
        <v>3.8469878862907869E-3</v>
      </c>
      <c r="E31" s="5">
        <f t="shared" si="65"/>
        <v>-1.3023421172648764E-3</v>
      </c>
      <c r="F31" s="5">
        <f t="shared" si="65"/>
        <v>-4.25541076903313E-3</v>
      </c>
      <c r="G31" s="5">
        <f t="shared" si="65"/>
        <v>-5.3769773105938334E-4</v>
      </c>
      <c r="H31" s="5">
        <f t="shared" si="65"/>
        <v>2.2484627310672689E-3</v>
      </c>
      <c r="I31" s="5">
        <f t="shared" si="65"/>
        <v>-1.8086099397801592E-3</v>
      </c>
      <c r="J31" s="5">
        <f t="shared" si="65"/>
        <v>-3.0539075025932672E-3</v>
      </c>
      <c r="K31" s="5">
        <f t="shared" si="65"/>
        <v>-6.8501891254524327E-3</v>
      </c>
      <c r="L31" s="5">
        <f t="shared" si="65"/>
        <v>-6.898597266370432E-4</v>
      </c>
      <c r="M31" s="5">
        <f t="shared" si="65"/>
        <v>-8.4750712190743149E-3</v>
      </c>
      <c r="N31" s="5">
        <f t="shared" si="65"/>
        <v>-7.4351915822656878E-4</v>
      </c>
      <c r="O31" s="5">
        <f t="shared" si="65"/>
        <v>-7.2662645100746159E-3</v>
      </c>
      <c r="P31" s="5">
        <f t="shared" si="65"/>
        <v>-4.2233549800226866E-3</v>
      </c>
      <c r="Q31" s="5">
        <f t="shared" si="65"/>
        <v>-3.9853469854684853E-3</v>
      </c>
      <c r="R31" s="5">
        <f t="shared" si="65"/>
        <v>1.2642826462261336E-3</v>
      </c>
      <c r="S31" s="5">
        <f t="shared" si="65"/>
        <v>1.5597208606889623E-2</v>
      </c>
      <c r="T31" s="5">
        <f t="shared" si="65"/>
        <v>-6.1695858717852881E-3</v>
      </c>
      <c r="U31" s="5"/>
      <c r="V31" s="5">
        <f t="shared" ref="V31:AC33" si="66">V18/$CE18-1</f>
        <v>-6.2234731872115034E-3</v>
      </c>
      <c r="W31" s="5">
        <f t="shared" si="66"/>
        <v>-6.4974738985070779E-3</v>
      </c>
      <c r="X31" s="5">
        <f t="shared" si="66"/>
        <v>-3.9116544746587989E-3</v>
      </c>
      <c r="Y31" s="5">
        <f t="shared" si="66"/>
        <v>1.7493396622279E-3</v>
      </c>
      <c r="Z31" s="5">
        <f t="shared" si="66"/>
        <v>4.8829565980956779E-4</v>
      </c>
      <c r="AA31" s="5">
        <f t="shared" si="66"/>
        <v>-2.8340479691413289E-3</v>
      </c>
      <c r="AB31" s="26">
        <f t="shared" si="66"/>
        <v>-1.9340960972543675E-3</v>
      </c>
      <c r="AC31" s="26">
        <f t="shared" si="66"/>
        <v>-1.1602946531944491E-3</v>
      </c>
      <c r="AD31" s="26"/>
      <c r="AE31" s="26">
        <f t="shared" ref="AE31:AL33" si="67">AE18/$CE18-1</f>
        <v>3.8351846781239374E-3</v>
      </c>
      <c r="AF31" s="26">
        <f t="shared" si="67"/>
        <v>-4.5273766898079604E-4</v>
      </c>
      <c r="AG31" s="26">
        <f t="shared" si="67"/>
        <v>7.4155764490924092E-4</v>
      </c>
      <c r="AH31" s="26">
        <f t="shared" si="67"/>
        <v>-2.4200683060157102E-3</v>
      </c>
      <c r="AI31" s="26">
        <f t="shared" si="67"/>
        <v>5.933654995449178E-4</v>
      </c>
      <c r="AJ31" s="26">
        <f t="shared" si="67"/>
        <v>1.3182073494084623E-3</v>
      </c>
      <c r="AK31" s="26">
        <f t="shared" si="67"/>
        <v>8.7542067398937995E-4</v>
      </c>
      <c r="AL31" s="26">
        <f t="shared" si="67"/>
        <v>-4.3509501544088947E-3</v>
      </c>
      <c r="AM31" s="26"/>
      <c r="AN31" s="26">
        <f t="shared" si="46"/>
        <v>2.8162476800088765E-3</v>
      </c>
      <c r="AO31" s="26">
        <f t="shared" si="46"/>
        <v>-3.4541220503316872E-3</v>
      </c>
      <c r="AP31" s="26">
        <f>AP18/$CE18-1</f>
        <v>-2.419334329581746E-3</v>
      </c>
      <c r="AQ31" s="26">
        <f t="shared" ref="AQ31:BE31" si="68">AQ18/$CE18-1</f>
        <v>-4.3845589175217636E-4</v>
      </c>
      <c r="AR31" s="26">
        <f t="shared" si="68"/>
        <v>1.5444110045967907E-3</v>
      </c>
      <c r="AS31" s="28">
        <f t="shared" si="68"/>
        <v>-6.7185808253401591E-3</v>
      </c>
      <c r="AT31" s="26">
        <f t="shared" si="68"/>
        <v>-1.425735024862651E-3</v>
      </c>
      <c r="AU31" s="28">
        <f t="shared" si="68"/>
        <v>-5.3333510860905653E-3</v>
      </c>
      <c r="AV31" s="26">
        <f t="shared" si="68"/>
        <v>1.0829746337095436E-3</v>
      </c>
      <c r="AW31" s="26">
        <f t="shared" si="68"/>
        <v>-3.1583483412019886E-3</v>
      </c>
      <c r="AX31" s="26">
        <f t="shared" si="68"/>
        <v>1.077216064958364E-3</v>
      </c>
      <c r="AY31" s="26">
        <f t="shared" si="68"/>
        <v>-3.9659530343552074E-3</v>
      </c>
      <c r="AZ31" s="26">
        <f t="shared" si="68"/>
        <v>-7.3147972154392615E-3</v>
      </c>
      <c r="BA31" s="26">
        <f t="shared" si="68"/>
        <v>-1.0398295325866336E-2</v>
      </c>
      <c r="BB31" s="26">
        <f t="shared" si="68"/>
        <v>-4.1310822353179955E-3</v>
      </c>
      <c r="BC31" s="26">
        <f t="shared" si="68"/>
        <v>-9.5811216175524239E-3</v>
      </c>
      <c r="BD31" s="26">
        <f t="shared" si="68"/>
        <v>-1.0175319494602042E-2</v>
      </c>
      <c r="BE31" s="26">
        <f t="shared" si="68"/>
        <v>-8.7703564356447217E-3</v>
      </c>
      <c r="BF31" s="26">
        <f t="shared" ref="BF31:BG31" si="69">BF18/$CE18-1</f>
        <v>-9.301957407390038E-3</v>
      </c>
      <c r="BG31" s="26">
        <f t="shared" si="69"/>
        <v>-3.3607800738398863E-3</v>
      </c>
      <c r="BH31" s="26">
        <f t="shared" ref="BH31:BP31" si="70">BH18/$CE18-1</f>
        <v>-2.5540152522390835E-3</v>
      </c>
      <c r="BI31" s="199">
        <f t="shared" si="70"/>
        <v>-1.1127994997966129E-2</v>
      </c>
      <c r="BJ31" s="200">
        <f t="shared" si="70"/>
        <v>-1.0746076444774655E-2</v>
      </c>
      <c r="BK31" s="200">
        <f t="shared" si="70"/>
        <v>-3.8453567171986558E-3</v>
      </c>
      <c r="BL31" s="200">
        <f t="shared" si="70"/>
        <v>-1.4910301296416684E-2</v>
      </c>
      <c r="BM31" s="200"/>
      <c r="BN31" s="200">
        <f t="shared" si="70"/>
        <v>-1.4852363236685817E-2</v>
      </c>
      <c r="BO31" s="200">
        <f t="shared" si="70"/>
        <v>-1.7022694860487242E-2</v>
      </c>
      <c r="BP31" s="201">
        <f t="shared" si="70"/>
        <v>-9.3660821567007613E-3</v>
      </c>
      <c r="BQ31" s="200">
        <f t="shared" ref="BQ31:BR31" si="71">BQ18/$CE18-1</f>
        <v>-1.0109298873776207E-2</v>
      </c>
      <c r="BR31" s="200">
        <f t="shared" si="71"/>
        <v>-1.3730494433333518E-2</v>
      </c>
      <c r="BS31" s="200">
        <f t="shared" si="20"/>
        <v>-4.0529971042128077E-3</v>
      </c>
      <c r="BT31" s="200">
        <f t="shared" si="20"/>
        <v>-2.0491685965321471E-3</v>
      </c>
      <c r="BU31" s="200">
        <f t="shared" ref="BU31:BV31" si="72">BU18/$CE18-1</f>
        <v>-1.2090820273986225E-2</v>
      </c>
      <c r="BV31" s="200">
        <f t="shared" si="72"/>
        <v>-1.1358555136151249E-2</v>
      </c>
      <c r="BW31" s="200">
        <f t="shared" ref="BW31" si="73">BW18/$CE18-1</f>
        <v>-1.1011601388068226E-2</v>
      </c>
      <c r="BX31" s="200">
        <f t="shared" ref="BX31:BY31" si="74">BX18/$CE18-1</f>
        <v>-7.5714177071248834E-3</v>
      </c>
      <c r="BY31" s="200">
        <f t="shared" si="74"/>
        <v>-9.1166833756251009E-3</v>
      </c>
      <c r="BZ31" s="200">
        <f t="shared" ref="BZ31:CA31" si="75">BZ18/$CE18-1</f>
        <v>-8.1267662101618399E-3</v>
      </c>
      <c r="CA31" s="200">
        <f t="shared" si="75"/>
        <v>-5.8332915782361994E-3</v>
      </c>
      <c r="CB31" s="200"/>
      <c r="CD31" s="21">
        <v>170</v>
      </c>
    </row>
    <row r="32" spans="1:86" x14ac:dyDescent="0.25">
      <c r="C32">
        <v>200</v>
      </c>
      <c r="D32" s="5">
        <f t="shared" ref="D32:T32" si="76">D19/$CE19-1</f>
        <v>5.1594731908828351E-3</v>
      </c>
      <c r="E32" s="5">
        <f t="shared" si="76"/>
        <v>-1.4622760396202361E-3</v>
      </c>
      <c r="F32" s="5">
        <f t="shared" si="76"/>
        <v>-5.1340515279594268E-3</v>
      </c>
      <c r="G32" s="5">
        <f t="shared" si="76"/>
        <v>-8.1742512961879843E-4</v>
      </c>
      <c r="H32" s="5">
        <f t="shared" si="76"/>
        <v>2.2542795063154042E-3</v>
      </c>
      <c r="I32" s="5">
        <f t="shared" si="76"/>
        <v>-1.3360233862714788E-3</v>
      </c>
      <c r="J32" s="5">
        <f t="shared" si="76"/>
        <v>-4.1730084068926088E-3</v>
      </c>
      <c r="K32" s="5">
        <f t="shared" si="76"/>
        <v>-7.9188228335659305E-3</v>
      </c>
      <c r="L32" s="5">
        <f t="shared" si="76"/>
        <v>-1.8359458804102502E-3</v>
      </c>
      <c r="M32" s="5">
        <f t="shared" si="76"/>
        <v>-7.6888976552476063E-3</v>
      </c>
      <c r="N32" s="5">
        <f t="shared" si="76"/>
        <v>-2.3536628834855966E-3</v>
      </c>
      <c r="O32" s="5">
        <f t="shared" si="76"/>
        <v>-9.5091465827972232E-3</v>
      </c>
      <c r="P32" s="5">
        <f t="shared" si="76"/>
        <v>-3.4455002649421695E-3</v>
      </c>
      <c r="Q32" s="5">
        <f t="shared" si="76"/>
        <v>-4.6855029659543801E-3</v>
      </c>
      <c r="R32" s="5">
        <f t="shared" si="76"/>
        <v>1.6998563003551848E-3</v>
      </c>
      <c r="S32" s="5">
        <f t="shared" si="76"/>
        <v>1.2323847768334284E-2</v>
      </c>
      <c r="T32" s="5">
        <f t="shared" si="76"/>
        <v>-7.0395076187654837E-3</v>
      </c>
      <c r="U32" s="5">
        <f>U19/$CE19-1</f>
        <v>-6.7691445147551876E-3</v>
      </c>
      <c r="V32" s="5">
        <f t="shared" si="66"/>
        <v>-6.8390365031957279E-3</v>
      </c>
      <c r="W32" s="5">
        <f t="shared" si="66"/>
        <v>-6.1220380517752471E-3</v>
      </c>
      <c r="X32" s="5">
        <f t="shared" si="66"/>
        <v>-5.7712821114781487E-3</v>
      </c>
      <c r="Y32" s="5">
        <f t="shared" si="66"/>
        <v>2.0497381226003419E-4</v>
      </c>
      <c r="Z32" s="5">
        <f t="shared" si="66"/>
        <v>-2.2431080994889108E-4</v>
      </c>
      <c r="AA32" s="5">
        <f t="shared" si="66"/>
        <v>-2.8256169411140508E-3</v>
      </c>
      <c r="AB32" s="26">
        <f t="shared" si="66"/>
        <v>-2.9186356257482338E-3</v>
      </c>
      <c r="AC32" s="26">
        <f t="shared" si="66"/>
        <v>-2.8776699616214207E-3</v>
      </c>
      <c r="AD32" s="26">
        <f>AD19/$CE19-1</f>
        <v>-3.9138855120650629E-3</v>
      </c>
      <c r="AE32" s="26">
        <f t="shared" si="67"/>
        <v>3.8027529592830067E-3</v>
      </c>
      <c r="AF32" s="26">
        <f t="shared" si="67"/>
        <v>-4.6167892946691325E-3</v>
      </c>
      <c r="AG32" s="26">
        <f t="shared" si="67"/>
        <v>-9.4315663678545825E-4</v>
      </c>
      <c r="AH32" s="26">
        <f t="shared" si="67"/>
        <v>-3.9937043567398467E-3</v>
      </c>
      <c r="AI32" s="26">
        <f t="shared" si="67"/>
        <v>-1.5327446234264519E-3</v>
      </c>
      <c r="AJ32" s="26">
        <f t="shared" si="67"/>
        <v>-1.6748365417507127E-4</v>
      </c>
      <c r="AK32" s="26">
        <f t="shared" si="67"/>
        <v>8.3113424078340437E-4</v>
      </c>
      <c r="AL32" s="26">
        <f t="shared" si="67"/>
        <v>-5.1692613037472857E-3</v>
      </c>
      <c r="AM32" s="26">
        <f>AM19/$CE19-1</f>
        <v>-3.0842634666266022E-3</v>
      </c>
      <c r="AN32" s="26">
        <f t="shared" si="46"/>
        <v>2.1521802930799527E-3</v>
      </c>
      <c r="AO32" s="26">
        <f t="shared" si="46"/>
        <v>-4.3945861923588847E-3</v>
      </c>
      <c r="AP32" s="26"/>
      <c r="AQ32" s="26">
        <f t="shared" ref="AQ32:BE32" si="77">AQ19/$CE19-1</f>
        <v>-2.3065570601604746E-3</v>
      </c>
      <c r="AR32" s="26">
        <f t="shared" si="77"/>
        <v>-1.3960444708412956E-3</v>
      </c>
      <c r="AS32" s="28">
        <f t="shared" si="77"/>
        <v>-8.7292340425498827E-3</v>
      </c>
      <c r="AT32" s="26">
        <f t="shared" si="77"/>
        <v>-3.9579517908205908E-3</v>
      </c>
      <c r="AU32" s="28">
        <f t="shared" si="77"/>
        <v>-6.9039610101516713E-3</v>
      </c>
      <c r="AV32" s="26">
        <f t="shared" si="77"/>
        <v>-8.077425732604393E-4</v>
      </c>
      <c r="AW32" s="26">
        <f t="shared" si="77"/>
        <v>-4.1921494690623229E-3</v>
      </c>
      <c r="AX32" s="26">
        <f t="shared" si="77"/>
        <v>-1.7754743908429127E-3</v>
      </c>
      <c r="AY32" s="26">
        <f t="shared" si="77"/>
        <v>-6.8271863443971625E-3</v>
      </c>
      <c r="AZ32" s="26">
        <f t="shared" si="77"/>
        <v>-9.5439056912468567E-3</v>
      </c>
      <c r="BA32" s="26">
        <f t="shared" si="77"/>
        <v>-1.2980974862138006E-2</v>
      </c>
      <c r="BB32" s="26">
        <f t="shared" si="77"/>
        <v>-7.2272470484902041E-3</v>
      </c>
      <c r="BC32" s="26">
        <f t="shared" si="77"/>
        <v>-1.2355873026442032E-2</v>
      </c>
      <c r="BD32" s="26">
        <f t="shared" si="77"/>
        <v>-1.2982988858339373E-2</v>
      </c>
      <c r="BE32" s="26">
        <f t="shared" si="77"/>
        <v>-1.1208613990580818E-2</v>
      </c>
      <c r="BF32" s="26">
        <f t="shared" ref="BF32:BG32" si="78">BF19/$CE19-1</f>
        <v>-1.1872961159804518E-2</v>
      </c>
      <c r="BG32" s="26">
        <f t="shared" si="78"/>
        <v>-6.1595974022782274E-3</v>
      </c>
      <c r="BH32" s="26">
        <f t="shared" ref="BH32:BP32" si="79">BH19/$CE19-1</f>
        <v>-4.7935128290860218E-3</v>
      </c>
      <c r="BI32" s="199">
        <f t="shared" si="79"/>
        <v>-1.2385994237699705E-2</v>
      </c>
      <c r="BJ32" s="200">
        <f t="shared" si="79"/>
        <v>-1.394720581649167E-2</v>
      </c>
      <c r="BK32" s="200">
        <f t="shared" si="79"/>
        <v>-7.4299170591114461E-3</v>
      </c>
      <c r="BL32" s="200">
        <f t="shared" si="79"/>
        <v>-1.8505262623760066E-2</v>
      </c>
      <c r="BM32" s="200"/>
      <c r="BN32" s="200">
        <f t="shared" si="79"/>
        <v>-1.940351561971454E-2</v>
      </c>
      <c r="BO32" s="200">
        <f t="shared" si="79"/>
        <v>-1.9814575437035353E-2</v>
      </c>
      <c r="BP32" s="201">
        <f t="shared" si="79"/>
        <v>-1.3230106595884417E-2</v>
      </c>
      <c r="BQ32" s="200">
        <f t="shared" ref="BQ32:BR32" si="80">BQ19/$CE19-1</f>
        <v>-1.2146907976825716E-2</v>
      </c>
      <c r="BR32" s="200">
        <f t="shared" si="80"/>
        <v>-1.5933822940076281E-2</v>
      </c>
      <c r="BS32" s="200">
        <f t="shared" si="20"/>
        <v>-6.2072814316278535E-3</v>
      </c>
      <c r="BT32" s="200">
        <f t="shared" si="20"/>
        <v>-4.1099779217596E-3</v>
      </c>
      <c r="BU32" s="200">
        <f t="shared" ref="BU32:BV32" si="81">BU19/$CE19-1</f>
        <v>-1.5424573177364231E-2</v>
      </c>
      <c r="BV32" s="200">
        <f t="shared" si="81"/>
        <v>-1.2741450069746696E-2</v>
      </c>
      <c r="BW32" s="200">
        <f t="shared" ref="BW32" si="82">BW19/$CE19-1</f>
        <v>-1.4318314543704025E-2</v>
      </c>
      <c r="BX32" s="200">
        <f t="shared" ref="BX32:BY32" si="83">BX19/$CE19-1</f>
        <v>-1.0941274034730109E-2</v>
      </c>
      <c r="BY32" s="200">
        <f t="shared" si="83"/>
        <v>-1.1544899348302939E-2</v>
      </c>
      <c r="BZ32" s="200">
        <f t="shared" ref="BZ32:CA32" si="84">BZ19/$CE19-1</f>
        <v>-1.0724142564514705E-2</v>
      </c>
      <c r="CA32" s="200">
        <f t="shared" si="84"/>
        <v>-8.593220947423319E-3</v>
      </c>
      <c r="CB32" s="200"/>
      <c r="CD32" s="21">
        <v>200</v>
      </c>
    </row>
    <row r="33" spans="3:83" x14ac:dyDescent="0.25">
      <c r="C33">
        <v>226</v>
      </c>
      <c r="D33" s="5">
        <f t="shared" ref="D33:T33" si="85">D20/$CE20-1</f>
        <v>3.657091478113772E-3</v>
      </c>
      <c r="E33" s="5">
        <f t="shared" si="85"/>
        <v>-1.3561212138977208E-3</v>
      </c>
      <c r="F33" s="5">
        <f t="shared" si="85"/>
        <v>-4.6510560172148274E-3</v>
      </c>
      <c r="G33" s="5">
        <f t="shared" si="85"/>
        <v>2.3048969386274543E-4</v>
      </c>
      <c r="H33" s="5">
        <f t="shared" si="85"/>
        <v>2.1195960591362528E-3</v>
      </c>
      <c r="I33" s="5">
        <f t="shared" si="85"/>
        <v>-2.5888543590669721E-3</v>
      </c>
      <c r="J33" s="5">
        <f t="shared" si="85"/>
        <v>-3.84377009749437E-3</v>
      </c>
      <c r="K33" s="5">
        <f t="shared" si="85"/>
        <v>-7.1458289508251616E-3</v>
      </c>
      <c r="L33" s="5">
        <f t="shared" si="85"/>
        <v>-1.5950127454158469E-3</v>
      </c>
      <c r="M33" s="5">
        <f t="shared" si="85"/>
        <v>-7.4212039101092531E-3</v>
      </c>
      <c r="N33" s="5">
        <f t="shared" si="85"/>
        <v>-2.1776045591995752E-3</v>
      </c>
      <c r="O33" s="5">
        <f t="shared" si="85"/>
        <v>-8.8267689703909191E-3</v>
      </c>
      <c r="P33" s="5">
        <f t="shared" si="85"/>
        <v>-3.1685752439251091E-3</v>
      </c>
      <c r="Q33" s="5">
        <f t="shared" si="85"/>
        <v>-3.173941193110319E-3</v>
      </c>
      <c r="R33" s="5">
        <f t="shared" si="85"/>
        <v>3.8510643791485055E-3</v>
      </c>
      <c r="S33" s="5">
        <f t="shared" si="85"/>
        <v>1.159952933406605E-2</v>
      </c>
      <c r="T33" s="5">
        <f t="shared" si="85"/>
        <v>-4.5552013056425755E-3</v>
      </c>
      <c r="U33" s="5">
        <f>U20/$CE20-1</f>
        <v>-6.9649762680479288E-3</v>
      </c>
      <c r="V33" s="5">
        <f t="shared" si="66"/>
        <v>-3.7204786516452648E-3</v>
      </c>
      <c r="W33" s="5">
        <f t="shared" si="66"/>
        <v>-8.2960209719992184E-3</v>
      </c>
      <c r="X33" s="5">
        <f t="shared" si="66"/>
        <v>-5.4074016034456607E-3</v>
      </c>
      <c r="Y33" s="5">
        <f t="shared" si="66"/>
        <v>2.6832706939281525E-3</v>
      </c>
      <c r="Z33" s="5">
        <f t="shared" si="66"/>
        <v>-1.0217537537134946E-3</v>
      </c>
      <c r="AA33" s="5">
        <f t="shared" si="66"/>
        <v>-2.3961650233104148E-3</v>
      </c>
      <c r="AB33" s="26">
        <f t="shared" si="66"/>
        <v>-1.8492318167406818E-3</v>
      </c>
      <c r="AC33" s="26">
        <f t="shared" si="66"/>
        <v>-9.0987672201325864E-4</v>
      </c>
      <c r="AD33" s="26"/>
      <c r="AE33" s="26">
        <f t="shared" si="67"/>
        <v>3.4577251490202077E-3</v>
      </c>
      <c r="AF33" s="26">
        <f t="shared" si="67"/>
        <v>-3.3245154004576394E-3</v>
      </c>
      <c r="AG33" s="26">
        <f t="shared" si="67"/>
        <v>-3.8736148510021273E-5</v>
      </c>
      <c r="AH33" s="26">
        <f t="shared" si="67"/>
        <v>-2.9617076877760384E-3</v>
      </c>
      <c r="AI33" s="26">
        <f t="shared" si="67"/>
        <v>-1.2168937495132814E-3</v>
      </c>
      <c r="AJ33" s="26">
        <f t="shared" si="67"/>
        <v>1.1290288915288826E-3</v>
      </c>
      <c r="AK33" s="26">
        <f t="shared" si="67"/>
        <v>8.8766099299597556E-4</v>
      </c>
      <c r="AL33" s="26">
        <f t="shared" si="67"/>
        <v>-3.7870438667322315E-3</v>
      </c>
      <c r="AM33" s="26">
        <f>AM20/$CE20-1</f>
        <v>-5.3020231877373147E-3</v>
      </c>
      <c r="AN33" s="26">
        <f t="shared" si="46"/>
        <v>3.9375457548758153E-3</v>
      </c>
      <c r="AO33" s="26">
        <f t="shared" si="46"/>
        <v>-2.5148823427962874E-3</v>
      </c>
      <c r="AP33" s="26">
        <f>AP20/$CE20-1</f>
        <v>-3.4336791831912628E-3</v>
      </c>
      <c r="AQ33" s="26">
        <f t="shared" ref="AQ33:BE33" si="86">AQ20/$CE20-1</f>
        <v>-1.9331723468731798E-3</v>
      </c>
      <c r="AR33" s="26">
        <f t="shared" si="86"/>
        <v>-1.3489076181346649E-3</v>
      </c>
      <c r="AS33" s="28">
        <f t="shared" si="86"/>
        <v>-7.8069318034489354E-3</v>
      </c>
      <c r="AT33" s="26">
        <f t="shared" si="86"/>
        <v>-3.3174594495072318E-3</v>
      </c>
      <c r="AU33" s="28">
        <f t="shared" si="86"/>
        <v>-6.2651876837583886E-3</v>
      </c>
      <c r="AV33" s="26">
        <f t="shared" si="86"/>
        <v>-1.7576648001108586E-3</v>
      </c>
      <c r="AW33" s="26">
        <f t="shared" si="86"/>
        <v>-5.3049134535385623E-3</v>
      </c>
      <c r="AX33" s="26">
        <f t="shared" si="86"/>
        <v>-2.827834710760091E-3</v>
      </c>
      <c r="AY33" s="26">
        <f t="shared" si="86"/>
        <v>-6.8454154612883622E-3</v>
      </c>
      <c r="AZ33" s="26">
        <f t="shared" si="86"/>
        <v>-9.9610671205943024E-3</v>
      </c>
      <c r="BA33" s="26">
        <f t="shared" si="86"/>
        <v>-1.4297051965251328E-2</v>
      </c>
      <c r="BB33" s="26">
        <f t="shared" si="86"/>
        <v>-8.1254745159620168E-3</v>
      </c>
      <c r="BC33" s="26">
        <f t="shared" si="86"/>
        <v>-1.2572717526721955E-2</v>
      </c>
      <c r="BD33" s="26">
        <f t="shared" si="86"/>
        <v>-1.2560206000053031E-2</v>
      </c>
      <c r="BE33" s="26">
        <f t="shared" si="86"/>
        <v>-1.1214558191960489E-2</v>
      </c>
      <c r="BF33" s="26">
        <f t="shared" ref="BF33:BG33" si="87">BF20/$CE20-1</f>
        <v>-1.0872167061630411E-2</v>
      </c>
      <c r="BG33" s="26">
        <f t="shared" si="87"/>
        <v>-5.7034747023435584E-3</v>
      </c>
      <c r="BH33" s="26">
        <f t="shared" ref="BH33:BP33" si="88">BH20/$CE20-1</f>
        <v>-4.8843186823607221E-3</v>
      </c>
      <c r="BI33" s="199">
        <f t="shared" si="88"/>
        <v>-1.2562351370889235E-2</v>
      </c>
      <c r="BJ33" s="200">
        <f t="shared" si="88"/>
        <v>-1.3363158751969473E-2</v>
      </c>
      <c r="BK33" s="200">
        <f t="shared" si="88"/>
        <v>-6.8654993691704691E-3</v>
      </c>
      <c r="BL33" s="200">
        <f t="shared" si="88"/>
        <v>-2.0584311368680774E-2</v>
      </c>
      <c r="BM33" s="200">
        <f t="shared" si="88"/>
        <v>-2.0025176788431853E-2</v>
      </c>
      <c r="BN33" s="200">
        <f t="shared" si="88"/>
        <v>-1.9963337019187843E-2</v>
      </c>
      <c r="BO33" s="200">
        <f t="shared" si="88"/>
        <v>-1.9927717444678694E-2</v>
      </c>
      <c r="BP33" s="201">
        <f t="shared" si="88"/>
        <v>-1.2501449531336362E-2</v>
      </c>
      <c r="BQ33" s="200">
        <f t="shared" ref="BQ33:BR33" si="89">BQ20/$CE20-1</f>
        <v>-1.1466195789890943E-2</v>
      </c>
      <c r="BR33" s="200">
        <f t="shared" si="89"/>
        <v>-1.644167419607756E-2</v>
      </c>
      <c r="BS33" s="200">
        <f t="shared" si="20"/>
        <v>-4.8989979973806941E-3</v>
      </c>
      <c r="BT33" s="200">
        <f t="shared" si="20"/>
        <v>-2.8646595354259174E-3</v>
      </c>
      <c r="BU33" s="200">
        <f t="shared" ref="BU33" si="90">BU20/$CE20-1</f>
        <v>-1.5286904377512567E-2</v>
      </c>
      <c r="BV33" s="200">
        <f t="shared" ref="BV33:CA33" si="91">BV20/$CE20-1</f>
        <v>-1.1042461045466578E-2</v>
      </c>
      <c r="BW33" s="200">
        <f t="shared" si="91"/>
        <v>-1.3360568253434346E-2</v>
      </c>
      <c r="BX33" s="200">
        <f t="shared" si="91"/>
        <v>-1.0735427786159546E-2</v>
      </c>
      <c r="BY33" s="200">
        <f t="shared" si="91"/>
        <v>-7.8548353896176204E-3</v>
      </c>
      <c r="BZ33" s="200">
        <f t="shared" si="91"/>
        <v>-9.6599548076444774E-3</v>
      </c>
      <c r="CA33" s="200">
        <f t="shared" si="91"/>
        <v>-8.0255069443422311E-3</v>
      </c>
      <c r="CB33" s="200"/>
      <c r="CD33" s="21">
        <v>226</v>
      </c>
    </row>
    <row r="34" spans="3:83" x14ac:dyDescent="0.25">
      <c r="AB34" s="21"/>
      <c r="AC34" s="21"/>
      <c r="AD34" s="21"/>
      <c r="AE34" s="21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199"/>
      <c r="BJ34" s="200"/>
      <c r="BK34" s="200"/>
      <c r="BL34" s="200"/>
      <c r="BM34" s="200"/>
      <c r="BN34" s="200"/>
      <c r="BO34" s="200"/>
      <c r="BP34" s="201"/>
      <c r="BQ34" s="200"/>
      <c r="BR34" s="200"/>
      <c r="BS34" s="200"/>
      <c r="BT34" s="200"/>
      <c r="BU34" s="200"/>
      <c r="BV34" s="200"/>
      <c r="BW34" s="200"/>
      <c r="BX34" s="200"/>
      <c r="BY34" s="200"/>
      <c r="BZ34" s="200"/>
      <c r="CA34" s="200"/>
      <c r="CB34" s="200"/>
    </row>
    <row r="35" spans="3:83" x14ac:dyDescent="0.25">
      <c r="C35" t="s">
        <v>30</v>
      </c>
      <c r="D35" s="9">
        <f>AVERAGE(D26:D33)</f>
        <v>2.9614629676044668E-3</v>
      </c>
      <c r="E35" s="9">
        <f t="shared" ref="E35:H35" si="92">AVERAGE(E26:E33)</f>
        <v>-8.7993064375981034E-4</v>
      </c>
      <c r="F35" s="9">
        <f t="shared" si="92"/>
        <v>-3.5977697554938209E-3</v>
      </c>
      <c r="G35" s="9">
        <f t="shared" si="92"/>
        <v>-1.4367678093440556E-3</v>
      </c>
      <c r="H35" s="9">
        <f t="shared" si="92"/>
        <v>2.9530052409932894E-3</v>
      </c>
      <c r="I35" s="9">
        <f t="shared" ref="I35:M35" si="93">AVERAGE(I26:I33)</f>
        <v>-9.5944661181220081E-4</v>
      </c>
      <c r="J35" s="9">
        <f t="shared" si="93"/>
        <v>-2.5763685848329415E-3</v>
      </c>
      <c r="K35" s="9">
        <f t="shared" si="93"/>
        <v>-6.0220604752361934E-3</v>
      </c>
      <c r="L35" s="9">
        <f t="shared" si="93"/>
        <v>-1.5707737332006505E-3</v>
      </c>
      <c r="M35" s="9">
        <f t="shared" si="93"/>
        <v>-7.2386925047968759E-3</v>
      </c>
      <c r="N35" s="9">
        <f t="shared" ref="N35:O35" si="94">AVERAGE(N26:N33)</f>
        <v>-2.3972119415064386E-3</v>
      </c>
      <c r="O35" s="9">
        <f t="shared" si="94"/>
        <v>-7.9360222558658572E-3</v>
      </c>
      <c r="P35" s="9">
        <f t="shared" ref="P35:Q35" si="95">AVERAGE(P26:P33)</f>
        <v>-3.3157733813055368E-3</v>
      </c>
      <c r="Q35" s="9">
        <f t="shared" si="95"/>
        <v>-4.4548612342210775E-3</v>
      </c>
      <c r="R35" s="9">
        <f>AVERAGE(R26:R33)</f>
        <v>2.507313639997788E-3</v>
      </c>
      <c r="S35" s="9">
        <f t="shared" ref="S35:V35" si="96">AVERAGE(S26:S33)</f>
        <v>1.599855106018247E-2</v>
      </c>
      <c r="T35" s="9">
        <f t="shared" si="96"/>
        <v>-5.9376840674661979E-3</v>
      </c>
      <c r="U35" s="9">
        <f t="shared" si="96"/>
        <v>-5.7406164449367936E-3</v>
      </c>
      <c r="V35" s="9">
        <f t="shared" si="96"/>
        <v>-4.5323248827667251E-3</v>
      </c>
      <c r="W35" s="9">
        <f t="shared" ref="W35:Z35" si="97">AVERAGE(W26:W33)</f>
        <v>-5.5357026332613218E-3</v>
      </c>
      <c r="X35" s="9">
        <f t="shared" si="97"/>
        <v>-4.1980925358051646E-3</v>
      </c>
      <c r="Y35" s="9">
        <f t="shared" ref="Y35" si="98">AVERAGE(Y26:Y33)</f>
        <v>1.3366832453791944E-3</v>
      </c>
      <c r="Z35" s="9">
        <f t="shared" si="97"/>
        <v>1.0380221954795071E-3</v>
      </c>
      <c r="AA35" s="9">
        <f t="shared" ref="AA35:AC35" si="99">AVERAGE(AA26:AA33)</f>
        <v>-1.8863773660534738E-3</v>
      </c>
      <c r="AB35" s="27">
        <f t="shared" si="99"/>
        <v>-1.4404005376288248E-3</v>
      </c>
      <c r="AC35" s="27">
        <f t="shared" si="99"/>
        <v>-8.3756922283782786E-4</v>
      </c>
      <c r="AD35" s="27">
        <f t="shared" ref="AD35:AF35" si="100">AVERAGE(AD26:AD33)</f>
        <v>-4.2040833028375024E-3</v>
      </c>
      <c r="AE35" s="27">
        <f t="shared" si="100"/>
        <v>2.2607073484707568E-3</v>
      </c>
      <c r="AF35" s="27">
        <f t="shared" si="100"/>
        <v>-2.010587725903637E-3</v>
      </c>
      <c r="AG35" s="27">
        <f t="shared" ref="AG35:AH35" si="101">AVERAGE(AG26:AG33)</f>
        <v>-2.7015301841622208E-4</v>
      </c>
      <c r="AH35" s="27">
        <f t="shared" si="101"/>
        <v>-3.101154571348505E-3</v>
      </c>
      <c r="AI35" s="27">
        <f t="shared" ref="AI35:AJ35" si="102">AVERAGE(AI26:AI33)</f>
        <v>-2.3617820541804724E-4</v>
      </c>
      <c r="AJ35" s="27">
        <f t="shared" si="102"/>
        <v>5.6529481687586647E-4</v>
      </c>
      <c r="AK35" s="27">
        <f t="shared" ref="AK35:AL35" si="103">AVERAGE(AK26:AK33)</f>
        <v>-1.6387998680241767E-3</v>
      </c>
      <c r="AL35" s="27">
        <f t="shared" si="103"/>
        <v>-3.4185484170342617E-3</v>
      </c>
      <c r="AM35" s="27">
        <f t="shared" ref="AM35:AO35" si="104">AVERAGE(AM26:AM33)</f>
        <v>-3.8709232007119732E-3</v>
      </c>
      <c r="AN35" s="27">
        <f t="shared" ref="AN35" si="105">AVERAGE(AN26:AN33)</f>
        <v>2.1383218156973971E-3</v>
      </c>
      <c r="AO35" s="27">
        <f t="shared" si="104"/>
        <v>-3.1391603073074731E-3</v>
      </c>
      <c r="AP35" s="27">
        <f>AVERAGE(AP26:AP33)</f>
        <v>-2.8739563033296058E-3</v>
      </c>
      <c r="AQ35" s="27">
        <f t="shared" ref="AQ35" si="106">AVERAGE(AQ26:AQ33)</f>
        <v>-5.0654283677580014E-4</v>
      </c>
      <c r="AR35" s="27">
        <f t="shared" ref="AR35:AW35" si="107">AVERAGE(AR26:AR33)</f>
        <v>-5.4094482629957197E-4</v>
      </c>
      <c r="AS35" s="27">
        <f t="shared" si="107"/>
        <v>-5.0417926971605687E-3</v>
      </c>
      <c r="AT35" s="27">
        <f t="shared" si="107"/>
        <v>-1.6702552288058864E-3</v>
      </c>
      <c r="AU35" s="27">
        <f t="shared" si="107"/>
        <v>-4.8240579997740896E-3</v>
      </c>
      <c r="AV35" s="27">
        <f t="shared" si="107"/>
        <v>1.1780231236202532E-4</v>
      </c>
      <c r="AW35" s="27">
        <f t="shared" si="107"/>
        <v>-3.0522780164708857E-3</v>
      </c>
      <c r="AX35" s="27">
        <f t="shared" ref="AX35:AY35" si="108">AVERAGE(AX26:AX33)</f>
        <v>-8.4217977511739928E-4</v>
      </c>
      <c r="AY35" s="27">
        <f t="shared" si="108"/>
        <v>-2.5160746562856717E-3</v>
      </c>
      <c r="AZ35" s="53">
        <f t="shared" ref="AZ35:BB35" si="109">AVERAGE(AZ26:AZ33)</f>
        <v>-7.4501411461099787E-3</v>
      </c>
      <c r="BA35" s="53">
        <f t="shared" si="109"/>
        <v>-9.7995083871131733E-3</v>
      </c>
      <c r="BB35" s="53">
        <f t="shared" si="109"/>
        <v>-5.5391758677952041E-3</v>
      </c>
      <c r="BC35" s="53">
        <f t="shared" ref="BC35:BE35" si="110">AVERAGE(BC26:BC33)</f>
        <v>-1.0026389521166981E-2</v>
      </c>
      <c r="BD35" s="53">
        <f>AVERAGE(BD26:BD33)</f>
        <v>-1.0188192147812594E-2</v>
      </c>
      <c r="BE35" s="53">
        <f t="shared" si="110"/>
        <v>-8.6664830822160421E-3</v>
      </c>
      <c r="BF35" s="53">
        <f t="shared" ref="BF35:BG35" si="111">AVERAGE(BF26:BF33)</f>
        <v>-7.9347938965653869E-3</v>
      </c>
      <c r="BG35" s="53">
        <f t="shared" si="111"/>
        <v>-3.7903607101128362E-3</v>
      </c>
      <c r="BH35" s="53">
        <f t="shared" ref="BH35:BP35" si="112">AVERAGE(BH26:BH33)</f>
        <v>-2.2445717807467597E-3</v>
      </c>
      <c r="BI35" s="202">
        <f t="shared" si="112"/>
        <v>-1.1303702574642083E-2</v>
      </c>
      <c r="BJ35" s="53">
        <f t="shared" si="112"/>
        <v>-1.1795404224406933E-2</v>
      </c>
      <c r="BK35" s="53">
        <f t="shared" si="112"/>
        <v>-6.33783997472262E-3</v>
      </c>
      <c r="BL35" s="53">
        <f t="shared" si="112"/>
        <v>-1.4971185204230256E-2</v>
      </c>
      <c r="BM35" s="53">
        <f t="shared" si="112"/>
        <v>-1.2881298599921182E-2</v>
      </c>
      <c r="BN35" s="53">
        <f t="shared" si="112"/>
        <v>-1.4369786398970963E-2</v>
      </c>
      <c r="BO35" s="53">
        <f t="shared" si="112"/>
        <v>-1.5370188642268356E-2</v>
      </c>
      <c r="BP35" s="203">
        <f t="shared" si="112"/>
        <v>-1.035221745691757E-2</v>
      </c>
      <c r="BQ35" s="53">
        <f t="shared" ref="BQ35:BR35" si="113">AVERAGE(BQ26:BQ33)</f>
        <v>-9.3135228528139768E-3</v>
      </c>
      <c r="BR35" s="53">
        <f t="shared" si="113"/>
        <v>-1.3515220076166734E-2</v>
      </c>
      <c r="BS35" s="53">
        <f t="shared" ref="BS35:BT35" si="114">AVERAGE(BS26:BS33)</f>
        <v>-3.717129960882623E-3</v>
      </c>
      <c r="BT35" s="53">
        <f t="shared" si="114"/>
        <v>-1.8140411128370754E-3</v>
      </c>
      <c r="BU35" s="53">
        <f t="shared" ref="BU35:BV35" si="115">AVERAGE(BU26:BU33)</f>
        <v>-1.2284117652805154E-2</v>
      </c>
      <c r="BV35" s="53">
        <f t="shared" si="115"/>
        <v>-9.9491451713231982E-3</v>
      </c>
      <c r="BW35" s="53">
        <f t="shared" ref="BW35" si="116">AVERAGE(BW26:BW33)</f>
        <v>-1.0831667896430627E-2</v>
      </c>
      <c r="BX35" s="53">
        <f t="shared" ref="BX35:BY35" si="117">AVERAGE(BX26:BX33)</f>
        <v>-7.0460708376001296E-3</v>
      </c>
      <c r="BY35" s="53">
        <f t="shared" si="117"/>
        <v>-7.671037103720843E-3</v>
      </c>
      <c r="BZ35" s="53">
        <f t="shared" ref="BZ35:CA35" si="118">AVERAGE(BZ26:BZ33)</f>
        <v>-7.2272750954909398E-3</v>
      </c>
      <c r="CA35" s="53">
        <f t="shared" si="118"/>
        <v>-5.7368339849377809E-3</v>
      </c>
      <c r="CB35" s="53"/>
      <c r="CE35" s="9" t="e">
        <f>AVERAGE(CE26:CE33)</f>
        <v>#DIV/0!</v>
      </c>
    </row>
    <row r="36" spans="3:83" x14ac:dyDescent="0.25">
      <c r="AW36" s="32">
        <f t="shared" ref="AW36:BB36" si="119">MIN(AW26:AW33)</f>
        <v>-5.3049134535385623E-3</v>
      </c>
      <c r="AX36" s="32">
        <f t="shared" si="119"/>
        <v>-5.278506686788198E-3</v>
      </c>
      <c r="AY36" s="32">
        <f t="shared" si="119"/>
        <v>-6.8454154612883622E-3</v>
      </c>
      <c r="AZ36" s="32">
        <f t="shared" si="119"/>
        <v>-9.9610671205943024E-3</v>
      </c>
      <c r="BA36" s="32">
        <f t="shared" si="119"/>
        <v>-1.4297051965251328E-2</v>
      </c>
      <c r="BB36" s="32">
        <f t="shared" si="119"/>
        <v>-8.1254745159620168E-3</v>
      </c>
      <c r="BC36" s="32">
        <f t="shared" ref="BC36:BD36" si="120">MIN(BC26:BC33)</f>
        <v>-1.2572717526721955E-2</v>
      </c>
      <c r="BD36" s="32">
        <f t="shared" si="120"/>
        <v>-1.2982988858339373E-2</v>
      </c>
      <c r="BE36" s="32">
        <f t="shared" ref="BE36:BF36" si="121">MIN(BE26:BE33)</f>
        <v>-1.1214558191960489E-2</v>
      </c>
      <c r="BF36" s="32">
        <f t="shared" si="121"/>
        <v>-1.1872961159804518E-2</v>
      </c>
      <c r="BG36" s="32">
        <f t="shared" ref="BG36:BH36" si="122">MIN(BG26:BG33)</f>
        <v>-6.1595974022782274E-3</v>
      </c>
      <c r="BH36" s="32">
        <f t="shared" si="122"/>
        <v>-4.8843186823607221E-3</v>
      </c>
      <c r="BI36" s="204">
        <f t="shared" ref="BI36:BP36" si="123">MIN(BI26:BI33)</f>
        <v>-1.2562351370889235E-2</v>
      </c>
      <c r="BJ36" s="32">
        <f t="shared" si="123"/>
        <v>-1.394720581649167E-2</v>
      </c>
      <c r="BK36" s="32">
        <f t="shared" si="123"/>
        <v>-1.1719444522765299E-2</v>
      </c>
      <c r="BL36" s="32">
        <f t="shared" si="123"/>
        <v>-2.0584311368680774E-2</v>
      </c>
      <c r="BM36" s="32">
        <f t="shared" si="123"/>
        <v>-2.0025176788431853E-2</v>
      </c>
      <c r="BN36" s="32">
        <f t="shared" si="123"/>
        <v>-1.9963337019187843E-2</v>
      </c>
      <c r="BO36" s="32">
        <f t="shared" si="123"/>
        <v>-1.9927717444678694E-2</v>
      </c>
      <c r="BP36" s="205">
        <f t="shared" si="123"/>
        <v>-1.3230106595884417E-2</v>
      </c>
      <c r="BQ36" s="32">
        <f t="shared" ref="BQ36:BR36" si="124">MIN(BQ26:BQ33)</f>
        <v>-1.2146907976825716E-2</v>
      </c>
      <c r="BR36" s="32">
        <f t="shared" si="124"/>
        <v>-1.644167419607756E-2</v>
      </c>
      <c r="BS36" s="32">
        <f t="shared" ref="BS36:BT36" si="125">MIN(BS26:BS33)</f>
        <v>-6.2072814316278535E-3</v>
      </c>
      <c r="BT36" s="32">
        <f t="shared" si="125"/>
        <v>-4.1099779217596E-3</v>
      </c>
      <c r="BU36" s="32">
        <f t="shared" ref="BU36:BV36" si="126">MIN(BU26:BU33)</f>
        <v>-1.5424573177364231E-2</v>
      </c>
      <c r="BV36" s="32">
        <f t="shared" si="126"/>
        <v>-1.2741450069746696E-2</v>
      </c>
      <c r="BW36" s="32">
        <f t="shared" ref="BW36" si="127">MIN(BW26:BW33)</f>
        <v>-1.4318314543704025E-2</v>
      </c>
      <c r="BX36" s="32">
        <f t="shared" ref="BX36:BY36" si="128">MIN(BX26:BX33)</f>
        <v>-1.0941274034730109E-2</v>
      </c>
      <c r="BY36" s="32">
        <f t="shared" si="128"/>
        <v>-1.1544899348302939E-2</v>
      </c>
      <c r="BZ36" s="32">
        <f t="shared" ref="BZ36:CA36" si="129">MIN(BZ26:BZ33)</f>
        <v>-1.0724142564514705E-2</v>
      </c>
      <c r="CA36" s="32">
        <f t="shared" si="129"/>
        <v>-8.593220947423319E-3</v>
      </c>
      <c r="CB36" s="32"/>
    </row>
    <row r="37" spans="3:83" ht="15.75" thickBot="1" x14ac:dyDescent="0.3">
      <c r="AW37" s="32">
        <f t="shared" ref="AW37:BB37" si="130">MAX(AW26:AW33)</f>
        <v>-7.3464033099057691E-4</v>
      </c>
      <c r="AX37" s="32">
        <f t="shared" si="130"/>
        <v>1.6030831550781777E-3</v>
      </c>
      <c r="AY37" s="32">
        <f t="shared" si="130"/>
        <v>5.771309098050903E-3</v>
      </c>
      <c r="AZ37" s="32">
        <f t="shared" si="130"/>
        <v>-6.0252043593180815E-3</v>
      </c>
      <c r="BA37" s="32">
        <f t="shared" si="130"/>
        <v>-5.2760091930413866E-3</v>
      </c>
      <c r="BB37" s="32">
        <f t="shared" si="130"/>
        <v>-3.3621963866512505E-3</v>
      </c>
      <c r="BC37" s="32">
        <f t="shared" ref="BC37:BD37" si="131">MAX(BC26:BC33)</f>
        <v>-7.4824873675437553E-3</v>
      </c>
      <c r="BD37" s="32">
        <f t="shared" si="131"/>
        <v>-6.9212575176288427E-3</v>
      </c>
      <c r="BE37" s="32">
        <f t="shared" ref="BE37:BF37" si="132">MAX(BE26:BE33)</f>
        <v>-4.3286499958347102E-3</v>
      </c>
      <c r="BF37" s="32">
        <f t="shared" si="132"/>
        <v>-4.2484928860775373E-3</v>
      </c>
      <c r="BG37" s="32">
        <f t="shared" ref="BG37:BH37" si="133">MAX(BG26:BG33)</f>
        <v>-1.165414112223262E-3</v>
      </c>
      <c r="BH37" s="32">
        <f t="shared" si="133"/>
        <v>2.1305848045138909E-4</v>
      </c>
      <c r="BI37" s="206">
        <f t="shared" ref="BI37:BP37" si="134">MAX(BI26:BI33)</f>
        <v>-8.753754142264647E-3</v>
      </c>
      <c r="BJ37" s="207">
        <f t="shared" si="134"/>
        <v>-8.8588592473285432E-3</v>
      </c>
      <c r="BK37" s="207">
        <f t="shared" si="134"/>
        <v>-2.9255195799520184E-3</v>
      </c>
      <c r="BL37" s="207">
        <f t="shared" si="134"/>
        <v>-9.0837242605645852E-3</v>
      </c>
      <c r="BM37" s="207">
        <f t="shared" si="134"/>
        <v>-8.1106201451881521E-3</v>
      </c>
      <c r="BN37" s="207">
        <f t="shared" si="134"/>
        <v>-7.8707353449188888E-3</v>
      </c>
      <c r="BO37" s="207">
        <f t="shared" si="134"/>
        <v>-8.7269083753437338E-3</v>
      </c>
      <c r="BP37" s="208">
        <f t="shared" si="134"/>
        <v>-7.6506189343362729E-3</v>
      </c>
      <c r="BQ37" s="32">
        <f t="shared" ref="BQ37:BR37" si="135">MAX(BQ26:BQ33)</f>
        <v>-6.2312073040431404E-3</v>
      </c>
      <c r="BR37" s="32">
        <f t="shared" si="135"/>
        <v>-1.0701689082668109E-2</v>
      </c>
      <c r="BS37" s="32">
        <f t="shared" ref="BS37:BT37" si="136">MAX(BS26:BS33)</f>
        <v>-1.7977972741700654E-3</v>
      </c>
      <c r="BT37" s="32">
        <f t="shared" si="136"/>
        <v>5.2819032061957039E-4</v>
      </c>
      <c r="BU37" s="32">
        <f t="shared" ref="BU37:BV37" si="137">MAX(BU26:BU33)</f>
        <v>-7.7437165857895396E-3</v>
      </c>
      <c r="BV37" s="32">
        <f t="shared" si="137"/>
        <v>-6.3253100922316952E-3</v>
      </c>
      <c r="BW37" s="32">
        <f t="shared" ref="BW37" si="138">MAX(BW26:BW33)</f>
        <v>-7.1778466183968215E-3</v>
      </c>
      <c r="BX37" s="32">
        <f t="shared" ref="BX37:BY37" si="139">MAX(BX26:BX33)</f>
        <v>-2.9524303375966232E-3</v>
      </c>
      <c r="BY37" s="32">
        <f t="shared" si="139"/>
        <v>-2.211234097841519E-3</v>
      </c>
      <c r="BZ37" s="32">
        <f t="shared" ref="BZ37:CA37" si="140">MAX(BZ26:BZ33)</f>
        <v>-3.5730984434882984E-3</v>
      </c>
      <c r="CA37" s="32">
        <f t="shared" si="140"/>
        <v>-2.7865447659521925E-3</v>
      </c>
      <c r="CB37" s="32"/>
    </row>
  </sheetData>
  <mergeCells count="1">
    <mergeCell ref="BI9:BP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945F-B151-45B0-AF37-F88C83690652}">
  <dimension ref="B2:AF84"/>
  <sheetViews>
    <sheetView showGridLines="0" tabSelected="1" zoomScale="90" zoomScaleNormal="90" workbookViewId="0">
      <selection activeCell="B80" sqref="B80"/>
    </sheetView>
  </sheetViews>
  <sheetFormatPr defaultColWidth="9.140625" defaultRowHeight="12.75" x14ac:dyDescent="0.2"/>
  <cols>
    <col min="1" max="1" width="9.140625" style="54"/>
    <col min="2" max="2" width="19.28515625" style="38" bestFit="1" customWidth="1"/>
    <col min="3" max="10" width="9.140625" style="54"/>
    <col min="11" max="11" width="12" style="38" bestFit="1" customWidth="1"/>
    <col min="12" max="18" width="9.140625" style="38"/>
    <col min="19" max="19" width="31.28515625" style="54" bestFit="1" customWidth="1"/>
    <col min="20" max="16384" width="9.140625" style="54"/>
  </cols>
  <sheetData>
    <row r="2" spans="2:19" ht="15" x14ac:dyDescent="0.25">
      <c r="B2" s="254" t="s">
        <v>6</v>
      </c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</row>
    <row r="3" spans="2:19" ht="13.5" thickBot="1" x14ac:dyDescent="0.25"/>
    <row r="4" spans="2:19" x14ac:dyDescent="0.2">
      <c r="C4" s="251" t="s">
        <v>59</v>
      </c>
      <c r="D4" s="252"/>
      <c r="E4" s="252"/>
      <c r="F4" s="252"/>
      <c r="G4" s="252"/>
      <c r="H4" s="252"/>
      <c r="I4" s="252"/>
      <c r="J4" s="253"/>
    </row>
    <row r="5" spans="2:19" x14ac:dyDescent="0.2">
      <c r="C5" s="72" t="s">
        <v>61</v>
      </c>
      <c r="D5" s="71" t="s">
        <v>62</v>
      </c>
      <c r="E5" s="71" t="s">
        <v>63</v>
      </c>
      <c r="F5" s="71" t="s">
        <v>64</v>
      </c>
      <c r="G5" s="71" t="s">
        <v>65</v>
      </c>
      <c r="H5" s="71" t="s">
        <v>66</v>
      </c>
      <c r="I5" s="71" t="s">
        <v>67</v>
      </c>
      <c r="J5" s="73" t="s">
        <v>68</v>
      </c>
    </row>
    <row r="6" spans="2:19" x14ac:dyDescent="0.2">
      <c r="B6" s="74" t="s">
        <v>56</v>
      </c>
      <c r="C6" s="75">
        <f>AVERAGE(C14:C18)</f>
        <v>0.95010709122747716</v>
      </c>
      <c r="D6" s="76">
        <f t="shared" ref="D6:J6" si="0">AVERAGE(D14:D18)</f>
        <v>0.81344464365508795</v>
      </c>
      <c r="E6" s="76">
        <f t="shared" si="0"/>
        <v>0.71140542715287691</v>
      </c>
      <c r="F6" s="76">
        <f t="shared" si="0"/>
        <v>0.68253741409284241</v>
      </c>
      <c r="G6" s="76">
        <f t="shared" si="0"/>
        <v>0.67450856015975735</v>
      </c>
      <c r="H6" s="76">
        <f t="shared" si="0"/>
        <v>0.67479959719991478</v>
      </c>
      <c r="I6" s="76">
        <f t="shared" si="0"/>
        <v>0.67843987507083292</v>
      </c>
      <c r="J6" s="77">
        <f t="shared" si="0"/>
        <v>0.67902630286371002</v>
      </c>
    </row>
    <row r="7" spans="2:19" ht="13.5" thickBot="1" x14ac:dyDescent="0.25">
      <c r="B7" s="70" t="s">
        <v>55</v>
      </c>
      <c r="C7" s="78">
        <f t="shared" ref="C7:J7" si="1">STDEV(C14:C18)/C6</f>
        <v>3.7155059018354804E-3</v>
      </c>
      <c r="D7" s="79">
        <f t="shared" si="1"/>
        <v>2.8064106030692743E-3</v>
      </c>
      <c r="E7" s="79">
        <f t="shared" si="1"/>
        <v>2.6798781307596242E-3</v>
      </c>
      <c r="F7" s="79">
        <f t="shared" si="1"/>
        <v>2.6456479887382537E-3</v>
      </c>
      <c r="G7" s="79">
        <f t="shared" si="1"/>
        <v>3.5207940871891589E-3</v>
      </c>
      <c r="H7" s="79">
        <f t="shared" si="1"/>
        <v>3.1602466321419115E-3</v>
      </c>
      <c r="I7" s="79">
        <f t="shared" si="1"/>
        <v>3.9008607976430583E-3</v>
      </c>
      <c r="J7" s="80">
        <f t="shared" si="1"/>
        <v>3.2168120031417814E-3</v>
      </c>
    </row>
    <row r="8" spans="2:19" x14ac:dyDescent="0.2">
      <c r="C8" s="56"/>
      <c r="D8" s="56"/>
      <c r="E8" s="56"/>
      <c r="F8" s="56"/>
      <c r="G8" s="56"/>
      <c r="H8" s="56"/>
      <c r="I8" s="56"/>
      <c r="J8" s="56"/>
    </row>
    <row r="10" spans="2:19" ht="13.5" thickBot="1" x14ac:dyDescent="0.25"/>
    <row r="11" spans="2:19" x14ac:dyDescent="0.2">
      <c r="C11" s="245" t="s">
        <v>59</v>
      </c>
      <c r="D11" s="246"/>
      <c r="E11" s="246"/>
      <c r="F11" s="246"/>
      <c r="G11" s="246"/>
      <c r="H11" s="246"/>
      <c r="I11" s="246"/>
      <c r="J11" s="247"/>
      <c r="K11" s="242" t="s">
        <v>57</v>
      </c>
      <c r="L11" s="243"/>
      <c r="M11" s="243"/>
      <c r="N11" s="243"/>
      <c r="O11" s="243"/>
      <c r="P11" s="243"/>
      <c r="Q11" s="243"/>
      <c r="R11" s="244"/>
    </row>
    <row r="12" spans="2:19" x14ac:dyDescent="0.2">
      <c r="B12" s="63" t="s">
        <v>54</v>
      </c>
      <c r="C12" s="81">
        <v>60</v>
      </c>
      <c r="D12" s="82">
        <v>70</v>
      </c>
      <c r="E12" s="82">
        <v>100</v>
      </c>
      <c r="F12" s="82">
        <v>120</v>
      </c>
      <c r="G12" s="82">
        <v>150</v>
      </c>
      <c r="H12" s="82">
        <v>170</v>
      </c>
      <c r="I12" s="82">
        <v>200</v>
      </c>
      <c r="J12" s="83">
        <v>226</v>
      </c>
      <c r="K12" s="108">
        <v>60</v>
      </c>
      <c r="L12" s="109">
        <v>70</v>
      </c>
      <c r="M12" s="109">
        <v>100</v>
      </c>
      <c r="N12" s="109">
        <v>120</v>
      </c>
      <c r="O12" s="109">
        <v>150</v>
      </c>
      <c r="P12" s="109">
        <v>170</v>
      </c>
      <c r="Q12" s="109">
        <v>200</v>
      </c>
      <c r="R12" s="110">
        <v>226</v>
      </c>
    </row>
    <row r="13" spans="2:19" ht="13.5" thickBot="1" x14ac:dyDescent="0.25">
      <c r="B13" s="62" t="s">
        <v>60</v>
      </c>
      <c r="C13" s="84" t="s">
        <v>3</v>
      </c>
      <c r="D13" s="85" t="s">
        <v>3</v>
      </c>
      <c r="E13" s="85" t="s">
        <v>3</v>
      </c>
      <c r="F13" s="85" t="s">
        <v>3</v>
      </c>
      <c r="G13" s="85" t="s">
        <v>3</v>
      </c>
      <c r="H13" s="85" t="s">
        <v>3</v>
      </c>
      <c r="I13" s="85" t="s">
        <v>3</v>
      </c>
      <c r="J13" s="86" t="s">
        <v>3</v>
      </c>
      <c r="K13" s="111" t="s">
        <v>3</v>
      </c>
      <c r="L13" s="112" t="s">
        <v>3</v>
      </c>
      <c r="M13" s="112" t="s">
        <v>3</v>
      </c>
      <c r="N13" s="112" t="s">
        <v>3</v>
      </c>
      <c r="O13" s="112" t="s">
        <v>3</v>
      </c>
      <c r="P13" s="112" t="s">
        <v>3</v>
      </c>
      <c r="Q13" s="112" t="s">
        <v>3</v>
      </c>
      <c r="R13" s="113" t="s">
        <v>3</v>
      </c>
    </row>
    <row r="14" spans="2:19" x14ac:dyDescent="0.2">
      <c r="B14" s="42">
        <v>43389</v>
      </c>
      <c r="C14" s="87">
        <v>0.95015149809140587</v>
      </c>
      <c r="D14" s="88">
        <v>0.8147440699453562</v>
      </c>
      <c r="E14" s="88">
        <v>0.71295398728392501</v>
      </c>
      <c r="F14" s="88">
        <v>0.684568633619694</v>
      </c>
      <c r="G14" s="88">
        <v>0.67736256188119182</v>
      </c>
      <c r="H14" s="88">
        <v>0.67739554307601668</v>
      </c>
      <c r="I14" s="88">
        <v>0.68194026741788671</v>
      </c>
      <c r="J14" s="89">
        <v>0.68150956416932795</v>
      </c>
      <c r="K14" s="114">
        <f>C14/$C$6-1</f>
        <v>4.673879854033558E-5</v>
      </c>
      <c r="L14" s="115">
        <f>D14/$D$6-1</f>
        <v>1.5974366546067653E-3</v>
      </c>
      <c r="M14" s="115">
        <f>E14/$E$6-1</f>
        <v>2.1767617619190549E-3</v>
      </c>
      <c r="N14" s="115">
        <f>F14/$F$6-1</f>
        <v>2.9759826859474536E-3</v>
      </c>
      <c r="O14" s="115">
        <f>G14/$G$6-1</f>
        <v>4.2312312845347311E-3</v>
      </c>
      <c r="P14" s="115">
        <f>H14/$H$6-1</f>
        <v>3.8469878862907869E-3</v>
      </c>
      <c r="Q14" s="115">
        <f>I14/$I$6-1</f>
        <v>5.1594731908828351E-3</v>
      </c>
      <c r="R14" s="116">
        <f>J14/$J$6-1</f>
        <v>3.657091478113772E-3</v>
      </c>
      <c r="S14" s="248" t="s">
        <v>69</v>
      </c>
    </row>
    <row r="15" spans="2:19" ht="15" customHeight="1" x14ac:dyDescent="0.2">
      <c r="B15" s="57">
        <v>43391</v>
      </c>
      <c r="C15" s="90">
        <v>0.95145222449458511</v>
      </c>
      <c r="D15" s="91">
        <v>0.81307253158274906</v>
      </c>
      <c r="E15" s="91">
        <v>0.71074193314640521</v>
      </c>
      <c r="F15" s="91">
        <v>0.68212607024019623</v>
      </c>
      <c r="G15" s="91">
        <v>0.67292906165416011</v>
      </c>
      <c r="H15" s="91">
        <v>0.67392077726376798</v>
      </c>
      <c r="I15" s="91">
        <v>0.6774478086971939</v>
      </c>
      <c r="J15" s="92">
        <v>0.678105460889602</v>
      </c>
      <c r="K15" s="117">
        <f t="shared" ref="K15:K18" si="2">C15/$C$6-1</f>
        <v>1.4157701584671667E-3</v>
      </c>
      <c r="L15" s="118">
        <f t="shared" ref="L15:L18" si="3">D15/$D$6-1</f>
        <v>-4.5745223752025055E-4</v>
      </c>
      <c r="M15" s="118">
        <f t="shared" ref="M15:M18" si="4">E15/$E$6-1</f>
        <v>-9.3265243860607416E-4</v>
      </c>
      <c r="N15" s="118">
        <f t="shared" ref="N15:N18" si="5">F15/$F$6-1</f>
        <v>-6.026685777993368E-4</v>
      </c>
      <c r="O15" s="118">
        <f t="shared" ref="O15:O18" si="6">G15/$G$6-1</f>
        <v>-2.3417026838371546E-3</v>
      </c>
      <c r="P15" s="118">
        <f t="shared" ref="P15:P18" si="7">H15/$H$6-1</f>
        <v>-1.3023421172648764E-3</v>
      </c>
      <c r="Q15" s="118">
        <f t="shared" ref="Q15:Q18" si="8">I15/$I$6-1</f>
        <v>-1.4622760396202361E-3</v>
      </c>
      <c r="R15" s="119">
        <f t="shared" ref="R15:R18" si="9">J15/$J$6-1</f>
        <v>-1.3561212138977208E-3</v>
      </c>
      <c r="S15" s="249"/>
    </row>
    <row r="16" spans="2:19" ht="15" customHeight="1" x14ac:dyDescent="0.2">
      <c r="B16" s="57">
        <v>43392</v>
      </c>
      <c r="C16" s="90">
        <v>0.94958046706053423</v>
      </c>
      <c r="D16" s="91">
        <v>0.81093828256064759</v>
      </c>
      <c r="E16" s="91">
        <v>0.70881836231369832</v>
      </c>
      <c r="F16" s="91">
        <v>0.68019929290757697</v>
      </c>
      <c r="G16" s="91">
        <v>0.67178084381114467</v>
      </c>
      <c r="H16" s="91">
        <v>0.67192804772705106</v>
      </c>
      <c r="I16" s="91">
        <v>0.67495672979359689</v>
      </c>
      <c r="J16" s="92">
        <v>0.67586811349192866</v>
      </c>
      <c r="K16" s="117">
        <f t="shared" si="2"/>
        <v>-5.542787458439058E-4</v>
      </c>
      <c r="L16" s="118">
        <f t="shared" si="3"/>
        <v>-3.0811698300432511E-3</v>
      </c>
      <c r="M16" s="118">
        <f t="shared" si="4"/>
        <v>-3.6365548257514257E-3</v>
      </c>
      <c r="N16" s="118">
        <f t="shared" si="5"/>
        <v>-3.4256307961857413E-3</v>
      </c>
      <c r="O16" s="118">
        <f t="shared" si="6"/>
        <v>-4.0440055319188595E-3</v>
      </c>
      <c r="P16" s="118">
        <f t="shared" si="7"/>
        <v>-4.25541076903313E-3</v>
      </c>
      <c r="Q16" s="118">
        <f t="shared" si="8"/>
        <v>-5.1340515279594268E-3</v>
      </c>
      <c r="R16" s="119">
        <f t="shared" si="9"/>
        <v>-4.6510560172148274E-3</v>
      </c>
      <c r="S16" s="249"/>
    </row>
    <row r="17" spans="2:32" ht="15" customHeight="1" x14ac:dyDescent="0.2">
      <c r="B17" s="57">
        <v>43395</v>
      </c>
      <c r="C17" s="90">
        <v>0.94480807592307159</v>
      </c>
      <c r="D17" s="91">
        <v>0.81183726527925981</v>
      </c>
      <c r="E17" s="91">
        <v>0.71092242978090969</v>
      </c>
      <c r="F17" s="91">
        <v>0.68166706933824628</v>
      </c>
      <c r="G17" s="91">
        <v>0.67392705408388454</v>
      </c>
      <c r="H17" s="91">
        <v>0.6744367589875806</v>
      </c>
      <c r="I17" s="91">
        <v>0.67788530126801461</v>
      </c>
      <c r="J17" s="92">
        <v>0.67918281142838177</v>
      </c>
      <c r="K17" s="117">
        <f t="shared" si="2"/>
        <v>-5.5772821330694056E-3</v>
      </c>
      <c r="L17" s="118">
        <f t="shared" si="3"/>
        <v>-1.9760144569956895E-3</v>
      </c>
      <c r="M17" s="118">
        <f t="shared" si="4"/>
        <v>-6.7893405578900445E-4</v>
      </c>
      <c r="N17" s="118">
        <f t="shared" si="5"/>
        <v>-1.2751605064066363E-3</v>
      </c>
      <c r="O17" s="118">
        <f t="shared" si="6"/>
        <v>-8.6211815567627248E-4</v>
      </c>
      <c r="P17" s="118">
        <f t="shared" si="7"/>
        <v>-5.3769773105938334E-4</v>
      </c>
      <c r="Q17" s="118">
        <f t="shared" si="8"/>
        <v>-8.1742512961879843E-4</v>
      </c>
      <c r="R17" s="119">
        <f t="shared" si="9"/>
        <v>2.3048969386274543E-4</v>
      </c>
      <c r="S17" s="249"/>
    </row>
    <row r="18" spans="2:32" ht="15.75" customHeight="1" thickBot="1" x14ac:dyDescent="0.25">
      <c r="B18" s="58">
        <v>43399</v>
      </c>
      <c r="C18" s="93">
        <v>0.95454319056778913</v>
      </c>
      <c r="D18" s="94">
        <v>0.81663106890742765</v>
      </c>
      <c r="E18" s="94">
        <v>0.71359042323944633</v>
      </c>
      <c r="F18" s="94">
        <v>0.68412600435849846</v>
      </c>
      <c r="G18" s="94">
        <v>0.6765432793684053</v>
      </c>
      <c r="H18" s="94">
        <v>0.67631685894515803</v>
      </c>
      <c r="I18" s="94">
        <v>0.67996926817747227</v>
      </c>
      <c r="J18" s="95">
        <v>0.68046556433930983</v>
      </c>
      <c r="K18" s="120">
        <f t="shared" si="2"/>
        <v>4.6690519219056981E-3</v>
      </c>
      <c r="L18" s="121">
        <f t="shared" si="3"/>
        <v>3.9171998699529809E-3</v>
      </c>
      <c r="M18" s="121">
        <f t="shared" si="4"/>
        <v>3.0713795582273384E-3</v>
      </c>
      <c r="N18" s="121">
        <f t="shared" si="5"/>
        <v>2.3274771944443717E-3</v>
      </c>
      <c r="O18" s="121">
        <f t="shared" si="6"/>
        <v>3.0165950868970004E-3</v>
      </c>
      <c r="P18" s="121">
        <f t="shared" si="7"/>
        <v>2.2484627310672689E-3</v>
      </c>
      <c r="Q18" s="121">
        <f t="shared" si="8"/>
        <v>2.2542795063154042E-3</v>
      </c>
      <c r="R18" s="122">
        <f t="shared" si="9"/>
        <v>2.1195960591362528E-3</v>
      </c>
      <c r="S18" s="250"/>
    </row>
    <row r="19" spans="2:32" x14ac:dyDescent="0.2">
      <c r="B19" s="64">
        <v>43409</v>
      </c>
      <c r="C19" s="90">
        <v>0.95125479882893249</v>
      </c>
      <c r="D19" s="91">
        <v>0.815280285711662</v>
      </c>
      <c r="E19" s="91">
        <v>0.71067394986512911</v>
      </c>
      <c r="F19" s="91">
        <v>0.68166600380451203</v>
      </c>
      <c r="G19" s="91">
        <v>0.67241640026389238</v>
      </c>
      <c r="H19" s="91">
        <v>0.67357914794105933</v>
      </c>
      <c r="I19" s="91">
        <v>0.67753346353155919</v>
      </c>
      <c r="J19" s="92">
        <v>0.67726840265962018</v>
      </c>
      <c r="K19" s="114">
        <f t="shared" ref="K19:K20" si="10">C19/$C$6-1</f>
        <v>1.2079770923218991E-3</v>
      </c>
      <c r="L19" s="115">
        <f t="shared" ref="L19:L20" si="11">D19/$D$6-1</f>
        <v>2.2566281195557369E-3</v>
      </c>
      <c r="M19" s="115">
        <f t="shared" ref="M19:M20" si="12">E19/$E$6-1</f>
        <v>-1.0282143765408813E-3</v>
      </c>
      <c r="N19" s="115">
        <f t="shared" ref="N19:N20" si="13">F19/$F$6-1</f>
        <v>-1.2767216424151018E-3</v>
      </c>
      <c r="O19" s="115">
        <f t="shared" ref="O19:O20" si="14">G19/$G$6-1</f>
        <v>-3.1017544023006494E-3</v>
      </c>
      <c r="P19" s="115">
        <f t="shared" ref="P19:P20" si="15">H19/$H$6-1</f>
        <v>-1.8086099397801592E-3</v>
      </c>
      <c r="Q19" s="115">
        <f t="shared" ref="Q19:Q20" si="16">I19/$I$6-1</f>
        <v>-1.3360233862714788E-3</v>
      </c>
      <c r="R19" s="116">
        <f t="shared" ref="R19:R20" si="17">J19/$J$6-1</f>
        <v>-2.5888543590669721E-3</v>
      </c>
      <c r="S19" s="178" t="s">
        <v>28</v>
      </c>
    </row>
    <row r="20" spans="2:32" x14ac:dyDescent="0.2">
      <c r="B20" s="64">
        <v>43419</v>
      </c>
      <c r="C20" s="90">
        <v>0.950016023819372</v>
      </c>
      <c r="D20" s="91">
        <v>0.81270776187572524</v>
      </c>
      <c r="E20" s="91">
        <v>0.71009576328706969</v>
      </c>
      <c r="F20" s="91">
        <v>0.67989754841898287</v>
      </c>
      <c r="G20" s="91">
        <v>0.67259979608541942</v>
      </c>
      <c r="H20" s="91">
        <v>0.67273882164727905</v>
      </c>
      <c r="I20" s="91">
        <v>0.67560873976859115</v>
      </c>
      <c r="J20" s="92">
        <v>0.6764162818653503</v>
      </c>
      <c r="K20" s="117">
        <f t="shared" si="10"/>
        <v>-9.5849624685451218E-5</v>
      </c>
      <c r="L20" s="118">
        <f t="shared" si="11"/>
        <v>-9.0587821200915908E-4</v>
      </c>
      <c r="M20" s="118">
        <f t="shared" si="12"/>
        <v>-1.8409528741559766E-3</v>
      </c>
      <c r="N20" s="118">
        <f t="shared" si="13"/>
        <v>-3.8677230278550967E-3</v>
      </c>
      <c r="O20" s="118">
        <f t="shared" si="14"/>
        <v>-2.8298589329776025E-3</v>
      </c>
      <c r="P20" s="118">
        <f t="shared" si="15"/>
        <v>-3.0539075025932672E-3</v>
      </c>
      <c r="Q20" s="118">
        <f t="shared" si="16"/>
        <v>-4.1730084068926088E-3</v>
      </c>
      <c r="R20" s="119">
        <f t="shared" si="17"/>
        <v>-3.84377009749437E-3</v>
      </c>
      <c r="S20" s="153" t="s">
        <v>28</v>
      </c>
    </row>
    <row r="21" spans="2:32" x14ac:dyDescent="0.2">
      <c r="B21" s="64">
        <v>43431</v>
      </c>
      <c r="C21" s="90">
        <v>0.94824471841631608</v>
      </c>
      <c r="D21" s="91">
        <v>0.81040327231369713</v>
      </c>
      <c r="E21" s="91">
        <v>0.70776672328256685</v>
      </c>
      <c r="F21" s="91">
        <v>0.67819092852425122</v>
      </c>
      <c r="G21" s="91">
        <v>0.6683842559451395</v>
      </c>
      <c r="H21" s="91">
        <v>0.67017709233731626</v>
      </c>
      <c r="I21" s="91">
        <v>0.67306742989692037</v>
      </c>
      <c r="J21" s="92">
        <v>0.67417409705033471</v>
      </c>
      <c r="K21" s="117">
        <f t="shared" ref="K21:K22" si="18">C21/$C$6-1</f>
        <v>-1.9601714673606052E-3</v>
      </c>
      <c r="L21" s="118">
        <f t="shared" ref="L21:L22" si="19">D21/$D$6-1</f>
        <v>-3.7388793018845456E-3</v>
      </c>
      <c r="M21" s="118">
        <f t="shared" ref="M21:M22" si="20">E21/$E$6-1</f>
        <v>-5.1148103900086062E-3</v>
      </c>
      <c r="N21" s="118">
        <f t="shared" ref="N21:N22" si="21">F21/$F$6-1</f>
        <v>-6.3681279280024539E-3</v>
      </c>
      <c r="O21" s="118">
        <f t="shared" ref="O21:O22" si="22">G21/$G$6-1</f>
        <v>-9.0796538047898112E-3</v>
      </c>
      <c r="P21" s="118">
        <f t="shared" ref="P21:P22" si="23">H21/$H$6-1</f>
        <v>-6.8501891254524327E-3</v>
      </c>
      <c r="Q21" s="118">
        <f t="shared" ref="Q21:Q22" si="24">I21/$I$6-1</f>
        <v>-7.9188228335659305E-3</v>
      </c>
      <c r="R21" s="119">
        <f t="shared" ref="R21:R22" si="25">J21/$J$6-1</f>
        <v>-7.1458289508251616E-3</v>
      </c>
      <c r="S21" s="153" t="s">
        <v>71</v>
      </c>
    </row>
    <row r="22" spans="2:32" ht="13.5" thickBot="1" x14ac:dyDescent="0.25">
      <c r="B22" s="65">
        <v>43446</v>
      </c>
      <c r="C22" s="96">
        <v>0.94854875249175841</v>
      </c>
      <c r="D22" s="97">
        <v>0.81217637486902228</v>
      </c>
      <c r="E22" s="97">
        <v>0.71069460312522326</v>
      </c>
      <c r="F22" s="97">
        <v>0.68135290929217573</v>
      </c>
      <c r="G22" s="97">
        <v>0.67281457199500649</v>
      </c>
      <c r="H22" s="97">
        <v>0.67433408013425566</v>
      </c>
      <c r="I22" s="97">
        <v>0.67719429617709059</v>
      </c>
      <c r="J22" s="98">
        <v>0.67794324725616983</v>
      </c>
      <c r="K22" s="123">
        <f t="shared" si="18"/>
        <v>-1.6401716712854952E-3</v>
      </c>
      <c r="L22" s="124">
        <f t="shared" si="19"/>
        <v>-1.5591334898548137E-3</v>
      </c>
      <c r="M22" s="124">
        <f t="shared" si="20"/>
        <v>-9.991827452011659E-4</v>
      </c>
      <c r="N22" s="124">
        <f t="shared" si="21"/>
        <v>-1.7354430339046045E-3</v>
      </c>
      <c r="O22" s="124">
        <f t="shared" si="22"/>
        <v>-2.5114405728959843E-3</v>
      </c>
      <c r="P22" s="124">
        <f t="shared" si="23"/>
        <v>-6.898597266370432E-4</v>
      </c>
      <c r="Q22" s="124">
        <f t="shared" si="24"/>
        <v>-1.8359458804102502E-3</v>
      </c>
      <c r="R22" s="125">
        <f t="shared" si="25"/>
        <v>-1.5950127454158469E-3</v>
      </c>
      <c r="S22" s="154" t="s">
        <v>70</v>
      </c>
    </row>
    <row r="23" spans="2:32" ht="13.5" thickTop="1" x14ac:dyDescent="0.2">
      <c r="B23" s="64">
        <v>43473</v>
      </c>
      <c r="C23" s="90">
        <v>0.94397676730050295</v>
      </c>
      <c r="D23" s="91">
        <v>0.80990187786141976</v>
      </c>
      <c r="E23" s="91">
        <v>0.70739255521414379</v>
      </c>
      <c r="F23" s="91">
        <v>0.67723427599171859</v>
      </c>
      <c r="G23" s="91">
        <v>0.6676917391067394</v>
      </c>
      <c r="H23" s="91">
        <v>0.66908062255504286</v>
      </c>
      <c r="I23" s="91">
        <v>0.67322342030617432</v>
      </c>
      <c r="J23" s="92">
        <v>0.67398711020983082</v>
      </c>
      <c r="K23" s="117">
        <f t="shared" ref="K23:K30" si="26">C23/$C$6-1</f>
        <v>-6.4522452085419291E-3</v>
      </c>
      <c r="L23" s="118">
        <f t="shared" ref="L23:L30" si="27">D23/$D$6-1</f>
        <v>-4.3552635342821722E-3</v>
      </c>
      <c r="M23" s="118">
        <f t="shared" ref="M23:M30" si="28">E23/$E$6-1</f>
        <v>-5.6407665524750294E-3</v>
      </c>
      <c r="N23" s="118">
        <f t="shared" ref="N23:N30" si="29">F23/$F$6-1</f>
        <v>-7.7697397851401728E-3</v>
      </c>
      <c r="O23" s="118">
        <f t="shared" ref="O23:O30" si="30">G23/$G$6-1</f>
        <v>-1.0106352173504529E-2</v>
      </c>
      <c r="P23" s="118">
        <f t="shared" ref="P23:P30" si="31">H23/$H$6-1</f>
        <v>-8.4750712190743149E-3</v>
      </c>
      <c r="Q23" s="118">
        <f t="shared" ref="Q23:Q30" si="32">I23/$I$6-1</f>
        <v>-7.6888976552476063E-3</v>
      </c>
      <c r="R23" s="119">
        <f t="shared" ref="R23:R30" si="33">J23/$J$6-1</f>
        <v>-7.4212039101092531E-3</v>
      </c>
      <c r="S23" s="69"/>
    </row>
    <row r="24" spans="2:32" x14ac:dyDescent="0.2">
      <c r="B24" s="64">
        <v>43489</v>
      </c>
      <c r="C24" s="90">
        <v>0.94256274901676207</v>
      </c>
      <c r="D24" s="91">
        <v>0.81162073837457116</v>
      </c>
      <c r="E24" s="91">
        <v>0.71112961905671457</v>
      </c>
      <c r="F24" s="91">
        <v>0.68070999150356126</v>
      </c>
      <c r="G24" s="91">
        <v>0.6740666886554133</v>
      </c>
      <c r="H24" s="91">
        <v>0.67429787077143311</v>
      </c>
      <c r="I24" s="91">
        <v>0.67684305631820207</v>
      </c>
      <c r="J24" s="92">
        <v>0.67754765209077761</v>
      </c>
      <c r="K24" s="117">
        <f t="shared" si="26"/>
        <v>-7.9405177378144565E-3</v>
      </c>
      <c r="L24" s="118">
        <f t="shared" si="27"/>
        <v>-2.2421996318291448E-3</v>
      </c>
      <c r="M24" s="118">
        <f t="shared" si="28"/>
        <v>-3.8769467540633595E-4</v>
      </c>
      <c r="N24" s="118">
        <f t="shared" si="29"/>
        <v>-2.6773954827222779E-3</v>
      </c>
      <c r="O24" s="118">
        <f t="shared" si="30"/>
        <v>-6.5510140336755285E-4</v>
      </c>
      <c r="P24" s="118">
        <f t="shared" si="31"/>
        <v>-7.4351915822656878E-4</v>
      </c>
      <c r="Q24" s="118">
        <f t="shared" si="32"/>
        <v>-2.3536628834855966E-3</v>
      </c>
      <c r="R24" s="119">
        <f t="shared" si="33"/>
        <v>-2.1776045591995752E-3</v>
      </c>
      <c r="S24" s="69"/>
    </row>
    <row r="25" spans="2:32" x14ac:dyDescent="0.2">
      <c r="B25" s="64">
        <v>43528</v>
      </c>
      <c r="C25" s="90">
        <v>0.94079604307016029</v>
      </c>
      <c r="D25" s="91">
        <v>0.80903910042917571</v>
      </c>
      <c r="E25" s="91">
        <v>0.70662565220436346</v>
      </c>
      <c r="F25" s="91">
        <v>0.67721060914243514</v>
      </c>
      <c r="G25" s="91">
        <v>0.66901340855564584</v>
      </c>
      <c r="H25" s="91">
        <v>0.66989632483536843</v>
      </c>
      <c r="I25" s="91">
        <v>0.67198849085116974</v>
      </c>
      <c r="J25" s="92">
        <v>0.67303269456351333</v>
      </c>
      <c r="K25" s="117">
        <f t="shared" si="26"/>
        <v>-9.7999985930928846E-3</v>
      </c>
      <c r="L25" s="118">
        <f t="shared" si="27"/>
        <v>-5.4159103022876076E-3</v>
      </c>
      <c r="M25" s="118">
        <f t="shared" si="28"/>
        <v>-6.7187777406234606E-3</v>
      </c>
      <c r="N25" s="118">
        <f t="shared" si="29"/>
        <v>-7.8044145865426851E-3</v>
      </c>
      <c r="O25" s="118">
        <f t="shared" si="30"/>
        <v>-8.1468967611174614E-3</v>
      </c>
      <c r="P25" s="118">
        <f t="shared" si="31"/>
        <v>-7.2662645100746159E-3</v>
      </c>
      <c r="Q25" s="118">
        <f t="shared" si="32"/>
        <v>-9.5091465827972232E-3</v>
      </c>
      <c r="R25" s="119">
        <f t="shared" si="33"/>
        <v>-8.8267689703909191E-3</v>
      </c>
      <c r="S25" s="69"/>
    </row>
    <row r="26" spans="2:32" x14ac:dyDescent="0.2">
      <c r="B26" s="64">
        <v>43541</v>
      </c>
      <c r="C26" s="90">
        <v>0.95032546481464253</v>
      </c>
      <c r="D26" s="91">
        <v>0.81198209295437873</v>
      </c>
      <c r="E26" s="91">
        <v>0.70960040407400193</v>
      </c>
      <c r="F26" s="91">
        <v>0.67933341007091019</v>
      </c>
      <c r="G26" s="91">
        <v>0.66986179787768951</v>
      </c>
      <c r="H26" s="91">
        <v>0.67194967896056323</v>
      </c>
      <c r="I26" s="91">
        <v>0.67610231030152901</v>
      </c>
      <c r="J26" s="92">
        <v>0.67687475693048205</v>
      </c>
      <c r="K26" s="117">
        <f t="shared" si="26"/>
        <v>2.2984102442946686E-4</v>
      </c>
      <c r="L26" s="118">
        <f t="shared" si="27"/>
        <v>-1.7979720096716889E-3</v>
      </c>
      <c r="M26" s="118">
        <f t="shared" si="28"/>
        <v>-2.5372635771122587E-3</v>
      </c>
      <c r="N26" s="118">
        <f t="shared" si="29"/>
        <v>-4.6942540522714182E-3</v>
      </c>
      <c r="O26" s="118">
        <f t="shared" si="30"/>
        <v>-6.88910794692843E-3</v>
      </c>
      <c r="P26" s="118">
        <f t="shared" si="31"/>
        <v>-4.2233549800226866E-3</v>
      </c>
      <c r="Q26" s="118">
        <f t="shared" si="32"/>
        <v>-3.4455002649421695E-3</v>
      </c>
      <c r="R26" s="119">
        <f t="shared" si="33"/>
        <v>-3.1685752439251091E-3</v>
      </c>
      <c r="S26" s="69"/>
      <c r="AF26" s="54" t="s">
        <v>58</v>
      </c>
    </row>
    <row r="27" spans="2:32" x14ac:dyDescent="0.2">
      <c r="B27" s="64">
        <v>43566</v>
      </c>
      <c r="C27" s="90">
        <v>0.94518502122087944</v>
      </c>
      <c r="D27" s="91">
        <v>0.81167806266217291</v>
      </c>
      <c r="E27" s="91">
        <v>0.70846831855665493</v>
      </c>
      <c r="F27" s="91">
        <v>0.67780846401181749</v>
      </c>
      <c r="G27" s="91">
        <v>0.67087650503493224</v>
      </c>
      <c r="H27" s="91">
        <v>0.67211028665941874</v>
      </c>
      <c r="I27" s="91">
        <v>0.67526104302396683</v>
      </c>
      <c r="J27" s="92">
        <v>0.67687111330984551</v>
      </c>
      <c r="K27" s="117">
        <f t="shared" si="26"/>
        <v>-5.1805423325897992E-3</v>
      </c>
      <c r="L27" s="118">
        <f t="shared" si="27"/>
        <v>-2.1717285948029685E-3</v>
      </c>
      <c r="M27" s="118">
        <f t="shared" si="28"/>
        <v>-4.1286002103985142E-3</v>
      </c>
      <c r="N27" s="118">
        <f t="shared" si="29"/>
        <v>-6.9284847737031141E-3</v>
      </c>
      <c r="O27" s="118">
        <f t="shared" si="30"/>
        <v>-5.3847428177410395E-3</v>
      </c>
      <c r="P27" s="118">
        <f t="shared" si="31"/>
        <v>-3.9853469854684853E-3</v>
      </c>
      <c r="Q27" s="118">
        <f t="shared" si="32"/>
        <v>-4.6855029659543801E-3</v>
      </c>
      <c r="R27" s="119">
        <f t="shared" si="33"/>
        <v>-3.173941193110319E-3</v>
      </c>
      <c r="S27" s="69"/>
    </row>
    <row r="28" spans="2:32" x14ac:dyDescent="0.2">
      <c r="B28" s="64">
        <v>43577</v>
      </c>
      <c r="C28" s="90">
        <v>0.9544439312842331</v>
      </c>
      <c r="D28" s="91">
        <v>0.81452830788037645</v>
      </c>
      <c r="E28" s="91">
        <v>0.71262932160846804</v>
      </c>
      <c r="F28" s="91">
        <v>0.685151872819734</v>
      </c>
      <c r="G28" s="91">
        <v>0.67571973842829913</v>
      </c>
      <c r="H28" s="91">
        <v>0.67565273462033504</v>
      </c>
      <c r="I28" s="91">
        <v>0.67959312536688421</v>
      </c>
      <c r="J28" s="92">
        <v>0.68164127687117337</v>
      </c>
      <c r="K28" s="117">
        <f t="shared" si="26"/>
        <v>4.5645802423734949E-3</v>
      </c>
      <c r="L28" s="118">
        <f t="shared" si="27"/>
        <v>1.3321917277853146E-3</v>
      </c>
      <c r="M28" s="118">
        <f t="shared" si="28"/>
        <v>1.7203895400255131E-3</v>
      </c>
      <c r="N28" s="118">
        <f t="shared" si="29"/>
        <v>3.8304987725346074E-3</v>
      </c>
      <c r="O28" s="118">
        <f t="shared" si="30"/>
        <v>1.7956455115335501E-3</v>
      </c>
      <c r="P28" s="118">
        <f t="shared" si="31"/>
        <v>1.2642826462261336E-3</v>
      </c>
      <c r="Q28" s="118">
        <f t="shared" si="32"/>
        <v>1.6998563003551848E-3</v>
      </c>
      <c r="R28" s="119">
        <f t="shared" si="33"/>
        <v>3.8510643791485055E-3</v>
      </c>
      <c r="S28" s="69"/>
    </row>
    <row r="29" spans="2:32" x14ac:dyDescent="0.2">
      <c r="B29" s="64">
        <v>43592</v>
      </c>
      <c r="C29" s="90">
        <v>0.96982194208925421</v>
      </c>
      <c r="D29" s="91">
        <v>0.8284786296667177</v>
      </c>
      <c r="E29" s="91">
        <v>0.72357159189469855</v>
      </c>
      <c r="F29" s="91">
        <v>0.69383935924300599</v>
      </c>
      <c r="G29" s="91">
        <v>0.68501436665358373</v>
      </c>
      <c r="H29" s="91">
        <v>0.68532458728528689</v>
      </c>
      <c r="I29" s="91">
        <v>0.68680086481117364</v>
      </c>
      <c r="J29" s="92">
        <v>0.68690268838238011</v>
      </c>
      <c r="K29" s="117">
        <f t="shared" si="26"/>
        <v>2.0750135478208698E-2</v>
      </c>
      <c r="L29" s="118">
        <f t="shared" si="27"/>
        <v>1.8481879656957245E-2</v>
      </c>
      <c r="M29" s="118">
        <f t="shared" si="28"/>
        <v>1.7101591128580562E-2</v>
      </c>
      <c r="N29" s="118">
        <f t="shared" si="29"/>
        <v>1.6558718858196153E-2</v>
      </c>
      <c r="O29" s="118">
        <f t="shared" si="30"/>
        <v>1.5575497650227144E-2</v>
      </c>
      <c r="P29" s="118">
        <f t="shared" si="31"/>
        <v>1.5597208606889623E-2</v>
      </c>
      <c r="Q29" s="118">
        <f t="shared" si="32"/>
        <v>1.2323847768334284E-2</v>
      </c>
      <c r="R29" s="119">
        <f t="shared" si="33"/>
        <v>1.159952933406605E-2</v>
      </c>
      <c r="S29" s="69"/>
    </row>
    <row r="30" spans="2:32" x14ac:dyDescent="0.2">
      <c r="B30" s="60">
        <v>43598</v>
      </c>
      <c r="C30" s="99">
        <v>0.94180561896192749</v>
      </c>
      <c r="D30" s="100">
        <v>0.81111799964071973</v>
      </c>
      <c r="E30" s="100">
        <v>0.70838155433816008</v>
      </c>
      <c r="F30" s="100">
        <v>0.67735382898043117</v>
      </c>
      <c r="G30" s="100">
        <v>0.67026293867183562</v>
      </c>
      <c r="H30" s="100">
        <v>0.67063636313874375</v>
      </c>
      <c r="I30" s="100">
        <v>0.67366399240139752</v>
      </c>
      <c r="J30" s="101">
        <v>0.67593320136233959</v>
      </c>
      <c r="K30" s="126">
        <f t="shared" si="26"/>
        <v>-8.7374069114931618E-3</v>
      </c>
      <c r="L30" s="127">
        <f t="shared" si="27"/>
        <v>-2.8602364432739336E-3</v>
      </c>
      <c r="M30" s="127">
        <f t="shared" si="28"/>
        <v>-4.2505619149107998E-3</v>
      </c>
      <c r="N30" s="127">
        <f t="shared" si="29"/>
        <v>-7.5945801730161744E-3</v>
      </c>
      <c r="O30" s="127">
        <f t="shared" si="30"/>
        <v>-6.2943923008421665E-3</v>
      </c>
      <c r="P30" s="127">
        <f t="shared" si="31"/>
        <v>-6.1695858717852881E-3</v>
      </c>
      <c r="Q30" s="127">
        <f t="shared" si="32"/>
        <v>-7.0395076187654837E-3</v>
      </c>
      <c r="R30" s="128">
        <f t="shared" si="33"/>
        <v>-4.5552013056425755E-3</v>
      </c>
      <c r="S30" s="61" t="s">
        <v>33</v>
      </c>
    </row>
    <row r="31" spans="2:32" x14ac:dyDescent="0.2">
      <c r="B31" s="64">
        <v>43598</v>
      </c>
      <c r="C31" s="90">
        <v>0.94545929638553394</v>
      </c>
      <c r="D31" s="91">
        <v>0.81030328566213905</v>
      </c>
      <c r="E31" s="91">
        <v>0.70826901904218487</v>
      </c>
      <c r="F31" s="91">
        <v>0.67876304511861707</v>
      </c>
      <c r="G31" s="91">
        <v>0.66927580621429239</v>
      </c>
      <c r="H31" s="91" t="s">
        <v>34</v>
      </c>
      <c r="I31" s="91">
        <v>0.67384741751190602</v>
      </c>
      <c r="J31" s="92">
        <v>0.67429690077888393</v>
      </c>
      <c r="K31" s="117">
        <f t="shared" ref="K31:K39" si="34">C31/$C$6-1</f>
        <v>-4.8918641749516878E-3</v>
      </c>
      <c r="L31" s="118">
        <f t="shared" ref="L31:L39" si="35">D31/$D$6-1</f>
        <v>-3.8617968874116171E-3</v>
      </c>
      <c r="M31" s="118">
        <f t="shared" ref="M31:M39" si="36">E31/$E$6-1</f>
        <v>-4.4087492040147946E-3</v>
      </c>
      <c r="N31" s="118">
        <f t="shared" ref="N31:N39" si="37">F31/$F$6-1</f>
        <v>-5.5299078062143181E-3</v>
      </c>
      <c r="O31" s="118">
        <f t="shared" ref="O31:O39" si="38">G31/$G$6-1</f>
        <v>-7.7578762591620221E-3</v>
      </c>
      <c r="P31" s="118"/>
      <c r="Q31" s="118">
        <f t="shared" ref="Q31:Q39" si="39">I31/$I$6-1</f>
        <v>-6.7691445147551876E-3</v>
      </c>
      <c r="R31" s="119">
        <f t="shared" ref="R31:R39" si="40">J31/$J$6-1</f>
        <v>-6.9649762680479288E-3</v>
      </c>
      <c r="S31" s="69"/>
    </row>
    <row r="32" spans="2:32" x14ac:dyDescent="0.2">
      <c r="B32" s="64">
        <v>43647</v>
      </c>
      <c r="C32" s="90">
        <v>0.94569999999999999</v>
      </c>
      <c r="D32" s="91">
        <v>0.8095</v>
      </c>
      <c r="E32" s="91">
        <v>0.70950000000000002</v>
      </c>
      <c r="F32" s="91">
        <v>0.68120000000000003</v>
      </c>
      <c r="G32" s="91">
        <v>0.67090000000000005</v>
      </c>
      <c r="H32" s="91">
        <v>0.67059999999999997</v>
      </c>
      <c r="I32" s="91">
        <v>0.67379999999999995</v>
      </c>
      <c r="J32" s="92">
        <v>0.67649999999999999</v>
      </c>
      <c r="K32" s="117">
        <f t="shared" si="34"/>
        <v>-4.6385205080234915E-3</v>
      </c>
      <c r="L32" s="118">
        <f t="shared" si="35"/>
        <v>-4.8493080455521698E-3</v>
      </c>
      <c r="M32" s="118">
        <f t="shared" si="36"/>
        <v>-2.6783983930269706E-3</v>
      </c>
      <c r="N32" s="118">
        <f t="shared" si="37"/>
        <v>-1.9594736716667116E-3</v>
      </c>
      <c r="O32" s="118">
        <f t="shared" si="38"/>
        <v>-5.349910101811961E-3</v>
      </c>
      <c r="P32" s="118">
        <f t="shared" ref="P32:P39" si="41">H32/$H$6-1</f>
        <v>-6.2234731872115034E-3</v>
      </c>
      <c r="Q32" s="118">
        <f t="shared" si="39"/>
        <v>-6.8390365031957279E-3</v>
      </c>
      <c r="R32" s="119">
        <f t="shared" si="40"/>
        <v>-3.7204786516452648E-3</v>
      </c>
      <c r="S32" s="69"/>
    </row>
    <row r="33" spans="2:19" x14ac:dyDescent="0.2">
      <c r="B33" s="64">
        <v>43663</v>
      </c>
      <c r="C33" s="90">
        <v>0.94536535153861623</v>
      </c>
      <c r="D33" s="91">
        <v>0.8098834785673652</v>
      </c>
      <c r="E33" s="91">
        <v>0.70844974627577362</v>
      </c>
      <c r="F33" s="91">
        <v>0.67942469687671625</v>
      </c>
      <c r="G33" s="91">
        <v>0.67094294010439703</v>
      </c>
      <c r="H33" s="91">
        <v>0.67041510443038521</v>
      </c>
      <c r="I33" s="91">
        <v>0.67428644033980767</v>
      </c>
      <c r="J33" s="92">
        <v>0.6733930864146136</v>
      </c>
      <c r="K33" s="117">
        <f t="shared" si="34"/>
        <v>-4.9907423411974516E-3</v>
      </c>
      <c r="L33" s="118">
        <f t="shared" si="35"/>
        <v>-4.3778825215704531E-3</v>
      </c>
      <c r="M33" s="118">
        <f t="shared" si="36"/>
        <v>-4.1547066753936379E-3</v>
      </c>
      <c r="N33" s="118">
        <f t="shared" si="37"/>
        <v>-4.5605078225100515E-3</v>
      </c>
      <c r="O33" s="118">
        <f t="shared" si="38"/>
        <v>-5.2862487831374372E-3</v>
      </c>
      <c r="P33" s="118">
        <f t="shared" si="41"/>
        <v>-6.4974738985070779E-3</v>
      </c>
      <c r="Q33" s="118">
        <f t="shared" si="39"/>
        <v>-6.1220380517752471E-3</v>
      </c>
      <c r="R33" s="119">
        <f t="shared" si="40"/>
        <v>-8.2960209719992184E-3</v>
      </c>
      <c r="S33" s="69"/>
    </row>
    <row r="34" spans="2:19" x14ac:dyDescent="0.2">
      <c r="B34" s="64">
        <v>43691</v>
      </c>
      <c r="C34" s="90">
        <v>0.94758822078836047</v>
      </c>
      <c r="D34" s="91">
        <v>0.81103140020682818</v>
      </c>
      <c r="E34" s="91">
        <v>0.70858287428001099</v>
      </c>
      <c r="F34" s="91">
        <v>0.67976043146380294</v>
      </c>
      <c r="G34" s="91">
        <v>0.67124368717078176</v>
      </c>
      <c r="H34" s="91">
        <v>0.67216001433602979</v>
      </c>
      <c r="I34" s="91">
        <v>0.67452440715612316</v>
      </c>
      <c r="J34" s="92">
        <v>0.675354534944823</v>
      </c>
      <c r="K34" s="117">
        <f t="shared" si="34"/>
        <v>-2.6511437104026481E-3</v>
      </c>
      <c r="L34" s="118">
        <f t="shared" si="35"/>
        <v>-2.9666965872640061E-3</v>
      </c>
      <c r="M34" s="118">
        <f t="shared" si="36"/>
        <v>-3.9675728707357916E-3</v>
      </c>
      <c r="N34" s="118">
        <f t="shared" si="37"/>
        <v>-4.0686159787011178E-3</v>
      </c>
      <c r="O34" s="118">
        <f t="shared" si="38"/>
        <v>-4.8403729497551451E-3</v>
      </c>
      <c r="P34" s="118">
        <f t="shared" si="41"/>
        <v>-3.9116544746587989E-3</v>
      </c>
      <c r="Q34" s="118">
        <f t="shared" si="39"/>
        <v>-5.7712821114781487E-3</v>
      </c>
      <c r="R34" s="119">
        <f t="shared" si="40"/>
        <v>-5.4074016034456607E-3</v>
      </c>
      <c r="S34" s="69"/>
    </row>
    <row r="35" spans="2:19" x14ac:dyDescent="0.2">
      <c r="B35" s="64">
        <v>43746</v>
      </c>
      <c r="C35" s="90">
        <v>0.95025082809995221</v>
      </c>
      <c r="D35" s="91">
        <v>0.81533966327400564</v>
      </c>
      <c r="E35" s="91">
        <v>0.71173890415550278</v>
      </c>
      <c r="F35" s="91">
        <v>0.68363325209897097</v>
      </c>
      <c r="G35" s="91">
        <v>0.67552078172368746</v>
      </c>
      <c r="H35" s="91">
        <v>0.67598005089935198</v>
      </c>
      <c r="I35" s="91">
        <v>0.67857893747841547</v>
      </c>
      <c r="J35" s="92">
        <v>0.68084831424259062</v>
      </c>
      <c r="K35" s="117">
        <f t="shared" si="34"/>
        <v>1.5128491703952918E-4</v>
      </c>
      <c r="L35" s="118">
        <f t="shared" si="35"/>
        <v>2.3296233292566804E-3</v>
      </c>
      <c r="M35" s="118">
        <f t="shared" si="36"/>
        <v>4.6875802446511017E-4</v>
      </c>
      <c r="N35" s="118">
        <f t="shared" si="37"/>
        <v>1.6055354380610787E-3</v>
      </c>
      <c r="O35" s="118">
        <f t="shared" si="38"/>
        <v>1.5006800857950697E-3</v>
      </c>
      <c r="P35" s="118">
        <f t="shared" si="41"/>
        <v>1.7493396622279E-3</v>
      </c>
      <c r="Q35" s="118">
        <f t="shared" si="39"/>
        <v>2.0497381226003419E-4</v>
      </c>
      <c r="R35" s="119">
        <f t="shared" si="40"/>
        <v>2.6832706939281525E-3</v>
      </c>
      <c r="S35" s="69"/>
    </row>
    <row r="36" spans="2:19" x14ac:dyDescent="0.2">
      <c r="B36" s="64">
        <v>43752</v>
      </c>
      <c r="C36" s="90">
        <v>0.95258309170470479</v>
      </c>
      <c r="D36" s="91">
        <v>0.81467947145882891</v>
      </c>
      <c r="E36" s="91">
        <v>0.71200347719244417</v>
      </c>
      <c r="F36" s="91">
        <v>0.68434591020867863</v>
      </c>
      <c r="G36" s="91">
        <v>0.67548496185631701</v>
      </c>
      <c r="H36" s="91">
        <v>0.67512909891446882</v>
      </c>
      <c r="I36" s="91">
        <v>0.67828769367295416</v>
      </c>
      <c r="J36" s="92">
        <v>0.67833250518988886</v>
      </c>
      <c r="K36" s="117">
        <f t="shared" si="34"/>
        <v>2.6060225211337329E-3</v>
      </c>
      <c r="L36" s="118">
        <f t="shared" si="35"/>
        <v>1.5180231542153422E-3</v>
      </c>
      <c r="M36" s="118">
        <f t="shared" si="36"/>
        <v>8.4065993418236395E-4</v>
      </c>
      <c r="N36" s="118">
        <f t="shared" si="37"/>
        <v>2.6496659062125172E-3</v>
      </c>
      <c r="O36" s="118">
        <f t="shared" si="38"/>
        <v>1.4475749519449188E-3</v>
      </c>
      <c r="P36" s="118">
        <f t="shared" si="41"/>
        <v>4.8829565980956779E-4</v>
      </c>
      <c r="Q36" s="118">
        <f t="shared" si="39"/>
        <v>-2.2431080994889108E-4</v>
      </c>
      <c r="R36" s="119">
        <f t="shared" si="40"/>
        <v>-1.0217537537134946E-3</v>
      </c>
      <c r="S36" s="69"/>
    </row>
    <row r="37" spans="2:19" ht="13.5" thickBot="1" x14ac:dyDescent="0.25">
      <c r="B37" s="65">
        <v>43776</v>
      </c>
      <c r="C37" s="96">
        <v>0.94764369585183184</v>
      </c>
      <c r="D37" s="97">
        <v>0.81389149074335132</v>
      </c>
      <c r="E37" s="97">
        <v>0.71030691274118263</v>
      </c>
      <c r="F37" s="97">
        <v>0.68181675836535993</v>
      </c>
      <c r="G37" s="97">
        <v>0.67289529369385293</v>
      </c>
      <c r="H37" s="97">
        <v>0.67288718277189297</v>
      </c>
      <c r="I37" s="97">
        <v>0.67652286386630545</v>
      </c>
      <c r="J37" s="98">
        <v>0.67739924378688021</v>
      </c>
      <c r="K37" s="123">
        <f t="shared" si="34"/>
        <v>-2.5927554887131832E-3</v>
      </c>
      <c r="L37" s="124">
        <f t="shared" si="35"/>
        <v>5.4932697848442125E-4</v>
      </c>
      <c r="M37" s="124">
        <f t="shared" si="36"/>
        <v>-1.5441467969827816E-3</v>
      </c>
      <c r="N37" s="124">
        <f t="shared" si="37"/>
        <v>-1.0558479470906823E-3</v>
      </c>
      <c r="O37" s="124">
        <f t="shared" si="38"/>
        <v>-2.3917657405597703E-3</v>
      </c>
      <c r="P37" s="124">
        <f t="shared" si="41"/>
        <v>-2.8340479691413289E-3</v>
      </c>
      <c r="Q37" s="124">
        <f t="shared" si="39"/>
        <v>-2.8256169411140508E-3</v>
      </c>
      <c r="R37" s="125">
        <f t="shared" si="40"/>
        <v>-2.3961650233104148E-3</v>
      </c>
      <c r="S37" s="175"/>
    </row>
    <row r="38" spans="2:19" ht="13.5" thickTop="1" x14ac:dyDescent="0.2">
      <c r="B38" s="64">
        <v>43839</v>
      </c>
      <c r="C38" s="90">
        <v>0.94971839501803479</v>
      </c>
      <c r="D38" s="91">
        <v>0.81442101483619633</v>
      </c>
      <c r="E38" s="91">
        <v>0.70949811816263053</v>
      </c>
      <c r="F38" s="91">
        <v>0.68134920677297262</v>
      </c>
      <c r="G38" s="91">
        <v>0.67370554843013142</v>
      </c>
      <c r="H38" s="91">
        <v>0.67349446993254158</v>
      </c>
      <c r="I38" s="91">
        <v>0.67645975628152299</v>
      </c>
      <c r="J38" s="92">
        <v>0.67777062582005065</v>
      </c>
      <c r="K38" s="117">
        <f t="shared" si="34"/>
        <v>-4.091077869340376E-4</v>
      </c>
      <c r="L38" s="118">
        <f t="shared" si="35"/>
        <v>1.2002921018954282E-3</v>
      </c>
      <c r="M38" s="118">
        <f t="shared" si="36"/>
        <v>-2.6810436320111597E-3</v>
      </c>
      <c r="N38" s="118">
        <f t="shared" si="37"/>
        <v>-1.7408676730916728E-3</v>
      </c>
      <c r="O38" s="118">
        <f t="shared" si="38"/>
        <v>-1.1905137711458735E-3</v>
      </c>
      <c r="P38" s="118">
        <f t="shared" si="41"/>
        <v>-1.9340960972543675E-3</v>
      </c>
      <c r="Q38" s="118">
        <f t="shared" si="39"/>
        <v>-2.9186356257482338E-3</v>
      </c>
      <c r="R38" s="119">
        <f t="shared" si="40"/>
        <v>-1.8492318167406818E-3</v>
      </c>
      <c r="S38" s="69"/>
    </row>
    <row r="39" spans="2:19" x14ac:dyDescent="0.2">
      <c r="B39" s="59">
        <v>43848</v>
      </c>
      <c r="C39" s="102">
        <v>0.94990945665022231</v>
      </c>
      <c r="D39" s="103">
        <v>0.813275890581177</v>
      </c>
      <c r="E39" s="103">
        <v>0.71070085775564462</v>
      </c>
      <c r="F39" s="103">
        <v>0.68305493287221164</v>
      </c>
      <c r="G39" s="103">
        <v>0.6737631732283349</v>
      </c>
      <c r="H39" s="103">
        <v>0.67401663083530594</v>
      </c>
      <c r="I39" s="103">
        <v>0.67648754902157537</v>
      </c>
      <c r="J39" s="104">
        <v>0.67840847263709958</v>
      </c>
      <c r="K39" s="126">
        <f t="shared" si="34"/>
        <v>-2.0801294830830042E-4</v>
      </c>
      <c r="L39" s="127">
        <f t="shared" si="35"/>
        <v>-2.0745489595053179E-4</v>
      </c>
      <c r="M39" s="127">
        <f t="shared" si="36"/>
        <v>-9.9039080999430151E-4</v>
      </c>
      <c r="N39" s="127">
        <f t="shared" si="37"/>
        <v>7.5822770837707942E-4</v>
      </c>
      <c r="O39" s="127">
        <f t="shared" si="38"/>
        <v>-1.1050814999974401E-3</v>
      </c>
      <c r="P39" s="127">
        <f t="shared" si="41"/>
        <v>-1.1602946531944491E-3</v>
      </c>
      <c r="Q39" s="127">
        <f t="shared" si="39"/>
        <v>-2.8776699616214207E-3</v>
      </c>
      <c r="R39" s="128">
        <f t="shared" si="40"/>
        <v>-9.0987672201325864E-4</v>
      </c>
      <c r="S39" s="61" t="s">
        <v>36</v>
      </c>
    </row>
    <row r="40" spans="2:19" x14ac:dyDescent="0.2">
      <c r="B40" s="64">
        <v>43857</v>
      </c>
      <c r="C40" s="90">
        <v>0.94361008710926175</v>
      </c>
      <c r="D40" s="91" t="s">
        <v>34</v>
      </c>
      <c r="E40" s="91">
        <v>0.70879686389897079</v>
      </c>
      <c r="F40" s="91" t="s">
        <v>34</v>
      </c>
      <c r="G40" s="91">
        <v>0.67289143102412141</v>
      </c>
      <c r="H40" s="91" t="s">
        <v>34</v>
      </c>
      <c r="I40" s="91">
        <v>0.67578453907298597</v>
      </c>
      <c r="J40" s="92" t="s">
        <v>34</v>
      </c>
      <c r="K40" s="117">
        <f t="shared" ref="K40:K56" si="42">C40/$C$6-1</f>
        <v>-6.8381808516150278E-3</v>
      </c>
      <c r="L40" s="118"/>
      <c r="M40" s="118">
        <f t="shared" ref="M40:M56" si="43">E40/$E$6-1</f>
        <v>-3.6667744640996869E-3</v>
      </c>
      <c r="N40" s="118"/>
      <c r="O40" s="118">
        <f t="shared" ref="O40:O56" si="44">G40/$G$6-1</f>
        <v>-2.3974923835702322E-3</v>
      </c>
      <c r="P40" s="118"/>
      <c r="Q40" s="118">
        <f t="shared" ref="Q40:Q56" si="45">I40/$I$6-1</f>
        <v>-3.9138855120650629E-3</v>
      </c>
      <c r="R40" s="119"/>
      <c r="S40" s="69"/>
    </row>
    <row r="41" spans="2:19" x14ac:dyDescent="0.2">
      <c r="B41" s="59">
        <v>43864</v>
      </c>
      <c r="C41" s="102">
        <v>0.94860580529162042</v>
      </c>
      <c r="D41" s="103">
        <v>0.81352335283679444</v>
      </c>
      <c r="E41" s="103">
        <v>0.71206179321890495</v>
      </c>
      <c r="F41" s="103">
        <v>0.68614804947210062</v>
      </c>
      <c r="G41" s="103" t="s">
        <v>34</v>
      </c>
      <c r="H41" s="103">
        <v>0.67738757827590013</v>
      </c>
      <c r="I41" s="103">
        <v>0.68101981431345415</v>
      </c>
      <c r="J41" s="104">
        <v>0.6813741891879681</v>
      </c>
      <c r="K41" s="126">
        <f t="shared" si="42"/>
        <v>-1.5801228616419971E-3</v>
      </c>
      <c r="L41" s="127">
        <f t="shared" ref="L41:L56" si="46">D41/$D$6-1</f>
        <v>9.6760341739887679E-5</v>
      </c>
      <c r="M41" s="127">
        <f t="shared" si="43"/>
        <v>9.2263291925509527E-4</v>
      </c>
      <c r="N41" s="127">
        <f t="shared" ref="N41:N56" si="47">F41/$F$6-1</f>
        <v>5.2900182535151608E-3</v>
      </c>
      <c r="O41" s="127"/>
      <c r="P41" s="127">
        <f t="shared" ref="P41:P56" si="48">H41/$H$6-1</f>
        <v>3.8351846781239374E-3</v>
      </c>
      <c r="Q41" s="127">
        <f t="shared" si="45"/>
        <v>3.8027529592830067E-3</v>
      </c>
      <c r="R41" s="128">
        <f t="shared" ref="R41:R56" si="49">J41/$J$6-1</f>
        <v>3.4577251490202077E-3</v>
      </c>
      <c r="S41" s="61" t="s">
        <v>37</v>
      </c>
    </row>
    <row r="42" spans="2:19" x14ac:dyDescent="0.2">
      <c r="B42" s="59">
        <v>43896</v>
      </c>
      <c r="C42" s="102">
        <v>0.94514957605353567</v>
      </c>
      <c r="D42" s="103">
        <v>0.81282193226975608</v>
      </c>
      <c r="E42" s="103">
        <v>0.71012659689078073</v>
      </c>
      <c r="F42" s="103">
        <v>0.68264940533063967</v>
      </c>
      <c r="G42" s="103">
        <v>0.67445881090271553</v>
      </c>
      <c r="H42" s="103">
        <v>0.67449409000324934</v>
      </c>
      <c r="I42" s="103">
        <v>0.67530766111852925</v>
      </c>
      <c r="J42" s="104">
        <v>0.67676886946252379</v>
      </c>
      <c r="K42" s="126">
        <f t="shared" si="42"/>
        <v>-5.2178488295847592E-3</v>
      </c>
      <c r="L42" s="127">
        <f t="shared" si="46"/>
        <v>-7.6552398517715226E-4</v>
      </c>
      <c r="M42" s="127">
        <f t="shared" si="43"/>
        <v>-1.7976110573322268E-3</v>
      </c>
      <c r="N42" s="127">
        <f t="shared" si="47"/>
        <v>1.6408073093865383E-4</v>
      </c>
      <c r="O42" s="127">
        <f t="shared" si="44"/>
        <v>-7.3756301966043658E-5</v>
      </c>
      <c r="P42" s="127">
        <f t="shared" si="48"/>
        <v>-4.5273766898079604E-4</v>
      </c>
      <c r="Q42" s="127">
        <f t="shared" si="45"/>
        <v>-4.6167892946691325E-3</v>
      </c>
      <c r="R42" s="128">
        <f t="shared" si="49"/>
        <v>-3.3245154004576394E-3</v>
      </c>
      <c r="S42" s="61" t="s">
        <v>38</v>
      </c>
    </row>
    <row r="43" spans="2:19" x14ac:dyDescent="0.2">
      <c r="B43" s="64">
        <v>43942</v>
      </c>
      <c r="C43" s="90">
        <v>0.9476</v>
      </c>
      <c r="D43" s="91">
        <v>0.8125</v>
      </c>
      <c r="E43" s="91">
        <v>0.71079999999999999</v>
      </c>
      <c r="F43" s="91">
        <v>0.68359999999999999</v>
      </c>
      <c r="G43" s="91">
        <v>0.67530000000000001</v>
      </c>
      <c r="H43" s="91">
        <v>0.67530000000000001</v>
      </c>
      <c r="I43" s="91">
        <v>0.67779999999999996</v>
      </c>
      <c r="J43" s="92">
        <v>0.67900000000000005</v>
      </c>
      <c r="K43" s="117">
        <f t="shared" si="42"/>
        <v>-2.6387459378269806E-3</v>
      </c>
      <c r="L43" s="118">
        <f t="shared" si="46"/>
        <v>-1.1612881865487035E-3</v>
      </c>
      <c r="M43" s="118">
        <f t="shared" si="43"/>
        <v>-8.5102970791195443E-4</v>
      </c>
      <c r="N43" s="118">
        <f t="shared" si="47"/>
        <v>1.5568170846280704E-3</v>
      </c>
      <c r="O43" s="118">
        <f t="shared" si="44"/>
        <v>1.1733577407160301E-3</v>
      </c>
      <c r="P43" s="118">
        <f t="shared" si="48"/>
        <v>7.4155764490924092E-4</v>
      </c>
      <c r="Q43" s="118">
        <f t="shared" si="45"/>
        <v>-9.4315663678545825E-4</v>
      </c>
      <c r="R43" s="119">
        <f t="shared" si="49"/>
        <v>-3.8736148510021273E-5</v>
      </c>
      <c r="S43" s="69"/>
    </row>
    <row r="44" spans="2:19" x14ac:dyDescent="0.2">
      <c r="B44" s="66">
        <v>43973</v>
      </c>
      <c r="C44" s="90">
        <v>0.94456097164963193</v>
      </c>
      <c r="D44" s="91">
        <v>0.81084887078926127</v>
      </c>
      <c r="E44" s="91">
        <v>0.70952642444366232</v>
      </c>
      <c r="F44" s="91">
        <v>0.68105671674004575</v>
      </c>
      <c r="G44" s="91">
        <v>0.67343295444173634</v>
      </c>
      <c r="H44" s="91">
        <v>0.67316653608181909</v>
      </c>
      <c r="I44" s="91">
        <v>0.67573038678597652</v>
      </c>
      <c r="J44" s="92">
        <v>0.6770152254423164</v>
      </c>
      <c r="K44" s="117">
        <f t="shared" si="42"/>
        <v>-5.8373625763386006E-3</v>
      </c>
      <c r="L44" s="118">
        <f t="shared" si="46"/>
        <v>-3.1910872928770928E-3</v>
      </c>
      <c r="M44" s="118">
        <f t="shared" si="43"/>
        <v>-2.6412543923576282E-3</v>
      </c>
      <c r="N44" s="118">
        <f t="shared" si="47"/>
        <v>-2.1694010060454572E-3</v>
      </c>
      <c r="O44" s="118">
        <f t="shared" si="44"/>
        <v>-1.5946509526376662E-3</v>
      </c>
      <c r="P44" s="118">
        <f t="shared" si="48"/>
        <v>-2.4200683060157102E-3</v>
      </c>
      <c r="Q44" s="118">
        <f t="shared" si="45"/>
        <v>-3.9937043567398467E-3</v>
      </c>
      <c r="R44" s="119">
        <f t="shared" si="49"/>
        <v>-2.9617076877760384E-3</v>
      </c>
      <c r="S44" s="69"/>
    </row>
    <row r="45" spans="2:19" x14ac:dyDescent="0.2">
      <c r="B45" s="64">
        <v>43997</v>
      </c>
      <c r="C45" s="90">
        <v>0.94810000000000005</v>
      </c>
      <c r="D45" s="91">
        <v>0.81259999999999999</v>
      </c>
      <c r="E45" s="91">
        <v>0.71199999999999997</v>
      </c>
      <c r="F45" s="91">
        <v>0.68359999999999999</v>
      </c>
      <c r="G45" s="91">
        <v>0.67520000000000002</v>
      </c>
      <c r="H45" s="91">
        <v>0.67520000000000002</v>
      </c>
      <c r="I45" s="91">
        <v>0.6774</v>
      </c>
      <c r="J45" s="92">
        <v>0.67820000000000003</v>
      </c>
      <c r="K45" s="117">
        <f t="shared" si="42"/>
        <v>-2.1124894719858345E-3</v>
      </c>
      <c r="L45" s="118">
        <f t="shared" si="46"/>
        <v>-1.0383541912485361E-3</v>
      </c>
      <c r="M45" s="118">
        <f t="shared" si="43"/>
        <v>8.3577215527097515E-4</v>
      </c>
      <c r="N45" s="118">
        <f t="shared" si="47"/>
        <v>1.5568170846280704E-3</v>
      </c>
      <c r="O45" s="118">
        <f t="shared" si="44"/>
        <v>1.0251016533857626E-3</v>
      </c>
      <c r="P45" s="118">
        <f t="shared" si="48"/>
        <v>5.933654995449178E-4</v>
      </c>
      <c r="Q45" s="118">
        <f t="shared" si="45"/>
        <v>-1.5327446234264519E-3</v>
      </c>
      <c r="R45" s="119">
        <f t="shared" si="49"/>
        <v>-1.2168937495132814E-3</v>
      </c>
      <c r="S45" s="69"/>
    </row>
    <row r="46" spans="2:19" x14ac:dyDescent="0.2">
      <c r="B46" s="64">
        <v>44012</v>
      </c>
      <c r="C46" s="90">
        <v>0.95011413354005381</v>
      </c>
      <c r="D46" s="91">
        <v>0.81209591299464146</v>
      </c>
      <c r="E46" s="91">
        <v>0.71112681563183211</v>
      </c>
      <c r="F46" s="91">
        <v>0.68403634380189249</v>
      </c>
      <c r="G46" s="91">
        <v>0.67591744939420184</v>
      </c>
      <c r="H46" s="91">
        <v>0.67568912298832162</v>
      </c>
      <c r="I46" s="91">
        <v>0.67832624748141801</v>
      </c>
      <c r="J46" s="92">
        <v>0.67979294317775119</v>
      </c>
      <c r="K46" s="117">
        <f t="shared" si="42"/>
        <v>7.412125055950014E-6</v>
      </c>
      <c r="L46" s="118">
        <f t="shared" si="46"/>
        <v>-1.6580484867245726E-3</v>
      </c>
      <c r="M46" s="118">
        <f t="shared" si="43"/>
        <v>-3.9163536066888494E-4</v>
      </c>
      <c r="N46" s="118">
        <f t="shared" si="47"/>
        <v>2.1961136167785167E-3</v>
      </c>
      <c r="O46" s="118">
        <f t="shared" si="44"/>
        <v>2.0887640538036489E-3</v>
      </c>
      <c r="P46" s="118">
        <f t="shared" si="48"/>
        <v>1.3182073494084623E-3</v>
      </c>
      <c r="Q46" s="118">
        <f t="shared" si="45"/>
        <v>-1.6748365417507127E-4</v>
      </c>
      <c r="R46" s="119">
        <f t="shared" si="49"/>
        <v>1.1290288915288826E-3</v>
      </c>
      <c r="S46" s="69"/>
    </row>
    <row r="47" spans="2:19" x14ac:dyDescent="0.2">
      <c r="B47" s="64">
        <v>44018</v>
      </c>
      <c r="C47" s="90">
        <v>0.94077061362982972</v>
      </c>
      <c r="D47" s="91">
        <v>0.8089869943407938</v>
      </c>
      <c r="E47" s="91">
        <v>0.70967749287369575</v>
      </c>
      <c r="F47" s="91">
        <v>0.68378671262716795</v>
      </c>
      <c r="G47" s="91">
        <v>0.67464389595338925</v>
      </c>
      <c r="H47" s="91">
        <v>0.67539033071810328</v>
      </c>
      <c r="I47" s="91">
        <v>0.67900374968131705</v>
      </c>
      <c r="J47" s="92">
        <v>0.67962904802598034</v>
      </c>
      <c r="K47" s="117">
        <f t="shared" si="42"/>
        <v>-9.8267634078862409E-3</v>
      </c>
      <c r="L47" s="118">
        <f t="shared" si="46"/>
        <v>-5.4799663985301006E-3</v>
      </c>
      <c r="M47" s="118">
        <f t="shared" si="43"/>
        <v>-2.428902301317204E-3</v>
      </c>
      <c r="N47" s="118">
        <f t="shared" si="47"/>
        <v>1.8303737033755763E-3</v>
      </c>
      <c r="O47" s="118">
        <f t="shared" si="44"/>
        <v>2.0064355239579612E-4</v>
      </c>
      <c r="P47" s="118">
        <f t="shared" si="48"/>
        <v>8.7542067398937995E-4</v>
      </c>
      <c r="Q47" s="118">
        <f t="shared" si="45"/>
        <v>8.3113424078340437E-4</v>
      </c>
      <c r="R47" s="119">
        <f t="shared" si="49"/>
        <v>8.8766099299597556E-4</v>
      </c>
      <c r="S47" s="69"/>
    </row>
    <row r="48" spans="2:19" x14ac:dyDescent="0.2">
      <c r="B48" s="64">
        <v>44033</v>
      </c>
      <c r="C48" s="90">
        <v>0.94904670719937156</v>
      </c>
      <c r="D48" s="91">
        <v>0.81049251025372371</v>
      </c>
      <c r="E48" s="91">
        <v>0.70842499643745527</v>
      </c>
      <c r="F48" s="91">
        <v>0.68150074054200993</v>
      </c>
      <c r="G48" s="91">
        <v>0.67208873406219005</v>
      </c>
      <c r="H48" s="91">
        <v>0.67186357778828276</v>
      </c>
      <c r="I48" s="91">
        <v>0.67493284207771009</v>
      </c>
      <c r="J48" s="92">
        <v>0.67645480046810014</v>
      </c>
      <c r="K48" s="117">
        <f t="shared" si="42"/>
        <v>-1.1160679021305908E-3</v>
      </c>
      <c r="L48" s="118">
        <f t="shared" si="46"/>
        <v>-3.6291755368863532E-3</v>
      </c>
      <c r="M48" s="118">
        <f t="shared" si="43"/>
        <v>-4.1894967365510016E-3</v>
      </c>
      <c r="N48" s="118">
        <f t="shared" si="47"/>
        <v>-1.518852343369792E-3</v>
      </c>
      <c r="O48" s="118">
        <f t="shared" si="44"/>
        <v>-3.5875394924479442E-3</v>
      </c>
      <c r="P48" s="118">
        <f t="shared" si="48"/>
        <v>-4.3509501544088947E-3</v>
      </c>
      <c r="Q48" s="118">
        <f t="shared" si="45"/>
        <v>-5.1692613037472857E-3</v>
      </c>
      <c r="R48" s="119">
        <f t="shared" si="49"/>
        <v>-3.7870438667322315E-3</v>
      </c>
      <c r="S48" s="69"/>
    </row>
    <row r="49" spans="2:20" x14ac:dyDescent="0.2">
      <c r="B49" s="64">
        <v>44039</v>
      </c>
      <c r="C49" s="90">
        <v>0.94737317025802459</v>
      </c>
      <c r="D49" s="91">
        <v>0.81028760418652412</v>
      </c>
      <c r="E49" s="91">
        <v>0.70718565656260968</v>
      </c>
      <c r="F49" s="91" t="s">
        <v>34</v>
      </c>
      <c r="G49" s="91">
        <v>0.67305897839175088</v>
      </c>
      <c r="H49" s="91" t="s">
        <v>34</v>
      </c>
      <c r="I49" s="91">
        <v>0.67634738774984926</v>
      </c>
      <c r="J49" s="92">
        <v>0.67542608966084305</v>
      </c>
      <c r="K49" s="117">
        <f t="shared" si="42"/>
        <v>-2.8774871745462782E-3</v>
      </c>
      <c r="L49" s="118">
        <f t="shared" si="46"/>
        <v>-3.881074751907132E-3</v>
      </c>
      <c r="M49" s="118">
        <f t="shared" si="43"/>
        <v>-5.9315974115564662E-3</v>
      </c>
      <c r="N49" s="118"/>
      <c r="O49" s="118">
        <f t="shared" si="44"/>
        <v>-2.1490932118980455E-3</v>
      </c>
      <c r="P49" s="118"/>
      <c r="Q49" s="118">
        <f t="shared" si="45"/>
        <v>-3.0842634666266022E-3</v>
      </c>
      <c r="R49" s="119">
        <f t="shared" si="49"/>
        <v>-5.3020231877373147E-3</v>
      </c>
      <c r="S49" s="69"/>
    </row>
    <row r="50" spans="2:20" x14ac:dyDescent="0.2">
      <c r="B50" s="64">
        <v>44061</v>
      </c>
      <c r="C50" s="90">
        <v>0.94989999999999997</v>
      </c>
      <c r="D50" s="91">
        <v>0.81320000000000003</v>
      </c>
      <c r="E50" s="91">
        <v>0.71209999999999996</v>
      </c>
      <c r="F50" s="91">
        <v>0.68520000000000003</v>
      </c>
      <c r="G50" s="91">
        <v>0.67710000000000004</v>
      </c>
      <c r="H50" s="91">
        <v>0.67669999999999997</v>
      </c>
      <c r="I50" s="91">
        <v>0.67989999999999995</v>
      </c>
      <c r="J50" s="92">
        <v>0.68169999999999997</v>
      </c>
      <c r="K50" s="117">
        <f t="shared" si="42"/>
        <v>-2.1796619495773051E-4</v>
      </c>
      <c r="L50" s="118">
        <f t="shared" si="46"/>
        <v>-3.0075021944786506E-4</v>
      </c>
      <c r="M50" s="118">
        <f t="shared" si="43"/>
        <v>9.7633897720283969E-4</v>
      </c>
      <c r="N50" s="118">
        <f t="shared" si="47"/>
        <v>3.9010109221579992E-3</v>
      </c>
      <c r="O50" s="118">
        <f t="shared" si="44"/>
        <v>3.841967312659289E-3</v>
      </c>
      <c r="P50" s="118">
        <f t="shared" si="48"/>
        <v>2.8162476800088765E-3</v>
      </c>
      <c r="Q50" s="118">
        <f t="shared" si="45"/>
        <v>2.1521802930799527E-3</v>
      </c>
      <c r="R50" s="119">
        <f t="shared" si="49"/>
        <v>3.9375457548758153E-3</v>
      </c>
      <c r="S50" s="69"/>
    </row>
    <row r="51" spans="2:20" x14ac:dyDescent="0.2">
      <c r="B51" s="64">
        <v>44082</v>
      </c>
      <c r="C51" s="90">
        <v>0.9477191911537679</v>
      </c>
      <c r="D51" s="91">
        <v>0.81061146076809099</v>
      </c>
      <c r="E51" s="91">
        <v>0.70845205461418637</v>
      </c>
      <c r="F51" s="91">
        <v>0.68136431935793229</v>
      </c>
      <c r="G51" s="91">
        <v>0.67256377429774006</v>
      </c>
      <c r="H51" s="91">
        <v>0.67246875703167164</v>
      </c>
      <c r="I51" s="91">
        <v>0.67545841256350092</v>
      </c>
      <c r="J51" s="92">
        <v>0.6773186316043438</v>
      </c>
      <c r="K51" s="117">
        <f t="shared" si="42"/>
        <v>-2.513295707144203E-3</v>
      </c>
      <c r="L51" s="118">
        <f t="shared" si="46"/>
        <v>-3.4829449171446258E-3</v>
      </c>
      <c r="M51" s="118">
        <f t="shared" si="43"/>
        <v>-4.1514619174474188E-3</v>
      </c>
      <c r="N51" s="118">
        <f t="shared" si="47"/>
        <v>-1.718725905259344E-3</v>
      </c>
      <c r="O51" s="118">
        <f t="shared" si="44"/>
        <v>-2.8832634259773338E-3</v>
      </c>
      <c r="P51" s="118">
        <f t="shared" si="48"/>
        <v>-3.4541220503316872E-3</v>
      </c>
      <c r="Q51" s="118">
        <f t="shared" si="45"/>
        <v>-4.3945861923588847E-3</v>
      </c>
      <c r="R51" s="119">
        <f t="shared" si="49"/>
        <v>-2.5148823427962874E-3</v>
      </c>
      <c r="S51" s="69"/>
    </row>
    <row r="52" spans="2:20" ht="15" x14ac:dyDescent="0.25">
      <c r="B52" s="59">
        <v>44116</v>
      </c>
      <c r="C52" s="102">
        <v>0.94641938662278802</v>
      </c>
      <c r="D52" s="103" t="s">
        <v>34</v>
      </c>
      <c r="E52" s="103">
        <v>0.7096659737668688</v>
      </c>
      <c r="F52" s="103" t="s">
        <v>34</v>
      </c>
      <c r="G52" s="103">
        <v>0.67303117267775914</v>
      </c>
      <c r="H52" s="103">
        <v>0.67316703136882106</v>
      </c>
      <c r="I52" s="103" t="s">
        <v>34</v>
      </c>
      <c r="J52" s="104">
        <v>0.67669474438272759</v>
      </c>
      <c r="K52" s="126">
        <f t="shared" si="42"/>
        <v>-3.8813567846598396E-3</v>
      </c>
      <c r="L52" s="127"/>
      <c r="M52" s="127">
        <f t="shared" si="43"/>
        <v>-2.4450943436987727E-3</v>
      </c>
      <c r="N52" s="127"/>
      <c r="O52" s="127">
        <f t="shared" si="44"/>
        <v>-2.1903168755164071E-3</v>
      </c>
      <c r="P52" s="127">
        <f t="shared" si="48"/>
        <v>-2.419334329581746E-3</v>
      </c>
      <c r="Q52" s="127"/>
      <c r="R52" s="128">
        <f t="shared" si="49"/>
        <v>-3.4336791831912628E-3</v>
      </c>
      <c r="S52" s="61" t="s">
        <v>43</v>
      </c>
      <c r="T52" s="20"/>
    </row>
    <row r="53" spans="2:20" x14ac:dyDescent="0.2">
      <c r="B53" s="64">
        <v>44138</v>
      </c>
      <c r="C53" s="102">
        <v>0.95122241350012371</v>
      </c>
      <c r="D53" s="103">
        <v>0.81207175139734711</v>
      </c>
      <c r="E53" s="103">
        <v>0.71173888619448278</v>
      </c>
      <c r="F53" s="103">
        <v>0.68278699383467256</v>
      </c>
      <c r="G53" s="103">
        <v>0.67471449130465599</v>
      </c>
      <c r="H53" s="103">
        <v>0.67450372734077046</v>
      </c>
      <c r="I53" s="103">
        <v>0.67687501478709389</v>
      </c>
      <c r="J53" s="104">
        <v>0.67771362799221435</v>
      </c>
      <c r="K53" s="126">
        <f t="shared" si="42"/>
        <v>1.1738911149539177E-3</v>
      </c>
      <c r="L53" s="127">
        <f t="shared" si="46"/>
        <v>-1.687751303606766E-3</v>
      </c>
      <c r="M53" s="127">
        <f t="shared" si="43"/>
        <v>4.687327772299188E-4</v>
      </c>
      <c r="N53" s="127">
        <f t="shared" si="47"/>
        <v>3.6566455798148212E-4</v>
      </c>
      <c r="O53" s="127">
        <f t="shared" si="44"/>
        <v>3.0530545802087694E-4</v>
      </c>
      <c r="P53" s="127">
        <f t="shared" si="48"/>
        <v>-4.3845589175217636E-4</v>
      </c>
      <c r="Q53" s="127">
        <f t="shared" si="45"/>
        <v>-2.3065570601604746E-3</v>
      </c>
      <c r="R53" s="128">
        <f t="shared" si="49"/>
        <v>-1.9331723468731798E-3</v>
      </c>
      <c r="S53" s="177"/>
    </row>
    <row r="54" spans="2:20" ht="13.5" thickBot="1" x14ac:dyDescent="0.25">
      <c r="B54" s="67">
        <v>44153</v>
      </c>
      <c r="C54" s="96">
        <v>0.94815931718303714</v>
      </c>
      <c r="D54" s="97">
        <v>0.81183506179970089</v>
      </c>
      <c r="E54" s="97">
        <v>0.71083716280390752</v>
      </c>
      <c r="F54" s="97">
        <v>0.68322882229548254</v>
      </c>
      <c r="G54" s="97">
        <v>0.67497232356684556</v>
      </c>
      <c r="H54" s="97">
        <v>0.67584176512372784</v>
      </c>
      <c r="I54" s="97">
        <v>0.67749274283444205</v>
      </c>
      <c r="J54" s="98">
        <v>0.67811035911086337</v>
      </c>
      <c r="K54" s="123">
        <f t="shared" si="42"/>
        <v>-2.0500573697682656E-3</v>
      </c>
      <c r="L54" s="124">
        <f t="shared" si="46"/>
        <v>-1.9787232824530765E-3</v>
      </c>
      <c r="M54" s="124">
        <f t="shared" si="43"/>
        <v>-7.987911355183952E-4</v>
      </c>
      <c r="N54" s="124">
        <f t="shared" si="47"/>
        <v>1.012996779904185E-3</v>
      </c>
      <c r="O54" s="124">
        <f t="shared" si="44"/>
        <v>6.8755748181814624E-4</v>
      </c>
      <c r="P54" s="124">
        <f t="shared" si="48"/>
        <v>1.5444110045967907E-3</v>
      </c>
      <c r="Q54" s="124">
        <f t="shared" si="45"/>
        <v>-1.3960444708412956E-3</v>
      </c>
      <c r="R54" s="125">
        <f t="shared" si="49"/>
        <v>-1.3489076181346649E-3</v>
      </c>
      <c r="S54" s="176" t="s">
        <v>42</v>
      </c>
    </row>
    <row r="55" spans="2:20" ht="13.5" thickTop="1" x14ac:dyDescent="0.2">
      <c r="B55" s="64">
        <v>44208</v>
      </c>
      <c r="C55" s="90">
        <v>0.94984492280163491</v>
      </c>
      <c r="D55" s="91">
        <v>0.81268537585457024</v>
      </c>
      <c r="E55" s="91">
        <v>0.7077421687051686</v>
      </c>
      <c r="F55" s="91">
        <v>0.67906869696475503</v>
      </c>
      <c r="G55" s="91">
        <v>0.67070511147489031</v>
      </c>
      <c r="H55" s="91">
        <v>0.67026590156522015</v>
      </c>
      <c r="I55" s="91">
        <v>0.67251761461754134</v>
      </c>
      <c r="J55" s="92">
        <v>0.67372519082450499</v>
      </c>
      <c r="K55" s="117">
        <f t="shared" si="42"/>
        <v>-2.7593565847772172E-4</v>
      </c>
      <c r="L55" s="118">
        <f t="shared" si="46"/>
        <v>-9.3339824220373124E-4</v>
      </c>
      <c r="M55" s="118">
        <f t="shared" si="43"/>
        <v>-5.1493259790961199E-3</v>
      </c>
      <c r="N55" s="118">
        <f t="shared" si="47"/>
        <v>-5.0820908223728756E-3</v>
      </c>
      <c r="O55" s="118">
        <f t="shared" si="44"/>
        <v>-5.6388442037951236E-3</v>
      </c>
      <c r="P55" s="118">
        <f t="shared" si="48"/>
        <v>-6.7185808253401591E-3</v>
      </c>
      <c r="Q55" s="118">
        <f t="shared" si="45"/>
        <v>-8.7292340425498827E-3</v>
      </c>
      <c r="R55" s="119">
        <f t="shared" si="49"/>
        <v>-7.8069318034489354E-3</v>
      </c>
      <c r="S55" s="69"/>
    </row>
    <row r="56" spans="2:20" x14ac:dyDescent="0.2">
      <c r="B56" s="64">
        <v>44222</v>
      </c>
      <c r="C56" s="90">
        <v>0.95009685947968603</v>
      </c>
      <c r="D56" s="91">
        <v>0.81343697237902568</v>
      </c>
      <c r="E56" s="91">
        <v>0.70967802523978973</v>
      </c>
      <c r="F56" s="91">
        <v>0.68243255137062531</v>
      </c>
      <c r="G56" s="91">
        <v>0.67311981087728734</v>
      </c>
      <c r="H56" s="91">
        <v>0.67383751177942364</v>
      </c>
      <c r="I56" s="91">
        <v>0.67575464275233221</v>
      </c>
      <c r="J56" s="92">
        <v>0.67677366063881084</v>
      </c>
      <c r="K56" s="117">
        <f t="shared" si="42"/>
        <v>-1.0769046863923215E-5</v>
      </c>
      <c r="L56" s="118">
        <f t="shared" si="46"/>
        <v>-9.4306061538818042E-6</v>
      </c>
      <c r="M56" s="118">
        <f t="shared" si="43"/>
        <v>-2.4281539712178724E-3</v>
      </c>
      <c r="N56" s="118">
        <f t="shared" si="47"/>
        <v>-1.5363659200495761E-4</v>
      </c>
      <c r="O56" s="118">
        <f t="shared" si="44"/>
        <v>-2.0589053490159825E-3</v>
      </c>
      <c r="P56" s="118">
        <f t="shared" si="48"/>
        <v>-1.425735024862651E-3</v>
      </c>
      <c r="Q56" s="118">
        <f t="shared" si="45"/>
        <v>-3.9579517908205908E-3</v>
      </c>
      <c r="R56" s="119">
        <f t="shared" si="49"/>
        <v>-3.3174594495072318E-3</v>
      </c>
      <c r="S56" s="69"/>
    </row>
    <row r="57" spans="2:20" x14ac:dyDescent="0.2">
      <c r="B57" s="59">
        <v>44238</v>
      </c>
      <c r="C57" s="102">
        <v>0.94566460044360967</v>
      </c>
      <c r="D57" s="103">
        <v>0.81144883909544496</v>
      </c>
      <c r="E57" s="103">
        <v>0.7079126286173576</v>
      </c>
      <c r="F57" s="103">
        <v>0.68023646214901601</v>
      </c>
      <c r="G57" s="103">
        <v>0.67135201275069667</v>
      </c>
      <c r="H57" s="103">
        <v>0.67120065403529516</v>
      </c>
      <c r="I57" s="103">
        <v>0.67375595262561172</v>
      </c>
      <c r="J57" s="104">
        <v>0.67477207563406028</v>
      </c>
      <c r="K57" s="126">
        <f t="shared" ref="K57:K65" si="50">C57/$C$6-1</f>
        <v>-4.6757789989000376E-3</v>
      </c>
      <c r="L57" s="127">
        <f t="shared" ref="L57:L65" si="51">D57/$D$6-1</f>
        <v>-2.4535222835510018E-3</v>
      </c>
      <c r="M57" s="127">
        <f t="shared" ref="M57:M65" si="52">E57/$E$6-1</f>
        <v>-4.9097158978641531E-3</v>
      </c>
      <c r="N57" s="127">
        <f t="shared" ref="N57:N65" si="53">F57/$F$6-1</f>
        <v>-3.3711733544813383E-3</v>
      </c>
      <c r="O57" s="127">
        <f t="shared" ref="O57:O65" si="54">G57/$G$6-1</f>
        <v>-4.6797736833955605E-3</v>
      </c>
      <c r="P57" s="127">
        <f t="shared" ref="P57:P65" si="55">H57/$H$6-1</f>
        <v>-5.3333510860905653E-3</v>
      </c>
      <c r="Q57" s="127">
        <f t="shared" ref="Q57:Q65" si="56">I57/$I$6-1</f>
        <v>-6.9039610101516713E-3</v>
      </c>
      <c r="R57" s="128">
        <f t="shared" ref="R57:R65" si="57">J57/$J$6-1</f>
        <v>-6.2651876837583886E-3</v>
      </c>
      <c r="S57" s="61" t="s">
        <v>45</v>
      </c>
    </row>
    <row r="58" spans="2:20" x14ac:dyDescent="0.2">
      <c r="B58" s="59">
        <v>44241</v>
      </c>
      <c r="C58" s="102">
        <v>0.95017280099950774</v>
      </c>
      <c r="D58" s="103">
        <v>0.81325596978420656</v>
      </c>
      <c r="E58" s="103">
        <v>0.71092930456562553</v>
      </c>
      <c r="F58" s="103">
        <v>0.68420207171399561</v>
      </c>
      <c r="G58" s="103">
        <v>0.67506029499895304</v>
      </c>
      <c r="H58" s="103">
        <v>0.67553038804651966</v>
      </c>
      <c r="I58" s="103">
        <v>0.6778918703003407</v>
      </c>
      <c r="J58" s="104">
        <v>0.67783280223281706</v>
      </c>
      <c r="K58" s="126">
        <f t="shared" si="50"/>
        <v>6.9160384799982211E-5</v>
      </c>
      <c r="L58" s="127">
        <f t="shared" si="51"/>
        <v>-2.3194432756190597E-4</v>
      </c>
      <c r="M58" s="127">
        <f t="shared" si="52"/>
        <v>-6.6927038939934569E-4</v>
      </c>
      <c r="N58" s="127">
        <f t="shared" si="53"/>
        <v>2.4389250856902134E-3</v>
      </c>
      <c r="O58" s="127">
        <f t="shared" si="54"/>
        <v>8.1798048502901288E-4</v>
      </c>
      <c r="P58" s="127">
        <f t="shared" si="55"/>
        <v>1.0829746337095436E-3</v>
      </c>
      <c r="Q58" s="127">
        <f t="shared" si="56"/>
        <v>-8.077425732604393E-4</v>
      </c>
      <c r="R58" s="128">
        <f t="shared" si="57"/>
        <v>-1.7576648001108586E-3</v>
      </c>
      <c r="S58" s="61" t="s">
        <v>46</v>
      </c>
    </row>
    <row r="59" spans="2:20" x14ac:dyDescent="0.2">
      <c r="B59" s="64">
        <v>44242</v>
      </c>
      <c r="C59" s="90">
        <v>0.94532273030076741</v>
      </c>
      <c r="D59" s="91">
        <v>0.81284705441283067</v>
      </c>
      <c r="E59" s="91">
        <v>0.70992557899868936</v>
      </c>
      <c r="F59" s="91">
        <v>0.68154708823521204</v>
      </c>
      <c r="G59" s="91">
        <v>0.67284829247128308</v>
      </c>
      <c r="H59" s="91">
        <v>0.67266834501145467</v>
      </c>
      <c r="I59" s="91">
        <v>0.67559575370876401</v>
      </c>
      <c r="J59" s="92">
        <v>0.67542412709434174</v>
      </c>
      <c r="K59" s="117">
        <f t="shared" si="50"/>
        <v>-5.035601745197682E-3</v>
      </c>
      <c r="L59" s="118">
        <f t="shared" si="51"/>
        <v>-7.3464033099057691E-4</v>
      </c>
      <c r="M59" s="118">
        <f t="shared" si="52"/>
        <v>-2.0801755197595861E-3</v>
      </c>
      <c r="N59" s="118">
        <f t="shared" si="53"/>
        <v>-1.4509473578772081E-3</v>
      </c>
      <c r="O59" s="118">
        <f t="shared" si="54"/>
        <v>-2.4614479141391588E-3</v>
      </c>
      <c r="P59" s="118">
        <f t="shared" si="55"/>
        <v>-3.1583483412019886E-3</v>
      </c>
      <c r="Q59" s="118">
        <f t="shared" si="56"/>
        <v>-4.1921494690623229E-3</v>
      </c>
      <c r="R59" s="119">
        <f t="shared" si="57"/>
        <v>-5.3049134535385623E-3</v>
      </c>
      <c r="S59" s="69"/>
    </row>
    <row r="60" spans="2:20" x14ac:dyDescent="0.2">
      <c r="B60" s="64">
        <v>44278</v>
      </c>
      <c r="C60" s="90">
        <v>0.94509194459326806</v>
      </c>
      <c r="D60" s="91">
        <v>0.81400457403482673</v>
      </c>
      <c r="E60" s="91">
        <v>0.71052338740167464</v>
      </c>
      <c r="F60" s="91">
        <v>0.68363157832408528</v>
      </c>
      <c r="G60" s="91">
        <v>0.67519358351726899</v>
      </c>
      <c r="H60" s="91">
        <v>0.67552650216664589</v>
      </c>
      <c r="I60" s="91">
        <v>0.67723532244691798</v>
      </c>
      <c r="J60" s="92">
        <v>0.6771061287149529</v>
      </c>
      <c r="K60" s="117">
        <f t="shared" si="50"/>
        <v>-5.278506686788198E-3</v>
      </c>
      <c r="L60" s="118">
        <f t="shared" si="51"/>
        <v>6.8834478671209176E-4</v>
      </c>
      <c r="M60" s="118">
        <f t="shared" si="52"/>
        <v>-1.2398552464412127E-3</v>
      </c>
      <c r="N60" s="118">
        <f t="shared" si="53"/>
        <v>1.6030831550781777E-3</v>
      </c>
      <c r="O60" s="118">
        <f t="shared" si="54"/>
        <v>1.0155888271445868E-3</v>
      </c>
      <c r="P60" s="118">
        <f t="shared" si="55"/>
        <v>1.077216064958364E-3</v>
      </c>
      <c r="Q60" s="118">
        <f t="shared" si="56"/>
        <v>-1.7754743908429127E-3</v>
      </c>
      <c r="R60" s="119">
        <f t="shared" si="57"/>
        <v>-2.827834710760091E-3</v>
      </c>
      <c r="S60" s="69"/>
    </row>
    <row r="61" spans="2:20" x14ac:dyDescent="0.2">
      <c r="B61" s="64">
        <v>44294</v>
      </c>
      <c r="C61" s="90">
        <v>0.95559045292720091</v>
      </c>
      <c r="D61" s="91">
        <v>0.81595377441188455</v>
      </c>
      <c r="E61" s="91">
        <v>0.70946561489769489</v>
      </c>
      <c r="F61" s="91">
        <v>0.68003054172280319</v>
      </c>
      <c r="G61" s="91">
        <v>0.67117222360884488</v>
      </c>
      <c r="H61" s="91">
        <v>0.67212337368981812</v>
      </c>
      <c r="I61" s="91">
        <v>0.67380803962025482</v>
      </c>
      <c r="J61" s="92">
        <v>0.67437808571146529</v>
      </c>
      <c r="K61" s="117">
        <f t="shared" si="50"/>
        <v>5.771309098050903E-3</v>
      </c>
      <c r="L61" s="118">
        <f t="shared" si="51"/>
        <v>3.084574686634145E-3</v>
      </c>
      <c r="M61" s="118">
        <f t="shared" si="52"/>
        <v>-2.7267324385552572E-3</v>
      </c>
      <c r="N61" s="118">
        <f t="shared" si="53"/>
        <v>-3.6728717258248667E-3</v>
      </c>
      <c r="O61" s="118">
        <f t="shared" si="54"/>
        <v>-4.9463220305495659E-3</v>
      </c>
      <c r="P61" s="118">
        <f t="shared" si="55"/>
        <v>-3.9659530343552074E-3</v>
      </c>
      <c r="Q61" s="118">
        <f t="shared" si="56"/>
        <v>-6.8271863443971625E-3</v>
      </c>
      <c r="R61" s="119">
        <f t="shared" si="57"/>
        <v>-6.8454154612883622E-3</v>
      </c>
      <c r="S61" s="69"/>
    </row>
    <row r="62" spans="2:20" x14ac:dyDescent="0.2">
      <c r="B62" s="64">
        <v>44321</v>
      </c>
      <c r="C62" s="90">
        <v>0.94320027425679775</v>
      </c>
      <c r="D62" s="91">
        <v>0.80854347344207333</v>
      </c>
      <c r="E62" s="91">
        <v>0.70687999153327208</v>
      </c>
      <c r="F62" s="91">
        <v>0.67788728489224892</v>
      </c>
      <c r="G62" s="91">
        <v>0.67025080787878477</v>
      </c>
      <c r="H62" s="91">
        <v>0.66986357498533733</v>
      </c>
      <c r="I62" s="91">
        <v>0.6719649088859756</v>
      </c>
      <c r="J62" s="92">
        <v>0.67226247628423563</v>
      </c>
      <c r="K62" s="117">
        <f t="shared" si="50"/>
        <v>-7.269514178403047E-3</v>
      </c>
      <c r="L62" s="118">
        <f t="shared" si="51"/>
        <v>-6.0252043593180815E-3</v>
      </c>
      <c r="M62" s="118">
        <f t="shared" si="52"/>
        <v>-6.3612610290536553E-3</v>
      </c>
      <c r="N62" s="118">
        <f t="shared" si="53"/>
        <v>-6.8130026348430794E-3</v>
      </c>
      <c r="O62" s="118">
        <f t="shared" si="54"/>
        <v>-6.3123769399815455E-3</v>
      </c>
      <c r="P62" s="118">
        <f t="shared" si="55"/>
        <v>-7.3147972154392615E-3</v>
      </c>
      <c r="Q62" s="118">
        <f t="shared" si="56"/>
        <v>-9.5439056912468567E-3</v>
      </c>
      <c r="R62" s="119">
        <f t="shared" si="57"/>
        <v>-9.9610671205943024E-3</v>
      </c>
      <c r="S62" s="69"/>
    </row>
    <row r="63" spans="2:20" x14ac:dyDescent="0.2">
      <c r="B63" s="59">
        <v>44325</v>
      </c>
      <c r="C63" s="102">
        <v>0.94434949896866505</v>
      </c>
      <c r="D63" s="103">
        <v>0.80915290223713343</v>
      </c>
      <c r="E63" s="103">
        <v>0.70461021892977826</v>
      </c>
      <c r="F63" s="103">
        <v>0.67600445580259649</v>
      </c>
      <c r="G63" s="103">
        <v>0.66758782453821353</v>
      </c>
      <c r="H63" s="103">
        <v>0.66778283170245445</v>
      </c>
      <c r="I63" s="103">
        <v>0.66963306410706636</v>
      </c>
      <c r="J63" s="104">
        <v>0.66931822852589506</v>
      </c>
      <c r="K63" s="126">
        <f t="shared" si="50"/>
        <v>-6.0599403077538083E-3</v>
      </c>
      <c r="L63" s="127">
        <f t="shared" si="51"/>
        <v>-5.2760091930413866E-3</v>
      </c>
      <c r="M63" s="127">
        <f t="shared" si="52"/>
        <v>-9.5518082428662776E-3</v>
      </c>
      <c r="N63" s="127">
        <f t="shared" si="53"/>
        <v>-9.5715753530212222E-3</v>
      </c>
      <c r="O63" s="127">
        <f t="shared" si="54"/>
        <v>-1.0260411846967021E-2</v>
      </c>
      <c r="P63" s="127">
        <f t="shared" si="55"/>
        <v>-1.0398295325866336E-2</v>
      </c>
      <c r="Q63" s="127">
        <f t="shared" si="56"/>
        <v>-1.2980974862138006E-2</v>
      </c>
      <c r="R63" s="128">
        <f t="shared" si="57"/>
        <v>-1.4297051965251328E-2</v>
      </c>
      <c r="S63" s="61" t="s">
        <v>51</v>
      </c>
    </row>
    <row r="64" spans="2:20" x14ac:dyDescent="0.2">
      <c r="B64" s="137">
        <v>44364</v>
      </c>
      <c r="C64" s="90">
        <v>0.94490532428667962</v>
      </c>
      <c r="D64" s="91">
        <v>0.81070968301345003</v>
      </c>
      <c r="E64" s="91">
        <v>0.7060977481912345</v>
      </c>
      <c r="F64" s="91">
        <v>0.67946357949665792</v>
      </c>
      <c r="G64" s="91">
        <v>0.67179156948015972</v>
      </c>
      <c r="H64" s="91">
        <v>0.67201194457152247</v>
      </c>
      <c r="I64" s="91">
        <v>0.67353662248614921</v>
      </c>
      <c r="J64" s="92">
        <v>0.673508891944123</v>
      </c>
      <c r="K64" s="117">
        <f t="shared" si="50"/>
        <v>-5.4749269727870642E-3</v>
      </c>
      <c r="L64" s="118">
        <f t="shared" si="51"/>
        <v>-3.3621963866512505E-3</v>
      </c>
      <c r="M64" s="118">
        <f t="shared" si="52"/>
        <v>-7.4608356347298788E-3</v>
      </c>
      <c r="N64" s="118">
        <f t="shared" si="53"/>
        <v>-4.5035400737261089E-3</v>
      </c>
      <c r="O64" s="118">
        <f t="shared" si="54"/>
        <v>-4.0281040746971142E-3</v>
      </c>
      <c r="P64" s="118">
        <f t="shared" si="55"/>
        <v>-4.1310822353179955E-3</v>
      </c>
      <c r="Q64" s="118">
        <f t="shared" si="56"/>
        <v>-7.2272470484902041E-3</v>
      </c>
      <c r="R64" s="119">
        <f t="shared" si="57"/>
        <v>-8.1254745159620168E-3</v>
      </c>
      <c r="S64" s="69"/>
    </row>
    <row r="65" spans="2:19" x14ac:dyDescent="0.2">
      <c r="B65" s="64">
        <v>44390</v>
      </c>
      <c r="C65" s="90">
        <v>0.94180760975473676</v>
      </c>
      <c r="D65" s="91">
        <v>0.80735805438474262</v>
      </c>
      <c r="E65" s="91">
        <v>0.70331462637423459</v>
      </c>
      <c r="F65" s="91">
        <v>0.67661854307464642</v>
      </c>
      <c r="G65" s="91">
        <v>0.6681420354540204</v>
      </c>
      <c r="H65" s="91">
        <v>0.66833426019166697</v>
      </c>
      <c r="I65" s="91">
        <v>0.67005715811838251</v>
      </c>
      <c r="J65" s="92">
        <v>0.67048909696459025</v>
      </c>
      <c r="K65" s="117">
        <f t="shared" si="50"/>
        <v>-8.7353115763171285E-3</v>
      </c>
      <c r="L65" s="118">
        <f t="shared" si="51"/>
        <v>-7.4824873675437553E-3</v>
      </c>
      <c r="M65" s="118">
        <f t="shared" si="52"/>
        <v>-1.137298152338051E-2</v>
      </c>
      <c r="N65" s="118">
        <f t="shared" si="53"/>
        <v>-8.6718631037431271E-3</v>
      </c>
      <c r="O65" s="118">
        <f t="shared" si="54"/>
        <v>-9.438760427634918E-3</v>
      </c>
      <c r="P65" s="118">
        <f t="shared" si="55"/>
        <v>-9.5811216175524239E-3</v>
      </c>
      <c r="Q65" s="118">
        <f t="shared" si="56"/>
        <v>-1.2355873026442032E-2</v>
      </c>
      <c r="R65" s="119">
        <f t="shared" si="57"/>
        <v>-1.2572717526721955E-2</v>
      </c>
      <c r="S65" s="69"/>
    </row>
    <row r="66" spans="2:19" x14ac:dyDescent="0.2">
      <c r="B66" s="64">
        <v>44391</v>
      </c>
      <c r="C66" s="102">
        <v>0.94177481659952555</v>
      </c>
      <c r="D66" s="103">
        <v>0.80781458380001525</v>
      </c>
      <c r="E66" s="103">
        <v>0.70407994965733001</v>
      </c>
      <c r="F66" s="103">
        <v>0.67604785099025877</v>
      </c>
      <c r="G66" s="103">
        <v>0.66756736020751062</v>
      </c>
      <c r="H66" s="103">
        <v>0.66793329570357685</v>
      </c>
      <c r="I66" s="103">
        <v>0.66963169773173514</v>
      </c>
      <c r="J66" s="104">
        <v>0.67049759262028741</v>
      </c>
      <c r="K66" s="126">
        <f t="shared" ref="K66:K67" si="58">C66/$C$6-1</f>
        <v>-8.769826796247604E-3</v>
      </c>
      <c r="L66" s="127">
        <f t="shared" ref="L66:L67" si="59">D66/$D$6-1</f>
        <v>-6.9212575176288427E-3</v>
      </c>
      <c r="M66" s="127">
        <f t="shared" ref="M66:M68" si="60">E66/$E$6-1</f>
        <v>-1.0297190906828346E-2</v>
      </c>
      <c r="N66" s="127">
        <f t="shared" ref="N66:N68" si="61">F66/$F$6-1</f>
        <v>-9.507996145836084E-3</v>
      </c>
      <c r="O66" s="127">
        <f t="shared" ref="O66:O68" si="62">G66/$G$6-1</f>
        <v>-1.0290751462965431E-2</v>
      </c>
      <c r="P66" s="127">
        <f t="shared" ref="P66:P68" si="63">H66/$H$6-1</f>
        <v>-1.0175319494602042E-2</v>
      </c>
      <c r="Q66" s="127">
        <f t="shared" ref="Q66:Q68" si="64">I66/$I$6-1</f>
        <v>-1.2982988858339373E-2</v>
      </c>
      <c r="R66" s="128">
        <f t="shared" ref="R66:R68" si="65">J66/$J$6-1</f>
        <v>-1.2560206000053031E-2</v>
      </c>
      <c r="S66" s="61" t="s">
        <v>52</v>
      </c>
    </row>
    <row r="67" spans="2:19" x14ac:dyDescent="0.2">
      <c r="B67" s="64">
        <v>44396</v>
      </c>
      <c r="C67" s="180">
        <v>0.94155615907829282</v>
      </c>
      <c r="D67" s="181">
        <v>0.80992352650171862</v>
      </c>
      <c r="E67" s="181">
        <v>0.70455337227004833</v>
      </c>
      <c r="F67" s="181">
        <v>0.67771833240154511</v>
      </c>
      <c r="G67" s="181">
        <v>0.669033260469166</v>
      </c>
      <c r="H67" s="181">
        <v>0.66888136420984201</v>
      </c>
      <c r="I67" s="181">
        <v>0.67083550439534612</v>
      </c>
      <c r="J67" s="182">
        <v>0.67141132287637317</v>
      </c>
      <c r="K67" s="138">
        <f t="shared" si="58"/>
        <v>-8.9999666649546173E-3</v>
      </c>
      <c r="L67" s="139">
        <f t="shared" si="59"/>
        <v>-4.3286499958347102E-3</v>
      </c>
      <c r="M67" s="139">
        <f t="shared" si="60"/>
        <v>-9.6317157858231139E-3</v>
      </c>
      <c r="N67" s="139">
        <f t="shared" si="61"/>
        <v>-7.0605385020575673E-3</v>
      </c>
      <c r="O67" s="139">
        <f t="shared" si="62"/>
        <v>-8.1174650908723001E-3</v>
      </c>
      <c r="P67" s="139">
        <f t="shared" si="63"/>
        <v>-8.7703564356447217E-3</v>
      </c>
      <c r="Q67" s="139">
        <f t="shared" si="64"/>
        <v>-1.1208613990580818E-2</v>
      </c>
      <c r="R67" s="140">
        <f t="shared" si="65"/>
        <v>-1.1214558191960489E-2</v>
      </c>
      <c r="S67" s="61" t="s">
        <v>53</v>
      </c>
    </row>
    <row r="68" spans="2:19" x14ac:dyDescent="0.2">
      <c r="B68" s="64">
        <v>44453</v>
      </c>
      <c r="C68" s="90">
        <v>0.94405840066328994</v>
      </c>
      <c r="D68" s="91">
        <v>0.80998872987330139</v>
      </c>
      <c r="E68" s="91">
        <v>0.70555755810425302</v>
      </c>
      <c r="F68" s="91">
        <v>0.67923644288592377</v>
      </c>
      <c r="G68" s="91">
        <v>0.66927439988970105</v>
      </c>
      <c r="H68" s="91">
        <v>0.66852264008823725</v>
      </c>
      <c r="I68" s="91">
        <v>0.6703847847848543</v>
      </c>
      <c r="J68" s="92">
        <v>0.67164381545973451</v>
      </c>
      <c r="K68" s="117">
        <f>C68/$C$6-1</f>
        <v>-6.3663250385519454E-3</v>
      </c>
      <c r="L68" s="118">
        <f>D68/$D$6-1</f>
        <v>-4.2484928860775373E-3</v>
      </c>
      <c r="M68" s="118">
        <f t="shared" si="60"/>
        <v>-8.2201636723909788E-3</v>
      </c>
      <c r="N68" s="118">
        <f t="shared" si="61"/>
        <v>-4.8363227257013364E-3</v>
      </c>
      <c r="O68" s="118">
        <f t="shared" si="62"/>
        <v>-7.7599612209763302E-3</v>
      </c>
      <c r="P68" s="118">
        <f t="shared" si="63"/>
        <v>-9.301957407390038E-3</v>
      </c>
      <c r="Q68" s="118">
        <f t="shared" si="64"/>
        <v>-1.1872961159804518E-2</v>
      </c>
      <c r="R68" s="119">
        <f t="shared" si="65"/>
        <v>-1.0872167061630411E-2</v>
      </c>
      <c r="S68" s="177"/>
    </row>
    <row r="69" spans="2:19" x14ac:dyDescent="0.2">
      <c r="B69" s="59">
        <v>44494</v>
      </c>
      <c r="C69" s="102">
        <v>0.94607979350301852</v>
      </c>
      <c r="D69" s="103">
        <v>0.81229570614729996</v>
      </c>
      <c r="E69" s="103">
        <v>0.70834685206883885</v>
      </c>
      <c r="F69" s="103">
        <v>0.68174197535833825</v>
      </c>
      <c r="G69" s="103">
        <v>0.67182195217396834</v>
      </c>
      <c r="H69" s="103">
        <v>0.6725317441598101</v>
      </c>
      <c r="I69" s="103">
        <v>0.67426095857874468</v>
      </c>
      <c r="J69" s="104">
        <v>0.67515349352310094</v>
      </c>
      <c r="K69" s="126">
        <f>C69/$C$6-1</f>
        <v>-4.2387829347275696E-3</v>
      </c>
      <c r="L69" s="127">
        <f>D69/$D$6-1</f>
        <v>-1.4124347818254002E-3</v>
      </c>
      <c r="M69" s="127">
        <f t="shared" ref="M69" si="66">E69/$E$6-1</f>
        <v>-4.2993417920338395E-3</v>
      </c>
      <c r="N69" s="127">
        <f t="shared" ref="N69" si="67">F69/$F$6-1</f>
        <v>-1.165414112223262E-3</v>
      </c>
      <c r="O69" s="127">
        <f t="shared" ref="O69" si="68">G69/$G$6-1</f>
        <v>-3.9830598816309459E-3</v>
      </c>
      <c r="P69" s="127">
        <f t="shared" ref="P69" si="69">H69/$H$6-1</f>
        <v>-3.3607800738398863E-3</v>
      </c>
      <c r="Q69" s="127">
        <f t="shared" ref="Q69" si="70">I69/$I$6-1</f>
        <v>-6.1595974022782274E-3</v>
      </c>
      <c r="R69" s="128">
        <f t="shared" ref="R69" si="71">J69/$J$6-1</f>
        <v>-5.7034747023435584E-3</v>
      </c>
      <c r="S69" s="61" t="s">
        <v>73</v>
      </c>
    </row>
    <row r="70" spans="2:19" x14ac:dyDescent="0.2">
      <c r="B70" s="59">
        <v>44676</v>
      </c>
      <c r="C70" s="102">
        <v>0.94819605870939661</v>
      </c>
      <c r="D70" s="103">
        <v>0.81361795493479649</v>
      </c>
      <c r="E70" s="103">
        <v>0.70979637106445947</v>
      </c>
      <c r="F70" s="103">
        <v>0.68257910650139841</v>
      </c>
      <c r="G70" s="103">
        <v>0.67334457089052335</v>
      </c>
      <c r="H70" s="103">
        <v>0.67307614873646138</v>
      </c>
      <c r="I70" s="103">
        <v>0.67518776482591736</v>
      </c>
      <c r="J70" s="104">
        <v>0.67570972200681845</v>
      </c>
      <c r="K70" s="126">
        <f>C70/$C$6-1</f>
        <v>-2.0113864381452462E-3</v>
      </c>
      <c r="L70" s="127">
        <f>D70/$D$6-1</f>
        <v>2.1305848045138909E-4</v>
      </c>
      <c r="M70" s="127">
        <f t="shared" ref="M70" si="72">E70/$E$6-1</f>
        <v>-2.2617990065904037E-3</v>
      </c>
      <c r="N70" s="127">
        <f t="shared" ref="N70" si="73">F70/$F$6-1</f>
        <v>6.1084429505475768E-5</v>
      </c>
      <c r="O70" s="127">
        <f t="shared" ref="O70" si="74">G70/$G$6-1</f>
        <v>-1.7256849475094649E-3</v>
      </c>
      <c r="P70" s="127">
        <f t="shared" ref="P70" si="75">H70/$H$6-1</f>
        <v>-2.5540152522390835E-3</v>
      </c>
      <c r="Q70" s="127">
        <f t="shared" ref="Q70" si="76">I70/$I$6-1</f>
        <v>-4.7935128290860218E-3</v>
      </c>
      <c r="R70" s="128">
        <f t="shared" ref="R70" si="77">J70/$J$6-1</f>
        <v>-4.8843186823607221E-3</v>
      </c>
      <c r="S70" s="177"/>
    </row>
    <row r="71" spans="2:19" x14ac:dyDescent="0.2">
      <c r="B71" s="59">
        <v>44848</v>
      </c>
      <c r="C71" s="102">
        <v>0.94247153033115316</v>
      </c>
      <c r="D71" s="103">
        <v>0.80837590145010962</v>
      </c>
      <c r="E71" s="103">
        <v>0.70376099501818479</v>
      </c>
      <c r="F71" s="103">
        <v>0.67755535983931003</v>
      </c>
      <c r="G71" s="103">
        <v>0.66879331561874167</v>
      </c>
      <c r="H71" s="103">
        <v>0.66797784639191704</v>
      </c>
      <c r="I71" s="103">
        <v>0.6701989283405384</v>
      </c>
      <c r="J71" s="104">
        <v>0.67124045432858892</v>
      </c>
      <c r="K71" s="126">
        <f t="shared" ref="K71:K72" si="78">C71/$C$6-1</f>
        <v>-8.0365265840288691E-3</v>
      </c>
      <c r="L71" s="127">
        <f t="shared" ref="L71:L72" si="79">D71/$D$6-1</f>
        <v>-6.2312073040431404E-3</v>
      </c>
      <c r="M71" s="127">
        <f t="shared" ref="M71:M72" si="80">E71/$E$6-1</f>
        <v>-1.0745535306479148E-2</v>
      </c>
      <c r="N71" s="127">
        <f t="shared" ref="N71:N72" si="81">F71/$F$6-1</f>
        <v>-7.299313049606182E-3</v>
      </c>
      <c r="O71" s="127">
        <f t="shared" ref="O71:O72" si="82">G71/$G$6-1</f>
        <v>-8.4731979378616096E-3</v>
      </c>
      <c r="P71" s="127">
        <f t="shared" ref="P71:P72" si="83">H71/$H$6-1</f>
        <v>-1.0109298873776207E-2</v>
      </c>
      <c r="Q71" s="127">
        <f t="shared" ref="Q71:Q72" si="84">I71/$I$6-1</f>
        <v>-1.2146907976825716E-2</v>
      </c>
      <c r="R71" s="128">
        <f t="shared" ref="R71:R72" si="85">J71/$J$6-1</f>
        <v>-1.1466195789890943E-2</v>
      </c>
      <c r="S71" s="177"/>
    </row>
    <row r="72" spans="2:19" x14ac:dyDescent="0.2">
      <c r="B72" s="59">
        <v>44852</v>
      </c>
      <c r="C72" s="102">
        <v>0.93903670338882927</v>
      </c>
      <c r="D72" s="103">
        <v>0.80473941199272947</v>
      </c>
      <c r="E72" s="103">
        <v>0.70121624082143619</v>
      </c>
      <c r="F72" s="103">
        <v>0.67440227326410584</v>
      </c>
      <c r="G72" s="103">
        <v>0.66545613502210044</v>
      </c>
      <c r="H72" s="103">
        <v>0.66553426508694569</v>
      </c>
      <c r="I72" s="103">
        <v>0.66762973422596683</v>
      </c>
      <c r="J72" s="104">
        <v>0.66786197362145783</v>
      </c>
      <c r="K72" s="126">
        <f t="shared" si="78"/>
        <v>-1.1651726358915648E-2</v>
      </c>
      <c r="L72" s="127">
        <f t="shared" si="79"/>
        <v>-1.0701689082668109E-2</v>
      </c>
      <c r="M72" s="127">
        <f t="shared" si="80"/>
        <v>-1.4322615406827777E-2</v>
      </c>
      <c r="N72" s="127">
        <f t="shared" si="81"/>
        <v>-1.1918966873851078E-2</v>
      </c>
      <c r="O72" s="127">
        <f t="shared" si="82"/>
        <v>-1.3420771317583902E-2</v>
      </c>
      <c r="P72" s="127">
        <f t="shared" si="83"/>
        <v>-1.3730494433333518E-2</v>
      </c>
      <c r="Q72" s="127">
        <f t="shared" si="84"/>
        <v>-1.5933822940076281E-2</v>
      </c>
      <c r="R72" s="128">
        <f t="shared" si="85"/>
        <v>-1.644167419607756E-2</v>
      </c>
      <c r="S72" s="177"/>
    </row>
    <row r="73" spans="2:19" x14ac:dyDescent="0.2">
      <c r="B73" s="59">
        <v>44869</v>
      </c>
      <c r="C73" s="102">
        <v>0.94706087856513688</v>
      </c>
      <c r="D73" s="103">
        <v>0.81176681046011701</v>
      </c>
      <c r="E73" s="103">
        <v>0.70796214980604955</v>
      </c>
      <c r="F73" s="103">
        <v>0.6813103501902672</v>
      </c>
      <c r="G73" s="103">
        <v>0.67270691087154511</v>
      </c>
      <c r="H73" s="103">
        <v>0.67206463638653957</v>
      </c>
      <c r="I73" s="103">
        <v>0.67422860783182981</v>
      </c>
      <c r="J73" s="104">
        <v>0.67569975436581187</v>
      </c>
      <c r="K73" s="126">
        <f t="shared" ref="K73:K75" si="86">C73/$C$6-1</f>
        <v>-3.2061782197676525E-3</v>
      </c>
      <c r="L73" s="127">
        <f t="shared" ref="L73:L75" si="87">D73/$D$6-1</f>
        <v>-2.0626273810493423E-3</v>
      </c>
      <c r="M73" s="127">
        <f t="shared" ref="M73:M75" si="88">E73/$E$6-1</f>
        <v>-4.8401055367369716E-3</v>
      </c>
      <c r="N73" s="127">
        <f t="shared" ref="N73:N75" si="89">F73/$F$6-1</f>
        <v>-1.7977972741700654E-3</v>
      </c>
      <c r="O73" s="127">
        <f t="shared" ref="O73:O75" si="90">G73/$G$6-1</f>
        <v>-2.6710547421155972E-3</v>
      </c>
      <c r="P73" s="127">
        <f t="shared" ref="P73:P75" si="91">H73/$H$6-1</f>
        <v>-4.0529971042128077E-3</v>
      </c>
      <c r="Q73" s="127">
        <f t="shared" ref="Q73:Q75" si="92">I73/$I$6-1</f>
        <v>-6.2072814316278535E-3</v>
      </c>
      <c r="R73" s="128">
        <f t="shared" ref="R73:R75" si="93">J73/$J$6-1</f>
        <v>-4.8989979973806941E-3</v>
      </c>
      <c r="S73" s="177"/>
    </row>
    <row r="74" spans="2:19" x14ac:dyDescent="0.2">
      <c r="B74" s="59">
        <v>44898</v>
      </c>
      <c r="C74" s="102">
        <v>0.94872223692787649</v>
      </c>
      <c r="D74" s="103">
        <v>0.81296202042489296</v>
      </c>
      <c r="E74" s="103">
        <v>0.70907243478888615</v>
      </c>
      <c r="F74" s="103">
        <v>0.68289792374842695</v>
      </c>
      <c r="G74" s="103">
        <v>0.67404556745434296</v>
      </c>
      <c r="H74" s="103">
        <v>0.67341681905638018</v>
      </c>
      <c r="I74" s="103">
        <v>0.67565150216305048</v>
      </c>
      <c r="J74" s="104">
        <v>0.67708112369040652</v>
      </c>
      <c r="K74" s="126">
        <f t="shared" si="86"/>
        <v>-1.4575770588255432E-3</v>
      </c>
      <c r="L74" s="127">
        <f t="shared" si="87"/>
        <v>-5.9330801912516051E-4</v>
      </c>
      <c r="M74" s="127">
        <f t="shared" si="88"/>
        <v>-3.279413221976224E-3</v>
      </c>
      <c r="N74" s="127">
        <f t="shared" si="89"/>
        <v>5.2819032061957039E-4</v>
      </c>
      <c r="O74" s="127">
        <f t="shared" si="90"/>
        <v>-6.8641486967158105E-4</v>
      </c>
      <c r="P74" s="127">
        <f t="shared" si="91"/>
        <v>-2.0491685965321471E-3</v>
      </c>
      <c r="Q74" s="127">
        <f t="shared" si="92"/>
        <v>-4.1099779217596E-3</v>
      </c>
      <c r="R74" s="128">
        <f t="shared" si="93"/>
        <v>-2.8646595354259174E-3</v>
      </c>
      <c r="S74" s="177"/>
    </row>
    <row r="75" spans="2:19" x14ac:dyDescent="0.2">
      <c r="B75" s="59">
        <v>44999</v>
      </c>
      <c r="C75" s="102">
        <v>0.94274467372482851</v>
      </c>
      <c r="D75" s="103">
        <v>0.80829935404110465</v>
      </c>
      <c r="E75" s="103">
        <v>0.70393888857036413</v>
      </c>
      <c r="F75" s="103">
        <v>0.67621377073605904</v>
      </c>
      <c r="G75" s="103">
        <v>0.66734800036278386</v>
      </c>
      <c r="H75" s="103">
        <v>0.66713484876926687</v>
      </c>
      <c r="I75" s="103">
        <v>0.66979556727729272</v>
      </c>
      <c r="J75" s="104">
        <v>0.67152818136549031</v>
      </c>
      <c r="K75" s="126">
        <f t="shared" si="86"/>
        <v>-7.7490396299819686E-3</v>
      </c>
      <c r="L75" s="127">
        <f t="shared" si="87"/>
        <v>-6.3253100922316952E-3</v>
      </c>
      <c r="M75" s="127">
        <f t="shared" si="88"/>
        <v>-1.0495475993758885E-2</v>
      </c>
      <c r="N75" s="127">
        <f t="shared" si="89"/>
        <v>-9.2649036173175769E-3</v>
      </c>
      <c r="O75" s="127">
        <f t="shared" si="90"/>
        <v>-1.0615965785930936E-2</v>
      </c>
      <c r="P75" s="127">
        <f t="shared" si="91"/>
        <v>-1.1358555136151249E-2</v>
      </c>
      <c r="Q75" s="127">
        <f t="shared" si="92"/>
        <v>-1.2741450069746696E-2</v>
      </c>
      <c r="R75" s="128">
        <f t="shared" si="93"/>
        <v>-1.1042461045466578E-2</v>
      </c>
      <c r="S75" s="177"/>
    </row>
    <row r="76" spans="2:19" ht="38.25" x14ac:dyDescent="0.2">
      <c r="B76" s="60">
        <v>45037</v>
      </c>
      <c r="C76" s="99">
        <v>0.94006323330797026</v>
      </c>
      <c r="D76" s="100">
        <v>0.80760586277037527</v>
      </c>
      <c r="E76" s="100">
        <v>0.70367723374598057</v>
      </c>
      <c r="F76" s="100">
        <v>0.67640113327210971</v>
      </c>
      <c r="G76" s="100">
        <v>0.66752061683682318</v>
      </c>
      <c r="H76" s="100">
        <v>0.66736897301872034</v>
      </c>
      <c r="I76" s="100">
        <v>0.66872575954057745</v>
      </c>
      <c r="J76" s="101">
        <v>0.66995412559842227</v>
      </c>
      <c r="K76" s="231">
        <f t="shared" ref="K76" si="94">C76/$C$6-1</f>
        <v>-1.0571290344260964E-2</v>
      </c>
      <c r="L76" s="232">
        <f t="shared" ref="L76" si="95">D76/$D$6-1</f>
        <v>-7.1778466183968215E-3</v>
      </c>
      <c r="M76" s="232">
        <f t="shared" ref="M76" si="96">E76/$E$6-1</f>
        <v>-1.0863275864826383E-2</v>
      </c>
      <c r="N76" s="232">
        <f t="shared" ref="N76" si="97">F76/$F$6-1</f>
        <v>-8.990394803321422E-3</v>
      </c>
      <c r="O76" s="232">
        <f t="shared" ref="O76" si="98">G76/$G$6-1</f>
        <v>-1.0360051355432831E-2</v>
      </c>
      <c r="P76" s="232">
        <f t="shared" ref="P76" si="99">H76/$H$6-1</f>
        <v>-1.1011601388068226E-2</v>
      </c>
      <c r="Q76" s="232">
        <f t="shared" ref="Q76" si="100">I76/$I$6-1</f>
        <v>-1.4318314543704025E-2</v>
      </c>
      <c r="R76" s="238">
        <f t="shared" ref="R76" si="101">J76/$J$6-1</f>
        <v>-1.3360568253434346E-2</v>
      </c>
      <c r="S76" s="233" t="s">
        <v>82</v>
      </c>
    </row>
    <row r="77" spans="2:19" ht="15" x14ac:dyDescent="0.25">
      <c r="B77" s="60">
        <v>45076</v>
      </c>
      <c r="C77" s="99">
        <v>0.94638429223167952</v>
      </c>
      <c r="D77" s="100">
        <v>0.81104300501120519</v>
      </c>
      <c r="E77" s="100">
        <v>0.70567099654726784</v>
      </c>
      <c r="F77" s="100">
        <v>0.67893670082507074</v>
      </c>
      <c r="G77" s="100">
        <v>0.66984532180089873</v>
      </c>
      <c r="H77" s="100">
        <v>0.66969040758091458</v>
      </c>
      <c r="I77" s="100">
        <v>0.67101687848159486</v>
      </c>
      <c r="J77" s="101">
        <v>0.67173666502441376</v>
      </c>
      <c r="K77" s="231">
        <f t="shared" ref="K77" si="102">C77/$C$6-1</f>
        <v>-3.9182940851310022E-3</v>
      </c>
      <c r="L77" s="232">
        <f t="shared" ref="L77" si="103">D77/$D$6-1</f>
        <v>-2.9524303375966232E-3</v>
      </c>
      <c r="M77" s="232">
        <f t="shared" ref="M77" si="104">E77/$E$6-1</f>
        <v>-8.0607068581960428E-3</v>
      </c>
      <c r="N77" s="232">
        <f t="shared" ref="N77" si="105">F77/$F$6-1</f>
        <v>-5.2754811581389172E-3</v>
      </c>
      <c r="O77" s="232">
        <f t="shared" ref="O77" si="106">G77/$G$6-1</f>
        <v>-6.9135347337239139E-3</v>
      </c>
      <c r="P77" s="232">
        <f t="shared" ref="P77" si="107">H77/$H$6-1</f>
        <v>-7.5714177071248834E-3</v>
      </c>
      <c r="Q77" s="232">
        <f t="shared" ref="Q77" si="108">I77/$I$6-1</f>
        <v>-1.0941274034730109E-2</v>
      </c>
      <c r="R77" s="238">
        <f t="shared" ref="R77" si="109">J77/$J$6-1</f>
        <v>-1.0735427786159546E-2</v>
      </c>
      <c r="S77" s="157" t="s">
        <v>86</v>
      </c>
    </row>
    <row r="78" spans="2:19" x14ac:dyDescent="0.2">
      <c r="B78" s="60">
        <v>45090</v>
      </c>
      <c r="C78" s="99">
        <v>0.94544646084345851</v>
      </c>
      <c r="D78" s="100">
        <v>0.8116459271223313</v>
      </c>
      <c r="E78" s="100">
        <v>0.70423287088996955</v>
      </c>
      <c r="F78" s="100">
        <v>0.67800929165500468</v>
      </c>
      <c r="G78" s="100">
        <v>0.6684253100920553</v>
      </c>
      <c r="H78" s="100">
        <v>0.6686476629302438</v>
      </c>
      <c r="I78" s="100">
        <v>0.67060735499926494</v>
      </c>
      <c r="J78" s="101">
        <v>0.67369266302949493</v>
      </c>
      <c r="K78" s="231">
        <f t="shared" ref="K78" si="110">C78/$C$6-1</f>
        <v>-4.9053737489711535E-3</v>
      </c>
      <c r="L78" s="232">
        <f t="shared" ref="L78" si="111">D78/$D$6-1</f>
        <v>-2.211234097841519E-3</v>
      </c>
      <c r="M78" s="232">
        <f t="shared" ref="M78" si="112">E78/$E$6-1</f>
        <v>-1.008223439004774E-2</v>
      </c>
      <c r="N78" s="232">
        <f t="shared" ref="N78" si="113">F78/$F$6-1</f>
        <v>-6.634247946474936E-3</v>
      </c>
      <c r="O78" s="232">
        <f t="shared" ref="O78" si="114">G78/$G$6-1</f>
        <v>-9.0187885328857353E-3</v>
      </c>
      <c r="P78" s="232">
        <f t="shared" ref="P78" si="115">H78/$H$6-1</f>
        <v>-9.1166833756251009E-3</v>
      </c>
      <c r="Q78" s="232">
        <f t="shared" ref="Q78" si="116">I78/$I$6-1</f>
        <v>-1.1544899348302939E-2</v>
      </c>
      <c r="R78" s="238">
        <f t="shared" ref="R78" si="117">J78/$J$6-1</f>
        <v>-7.8548353896176204E-3</v>
      </c>
      <c r="S78" s="233" t="str">
        <f>'GTR1'!BY9</f>
        <v>Intervention to LLRF</v>
      </c>
    </row>
    <row r="79" spans="2:19" x14ac:dyDescent="0.2">
      <c r="B79" s="60">
        <v>45096</v>
      </c>
      <c r="C79" s="99">
        <v>0.94592799644523473</v>
      </c>
      <c r="D79" s="100">
        <v>0.81053812586498009</v>
      </c>
      <c r="E79" s="100">
        <v>0.70514141463023683</v>
      </c>
      <c r="F79" s="100">
        <v>0.67847173347665268</v>
      </c>
      <c r="G79" s="100">
        <v>0.67007444242919778</v>
      </c>
      <c r="H79" s="100">
        <v>0.66931565863475972</v>
      </c>
      <c r="I79" s="100">
        <v>0.67116418912912179</v>
      </c>
      <c r="J79" s="101">
        <v>0.6724669394648447</v>
      </c>
      <c r="K79" s="231">
        <f t="shared" ref="K79" si="118">C79/$C$6-1</f>
        <v>-4.3985513010362798E-3</v>
      </c>
      <c r="L79" s="232">
        <f t="shared" ref="L79" si="119">D79/$D$6-1</f>
        <v>-3.5730984434882984E-3</v>
      </c>
      <c r="M79" s="232">
        <f t="shared" ref="M79" si="120">E79/$E$6-1</f>
        <v>-8.8051233284927033E-3</v>
      </c>
      <c r="N79" s="232">
        <f t="shared" ref="N79" si="121">F79/$F$6-1</f>
        <v>-5.9567146536477766E-3</v>
      </c>
      <c r="O79" s="232">
        <f t="shared" ref="O79" si="122">G79/$G$6-1</f>
        <v>-6.5738494549414384E-3</v>
      </c>
      <c r="P79" s="232">
        <f t="shared" ref="P79" si="123">H79/$H$6-1</f>
        <v>-8.1267662101618399E-3</v>
      </c>
      <c r="Q79" s="232">
        <f t="shared" ref="Q79" si="124">I79/$I$6-1</f>
        <v>-1.0724142564514705E-2</v>
      </c>
      <c r="R79" s="238">
        <f t="shared" ref="R79" si="125">J79/$J$6-1</f>
        <v>-9.6599548076444774E-3</v>
      </c>
      <c r="S79" s="61" t="str">
        <f>'GTR1'!BZ9</f>
        <v>Validation after LLRF calibration</v>
      </c>
    </row>
    <row r="80" spans="2:19" x14ac:dyDescent="0.2">
      <c r="B80" s="60">
        <v>45125</v>
      </c>
      <c r="C80" s="99">
        <v>0.94511416772624846</v>
      </c>
      <c r="D80" s="100">
        <v>0.81117794374091901</v>
      </c>
      <c r="E80" s="100">
        <v>0.70641531833562976</v>
      </c>
      <c r="F80" s="100">
        <v>0.68025845682554587</v>
      </c>
      <c r="G80" s="100">
        <v>0.67110390722549362</v>
      </c>
      <c r="H80" s="100">
        <v>0.67086329439257131</v>
      </c>
      <c r="I80" s="100">
        <v>0.67260989132480697</v>
      </c>
      <c r="J80" s="101">
        <v>0.67357677255468629</v>
      </c>
      <c r="K80" s="231">
        <f t="shared" ref="K80" si="126">C80/$C$6-1</f>
        <v>-5.2551165519437726E-3</v>
      </c>
      <c r="L80" s="232">
        <f t="shared" ref="L80" si="127">D80/$D$6-1</f>
        <v>-2.7865447659521925E-3</v>
      </c>
      <c r="M80" s="232">
        <f t="shared" ref="M80" si="128">E80/$E$6-1</f>
        <v>-7.0144373753489031E-3</v>
      </c>
      <c r="N80" s="232">
        <f t="shared" ref="N80" si="129">F80/$F$6-1</f>
        <v>-3.3389484887440535E-3</v>
      </c>
      <c r="O80" s="232">
        <f t="shared" ref="O80" si="130">G80/$G$6-1</f>
        <v>-5.0476052275115757E-3</v>
      </c>
      <c r="P80" s="232">
        <f t="shared" ref="P80" si="131">H80/$H$6-1</f>
        <v>-5.8332915782361994E-3</v>
      </c>
      <c r="Q80" s="232">
        <f t="shared" ref="Q80" si="132">I80/$I$6-1</f>
        <v>-8.593220947423319E-3</v>
      </c>
      <c r="R80" s="238">
        <f t="shared" ref="R80" si="133">J80/$J$6-1</f>
        <v>-8.0255069443422311E-3</v>
      </c>
      <c r="S80" s="233"/>
    </row>
    <row r="81" spans="2:19" x14ac:dyDescent="0.2">
      <c r="B81" s="60"/>
      <c r="C81" s="99"/>
      <c r="D81" s="100"/>
      <c r="E81" s="100"/>
      <c r="F81" s="100"/>
      <c r="G81" s="100"/>
      <c r="H81" s="100"/>
      <c r="I81" s="100"/>
      <c r="J81" s="101"/>
      <c r="K81" s="231"/>
      <c r="L81" s="232"/>
      <c r="M81" s="232"/>
      <c r="N81" s="232"/>
      <c r="O81" s="232"/>
      <c r="P81" s="232"/>
      <c r="Q81" s="232"/>
      <c r="R81" s="238"/>
      <c r="S81" s="233"/>
    </row>
    <row r="82" spans="2:19" x14ac:dyDescent="0.2">
      <c r="B82" s="60"/>
      <c r="C82" s="99"/>
      <c r="D82" s="100"/>
      <c r="E82" s="100"/>
      <c r="F82" s="100"/>
      <c r="G82" s="100"/>
      <c r="H82" s="100"/>
      <c r="I82" s="100"/>
      <c r="J82" s="101"/>
      <c r="K82" s="231"/>
      <c r="L82" s="232"/>
      <c r="M82" s="232"/>
      <c r="N82" s="232"/>
      <c r="O82" s="232"/>
      <c r="P82" s="232"/>
      <c r="Q82" s="232"/>
      <c r="R82" s="238"/>
      <c r="S82" s="233"/>
    </row>
    <row r="83" spans="2:19" x14ac:dyDescent="0.2">
      <c r="B83" s="60"/>
      <c r="C83" s="99"/>
      <c r="D83" s="100"/>
      <c r="E83" s="100"/>
      <c r="F83" s="100"/>
      <c r="G83" s="100"/>
      <c r="H83" s="100"/>
      <c r="I83" s="100"/>
      <c r="J83" s="101"/>
      <c r="K83" s="231"/>
      <c r="L83" s="232"/>
      <c r="M83" s="232"/>
      <c r="N83" s="232"/>
      <c r="O83" s="232"/>
      <c r="P83" s="232"/>
      <c r="Q83" s="232"/>
      <c r="R83" s="238"/>
      <c r="S83" s="233"/>
    </row>
    <row r="84" spans="2:19" x14ac:dyDescent="0.2">
      <c r="B84" s="60"/>
      <c r="C84" s="99"/>
      <c r="D84" s="100"/>
      <c r="E84" s="100"/>
      <c r="F84" s="100"/>
      <c r="G84" s="100"/>
      <c r="H84" s="100"/>
      <c r="I84" s="100"/>
      <c r="J84" s="101"/>
      <c r="K84" s="231"/>
      <c r="L84" s="232"/>
      <c r="M84" s="232"/>
      <c r="N84" s="232"/>
      <c r="O84" s="232"/>
      <c r="P84" s="232"/>
      <c r="Q84" s="232"/>
      <c r="R84" s="238"/>
      <c r="S84" s="233"/>
    </row>
  </sheetData>
  <mergeCells count="5">
    <mergeCell ref="K11:R11"/>
    <mergeCell ref="C11:J11"/>
    <mergeCell ref="S14:S18"/>
    <mergeCell ref="C4:J4"/>
    <mergeCell ref="B2:S2"/>
  </mergeCells>
  <phoneticPr fontId="14" type="noConversion"/>
  <conditionalFormatting sqref="K14:R84">
    <cfRule type="cellIs" dxfId="29" priority="1" operator="lessThan">
      <formula>-0.015</formula>
    </cfRule>
    <cfRule type="cellIs" dxfId="28" priority="2" operator="greaterThan">
      <formula>0.015</formula>
    </cfRule>
    <cfRule type="cellIs" dxfId="27" priority="3" operator="lessThan">
      <formula>-0.00501</formula>
    </cfRule>
    <cfRule type="cellIs" dxfId="26" priority="4" operator="greaterThan">
      <formula>0.00501</formula>
    </cfRule>
    <cfRule type="cellIs" dxfId="25" priority="5" operator="equal">
      <formula>-0.005</formula>
    </cfRule>
    <cfRule type="cellIs" dxfId="24" priority="6" operator="equal">
      <formula>0.005</formula>
    </cfRule>
    <cfRule type="cellIs" dxfId="23" priority="7" operator="between">
      <formula>-0.005</formula>
      <formula>0.005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D37"/>
  <sheetViews>
    <sheetView topLeftCell="BK1" workbookViewId="0">
      <selection activeCell="BY45" sqref="BY45"/>
    </sheetView>
  </sheetViews>
  <sheetFormatPr defaultRowHeight="15" x14ac:dyDescent="0.25"/>
  <cols>
    <col min="1" max="1" width="17" bestFit="1" customWidth="1"/>
    <col min="3" max="3" width="10.7109375" bestFit="1" customWidth="1"/>
    <col min="4" max="4" width="12" bestFit="1" customWidth="1"/>
    <col min="5" max="5" width="10.7109375" bestFit="1" customWidth="1"/>
    <col min="6" max="6" width="12" bestFit="1" customWidth="1"/>
    <col min="7" max="8" width="10.7109375" bestFit="1" customWidth="1"/>
    <col min="9" max="16" width="10.7109375" customWidth="1"/>
    <col min="17" max="23" width="11.7109375" customWidth="1"/>
    <col min="24" max="24" width="16" bestFit="1" customWidth="1"/>
    <col min="25" max="25" width="14.28515625" customWidth="1"/>
    <col min="26" max="34" width="11.7109375" customWidth="1"/>
    <col min="35" max="35" width="13.85546875" bestFit="1" customWidth="1"/>
    <col min="36" max="36" width="13.85546875" customWidth="1"/>
    <col min="37" max="37" width="13.85546875" style="21" customWidth="1"/>
    <col min="38" max="38" width="13.85546875" style="29" customWidth="1"/>
    <col min="39" max="39" width="20.28515625" style="29" bestFit="1" customWidth="1"/>
    <col min="40" max="44" width="13.85546875" style="29" customWidth="1"/>
    <col min="45" max="45" width="24.7109375" style="29" bestFit="1" customWidth="1"/>
    <col min="46" max="70" width="13.85546875" style="29" customWidth="1"/>
    <col min="71" max="71" width="19.28515625" style="29" bestFit="1" customWidth="1"/>
    <col min="72" max="72" width="13.85546875" style="29" customWidth="1"/>
    <col min="73" max="73" width="19.28515625" style="29" bestFit="1" customWidth="1"/>
    <col min="74" max="76" width="13.85546875" style="29" customWidth="1"/>
    <col min="77" max="77" width="19.28515625" style="29" bestFit="1" customWidth="1"/>
    <col min="78" max="78" width="13.85546875" style="29" customWidth="1"/>
    <col min="79" max="79" width="11.7109375" customWidth="1"/>
  </cols>
  <sheetData>
    <row r="1" spans="1:82" x14ac:dyDescent="0.25">
      <c r="P1">
        <v>0.96929593390740021</v>
      </c>
      <c r="Q1">
        <v>60</v>
      </c>
    </row>
    <row r="2" spans="1:82" x14ac:dyDescent="0.25">
      <c r="A2" s="3" t="s">
        <v>5</v>
      </c>
      <c r="B2" t="s">
        <v>20</v>
      </c>
      <c r="P2">
        <v>0.82515490387601897</v>
      </c>
      <c r="Q2">
        <v>70</v>
      </c>
    </row>
    <row r="3" spans="1:82" x14ac:dyDescent="0.25">
      <c r="A3" s="3" t="s">
        <v>7</v>
      </c>
      <c r="B3" t="s">
        <v>8</v>
      </c>
    </row>
    <row r="4" spans="1:82" x14ac:dyDescent="0.25">
      <c r="A4" s="3" t="s">
        <v>9</v>
      </c>
      <c r="B4">
        <v>2</v>
      </c>
      <c r="C4" t="s">
        <v>10</v>
      </c>
      <c r="D4" t="s">
        <v>11</v>
      </c>
    </row>
    <row r="5" spans="1:82" x14ac:dyDescent="0.25">
      <c r="A5" s="3" t="s">
        <v>12</v>
      </c>
      <c r="B5" t="s">
        <v>13</v>
      </c>
    </row>
    <row r="6" spans="1:82" x14ac:dyDescent="0.25">
      <c r="A6" s="3" t="s">
        <v>14</v>
      </c>
      <c r="B6">
        <v>8.4650000000000003E-2</v>
      </c>
      <c r="C6" t="s">
        <v>15</v>
      </c>
    </row>
    <row r="7" spans="1:82" x14ac:dyDescent="0.25">
      <c r="A7" s="3" t="s">
        <v>16</v>
      </c>
      <c r="B7" t="s">
        <v>19</v>
      </c>
    </row>
    <row r="8" spans="1:82" x14ac:dyDescent="0.25">
      <c r="A8" s="3" t="s">
        <v>18</v>
      </c>
      <c r="B8">
        <v>1</v>
      </c>
    </row>
    <row r="9" spans="1:82" x14ac:dyDescent="0.25">
      <c r="AV9" s="255" t="s">
        <v>74</v>
      </c>
      <c r="AW9" s="255"/>
      <c r="AX9" s="255"/>
      <c r="AY9" s="255"/>
      <c r="AZ9" s="255"/>
      <c r="BA9" s="255"/>
      <c r="BC9" s="255" t="s">
        <v>74</v>
      </c>
      <c r="BD9" s="255"/>
      <c r="BE9" s="255"/>
      <c r="BF9" s="255"/>
      <c r="BG9" s="255"/>
      <c r="BH9" s="255"/>
      <c r="BI9" s="255"/>
      <c r="BK9" s="255" t="s">
        <v>74</v>
      </c>
      <c r="BL9" s="255"/>
      <c r="BM9" s="255"/>
      <c r="BN9" s="255"/>
      <c r="BO9" s="255"/>
      <c r="BP9" s="255"/>
    </row>
    <row r="10" spans="1:82" ht="26.25" thickBot="1" x14ac:dyDescent="0.3">
      <c r="C10" s="38"/>
      <c r="D10" s="35" t="s">
        <v>26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5" t="s">
        <v>37</v>
      </c>
      <c r="Y10" s="38"/>
      <c r="Z10" s="38"/>
      <c r="AA10" s="38"/>
      <c r="AB10" s="38"/>
      <c r="AC10" s="38"/>
      <c r="AD10" s="38"/>
      <c r="AE10" s="35" t="s">
        <v>39</v>
      </c>
      <c r="AF10" s="35" t="s">
        <v>40</v>
      </c>
      <c r="AG10" s="35"/>
      <c r="AH10" s="38"/>
      <c r="AI10" s="35" t="s">
        <v>41</v>
      </c>
      <c r="AJ10" s="29"/>
      <c r="AK10" s="35" t="s">
        <v>39</v>
      </c>
      <c r="AL10" s="30" t="s">
        <v>44</v>
      </c>
      <c r="AM10" s="35" t="s">
        <v>42</v>
      </c>
      <c r="AO10" s="36" t="s">
        <v>28</v>
      </c>
      <c r="AS10" s="31" t="s">
        <v>51</v>
      </c>
      <c r="AV10" s="255" t="s">
        <v>26</v>
      </c>
      <c r="AW10" s="255"/>
      <c r="AX10" s="255"/>
      <c r="AY10" s="255"/>
      <c r="AZ10" s="255"/>
      <c r="BA10" s="255"/>
      <c r="BC10" s="216" t="s">
        <v>46</v>
      </c>
      <c r="BD10" s="216"/>
      <c r="BE10" s="216" t="s">
        <v>41</v>
      </c>
      <c r="BF10" s="216" t="s">
        <v>78</v>
      </c>
      <c r="BG10" s="217"/>
      <c r="BH10" s="217"/>
      <c r="BI10" s="217"/>
      <c r="BK10" s="217"/>
      <c r="BL10" s="217"/>
      <c r="BM10" s="216" t="s">
        <v>79</v>
      </c>
      <c r="BN10" s="219" t="s">
        <v>80</v>
      </c>
      <c r="BO10" s="217"/>
      <c r="BP10" s="220" t="s">
        <v>81</v>
      </c>
      <c r="BS10" s="226" t="s">
        <v>74</v>
      </c>
      <c r="BT10" s="227" t="s">
        <v>79</v>
      </c>
      <c r="BU10" s="226" t="s">
        <v>74</v>
      </c>
      <c r="BV10" s="228" t="s">
        <v>86</v>
      </c>
      <c r="BW10" s="230" t="s">
        <v>84</v>
      </c>
      <c r="BX10" s="230" t="s">
        <v>85</v>
      </c>
      <c r="BY10" s="226" t="s">
        <v>74</v>
      </c>
    </row>
    <row r="11" spans="1:82" x14ac:dyDescent="0.25">
      <c r="C11" s="37"/>
      <c r="D11" s="42">
        <v>43391</v>
      </c>
      <c r="E11" s="43">
        <v>43392</v>
      </c>
      <c r="F11" s="43">
        <v>43395</v>
      </c>
      <c r="G11" s="43">
        <v>43398</v>
      </c>
      <c r="H11" s="44">
        <v>43399</v>
      </c>
      <c r="I11" s="37">
        <v>43409</v>
      </c>
      <c r="J11" s="37">
        <v>43410</v>
      </c>
      <c r="K11" s="37">
        <v>43431</v>
      </c>
      <c r="L11" s="37">
        <v>43431</v>
      </c>
      <c r="M11" s="37">
        <v>43529</v>
      </c>
      <c r="N11" s="37">
        <v>43542</v>
      </c>
      <c r="O11" s="37">
        <v>43577</v>
      </c>
      <c r="P11" s="37">
        <v>43577</v>
      </c>
      <c r="Q11" s="37">
        <v>43613</v>
      </c>
      <c r="R11" s="37">
        <v>43670</v>
      </c>
      <c r="S11" s="37">
        <v>43739</v>
      </c>
      <c r="T11" s="37">
        <v>43752</v>
      </c>
      <c r="U11" s="37">
        <v>43783</v>
      </c>
      <c r="V11" s="37">
        <v>43806</v>
      </c>
      <c r="W11" s="37">
        <v>43839</v>
      </c>
      <c r="X11" s="37">
        <v>43864</v>
      </c>
      <c r="Y11" s="37">
        <v>43895</v>
      </c>
      <c r="Z11" s="37">
        <v>43930</v>
      </c>
      <c r="AA11" s="37">
        <v>43942</v>
      </c>
      <c r="AB11" s="37">
        <v>43978</v>
      </c>
      <c r="AC11" s="37">
        <v>43999</v>
      </c>
      <c r="AD11" s="37">
        <v>44012</v>
      </c>
      <c r="AE11" s="37">
        <v>44018</v>
      </c>
      <c r="AF11" s="37">
        <v>44018</v>
      </c>
      <c r="AG11" s="37">
        <v>44039</v>
      </c>
      <c r="AH11" s="37">
        <v>44050</v>
      </c>
      <c r="AI11" s="37">
        <v>44067</v>
      </c>
      <c r="AJ11" s="37">
        <v>44110</v>
      </c>
      <c r="AK11" s="37">
        <v>44115</v>
      </c>
      <c r="AL11" s="37">
        <v>44139</v>
      </c>
      <c r="AM11" s="37">
        <v>44153</v>
      </c>
      <c r="AN11" s="37">
        <v>44217</v>
      </c>
      <c r="AO11" s="37">
        <v>44241</v>
      </c>
      <c r="AP11" s="37">
        <v>44278</v>
      </c>
      <c r="AQ11" s="37">
        <v>44313</v>
      </c>
      <c r="AR11" s="37">
        <v>44321</v>
      </c>
      <c r="AS11" s="37">
        <v>44325</v>
      </c>
      <c r="AT11" s="37">
        <v>44362</v>
      </c>
      <c r="AU11" s="37">
        <v>44397</v>
      </c>
      <c r="AV11" s="225">
        <v>44404</v>
      </c>
      <c r="AW11" s="225">
        <v>44406</v>
      </c>
      <c r="AX11" s="225">
        <v>44410</v>
      </c>
      <c r="AY11" s="225">
        <v>44411</v>
      </c>
      <c r="AZ11" s="225">
        <v>44413</v>
      </c>
      <c r="BA11" s="212">
        <v>44441</v>
      </c>
      <c r="BB11" s="37">
        <v>44473</v>
      </c>
      <c r="BC11" s="212">
        <v>44486</v>
      </c>
      <c r="BD11" s="212">
        <v>44501</v>
      </c>
      <c r="BE11" s="212">
        <v>44540</v>
      </c>
      <c r="BF11" s="212">
        <v>44565</v>
      </c>
      <c r="BG11" s="212">
        <v>44567</v>
      </c>
      <c r="BH11" s="212">
        <v>44607</v>
      </c>
      <c r="BI11" s="212">
        <v>44656</v>
      </c>
      <c r="BJ11" s="37">
        <v>44676</v>
      </c>
      <c r="BK11" s="212">
        <v>44698</v>
      </c>
      <c r="BL11" s="212">
        <v>44743</v>
      </c>
      <c r="BM11" s="221">
        <v>44758</v>
      </c>
      <c r="BN11" s="212">
        <v>44783</v>
      </c>
      <c r="BO11" s="212">
        <v>44814</v>
      </c>
      <c r="BP11" s="212">
        <v>44843</v>
      </c>
      <c r="BQ11" s="37">
        <v>44848</v>
      </c>
      <c r="BR11" s="37">
        <v>44883</v>
      </c>
      <c r="BS11" s="212">
        <v>44961</v>
      </c>
      <c r="BT11" s="37">
        <v>44999</v>
      </c>
      <c r="BU11" s="212">
        <v>45038</v>
      </c>
      <c r="BV11" s="37">
        <v>45076</v>
      </c>
      <c r="BW11" s="37">
        <v>45090</v>
      </c>
      <c r="BX11" s="37">
        <v>45096</v>
      </c>
      <c r="BY11" s="212">
        <v>45124</v>
      </c>
      <c r="BZ11" s="37"/>
      <c r="CA11" s="1"/>
      <c r="CB11" t="s">
        <v>21</v>
      </c>
      <c r="CC11" t="s">
        <v>22</v>
      </c>
      <c r="CD11" t="s">
        <v>23</v>
      </c>
    </row>
    <row r="12" spans="1:82" x14ac:dyDescent="0.25">
      <c r="C12" s="38" t="s">
        <v>1</v>
      </c>
      <c r="D12" s="45" t="s">
        <v>4</v>
      </c>
      <c r="E12" s="46" t="s">
        <v>4</v>
      </c>
      <c r="F12" s="46" t="s">
        <v>4</v>
      </c>
      <c r="G12" s="46" t="s">
        <v>4</v>
      </c>
      <c r="H12" s="47" t="s">
        <v>4</v>
      </c>
      <c r="I12" s="38" t="s">
        <v>4</v>
      </c>
      <c r="J12" s="38" t="s">
        <v>4</v>
      </c>
      <c r="K12" s="38" t="s">
        <v>4</v>
      </c>
      <c r="L12" s="38" t="s">
        <v>4</v>
      </c>
      <c r="M12" s="38" t="s">
        <v>4</v>
      </c>
      <c r="N12" s="38" t="s">
        <v>4</v>
      </c>
      <c r="O12" s="38" t="s">
        <v>4</v>
      </c>
      <c r="P12" s="38" t="s">
        <v>4</v>
      </c>
      <c r="Q12" s="38" t="s">
        <v>4</v>
      </c>
      <c r="R12" s="38" t="s">
        <v>4</v>
      </c>
      <c r="S12" s="38" t="s">
        <v>4</v>
      </c>
      <c r="T12" s="38" t="s">
        <v>4</v>
      </c>
      <c r="U12" s="38" t="s">
        <v>4</v>
      </c>
      <c r="V12" s="38" t="s">
        <v>4</v>
      </c>
      <c r="W12" s="38" t="s">
        <v>4</v>
      </c>
      <c r="X12" s="38" t="s">
        <v>4</v>
      </c>
      <c r="Y12" s="38" t="s">
        <v>4</v>
      </c>
      <c r="Z12" s="38" t="s">
        <v>4</v>
      </c>
      <c r="AA12" s="38" t="s">
        <v>4</v>
      </c>
      <c r="AB12" s="38" t="s">
        <v>4</v>
      </c>
      <c r="AC12" s="38" t="s">
        <v>4</v>
      </c>
      <c r="AD12" s="38" t="s">
        <v>4</v>
      </c>
      <c r="AE12" s="38" t="s">
        <v>4</v>
      </c>
      <c r="AF12" s="38" t="s">
        <v>4</v>
      </c>
      <c r="AG12" s="38" t="s">
        <v>4</v>
      </c>
      <c r="AH12" s="38" t="s">
        <v>4</v>
      </c>
      <c r="AI12" s="38" t="s">
        <v>4</v>
      </c>
      <c r="AJ12" s="38" t="s">
        <v>4</v>
      </c>
      <c r="AK12" s="38" t="s">
        <v>4</v>
      </c>
      <c r="AL12" s="38" t="s">
        <v>4</v>
      </c>
      <c r="AM12" s="38" t="s">
        <v>4</v>
      </c>
      <c r="AN12" s="38" t="s">
        <v>4</v>
      </c>
      <c r="AO12" s="38" t="s">
        <v>4</v>
      </c>
      <c r="AP12" s="38" t="s">
        <v>4</v>
      </c>
      <c r="AQ12" s="38" t="s">
        <v>4</v>
      </c>
      <c r="AR12" s="38" t="s">
        <v>4</v>
      </c>
      <c r="AS12" s="38" t="s">
        <v>4</v>
      </c>
      <c r="AT12" s="38" t="s">
        <v>4</v>
      </c>
      <c r="AU12" s="38" t="s">
        <v>4</v>
      </c>
      <c r="AV12" s="223" t="s">
        <v>77</v>
      </c>
      <c r="AW12" s="223" t="s">
        <v>77</v>
      </c>
      <c r="AX12" s="223" t="s">
        <v>77</v>
      </c>
      <c r="AY12" s="223" t="s">
        <v>77</v>
      </c>
      <c r="AZ12" s="223" t="s">
        <v>77</v>
      </c>
      <c r="BA12" s="215" t="s">
        <v>77</v>
      </c>
      <c r="BB12" s="38" t="s">
        <v>4</v>
      </c>
      <c r="BC12" s="215" t="s">
        <v>77</v>
      </c>
      <c r="BD12" s="215" t="s">
        <v>77</v>
      </c>
      <c r="BE12" s="215" t="s">
        <v>77</v>
      </c>
      <c r="BF12" s="215" t="s">
        <v>77</v>
      </c>
      <c r="BG12" s="215" t="s">
        <v>77</v>
      </c>
      <c r="BH12" s="215" t="s">
        <v>77</v>
      </c>
      <c r="BI12" s="215" t="s">
        <v>77</v>
      </c>
      <c r="BJ12" s="38" t="s">
        <v>4</v>
      </c>
      <c r="BK12" s="215" t="s">
        <v>77</v>
      </c>
      <c r="BL12" s="215" t="s">
        <v>77</v>
      </c>
      <c r="BM12" s="222" t="s">
        <v>77</v>
      </c>
      <c r="BN12" s="215" t="s">
        <v>77</v>
      </c>
      <c r="BO12" s="215" t="s">
        <v>77</v>
      </c>
      <c r="BP12" s="215" t="s">
        <v>77</v>
      </c>
      <c r="BQ12" s="38" t="s">
        <v>4</v>
      </c>
      <c r="BR12" s="38" t="s">
        <v>4</v>
      </c>
      <c r="BS12" s="215" t="s">
        <v>77</v>
      </c>
      <c r="BT12" s="38" t="s">
        <v>4</v>
      </c>
      <c r="BU12" s="215" t="s">
        <v>77</v>
      </c>
      <c r="BV12" s="38" t="s">
        <v>4</v>
      </c>
      <c r="BW12" s="38" t="s">
        <v>4</v>
      </c>
      <c r="BX12" s="38" t="s">
        <v>4</v>
      </c>
      <c r="BY12" s="215" t="s">
        <v>77</v>
      </c>
      <c r="BZ12" s="38"/>
      <c r="CA12" t="s">
        <v>1</v>
      </c>
      <c r="CB12" t="s">
        <v>4</v>
      </c>
      <c r="CC12" t="s">
        <v>4</v>
      </c>
      <c r="CD12" t="s">
        <v>24</v>
      </c>
    </row>
    <row r="13" spans="1:82" x14ac:dyDescent="0.25">
      <c r="C13" s="38" t="s">
        <v>3</v>
      </c>
      <c r="D13" s="45" t="s">
        <v>2</v>
      </c>
      <c r="E13" s="46" t="s">
        <v>2</v>
      </c>
      <c r="F13" s="46" t="s">
        <v>2</v>
      </c>
      <c r="G13" s="46" t="s">
        <v>2</v>
      </c>
      <c r="H13" s="47" t="s">
        <v>2</v>
      </c>
      <c r="I13" s="38" t="s">
        <v>2</v>
      </c>
      <c r="J13" s="38" t="s">
        <v>2</v>
      </c>
      <c r="K13" s="38" t="s">
        <v>2</v>
      </c>
      <c r="L13" s="38" t="s">
        <v>2</v>
      </c>
      <c r="M13" s="38" t="s">
        <v>2</v>
      </c>
      <c r="N13" s="38" t="s">
        <v>2</v>
      </c>
      <c r="O13" s="38" t="s">
        <v>2</v>
      </c>
      <c r="P13" s="38" t="s">
        <v>2</v>
      </c>
      <c r="Q13" s="38" t="s">
        <v>2</v>
      </c>
      <c r="R13" s="38" t="s">
        <v>2</v>
      </c>
      <c r="S13" s="38" t="s">
        <v>2</v>
      </c>
      <c r="T13" s="38" t="s">
        <v>2</v>
      </c>
      <c r="U13" s="38" t="s">
        <v>2</v>
      </c>
      <c r="V13" s="38" t="s">
        <v>2</v>
      </c>
      <c r="W13" s="38" t="s">
        <v>2</v>
      </c>
      <c r="X13" s="38" t="s">
        <v>2</v>
      </c>
      <c r="Y13" s="38" t="s">
        <v>2</v>
      </c>
      <c r="Z13" s="38" t="s">
        <v>2</v>
      </c>
      <c r="AA13" s="38" t="s">
        <v>2</v>
      </c>
      <c r="AB13" s="38" t="s">
        <v>2</v>
      </c>
      <c r="AC13" s="38" t="s">
        <v>2</v>
      </c>
      <c r="AD13" s="38" t="s">
        <v>2</v>
      </c>
      <c r="AE13" s="38" t="s">
        <v>2</v>
      </c>
      <c r="AF13" s="38" t="s">
        <v>2</v>
      </c>
      <c r="AG13" s="38" t="s">
        <v>2</v>
      </c>
      <c r="AH13" s="38" t="s">
        <v>2</v>
      </c>
      <c r="AI13" s="38" t="s">
        <v>2</v>
      </c>
      <c r="AJ13" s="38" t="s">
        <v>2</v>
      </c>
      <c r="AK13" s="38" t="s">
        <v>2</v>
      </c>
      <c r="AL13" s="38" t="s">
        <v>2</v>
      </c>
      <c r="AM13" s="38" t="s">
        <v>2</v>
      </c>
      <c r="AN13" s="38" t="s">
        <v>2</v>
      </c>
      <c r="AO13" s="38" t="s">
        <v>2</v>
      </c>
      <c r="AP13" s="38" t="s">
        <v>2</v>
      </c>
      <c r="AQ13" s="38" t="s">
        <v>2</v>
      </c>
      <c r="AR13" s="38" t="s">
        <v>2</v>
      </c>
      <c r="AS13" s="38" t="s">
        <v>2</v>
      </c>
      <c r="AT13" s="38" t="s">
        <v>2</v>
      </c>
      <c r="AU13" s="38" t="s">
        <v>2</v>
      </c>
      <c r="AV13" s="223"/>
      <c r="AW13" s="223"/>
      <c r="AX13" s="223"/>
      <c r="AY13" s="223"/>
      <c r="AZ13" s="223"/>
      <c r="BA13" s="213"/>
      <c r="BB13" s="38" t="s">
        <v>2</v>
      </c>
      <c r="BC13" s="213"/>
      <c r="BD13" s="213"/>
      <c r="BE13" s="213"/>
      <c r="BF13" s="213"/>
      <c r="BG13" s="213"/>
      <c r="BH13" s="213"/>
      <c r="BI13" s="213"/>
      <c r="BJ13" s="38" t="s">
        <v>2</v>
      </c>
      <c r="BK13" s="213"/>
      <c r="BL13" s="213"/>
      <c r="BM13" s="213"/>
      <c r="BN13" s="213"/>
      <c r="BO13" s="213"/>
      <c r="BP13" s="213"/>
      <c r="BQ13" s="38" t="s">
        <v>2</v>
      </c>
      <c r="BR13" s="38" t="s">
        <v>2</v>
      </c>
      <c r="BS13" s="213"/>
      <c r="BT13" s="38" t="s">
        <v>2</v>
      </c>
      <c r="BU13" s="213"/>
      <c r="BV13" s="38" t="s">
        <v>2</v>
      </c>
      <c r="BW13" s="38" t="s">
        <v>2</v>
      </c>
      <c r="BX13" s="38" t="s">
        <v>2</v>
      </c>
      <c r="BY13" s="213"/>
      <c r="BZ13" s="38"/>
      <c r="CA13" t="s">
        <v>3</v>
      </c>
      <c r="CB13" t="s">
        <v>2</v>
      </c>
      <c r="CC13" t="s">
        <v>2</v>
      </c>
    </row>
    <row r="14" spans="1:82" x14ac:dyDescent="0.25">
      <c r="C14" s="38">
        <v>60</v>
      </c>
      <c r="D14" s="48">
        <v>0.94574266251172234</v>
      </c>
      <c r="E14" s="39">
        <v>0.9428385917417681</v>
      </c>
      <c r="F14" s="39">
        <v>0.94460952138060528</v>
      </c>
      <c r="G14" s="39">
        <v>0.95092734142629387</v>
      </c>
      <c r="H14" s="49">
        <v>0.94347317634300643</v>
      </c>
      <c r="I14" s="39"/>
      <c r="J14" s="39">
        <v>0.94178435282652406</v>
      </c>
      <c r="K14" s="39"/>
      <c r="L14" s="39">
        <v>0.94116979682776147</v>
      </c>
      <c r="M14" s="39">
        <v>0.93960301468424312</v>
      </c>
      <c r="N14" s="39">
        <v>0.939813456866195</v>
      </c>
      <c r="O14" s="39">
        <v>0.94156858089304851</v>
      </c>
      <c r="P14" s="39">
        <v>0.94014798858632986</v>
      </c>
      <c r="Q14" s="39">
        <v>0.94438560604947941</v>
      </c>
      <c r="R14" s="39">
        <v>0.94542058524458406</v>
      </c>
      <c r="S14" s="39">
        <v>0.95009903088973391</v>
      </c>
      <c r="T14" s="39">
        <v>0.94479112524498121</v>
      </c>
      <c r="U14" s="39">
        <v>0.94396296785543465</v>
      </c>
      <c r="V14" s="39">
        <v>0.94548557491560214</v>
      </c>
      <c r="W14" s="39">
        <v>0.94340000000000002</v>
      </c>
      <c r="X14" s="39">
        <v>0.94579999999999997</v>
      </c>
      <c r="Y14" s="39">
        <v>0.94699999999999995</v>
      </c>
      <c r="Z14" s="39">
        <v>0.94642046048194917</v>
      </c>
      <c r="AA14" s="39">
        <v>0.94620000000000004</v>
      </c>
      <c r="AB14" s="39">
        <v>0.94657749713249206</v>
      </c>
      <c r="AC14" s="39">
        <v>0.94338281141971903</v>
      </c>
      <c r="AD14" s="39">
        <v>0.94479999999999997</v>
      </c>
      <c r="AE14" s="38">
        <v>0.94530000000000003</v>
      </c>
      <c r="AF14" s="39">
        <v>0.94203528874801634</v>
      </c>
      <c r="AG14" s="39">
        <v>0.94759543942638158</v>
      </c>
      <c r="AH14" s="39">
        <v>0.94680271427079055</v>
      </c>
      <c r="AI14" s="39">
        <v>0.94570602713143326</v>
      </c>
      <c r="AJ14" s="39">
        <v>0.94631148181274505</v>
      </c>
      <c r="AK14" s="39">
        <v>0.94851982206832441</v>
      </c>
      <c r="AL14" s="39">
        <v>0.94762829852639285</v>
      </c>
      <c r="AM14" s="39">
        <v>0.94317900240504038</v>
      </c>
      <c r="AN14" s="39">
        <v>0.94363298207293944</v>
      </c>
      <c r="AO14" s="39">
        <v>0.94327931212557792</v>
      </c>
      <c r="AP14" s="39">
        <v>0.94328823420697472</v>
      </c>
      <c r="AQ14" s="22">
        <v>0.93802943627669011</v>
      </c>
      <c r="AR14" s="22">
        <v>0.93940642627534454</v>
      </c>
      <c r="AS14" s="22">
        <v>0.940018068621431</v>
      </c>
      <c r="AT14" s="22">
        <v>0.93979999999999997</v>
      </c>
      <c r="AU14" s="22">
        <v>0.94113590785303192</v>
      </c>
      <c r="AV14" s="224">
        <v>0.93564999999999998</v>
      </c>
      <c r="AW14" s="224">
        <v>0.9355</v>
      </c>
      <c r="AX14" s="224">
        <v>0.93520000000000003</v>
      </c>
      <c r="AY14" s="224">
        <v>0.93585000000000007</v>
      </c>
      <c r="AZ14" s="224">
        <v>0.9355</v>
      </c>
      <c r="BA14" s="214">
        <v>0.93861513466987934</v>
      </c>
      <c r="BB14" s="22">
        <v>0.94357970509060163</v>
      </c>
      <c r="BC14" s="214">
        <v>0.93885742257199789</v>
      </c>
      <c r="BD14" s="214">
        <v>0.9400964615866183</v>
      </c>
      <c r="BE14" s="214">
        <v>0.93866213665216747</v>
      </c>
      <c r="BF14" s="214">
        <v>0.93948692693882907</v>
      </c>
      <c r="BG14" s="214">
        <v>0.93201615449323261</v>
      </c>
      <c r="BH14" s="218">
        <v>0.93441268719863924</v>
      </c>
      <c r="BI14" s="214">
        <v>0.93681133439549558</v>
      </c>
      <c r="BJ14" s="22">
        <v>0.94466439645835665</v>
      </c>
      <c r="BK14" s="214">
        <v>0.93739120085485306</v>
      </c>
      <c r="BL14" s="214">
        <v>0.94089597776272305</v>
      </c>
      <c r="BM14" s="214">
        <v>0.93558386482863276</v>
      </c>
      <c r="BN14" s="214">
        <v>0.9394500038644138</v>
      </c>
      <c r="BO14" s="214">
        <v>0.93564874486577898</v>
      </c>
      <c r="BP14" s="214">
        <v>0.93899221852353898</v>
      </c>
      <c r="BQ14" s="39">
        <v>0.94424964905049513</v>
      </c>
      <c r="BR14" s="39">
        <v>0.94255255234711077</v>
      </c>
      <c r="BS14" s="214">
        <v>0.93449683370020209</v>
      </c>
      <c r="BT14" s="39">
        <v>0.93883278664972392</v>
      </c>
      <c r="BU14" s="214">
        <v>0.9331612804661541</v>
      </c>
      <c r="BV14" s="39">
        <v>0.94386776353411317</v>
      </c>
      <c r="BW14" s="39">
        <v>0.94649079281600546</v>
      </c>
      <c r="BX14" s="39">
        <v>0.94367175751957832</v>
      </c>
      <c r="BY14" s="214">
        <v>0.92609572154360109</v>
      </c>
      <c r="BZ14" s="22"/>
      <c r="CA14" s="21">
        <v>60</v>
      </c>
      <c r="CB14" s="4">
        <f t="shared" ref="CB14:CB21" si="0">AVERAGE(D14:H14)</f>
        <v>0.94551825868067918</v>
      </c>
      <c r="CC14" s="4">
        <f t="shared" ref="CC14:CC21" si="1">STDEVA(D14:H14)</f>
        <v>3.2209204189250461E-3</v>
      </c>
      <c r="CD14" s="5">
        <f>CC14/CB14</f>
        <v>3.4065131893056509E-3</v>
      </c>
    </row>
    <row r="15" spans="1:82" x14ac:dyDescent="0.25">
      <c r="C15" s="38">
        <v>70</v>
      </c>
      <c r="D15" s="48">
        <v>0.80654036301477028</v>
      </c>
      <c r="E15" s="39">
        <v>0.80633736722014948</v>
      </c>
      <c r="F15" s="39">
        <v>0.80971174627388687</v>
      </c>
      <c r="G15" s="39">
        <v>0.81094753443723111</v>
      </c>
      <c r="H15" s="49">
        <v>0.80496382098645725</v>
      </c>
      <c r="I15" s="39"/>
      <c r="J15" s="39">
        <v>0.80320506033748917</v>
      </c>
      <c r="K15" s="39"/>
      <c r="L15" s="39">
        <v>0.8033731186716031</v>
      </c>
      <c r="M15" s="39">
        <v>0.80149760635264</v>
      </c>
      <c r="N15" s="39">
        <v>0.80287461302231566</v>
      </c>
      <c r="O15" s="39">
        <v>0.80272865167543106</v>
      </c>
      <c r="P15" s="39">
        <v>0.80383625533420855</v>
      </c>
      <c r="Q15" s="39">
        <v>0.80629401415271074</v>
      </c>
      <c r="R15" s="39">
        <v>0.80692509540418389</v>
      </c>
      <c r="S15" s="39">
        <v>0.81067461764829241</v>
      </c>
      <c r="T15" s="39">
        <v>0.80798048930067023</v>
      </c>
      <c r="U15" s="39">
        <v>0.80757443015141872</v>
      </c>
      <c r="V15" s="39">
        <v>0.80638901204806879</v>
      </c>
      <c r="W15" s="39">
        <v>0.80420000000000003</v>
      </c>
      <c r="X15" s="39">
        <v>0.80630000000000002</v>
      </c>
      <c r="Y15" s="39">
        <v>0.80700000000000005</v>
      </c>
      <c r="Z15" s="39">
        <v>0.80725932407858958</v>
      </c>
      <c r="AA15" s="39">
        <v>0.80869999999999997</v>
      </c>
      <c r="AB15" s="39">
        <v>0.80699918748529942</v>
      </c>
      <c r="AC15" s="39">
        <v>0.80608255058627498</v>
      </c>
      <c r="AD15" s="39">
        <v>0.80659999999999998</v>
      </c>
      <c r="AE15" s="38">
        <v>0.81089999999999995</v>
      </c>
      <c r="AF15" s="39">
        <v>0.80525822368187849</v>
      </c>
      <c r="AG15" s="39">
        <v>0.80975343878798467</v>
      </c>
      <c r="AH15" s="39">
        <v>0.80864291511913533</v>
      </c>
      <c r="AI15" s="39">
        <v>0.80713000824302283</v>
      </c>
      <c r="AJ15" s="39">
        <v>0.81054428598471207</v>
      </c>
      <c r="AK15" s="39">
        <v>0.81122374468409308</v>
      </c>
      <c r="AL15" s="39">
        <v>0.80868148019150909</v>
      </c>
      <c r="AM15" s="39">
        <v>0.80427320981287964</v>
      </c>
      <c r="AN15" s="39">
        <v>0.80661270281357556</v>
      </c>
      <c r="AO15" s="39">
        <v>0.80593364122903155</v>
      </c>
      <c r="AP15" s="39">
        <v>0.80443050506302338</v>
      </c>
      <c r="AQ15" s="22">
        <v>0.80170626268135015</v>
      </c>
      <c r="AR15" s="22">
        <v>0.80400483468613682</v>
      </c>
      <c r="AS15" s="22">
        <v>0.80167144899150722</v>
      </c>
      <c r="AT15" s="22">
        <v>0.80459999999999998</v>
      </c>
      <c r="AU15" s="22">
        <v>0.80498858193251621</v>
      </c>
      <c r="AV15" s="224">
        <v>0.79979999999999996</v>
      </c>
      <c r="AW15" s="224">
        <v>0.8004</v>
      </c>
      <c r="AX15" s="224">
        <v>0.80130000000000001</v>
      </c>
      <c r="AY15" s="224">
        <v>0.80110000000000003</v>
      </c>
      <c r="AZ15" s="224">
        <v>0.80110000000000003</v>
      </c>
      <c r="BA15" s="214">
        <v>0.80389035289795541</v>
      </c>
      <c r="BB15" s="22">
        <v>0.80847894809583387</v>
      </c>
      <c r="BC15" s="214">
        <v>0.80338472982280928</v>
      </c>
      <c r="BD15" s="214">
        <v>0.80437514397912568</v>
      </c>
      <c r="BE15" s="214">
        <v>0.80391420211122722</v>
      </c>
      <c r="BF15" s="214">
        <v>0.80522720489156574</v>
      </c>
      <c r="BG15" s="214">
        <v>0.80042798568500451</v>
      </c>
      <c r="BH15" s="218">
        <v>0.79799169255247493</v>
      </c>
      <c r="BI15" s="214">
        <v>0.80055718580429336</v>
      </c>
      <c r="BJ15" s="22">
        <v>0.80566545810451506</v>
      </c>
      <c r="BK15" s="214">
        <v>0.79971618866983052</v>
      </c>
      <c r="BL15" s="214">
        <v>0.80362477107401553</v>
      </c>
      <c r="BM15" s="214">
        <v>0.80073577765798787</v>
      </c>
      <c r="BN15" s="214">
        <v>0.80210575796833394</v>
      </c>
      <c r="BO15" s="214">
        <v>0.79850773027853439</v>
      </c>
      <c r="BP15" s="214">
        <v>0.80318180062193234</v>
      </c>
      <c r="BQ15" s="39">
        <v>0.80302096903118059</v>
      </c>
      <c r="BR15" s="39">
        <v>0.80358009084075965</v>
      </c>
      <c r="BS15" s="214">
        <v>0.79698492682376065</v>
      </c>
      <c r="BT15" s="39">
        <v>0.80130083160373655</v>
      </c>
      <c r="BU15" s="214">
        <v>0.79776403802999996</v>
      </c>
      <c r="BV15" s="39">
        <v>0.80417795592835151</v>
      </c>
      <c r="BW15" s="39">
        <v>0.80624735851613549</v>
      </c>
      <c r="BX15" s="39">
        <v>0.80293954652460175</v>
      </c>
      <c r="BY15" s="214">
        <v>0.79307091181255018</v>
      </c>
      <c r="BZ15" s="22"/>
      <c r="CA15" s="21">
        <v>70</v>
      </c>
      <c r="CB15" s="4">
        <f t="shared" si="0"/>
        <v>0.80770016638649889</v>
      </c>
      <c r="CC15" s="4">
        <f t="shared" si="1"/>
        <v>2.5140507392187304E-3</v>
      </c>
      <c r="CD15" s="5">
        <f t="shared" ref="CD15:CD21" si="2">CC15/CB15</f>
        <v>3.1126039635055768E-3</v>
      </c>
    </row>
    <row r="16" spans="1:82" x14ac:dyDescent="0.25">
      <c r="C16" s="38">
        <v>100</v>
      </c>
      <c r="D16" s="48">
        <v>0.70348093132725431</v>
      </c>
      <c r="E16" s="39">
        <v>0.69719149533446356</v>
      </c>
      <c r="F16" s="39">
        <v>0.70251671434315788</v>
      </c>
      <c r="G16" s="39">
        <v>0.70291461329205829</v>
      </c>
      <c r="H16" s="49">
        <v>0.70045499201540673</v>
      </c>
      <c r="I16" s="39">
        <v>0.69706780521595912</v>
      </c>
      <c r="J16" s="39">
        <v>0.69694939768112396</v>
      </c>
      <c r="K16" s="39">
        <v>0.69893243283885076</v>
      </c>
      <c r="L16" s="39">
        <v>0.69748888389482699</v>
      </c>
      <c r="M16" s="39">
        <v>0.69708232613761512</v>
      </c>
      <c r="N16" s="39">
        <v>0.697706057854376</v>
      </c>
      <c r="O16" s="39">
        <v>0.69651449043610492</v>
      </c>
      <c r="P16" s="39">
        <v>0.69884663368705457</v>
      </c>
      <c r="Q16" s="39">
        <v>0.7030166115028823</v>
      </c>
      <c r="R16" s="39">
        <v>0.70211240928639307</v>
      </c>
      <c r="S16" s="39">
        <v>0.70409800128185984</v>
      </c>
      <c r="T16" s="39">
        <v>0.70129052242102075</v>
      </c>
      <c r="U16" s="39">
        <v>0.70194353338823201</v>
      </c>
      <c r="V16" s="39">
        <v>0.69900433781589311</v>
      </c>
      <c r="W16" s="39">
        <v>0.69820000000000004</v>
      </c>
      <c r="X16" s="39"/>
      <c r="Y16" s="39">
        <v>0.70209999999999995</v>
      </c>
      <c r="Z16" s="39">
        <v>0.70255127982438947</v>
      </c>
      <c r="AA16" s="39">
        <v>0.70409999999999995</v>
      </c>
      <c r="AB16" s="39">
        <v>0.70297542386001455</v>
      </c>
      <c r="AC16" s="39">
        <v>0.70223519872058615</v>
      </c>
      <c r="AD16" s="39">
        <v>0.70299999999999996</v>
      </c>
      <c r="AE16" s="38">
        <v>0.70660000000000001</v>
      </c>
      <c r="AF16" s="39">
        <v>0.70080622814806881</v>
      </c>
      <c r="AG16" s="39">
        <v>0.70617909636724274</v>
      </c>
      <c r="AH16" s="39">
        <v>0.70658282823171781</v>
      </c>
      <c r="AI16" s="39">
        <v>0.70254856017734491</v>
      </c>
      <c r="AJ16" s="39">
        <v>0.70533991854332767</v>
      </c>
      <c r="AK16" s="39">
        <v>0.70557936538969335</v>
      </c>
      <c r="AL16" s="39">
        <v>0.70282121393567654</v>
      </c>
      <c r="AM16" s="39">
        <v>0.70069199466182386</v>
      </c>
      <c r="AN16" s="39">
        <v>0.70133492749694459</v>
      </c>
      <c r="AO16" s="39">
        <v>0.70149559301556041</v>
      </c>
      <c r="AP16" s="39">
        <v>0.69887026022134857</v>
      </c>
      <c r="AQ16" s="22">
        <v>0.69617516853603234</v>
      </c>
      <c r="AR16" s="22">
        <v>0.69769890960972503</v>
      </c>
      <c r="AS16" s="22">
        <v>0.69532076060347214</v>
      </c>
      <c r="AT16" s="22">
        <v>0.69879999999999998</v>
      </c>
      <c r="AU16" s="22">
        <v>0.69991521878567042</v>
      </c>
      <c r="AV16" s="224">
        <v>0.69579999999999997</v>
      </c>
      <c r="AW16" s="224">
        <v>0.69550000000000001</v>
      </c>
      <c r="AX16" s="224">
        <v>0.69620000000000004</v>
      </c>
      <c r="AY16" s="224">
        <v>0.69769999999999999</v>
      </c>
      <c r="AZ16" s="224">
        <v>0.69710000000000005</v>
      </c>
      <c r="BA16" s="214">
        <v>0.69841997323016403</v>
      </c>
      <c r="BB16" s="22">
        <v>0.70262367646462354</v>
      </c>
      <c r="BC16" s="214">
        <v>0.69811678030316782</v>
      </c>
      <c r="BD16" s="214">
        <v>0.70129271652998015</v>
      </c>
      <c r="BE16" s="214">
        <v>0.69926394424285054</v>
      </c>
      <c r="BF16" s="214">
        <v>0.70106269475775984</v>
      </c>
      <c r="BG16" s="214">
        <v>0.69394301417238691</v>
      </c>
      <c r="BH16" s="218">
        <v>0.69362252589517348</v>
      </c>
      <c r="BI16" s="214">
        <v>0.69767966202095799</v>
      </c>
      <c r="BJ16" s="22">
        <v>0.70286516219959361</v>
      </c>
      <c r="BK16" s="214">
        <v>0.6972766091301339</v>
      </c>
      <c r="BL16" s="214">
        <v>0.7015149194566731</v>
      </c>
      <c r="BM16" s="214">
        <v>0.69274994302834414</v>
      </c>
      <c r="BN16" s="214">
        <v>0.6948120032151841</v>
      </c>
      <c r="BO16" s="214">
        <v>0.6932967253680945</v>
      </c>
      <c r="BP16" s="214">
        <v>0.69998825252146513</v>
      </c>
      <c r="BQ16" s="39">
        <v>0.69981909929419839</v>
      </c>
      <c r="BR16" s="39">
        <v>0.7002646916549069</v>
      </c>
      <c r="BS16" s="214">
        <v>0.69302455389222539</v>
      </c>
      <c r="BT16" s="39">
        <v>0.69706663425441195</v>
      </c>
      <c r="BU16" s="214">
        <v>0.69442008329961369</v>
      </c>
      <c r="BV16" s="39">
        <v>0.70110810856570094</v>
      </c>
      <c r="BW16" s="39">
        <v>0.70097851735297534</v>
      </c>
      <c r="BX16" s="39">
        <v>0.70032402521308101</v>
      </c>
      <c r="BY16" s="214">
        <v>0.69388914065091123</v>
      </c>
      <c r="BZ16" s="22"/>
      <c r="CA16" s="21">
        <v>100</v>
      </c>
      <c r="CB16" s="4">
        <f t="shared" si="0"/>
        <v>0.7013117492624682</v>
      </c>
      <c r="CC16" s="4">
        <f t="shared" si="1"/>
        <v>2.5708456869702905E-3</v>
      </c>
      <c r="CD16" s="5">
        <f t="shared" si="2"/>
        <v>3.6657673134293137E-3</v>
      </c>
    </row>
    <row r="17" spans="1:82" x14ac:dyDescent="0.25">
      <c r="C17" s="38">
        <v>120</v>
      </c>
      <c r="D17" s="48">
        <v>0.67704610782687646</v>
      </c>
      <c r="E17" s="39">
        <v>0.67475239132910569</v>
      </c>
      <c r="F17" s="39">
        <v>0.68036595386507326</v>
      </c>
      <c r="G17" s="39">
        <v>0.6809829045826814</v>
      </c>
      <c r="H17" s="49">
        <v>0.67431286749746278</v>
      </c>
      <c r="I17" s="39">
        <v>0.67178539462026066</v>
      </c>
      <c r="J17" s="39">
        <v>0.67253420301540345</v>
      </c>
      <c r="K17" s="39">
        <v>0.67258271932311031</v>
      </c>
      <c r="L17" s="39">
        <v>0.67083884456865228</v>
      </c>
      <c r="M17" s="39">
        <v>0.67053593645946707</v>
      </c>
      <c r="N17" s="39">
        <v>0.67248583388990446</v>
      </c>
      <c r="O17" s="39">
        <v>0.67092540273974166</v>
      </c>
      <c r="P17" s="39">
        <v>0.67277737110979785</v>
      </c>
      <c r="Q17" s="39">
        <v>0.67714947692502858</v>
      </c>
      <c r="R17" s="39">
        <v>0.67731970486395776</v>
      </c>
      <c r="S17" s="39">
        <v>0.67997279376757436</v>
      </c>
      <c r="T17" s="39">
        <v>0.6768606647608153</v>
      </c>
      <c r="U17" s="39">
        <v>0.67546812067816242</v>
      </c>
      <c r="V17" s="39">
        <v>0.67161892800377987</v>
      </c>
      <c r="W17" s="39">
        <v>0.67530000000000001</v>
      </c>
      <c r="X17" s="39">
        <v>0.68179999999999996</v>
      </c>
      <c r="Y17" s="39">
        <v>0.67969999999999997</v>
      </c>
      <c r="Z17" s="39">
        <v>0.67841155621523719</v>
      </c>
      <c r="AA17" s="39">
        <v>0.67930000000000001</v>
      </c>
      <c r="AB17" s="39">
        <v>0.67829052166440951</v>
      </c>
      <c r="AC17" s="39">
        <v>0.67722321769921401</v>
      </c>
      <c r="AD17" s="39">
        <v>0.67830000000000001</v>
      </c>
      <c r="AE17" s="38">
        <v>0.68389999999999995</v>
      </c>
      <c r="AF17" s="39">
        <v>0.67774736057650653</v>
      </c>
      <c r="AG17" s="39">
        <v>0.68470199615267546</v>
      </c>
      <c r="AH17" s="39">
        <v>0.68363391280345442</v>
      </c>
      <c r="AI17" s="39">
        <v>0.67905247721653383</v>
      </c>
      <c r="AJ17" s="39">
        <v>0.68415378028493579</v>
      </c>
      <c r="AK17" s="39">
        <v>0.6806599455901341</v>
      </c>
      <c r="AL17" s="39">
        <v>0.67715769638889933</v>
      </c>
      <c r="AM17" s="39">
        <v>0.6775467201463482</v>
      </c>
      <c r="AN17" s="39">
        <v>0.67650049341095775</v>
      </c>
      <c r="AO17" s="39">
        <v>0.67789146927025612</v>
      </c>
      <c r="AP17" s="39">
        <v>0.6750452594485471</v>
      </c>
      <c r="AQ17" s="22">
        <v>0.67016281461698668</v>
      </c>
      <c r="AR17" s="22">
        <v>0.67440402646254494</v>
      </c>
      <c r="AS17" s="22">
        <v>0.66909846521518879</v>
      </c>
      <c r="AT17" s="22">
        <v>0.67369999999999997</v>
      </c>
      <c r="AU17" s="22">
        <v>0.67487687827009979</v>
      </c>
      <c r="AV17" s="224">
        <v>0.67274999999999996</v>
      </c>
      <c r="AW17" s="224">
        <v>0.67049999999999998</v>
      </c>
      <c r="AX17" s="224">
        <v>0.67295000000000005</v>
      </c>
      <c r="AY17" s="224">
        <v>0.67369999999999997</v>
      </c>
      <c r="AZ17" s="224">
        <v>0.67079999999999995</v>
      </c>
      <c r="BA17" s="214">
        <v>0.67296607246133844</v>
      </c>
      <c r="BB17" s="22">
        <v>0.67846100115376384</v>
      </c>
      <c r="BC17" s="214">
        <v>0.67453413679932339</v>
      </c>
      <c r="BD17" s="214">
        <v>0.67812006413387416</v>
      </c>
      <c r="BE17" s="214">
        <v>0.67518176991282597</v>
      </c>
      <c r="BF17" s="214">
        <v>0.67797142315080783</v>
      </c>
      <c r="BG17" s="214">
        <v>0.66884880595095819</v>
      </c>
      <c r="BH17" s="218">
        <v>0.66811633482460586</v>
      </c>
      <c r="BI17" s="214">
        <v>0.67415672001294258</v>
      </c>
      <c r="BJ17" s="22">
        <v>0.67780023956681001</v>
      </c>
      <c r="BK17" s="214">
        <v>0.67260855166827072</v>
      </c>
      <c r="BL17" s="214">
        <v>0.67621695157430384</v>
      </c>
      <c r="BM17" s="214">
        <v>0.66701922885507015</v>
      </c>
      <c r="BN17" s="214">
        <v>0.66583612686615246</v>
      </c>
      <c r="BO17" s="214">
        <v>0.66654921047480098</v>
      </c>
      <c r="BP17" s="214" t="s">
        <v>34</v>
      </c>
      <c r="BQ17" s="39">
        <v>0.67648623390851947</v>
      </c>
      <c r="BR17" s="39">
        <v>0.67598169416899156</v>
      </c>
      <c r="BS17" s="214">
        <v>0.6673635685550543</v>
      </c>
      <c r="BT17" s="39">
        <v>0.67312676275011929</v>
      </c>
      <c r="BU17" s="214">
        <v>0.66854754029551033</v>
      </c>
      <c r="BV17" s="39">
        <v>0.67618731400033216</v>
      </c>
      <c r="BW17" s="39">
        <v>0.67665381940534486</v>
      </c>
      <c r="BX17" s="39">
        <v>0.67583835137405202</v>
      </c>
      <c r="BY17" s="214">
        <v>0.67096948128309231</v>
      </c>
      <c r="BZ17" s="22"/>
      <c r="CA17" s="21">
        <v>120</v>
      </c>
      <c r="CB17" s="4">
        <f t="shared" si="0"/>
        <v>0.67749204502023985</v>
      </c>
      <c r="CC17" s="4">
        <f t="shared" si="1"/>
        <v>3.0926196250994934E-3</v>
      </c>
      <c r="CD17" s="5">
        <f t="shared" si="2"/>
        <v>4.5648058126012423E-3</v>
      </c>
    </row>
    <row r="18" spans="1:82" x14ac:dyDescent="0.25">
      <c r="C18" s="38">
        <v>150</v>
      </c>
      <c r="D18" s="48">
        <v>0.6626541708490421</v>
      </c>
      <c r="E18" s="39">
        <v>0.66350751681380016</v>
      </c>
      <c r="F18" s="39">
        <v>0.66823569275231309</v>
      </c>
      <c r="G18" s="39">
        <v>0.66780827707734369</v>
      </c>
      <c r="H18" s="49">
        <v>0.66353218340802012</v>
      </c>
      <c r="I18" s="39">
        <v>0.66151429823026942</v>
      </c>
      <c r="J18" s="39">
        <v>0.66075861247797218</v>
      </c>
      <c r="K18" s="39">
        <v>0.65959727211086439</v>
      </c>
      <c r="L18" s="39">
        <v>0.65955470921016679</v>
      </c>
      <c r="M18" s="39">
        <v>0.65822962857766854</v>
      </c>
      <c r="N18" s="39">
        <v>0.66563423774788022</v>
      </c>
      <c r="O18" s="39">
        <v>0.65978450921842402</v>
      </c>
      <c r="P18" s="39">
        <v>0.66072538855830587</v>
      </c>
      <c r="Q18" s="39">
        <v>0.66469787500118405</v>
      </c>
      <c r="R18" s="39">
        <v>0.66489517713980462</v>
      </c>
      <c r="S18" s="39">
        <v>0.66612751959584393</v>
      </c>
      <c r="T18" s="39">
        <v>0.66845322767540083</v>
      </c>
      <c r="U18" s="39">
        <v>0.66563434130096966</v>
      </c>
      <c r="V18" s="39">
        <v>0.66337792600397971</v>
      </c>
      <c r="W18" s="39">
        <v>0.66220000000000001</v>
      </c>
      <c r="X18" s="39">
        <v>0.66990000000000005</v>
      </c>
      <c r="Y18" s="39">
        <v>0.66720000000000002</v>
      </c>
      <c r="Z18" s="39">
        <v>0.66637920393666816</v>
      </c>
      <c r="AA18" s="39">
        <v>0.66759999999999997</v>
      </c>
      <c r="AB18" s="39">
        <v>0.66612591243008168</v>
      </c>
      <c r="AC18" s="39">
        <v>0.66489772249110279</v>
      </c>
      <c r="AD18" s="39">
        <v>0.66810000000000003</v>
      </c>
      <c r="AE18" s="38">
        <v>0.67349999999999999</v>
      </c>
      <c r="AF18" s="39">
        <v>0.66542217715941687</v>
      </c>
      <c r="AG18" s="39">
        <v>0.67256218115173838</v>
      </c>
      <c r="AH18" s="39">
        <v>0.67263012332240757</v>
      </c>
      <c r="AI18" s="39">
        <v>0.66960294869235415</v>
      </c>
      <c r="AJ18" s="39">
        <v>0.67364916983322254</v>
      </c>
      <c r="AK18" s="39">
        <v>0.66993686151721521</v>
      </c>
      <c r="AL18" s="39">
        <v>0.66553666881846296</v>
      </c>
      <c r="AM18" s="39">
        <v>0.6649887245239029</v>
      </c>
      <c r="AN18" s="39">
        <v>0.66585327844840692</v>
      </c>
      <c r="AO18" s="39">
        <v>0.66586279758834255</v>
      </c>
      <c r="AP18" s="39">
        <v>0.66247374029538342</v>
      </c>
      <c r="AQ18" s="22">
        <v>0.6589522380144508</v>
      </c>
      <c r="AR18" s="22">
        <v>0.66170824448800925</v>
      </c>
      <c r="AS18" s="22">
        <v>0.65709154807180215</v>
      </c>
      <c r="AT18" s="22">
        <v>0.66100000000000003</v>
      </c>
      <c r="AU18" s="22">
        <v>0.66358426511535684</v>
      </c>
      <c r="AV18" s="224">
        <v>0.66339999999999999</v>
      </c>
      <c r="AW18" s="224">
        <v>0.66149999999999998</v>
      </c>
      <c r="AX18" s="224">
        <v>0.66059999999999997</v>
      </c>
      <c r="AY18" s="224">
        <v>0.66180000000000005</v>
      </c>
      <c r="AZ18" s="224">
        <v>0.66379999999999995</v>
      </c>
      <c r="BA18" s="214">
        <v>0.66226340428012764</v>
      </c>
      <c r="BB18" s="22">
        <v>0.66560097232654303</v>
      </c>
      <c r="BC18" s="214">
        <v>0.66287066878467071</v>
      </c>
      <c r="BD18" s="214">
        <v>0.66681738529850476</v>
      </c>
      <c r="BE18" s="214">
        <v>0.66462203347753601</v>
      </c>
      <c r="BF18" s="214">
        <v>0.66896220829084352</v>
      </c>
      <c r="BG18" s="214">
        <v>0.65758046380381352</v>
      </c>
      <c r="BH18" s="218">
        <v>0.65761952223154985</v>
      </c>
      <c r="BI18" s="214">
        <v>0.66285611406397738</v>
      </c>
      <c r="BJ18" s="22">
        <v>0.66578692629272418</v>
      </c>
      <c r="BK18" s="214">
        <v>0.6622151051667825</v>
      </c>
      <c r="BL18" s="214">
        <v>0.66605081747795636</v>
      </c>
      <c r="BM18" s="214">
        <v>0.65488071623579658</v>
      </c>
      <c r="BN18" s="214">
        <v>0.65586282513656646</v>
      </c>
      <c r="BO18" s="214">
        <v>0.65495472641068297</v>
      </c>
      <c r="BP18" s="214">
        <v>0.66644900616415081</v>
      </c>
      <c r="BQ18" s="39">
        <v>0.66628932173879152</v>
      </c>
      <c r="BR18" s="39">
        <v>0.66700700135347712</v>
      </c>
      <c r="BS18" s="214">
        <v>0.6571847064533507</v>
      </c>
      <c r="BT18" s="39">
        <v>0.6612768317471942</v>
      </c>
      <c r="BU18" s="214">
        <v>0.65993388594805802</v>
      </c>
      <c r="BV18" s="39">
        <v>0.6643698965064625</v>
      </c>
      <c r="BW18" s="39">
        <v>0.66650688533051039</v>
      </c>
      <c r="BX18" s="39">
        <v>0.66554321924637483</v>
      </c>
      <c r="BY18" s="214">
        <v>0.66169528729955973</v>
      </c>
      <c r="BZ18" s="22"/>
      <c r="CA18" s="21">
        <v>150</v>
      </c>
      <c r="CB18" s="4">
        <f t="shared" si="0"/>
        <v>0.66514756818010379</v>
      </c>
      <c r="CC18" s="4">
        <f t="shared" si="1"/>
        <v>2.6519875520953271E-3</v>
      </c>
      <c r="CD18" s="5">
        <f t="shared" si="2"/>
        <v>3.9870664480535865E-3</v>
      </c>
    </row>
    <row r="19" spans="1:82" x14ac:dyDescent="0.25">
      <c r="C19" s="38">
        <v>170</v>
      </c>
      <c r="D19" s="48">
        <v>0.66716504483879979</v>
      </c>
      <c r="E19" s="39">
        <v>0.66536768060077189</v>
      </c>
      <c r="F19" s="39">
        <v>0.66863830332597052</v>
      </c>
      <c r="G19" s="39">
        <v>0.66898610194215291</v>
      </c>
      <c r="H19" s="49">
        <v>0.66387428392651171</v>
      </c>
      <c r="I19" s="39">
        <v>0.66295521274150437</v>
      </c>
      <c r="J19" s="39">
        <v>0.66184036498233656</v>
      </c>
      <c r="K19" s="39">
        <v>0.66227028439535884</v>
      </c>
      <c r="L19" s="39">
        <v>0.66175960174449489</v>
      </c>
      <c r="M19" s="39">
        <v>0.66032742674072464</v>
      </c>
      <c r="N19" s="39">
        <v>0.66568767778871574</v>
      </c>
      <c r="O19" s="39">
        <v>0.65974831229289199</v>
      </c>
      <c r="P19" s="39">
        <v>0.66131622298623804</v>
      </c>
      <c r="Q19" s="39">
        <v>0.66885156922172839</v>
      </c>
      <c r="R19" s="39">
        <v>0.66776603681281943</v>
      </c>
      <c r="S19" s="39">
        <v>0.66941158428921455</v>
      </c>
      <c r="T19" s="39">
        <v>0.66761568456220755</v>
      </c>
      <c r="U19" s="39">
        <v>0.66739321546443964</v>
      </c>
      <c r="V19" s="39">
        <v>0.66559802998763162</v>
      </c>
      <c r="W19" s="39">
        <v>0.66290000000000004</v>
      </c>
      <c r="X19" s="39"/>
      <c r="Y19" s="39">
        <v>0.66890000000000005</v>
      </c>
      <c r="Z19" s="39">
        <v>0.66719016333806835</v>
      </c>
      <c r="AA19" s="39">
        <v>0.67079999999999995</v>
      </c>
      <c r="AB19" s="39">
        <v>0.66945334740785967</v>
      </c>
      <c r="AC19" s="39">
        <v>0.66730456348838008</v>
      </c>
      <c r="AD19" s="39">
        <v>0.66930000000000001</v>
      </c>
      <c r="AE19" s="38">
        <v>0.67569999999999997</v>
      </c>
      <c r="AF19" s="39">
        <v>0.66780391819690177</v>
      </c>
      <c r="AG19" s="39">
        <v>0.67648821768640721</v>
      </c>
      <c r="AH19" s="39">
        <v>0.67533421019083628</v>
      </c>
      <c r="AI19" s="39">
        <v>0.67143059229068802</v>
      </c>
      <c r="AJ19" s="39">
        <v>0.67537346367203177</v>
      </c>
      <c r="AK19" s="39">
        <v>0.67092666397812395</v>
      </c>
      <c r="AL19" s="39">
        <v>0.66777646926773671</v>
      </c>
      <c r="AM19" s="39">
        <v>0.66757533481712905</v>
      </c>
      <c r="AN19" s="39">
        <v>0.66718164498730259</v>
      </c>
      <c r="AO19" s="39">
        <v>0.6689207465880781</v>
      </c>
      <c r="AP19" s="39">
        <v>0.66548802304583066</v>
      </c>
      <c r="AQ19" s="22">
        <v>0.65963295716207071</v>
      </c>
      <c r="AR19" s="22">
        <v>0.66228886112033403</v>
      </c>
      <c r="AS19" s="22">
        <v>0.65898770014217367</v>
      </c>
      <c r="AT19" s="22">
        <v>0.66310000000000002</v>
      </c>
      <c r="AU19" s="22">
        <v>0.66406683827876556</v>
      </c>
      <c r="AV19" s="224">
        <v>0.66420000000000001</v>
      </c>
      <c r="AW19" s="224">
        <v>0.66310000000000002</v>
      </c>
      <c r="AX19" s="224">
        <v>0.6633</v>
      </c>
      <c r="AY19" s="224">
        <v>0.66290000000000004</v>
      </c>
      <c r="AZ19" s="224">
        <v>0.66749999999999998</v>
      </c>
      <c r="BA19" s="214">
        <v>0.66350838063260198</v>
      </c>
      <c r="BB19" s="22">
        <v>0.66741694495525772</v>
      </c>
      <c r="BC19" s="214">
        <v>0.66628320914198258</v>
      </c>
      <c r="BD19" s="214">
        <v>0.66965888259564921</v>
      </c>
      <c r="BE19" s="214">
        <v>0.66621685945161335</v>
      </c>
      <c r="BF19" s="214">
        <v>0.67069106598640471</v>
      </c>
      <c r="BG19" s="214">
        <v>0.66013783035476781</v>
      </c>
      <c r="BH19" s="218">
        <v>0.65973920586460211</v>
      </c>
      <c r="BI19" s="214">
        <v>0.66414845833068403</v>
      </c>
      <c r="BJ19" s="22">
        <v>0.66746332618526305</v>
      </c>
      <c r="BK19" s="214">
        <v>0.66555239061813121</v>
      </c>
      <c r="BL19" s="214">
        <v>0.66870348409694524</v>
      </c>
      <c r="BM19" s="214">
        <v>0.65757007833800241</v>
      </c>
      <c r="BN19" s="214">
        <v>0.6557507588357635</v>
      </c>
      <c r="BO19" s="214">
        <v>0.65581814563338425</v>
      </c>
      <c r="BP19" s="214" t="s">
        <v>34</v>
      </c>
      <c r="BQ19" s="39">
        <v>0.66831037128285908</v>
      </c>
      <c r="BR19" s="39">
        <v>0.66791097075742289</v>
      </c>
      <c r="BS19" s="214">
        <v>0.66012425965028365</v>
      </c>
      <c r="BT19" s="39">
        <v>0.66316506669048125</v>
      </c>
      <c r="BU19" s="214">
        <v>0.66141157140458495</v>
      </c>
      <c r="BV19" s="39">
        <v>0.66597216722110886</v>
      </c>
      <c r="BW19" s="39">
        <v>0.66816712262589273</v>
      </c>
      <c r="BX19" s="39">
        <v>0.66859573043611575</v>
      </c>
      <c r="BY19" s="214">
        <v>0.66559183522192267</v>
      </c>
      <c r="BZ19" s="22"/>
      <c r="CA19" s="21">
        <v>170</v>
      </c>
      <c r="CB19" s="4">
        <f t="shared" si="0"/>
        <v>0.6668062829268413</v>
      </c>
      <c r="CC19" s="4">
        <f t="shared" si="1"/>
        <v>2.1738683597631778E-3</v>
      </c>
      <c r="CD19" s="5">
        <f t="shared" si="2"/>
        <v>3.2601197910453461E-3</v>
      </c>
    </row>
    <row r="20" spans="1:82" x14ac:dyDescent="0.25">
      <c r="C20" s="38">
        <v>200</v>
      </c>
      <c r="D20" s="48">
        <v>0.67621086489303628</v>
      </c>
      <c r="E20" s="39">
        <v>0.67477502260211719</v>
      </c>
      <c r="F20" s="39">
        <v>0.67999807766560805</v>
      </c>
      <c r="G20" s="39">
        <v>0.67923676082645656</v>
      </c>
      <c r="H20" s="49">
        <v>0.67680579309574651</v>
      </c>
      <c r="I20" s="39">
        <v>0.67581725247471269</v>
      </c>
      <c r="J20" s="39">
        <v>0.67396987998128777</v>
      </c>
      <c r="K20" s="39">
        <v>0.67439564326492929</v>
      </c>
      <c r="L20" s="39">
        <v>0.67375684971548666</v>
      </c>
      <c r="M20" s="39">
        <v>0.66984239279146596</v>
      </c>
      <c r="N20" s="39">
        <v>0.67343721836073833</v>
      </c>
      <c r="O20" s="39">
        <v>0.67209911507703224</v>
      </c>
      <c r="P20" s="39">
        <v>0.67269818474666787</v>
      </c>
      <c r="Q20" s="39">
        <v>0.67651108067063859</v>
      </c>
      <c r="R20" s="39">
        <v>0.67725606451089559</v>
      </c>
      <c r="S20" s="39">
        <v>0.67779073173888249</v>
      </c>
      <c r="T20" s="39">
        <v>0.67669333350805805</v>
      </c>
      <c r="U20" s="39">
        <v>0.67639137807380223</v>
      </c>
      <c r="V20" s="39">
        <v>0.67396510215878425</v>
      </c>
      <c r="W20" s="39">
        <v>0.67320000000000002</v>
      </c>
      <c r="X20" s="39">
        <v>0.67989999999999995</v>
      </c>
      <c r="Y20" s="39">
        <v>0.67749999999999999</v>
      </c>
      <c r="Z20" s="39">
        <v>0.67593122011493412</v>
      </c>
      <c r="AA20" s="39">
        <v>0.67879999999999996</v>
      </c>
      <c r="AB20" s="39">
        <v>0.67773294160097552</v>
      </c>
      <c r="AC20" s="39">
        <v>0.67688306951716748</v>
      </c>
      <c r="AD20" s="39">
        <v>0.67900000000000005</v>
      </c>
      <c r="AE20" s="38">
        <v>0.6845</v>
      </c>
      <c r="AF20" s="39">
        <v>0.6768175889515039</v>
      </c>
      <c r="AG20" s="39">
        <v>0.68361786384174617</v>
      </c>
      <c r="AH20" s="39">
        <v>0.68245688350982581</v>
      </c>
      <c r="AI20" s="39">
        <v>0.67980649988933117</v>
      </c>
      <c r="AJ20" s="39">
        <v>0.68353323727333559</v>
      </c>
      <c r="AK20" s="39">
        <v>0.67885551566677349</v>
      </c>
      <c r="AL20" s="39">
        <v>0.67566137157813855</v>
      </c>
      <c r="AM20" s="39">
        <v>0.67579137560718361</v>
      </c>
      <c r="AN20" s="39">
        <v>0.67532228162169217</v>
      </c>
      <c r="AO20" s="39">
        <v>0.67793940375554096</v>
      </c>
      <c r="AP20" s="39">
        <v>0.67386599912405865</v>
      </c>
      <c r="AQ20" s="22">
        <v>0.66877776341575457</v>
      </c>
      <c r="AR20" s="22">
        <v>0.67169092454751322</v>
      </c>
      <c r="AS20" s="22">
        <v>0.66751896994152538</v>
      </c>
      <c r="AT20" s="22">
        <v>0.67220000000000002</v>
      </c>
      <c r="AU20" s="22">
        <v>0.67297374495960205</v>
      </c>
      <c r="AV20" s="224">
        <v>0.67220000000000002</v>
      </c>
      <c r="AW20" s="224">
        <v>0.67190000000000005</v>
      </c>
      <c r="AX20" s="224">
        <v>0.67300000000000004</v>
      </c>
      <c r="AY20" s="224">
        <v>0.67110000000000003</v>
      </c>
      <c r="AZ20" s="224">
        <v>0.67390000000000005</v>
      </c>
      <c r="BA20" s="214">
        <v>0.67203536819698084</v>
      </c>
      <c r="BB20" s="22">
        <v>0.67417590386067927</v>
      </c>
      <c r="BC20" s="214">
        <v>0.67462075883889472</v>
      </c>
      <c r="BD20" s="214">
        <v>0.67696301609879472</v>
      </c>
      <c r="BE20" s="214">
        <v>0.67358100629273543</v>
      </c>
      <c r="BF20" s="214">
        <v>0.67834551311761859</v>
      </c>
      <c r="BG20" s="214">
        <v>0.66777954383067517</v>
      </c>
      <c r="BH20" s="218">
        <v>0.66741838035844492</v>
      </c>
      <c r="BI20" s="214">
        <v>0.67255435878241709</v>
      </c>
      <c r="BJ20" s="22">
        <v>0.67565853638708906</v>
      </c>
      <c r="BK20" s="214">
        <v>0.67296618536371178</v>
      </c>
      <c r="BL20" s="214">
        <v>0.67605760217949695</v>
      </c>
      <c r="BM20" s="214">
        <v>0.66364188341261388</v>
      </c>
      <c r="BN20" s="214">
        <v>0.66339231865158521</v>
      </c>
      <c r="BO20" s="214">
        <v>0.66462520211826404</v>
      </c>
      <c r="BP20" s="214">
        <v>0.67567440966858061</v>
      </c>
      <c r="BQ20" s="39">
        <v>0.67629870006360182</v>
      </c>
      <c r="BR20" s="39">
        <v>0.675592138801974</v>
      </c>
      <c r="BS20" s="214">
        <v>0.66747453955082325</v>
      </c>
      <c r="BT20" s="39">
        <v>0.67042559818747827</v>
      </c>
      <c r="BU20" s="214">
        <v>0.67001542702918404</v>
      </c>
      <c r="BV20" s="39">
        <v>0.67409686173427374</v>
      </c>
      <c r="BW20" s="39">
        <v>0.67645620768409986</v>
      </c>
      <c r="BX20" s="39">
        <v>0.67630751412527423</v>
      </c>
      <c r="BY20" s="214">
        <v>0.67171114046492375</v>
      </c>
      <c r="BZ20" s="22"/>
      <c r="CA20" s="21">
        <v>200</v>
      </c>
      <c r="CB20" s="4">
        <f t="shared" si="0"/>
        <v>0.67740530381659292</v>
      </c>
      <c r="CC20" s="4">
        <f t="shared" si="1"/>
        <v>2.1668633854523595E-3</v>
      </c>
      <c r="CD20" s="5">
        <f t="shared" si="2"/>
        <v>3.1987694416384972E-3</v>
      </c>
    </row>
    <row r="21" spans="1:82" ht="15.75" thickBot="1" x14ac:dyDescent="0.3">
      <c r="C21" s="38">
        <v>226</v>
      </c>
      <c r="D21" s="50">
        <v>0.68050251932878469</v>
      </c>
      <c r="E21" s="51">
        <v>0.68025383771964942</v>
      </c>
      <c r="F21" s="51">
        <v>0.68471118543377374</v>
      </c>
      <c r="G21" s="51">
        <v>0.68525228225840507</v>
      </c>
      <c r="H21" s="52">
        <v>0.68224413252347149</v>
      </c>
      <c r="I21" s="39">
        <v>0.68027210532018911</v>
      </c>
      <c r="J21" s="39">
        <v>0.67818571248499082</v>
      </c>
      <c r="K21" s="39">
        <v>0.67980170129865836</v>
      </c>
      <c r="L21" s="39">
        <v>0.679503673371741</v>
      </c>
      <c r="M21" s="39">
        <v>0.67633454979859553</v>
      </c>
      <c r="N21" s="39">
        <v>0.67993506311673491</v>
      </c>
      <c r="O21" s="39">
        <v>0.67666267684748826</v>
      </c>
      <c r="P21" s="39">
        <v>0.67723307445083269</v>
      </c>
      <c r="Q21" s="39">
        <v>0.67891508662073763</v>
      </c>
      <c r="R21" s="39">
        <v>0.68167737347343227</v>
      </c>
      <c r="S21" s="39">
        <v>0.68291035793620225</v>
      </c>
      <c r="T21" s="39">
        <v>0.67870798730472626</v>
      </c>
      <c r="U21" s="39">
        <v>0.68100473166771947</v>
      </c>
      <c r="V21" s="39">
        <v>0.67891322761635009</v>
      </c>
      <c r="W21" s="39">
        <v>0.67769999999999997</v>
      </c>
      <c r="X21" s="39">
        <v>0.68320000000000003</v>
      </c>
      <c r="Y21" s="39">
        <v>0.68289999999999995</v>
      </c>
      <c r="Z21" s="39">
        <v>0.68067506366130393</v>
      </c>
      <c r="AA21" s="39">
        <v>0.68359999999999999</v>
      </c>
      <c r="AB21" s="39">
        <v>0.68246711874521249</v>
      </c>
      <c r="AC21" s="39">
        <v>0.68050704768390269</v>
      </c>
      <c r="AD21" s="39">
        <v>0.68300000000000005</v>
      </c>
      <c r="AE21" s="38">
        <v>0.68920000000000003</v>
      </c>
      <c r="AF21" s="39">
        <v>0.68068523946115711</v>
      </c>
      <c r="AG21" s="39">
        <v>0.68772653954720719</v>
      </c>
      <c r="AH21" s="39">
        <v>0.68493421015994904</v>
      </c>
      <c r="AI21" s="39">
        <v>0.68208135940773118</v>
      </c>
      <c r="AJ21" s="39">
        <v>0.68880568483774851</v>
      </c>
      <c r="AK21" s="39">
        <v>0.6844982364842106</v>
      </c>
      <c r="AL21" s="39">
        <v>0.6816006706173724</v>
      </c>
      <c r="AM21" s="39">
        <v>0.6806042091162634</v>
      </c>
      <c r="AN21" s="39">
        <v>0.68045753428409095</v>
      </c>
      <c r="AO21" s="39">
        <v>0.68209425786934208</v>
      </c>
      <c r="AP21" s="39">
        <v>0.67907838228509121</v>
      </c>
      <c r="AQ21" s="22">
        <v>0.67411293811788153</v>
      </c>
      <c r="AR21" s="22">
        <v>0.67587452809691928</v>
      </c>
      <c r="AS21" s="22">
        <v>0.67297288297019975</v>
      </c>
      <c r="AT21" s="22">
        <v>0.6774</v>
      </c>
      <c r="AU21" s="22">
        <v>0.67981390951601584</v>
      </c>
      <c r="AV21" s="224">
        <v>0.67669999999999997</v>
      </c>
      <c r="AW21" s="224">
        <v>0.67649999999999999</v>
      </c>
      <c r="AX21" s="224">
        <v>0.6764</v>
      </c>
      <c r="AY21" s="224">
        <v>0.67530000000000001</v>
      </c>
      <c r="AZ21" s="224">
        <v>0.6764</v>
      </c>
      <c r="BA21" s="214">
        <v>0.67577429484801299</v>
      </c>
      <c r="BB21" s="22">
        <v>0.68060571429224592</v>
      </c>
      <c r="BC21" s="214">
        <v>0.67871804687112447</v>
      </c>
      <c r="BD21" s="214">
        <v>0.68087433276653075</v>
      </c>
      <c r="BE21" s="214">
        <v>0.678405090338701</v>
      </c>
      <c r="BF21" s="214">
        <v>0.68015177934221283</v>
      </c>
      <c r="BG21" s="214">
        <v>0.67171511360451697</v>
      </c>
      <c r="BH21" s="218">
        <v>0.67195203367466483</v>
      </c>
      <c r="BI21" s="214">
        <v>0.67750000342750394</v>
      </c>
      <c r="BJ21" s="22">
        <v>0.68041177908163053</v>
      </c>
      <c r="BK21" s="214">
        <v>0.67744175728072142</v>
      </c>
      <c r="BL21" s="214">
        <v>0.67960488008888564</v>
      </c>
      <c r="BM21" s="214">
        <v>0.66977707779033202</v>
      </c>
      <c r="BN21" s="214">
        <v>0.66926408171268315</v>
      </c>
      <c r="BO21" s="214">
        <v>0.66837953949601625</v>
      </c>
      <c r="BP21" s="214">
        <v>0.6795828099616753</v>
      </c>
      <c r="BQ21" s="39">
        <v>0.68162153630691091</v>
      </c>
      <c r="BR21" s="39">
        <v>0.67961478547096976</v>
      </c>
      <c r="BS21" s="214">
        <v>0.67167367521722732</v>
      </c>
      <c r="BT21" s="39">
        <v>0.67646272747125613</v>
      </c>
      <c r="BU21" s="214">
        <v>0.67384617073469411</v>
      </c>
      <c r="BV21" s="39">
        <v>0.67794391173035595</v>
      </c>
      <c r="BW21" s="39">
        <v>0.68085929498873421</v>
      </c>
      <c r="BX21" s="39">
        <v>0.6796012920722363</v>
      </c>
      <c r="BY21" s="214">
        <v>0.67544033743027776</v>
      </c>
      <c r="BZ21" s="22"/>
      <c r="CA21" s="21">
        <v>226</v>
      </c>
      <c r="CB21" s="4">
        <f t="shared" si="0"/>
        <v>0.68259279145281693</v>
      </c>
      <c r="CC21" s="4">
        <f t="shared" si="1"/>
        <v>2.3195899190901516E-3</v>
      </c>
      <c r="CD21" s="5">
        <f t="shared" si="2"/>
        <v>3.3982045344387282E-3</v>
      </c>
    </row>
    <row r="22" spans="1:82" x14ac:dyDescent="0.25">
      <c r="C22" s="38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8"/>
      <c r="AF22" s="39"/>
      <c r="AG22" s="39"/>
      <c r="AH22" s="39"/>
      <c r="AI22" s="39"/>
      <c r="AJ22" s="39"/>
      <c r="AK22" s="39"/>
      <c r="CB22" s="4"/>
      <c r="CC22" s="4"/>
      <c r="CD22" s="5"/>
    </row>
    <row r="23" spans="1:82" x14ac:dyDescent="0.25"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38"/>
      <c r="AF23" s="40"/>
      <c r="AG23" s="40"/>
      <c r="AH23" s="40"/>
      <c r="AI23" s="40"/>
      <c r="AJ23" s="40"/>
      <c r="AK23" s="40"/>
    </row>
    <row r="24" spans="1:82" x14ac:dyDescent="0.25">
      <c r="A24" s="10" t="s">
        <v>25</v>
      </c>
      <c r="C24" s="38"/>
      <c r="D24" s="38"/>
      <c r="E24" s="38"/>
      <c r="F24" s="38"/>
      <c r="G24" s="38"/>
      <c r="H24" s="38"/>
      <c r="I24" s="38" t="s">
        <v>28</v>
      </c>
      <c r="J24" s="38" t="s">
        <v>28</v>
      </c>
      <c r="K24" s="38" t="s">
        <v>31</v>
      </c>
      <c r="L24" s="38" t="s">
        <v>29</v>
      </c>
      <c r="M24" s="38"/>
      <c r="N24" s="38"/>
      <c r="O24" s="38"/>
      <c r="P24" s="38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38"/>
      <c r="AF24" s="40"/>
      <c r="AG24" s="40"/>
      <c r="AH24" s="40"/>
      <c r="AI24" s="40"/>
      <c r="AJ24" s="40"/>
      <c r="AK24" s="40"/>
      <c r="CA24" t="s">
        <v>1</v>
      </c>
    </row>
    <row r="25" spans="1:82" x14ac:dyDescent="0.25">
      <c r="C25" s="38" t="s">
        <v>35</v>
      </c>
      <c r="D25" s="37">
        <v>43391</v>
      </c>
      <c r="E25" s="37">
        <v>43392</v>
      </c>
      <c r="F25" s="37">
        <v>43395</v>
      </c>
      <c r="G25" s="37">
        <v>43398</v>
      </c>
      <c r="H25" s="37">
        <v>43399</v>
      </c>
      <c r="I25" s="37">
        <v>43409</v>
      </c>
      <c r="J25" s="37">
        <v>43410</v>
      </c>
      <c r="K25" s="37">
        <v>43431</v>
      </c>
      <c r="L25" s="37">
        <v>43431</v>
      </c>
      <c r="M25" s="37">
        <v>43529</v>
      </c>
      <c r="N25" s="37">
        <f>N11</f>
        <v>43542</v>
      </c>
      <c r="O25" s="37">
        <f>O11</f>
        <v>43577</v>
      </c>
      <c r="P25" s="37">
        <f>P11</f>
        <v>43577</v>
      </c>
      <c r="Q25" s="37">
        <f>Q11</f>
        <v>43613</v>
      </c>
      <c r="R25" s="37">
        <f t="shared" ref="R25:T25" si="3">R11</f>
        <v>43670</v>
      </c>
      <c r="S25" s="37">
        <f t="shared" si="3"/>
        <v>43739</v>
      </c>
      <c r="T25" s="37">
        <f t="shared" si="3"/>
        <v>43752</v>
      </c>
      <c r="U25" s="37">
        <f t="shared" ref="U25:V25" si="4">U11</f>
        <v>43783</v>
      </c>
      <c r="V25" s="37">
        <f t="shared" si="4"/>
        <v>43806</v>
      </c>
      <c r="W25" s="37">
        <f t="shared" ref="W25:AB25" si="5">W11</f>
        <v>43839</v>
      </c>
      <c r="X25" s="37">
        <f t="shared" si="5"/>
        <v>43864</v>
      </c>
      <c r="Y25" s="37">
        <f t="shared" si="5"/>
        <v>43895</v>
      </c>
      <c r="Z25" s="37">
        <f t="shared" si="5"/>
        <v>43930</v>
      </c>
      <c r="AA25" s="37">
        <f t="shared" si="5"/>
        <v>43942</v>
      </c>
      <c r="AB25" s="37">
        <f t="shared" si="5"/>
        <v>43978</v>
      </c>
      <c r="AC25" s="37">
        <v>43999</v>
      </c>
      <c r="AD25" s="37">
        <v>44000</v>
      </c>
      <c r="AE25" s="37">
        <f>AE11</f>
        <v>44018</v>
      </c>
      <c r="AF25" s="37">
        <f>AF11</f>
        <v>44018</v>
      </c>
      <c r="AG25" s="37">
        <f>AG11</f>
        <v>44039</v>
      </c>
      <c r="AH25" s="37">
        <f>AH11</f>
        <v>44050</v>
      </c>
      <c r="AI25" s="37">
        <f>AI11</f>
        <v>44067</v>
      </c>
      <c r="AJ25" s="37">
        <v>44110</v>
      </c>
      <c r="AK25" s="37">
        <v>44115</v>
      </c>
      <c r="AL25" s="37">
        <v>44139</v>
      </c>
      <c r="AM25" s="37">
        <v>44153</v>
      </c>
      <c r="AN25" s="37">
        <v>44217</v>
      </c>
      <c r="AO25" s="37">
        <v>44241</v>
      </c>
      <c r="AP25" s="37">
        <v>44278</v>
      </c>
      <c r="AQ25" s="37">
        <v>44313</v>
      </c>
      <c r="AR25" s="37">
        <v>44321</v>
      </c>
      <c r="AS25" s="37">
        <f>AS11</f>
        <v>44325</v>
      </c>
      <c r="AT25" s="37">
        <f t="shared" ref="AT25" si="6">AT11</f>
        <v>44362</v>
      </c>
      <c r="AU25" s="37">
        <f>AU11</f>
        <v>44397</v>
      </c>
      <c r="AV25" s="37">
        <f t="shared" ref="AV25:AZ25" si="7">AV11</f>
        <v>44404</v>
      </c>
      <c r="AW25" s="37">
        <f t="shared" si="7"/>
        <v>44406</v>
      </c>
      <c r="AX25" s="37">
        <f t="shared" si="7"/>
        <v>44410</v>
      </c>
      <c r="AY25" s="37">
        <f t="shared" si="7"/>
        <v>44411</v>
      </c>
      <c r="AZ25" s="37">
        <f t="shared" si="7"/>
        <v>44413</v>
      </c>
      <c r="BA25" s="37">
        <f t="shared" ref="BA25:BU25" si="8">BA11</f>
        <v>44441</v>
      </c>
      <c r="BB25" s="37">
        <f t="shared" si="8"/>
        <v>44473</v>
      </c>
      <c r="BC25" s="37">
        <f t="shared" si="8"/>
        <v>44486</v>
      </c>
      <c r="BD25" s="37">
        <f t="shared" si="8"/>
        <v>44501</v>
      </c>
      <c r="BE25" s="37">
        <f t="shared" si="8"/>
        <v>44540</v>
      </c>
      <c r="BF25" s="37">
        <f t="shared" si="8"/>
        <v>44565</v>
      </c>
      <c r="BG25" s="37">
        <f t="shared" si="8"/>
        <v>44567</v>
      </c>
      <c r="BH25" s="37">
        <f t="shared" si="8"/>
        <v>44607</v>
      </c>
      <c r="BI25" s="37">
        <f t="shared" si="8"/>
        <v>44656</v>
      </c>
      <c r="BJ25" s="37">
        <f t="shared" si="8"/>
        <v>44676</v>
      </c>
      <c r="BK25" s="37">
        <f t="shared" si="8"/>
        <v>44698</v>
      </c>
      <c r="BL25" s="37">
        <f t="shared" si="8"/>
        <v>44743</v>
      </c>
      <c r="BM25" s="37">
        <f t="shared" si="8"/>
        <v>44758</v>
      </c>
      <c r="BN25" s="37">
        <f t="shared" si="8"/>
        <v>44783</v>
      </c>
      <c r="BO25" s="37">
        <f t="shared" si="8"/>
        <v>44814</v>
      </c>
      <c r="BP25" s="37">
        <f t="shared" si="8"/>
        <v>44843</v>
      </c>
      <c r="BQ25" s="37">
        <f t="shared" si="8"/>
        <v>44848</v>
      </c>
      <c r="BR25" s="37">
        <f t="shared" si="8"/>
        <v>44883</v>
      </c>
      <c r="BS25" s="37">
        <f t="shared" si="8"/>
        <v>44961</v>
      </c>
      <c r="BT25" s="37">
        <f t="shared" si="8"/>
        <v>44999</v>
      </c>
      <c r="BU25" s="37">
        <f t="shared" si="8"/>
        <v>45038</v>
      </c>
      <c r="BV25" s="37">
        <f t="shared" ref="BV25:BW25" si="9">BV11</f>
        <v>45076</v>
      </c>
      <c r="BW25" s="37">
        <f t="shared" si="9"/>
        <v>45090</v>
      </c>
      <c r="BX25" s="37">
        <f t="shared" ref="BX25:BY25" si="10">BX11</f>
        <v>45096</v>
      </c>
      <c r="BY25" s="37">
        <f t="shared" si="10"/>
        <v>45124</v>
      </c>
      <c r="CA25" t="s">
        <v>3</v>
      </c>
    </row>
    <row r="26" spans="1:82" x14ac:dyDescent="0.25">
      <c r="C26" s="38">
        <v>60</v>
      </c>
      <c r="D26" s="41">
        <f t="shared" ref="D26:H33" si="11">D14/$CB14-1</f>
        <v>2.3733421219840345E-4</v>
      </c>
      <c r="E26" s="41">
        <f t="shared" si="11"/>
        <v>-2.8340721232079646E-3</v>
      </c>
      <c r="F26" s="41">
        <f t="shared" si="11"/>
        <v>-9.6109968446500549E-4</v>
      </c>
      <c r="G26" s="41">
        <f t="shared" si="11"/>
        <v>5.7207596954946816E-3</v>
      </c>
      <c r="H26" s="41">
        <f t="shared" si="11"/>
        <v>-2.1629221000198928E-3</v>
      </c>
      <c r="I26" s="41"/>
      <c r="J26" s="41">
        <f t="shared" ref="J26:J33" si="12">J14/$CB14-1</f>
        <v>-3.9490573766023385E-3</v>
      </c>
      <c r="K26" s="41"/>
      <c r="L26" s="41">
        <f t="shared" ref="L26:AZ26" si="13">L14/$CB14-1</f>
        <v>-4.5990247284968255E-3</v>
      </c>
      <c r="M26" s="41">
        <f t="shared" si="13"/>
        <v>-6.2560864818093087E-3</v>
      </c>
      <c r="N26" s="41">
        <f t="shared" si="13"/>
        <v>-6.0335184033826206E-3</v>
      </c>
      <c r="O26" s="41">
        <f t="shared" si="13"/>
        <v>-4.1772623123553787E-3</v>
      </c>
      <c r="P26" s="41">
        <f t="shared" si="13"/>
        <v>-5.6797106190659141E-3</v>
      </c>
      <c r="Q26" s="41">
        <f t="shared" si="13"/>
        <v>-1.197917248874969E-3</v>
      </c>
      <c r="R26" s="41">
        <f t="shared" si="13"/>
        <v>-1.0330148064130462E-4</v>
      </c>
      <c r="S26" s="41">
        <f t="shared" si="13"/>
        <v>4.8447210479536373E-3</v>
      </c>
      <c r="T26" s="41">
        <f t="shared" si="13"/>
        <v>-7.6903161734032111E-4</v>
      </c>
      <c r="U26" s="41">
        <f t="shared" si="13"/>
        <v>-1.6449082933783776E-3</v>
      </c>
      <c r="V26" s="41">
        <f t="shared" si="13"/>
        <v>-3.4567037470734086E-5</v>
      </c>
      <c r="W26" s="41">
        <f t="shared" si="13"/>
        <v>-2.240314939697563E-3</v>
      </c>
      <c r="X26" s="41">
        <f t="shared" si="13"/>
        <v>2.9797554593380404E-4</v>
      </c>
      <c r="Y26" s="41">
        <f t="shared" si="13"/>
        <v>1.5671207887495431E-3</v>
      </c>
      <c r="Z26" s="41">
        <f t="shared" si="13"/>
        <v>9.5418760345133968E-4</v>
      </c>
      <c r="AA26" s="41">
        <f t="shared" si="13"/>
        <v>7.2102396020579107E-4</v>
      </c>
      <c r="AB26" s="41">
        <f t="shared" si="13"/>
        <v>1.1202728684380769E-3</v>
      </c>
      <c r="AC26" s="41">
        <f t="shared" si="13"/>
        <v>-2.2584939437761964E-3</v>
      </c>
      <c r="AD26" s="41">
        <f t="shared" si="13"/>
        <v>-7.5964548974594148E-4</v>
      </c>
      <c r="AE26" s="41">
        <f t="shared" si="13"/>
        <v>-2.3083497190601321E-4</v>
      </c>
      <c r="AF26" s="41">
        <f t="shared" si="13"/>
        <v>-3.6836622674244479E-3</v>
      </c>
      <c r="AG26" s="41">
        <f t="shared" si="13"/>
        <v>2.1968700515637707E-3</v>
      </c>
      <c r="AH26" s="41">
        <f t="shared" si="13"/>
        <v>1.358467251498352E-3</v>
      </c>
      <c r="AI26" s="41">
        <f t="shared" si="13"/>
        <v>1.9858786335458234E-4</v>
      </c>
      <c r="AJ26" s="41">
        <f t="shared" si="13"/>
        <v>8.389294704607142E-4</v>
      </c>
      <c r="AK26" s="41">
        <f t="shared" si="13"/>
        <v>3.1745165786998264E-3</v>
      </c>
      <c r="AL26" s="41">
        <f t="shared" si="13"/>
        <v>2.2316225269491952E-3</v>
      </c>
      <c r="AM26" s="41">
        <f t="shared" si="13"/>
        <v>-2.4740466449615361E-3</v>
      </c>
      <c r="AN26" s="41">
        <f t="shared" si="13"/>
        <v>-1.993908198420602E-3</v>
      </c>
      <c r="AO26" s="41">
        <f t="shared" si="13"/>
        <v>-2.3679569744378126E-3</v>
      </c>
      <c r="AP26" s="41">
        <f t="shared" si="13"/>
        <v>-2.3585207934705421E-3</v>
      </c>
      <c r="AQ26" s="41">
        <f t="shared" si="13"/>
        <v>-7.9203361069288825E-3</v>
      </c>
      <c r="AR26" s="41">
        <f t="shared" si="13"/>
        <v>-6.4640025184312666E-3</v>
      </c>
      <c r="AS26" s="41">
        <f t="shared" si="13"/>
        <v>-5.8171167068976626E-3</v>
      </c>
      <c r="AT26" s="41">
        <f t="shared" si="13"/>
        <v>-6.0477506681447801E-3</v>
      </c>
      <c r="AU26" s="41">
        <f t="shared" si="13"/>
        <v>-4.6348664210483781E-3</v>
      </c>
      <c r="AV26" s="41">
        <f t="shared" si="13"/>
        <v>-1.0436877966215841E-2</v>
      </c>
      <c r="AW26" s="41">
        <f t="shared" si="13"/>
        <v>-1.0595521121567808E-2</v>
      </c>
      <c r="AX26" s="41">
        <f t="shared" si="13"/>
        <v>-1.0912807432271743E-2</v>
      </c>
      <c r="AY26" s="41">
        <f t="shared" si="13"/>
        <v>-1.0225353759079847E-2</v>
      </c>
      <c r="AZ26" s="41">
        <f t="shared" si="13"/>
        <v>-1.0595521121567808E-2</v>
      </c>
      <c r="BA26" s="41">
        <f t="shared" ref="BA26:BT26" si="14">BA14/$CB14-1</f>
        <v>-7.3008891657280195E-3</v>
      </c>
      <c r="BB26" s="41">
        <f t="shared" si="14"/>
        <v>-2.0502550556585897E-3</v>
      </c>
      <c r="BC26" s="41">
        <f t="shared" si="14"/>
        <v>-7.0446403837567395E-3</v>
      </c>
      <c r="BD26" s="41">
        <f t="shared" si="14"/>
        <v>-5.7342066578662809E-3</v>
      </c>
      <c r="BE26" s="41">
        <f t="shared" si="14"/>
        <v>-7.2511788805414978E-3</v>
      </c>
      <c r="BF26" s="41">
        <f t="shared" si="14"/>
        <v>-6.3788633233438086E-3</v>
      </c>
      <c r="BG26" s="41">
        <f t="shared" si="14"/>
        <v>-1.4280109414583464E-2</v>
      </c>
      <c r="BH26" s="41">
        <f t="shared" si="14"/>
        <v>-1.1745486012650908E-2</v>
      </c>
      <c r="BI26" s="41">
        <f t="shared" si="14"/>
        <v>-9.2086262800813445E-3</v>
      </c>
      <c r="BJ26" s="41">
        <f t="shared" si="14"/>
        <v>-9.0306264790063207E-4</v>
      </c>
      <c r="BK26" s="41">
        <f t="shared" si="14"/>
        <v>-8.5953473147796222E-3</v>
      </c>
      <c r="BL26" s="41">
        <f t="shared" si="14"/>
        <v>-4.8886215316515935E-3</v>
      </c>
      <c r="BM26" s="41">
        <f t="shared" si="14"/>
        <v>-1.0506823914652186E-2</v>
      </c>
      <c r="BN26" s="41">
        <f t="shared" si="14"/>
        <v>-6.4179139435474042E-3</v>
      </c>
      <c r="BO26" s="41">
        <f t="shared" si="14"/>
        <v>-1.0438205422570679E-2</v>
      </c>
      <c r="BP26" s="41">
        <f t="shared" si="14"/>
        <v>-6.9020773498824628E-3</v>
      </c>
      <c r="BQ26" s="41">
        <f t="shared" si="14"/>
        <v>-1.3417082309485906E-3</v>
      </c>
      <c r="BR26" s="41">
        <f t="shared" si="14"/>
        <v>-3.1365934040307186E-3</v>
      </c>
      <c r="BS26" s="41">
        <f t="shared" si="14"/>
        <v>-1.165649090251919E-2</v>
      </c>
      <c r="BT26" s="41">
        <f t="shared" si="14"/>
        <v>-7.0706958533870434E-3</v>
      </c>
      <c r="BU26" s="41">
        <f t="shared" ref="BU26:BV33" si="15">BU14/$CB14-1</f>
        <v>-1.3069000097118422E-2</v>
      </c>
      <c r="BV26" s="41">
        <f t="shared" si="15"/>
        <v>-1.7455983862956215E-3</v>
      </c>
      <c r="BW26" s="41">
        <f t="shared" ref="BW26:BX26" si="16">BW14/$CB14-1</f>
        <v>1.0285725594376682E-3</v>
      </c>
      <c r="BX26" s="41">
        <f t="shared" si="16"/>
        <v>-1.9528984703873764E-3</v>
      </c>
      <c r="BY26" s="41">
        <f>BY14/$CB14-1</f>
        <v>-2.054168384244548E-2</v>
      </c>
      <c r="BZ26" s="41"/>
      <c r="CA26" s="21">
        <v>60</v>
      </c>
    </row>
    <row r="27" spans="1:82" x14ac:dyDescent="0.25">
      <c r="C27" s="38">
        <v>70</v>
      </c>
      <c r="D27" s="41">
        <f t="shared" si="11"/>
        <v>-1.4359330603054277E-3</v>
      </c>
      <c r="E27" s="41">
        <f t="shared" si="11"/>
        <v>-1.6872587416272289E-3</v>
      </c>
      <c r="F27" s="41">
        <f t="shared" si="11"/>
        <v>2.4905032474951128E-3</v>
      </c>
      <c r="G27" s="41">
        <f t="shared" si="11"/>
        <v>4.0205118011307217E-3</v>
      </c>
      <c r="H27" s="41">
        <f t="shared" si="11"/>
        <v>-3.3878232466926228E-3</v>
      </c>
      <c r="I27" s="41"/>
      <c r="J27" s="41">
        <f t="shared" si="12"/>
        <v>-5.5653152445417353E-3</v>
      </c>
      <c r="K27" s="41"/>
      <c r="L27" s="41">
        <f t="shared" ref="L27:AZ27" si="17">L15/$CB15-1</f>
        <v>-5.3572450458370113E-3</v>
      </c>
      <c r="M27" s="41">
        <f t="shared" si="17"/>
        <v>-7.6792853239191494E-3</v>
      </c>
      <c r="N27" s="41">
        <f t="shared" si="17"/>
        <v>-5.974436511226533E-3</v>
      </c>
      <c r="O27" s="41">
        <f t="shared" si="17"/>
        <v>-6.1551488014537359E-3</v>
      </c>
      <c r="P27" s="41">
        <f t="shared" si="17"/>
        <v>-4.7838433283686754E-3</v>
      </c>
      <c r="Q27" s="41">
        <f t="shared" si="17"/>
        <v>-1.7409334457352266E-3</v>
      </c>
      <c r="R27" s="41">
        <f t="shared" si="17"/>
        <v>-9.596023556396327E-4</v>
      </c>
      <c r="S27" s="41">
        <f t="shared" si="17"/>
        <v>3.6826181119915535E-3</v>
      </c>
      <c r="T27" s="41">
        <f t="shared" si="17"/>
        <v>3.4706308830600996E-4</v>
      </c>
      <c r="U27" s="41">
        <f t="shared" si="17"/>
        <v>-1.5567191925025536E-4</v>
      </c>
      <c r="V27" s="41">
        <f t="shared" si="17"/>
        <v>-1.6233181482380177E-3</v>
      </c>
      <c r="W27" s="41">
        <f t="shared" si="17"/>
        <v>-4.333497171553069E-3</v>
      </c>
      <c r="X27" s="41">
        <f t="shared" si="17"/>
        <v>-1.7335224688177497E-3</v>
      </c>
      <c r="Y27" s="41">
        <f t="shared" si="17"/>
        <v>-8.6686423457260631E-4</v>
      </c>
      <c r="Z27" s="41">
        <f t="shared" si="17"/>
        <v>-5.4579945164745514E-4</v>
      </c>
      <c r="AA27" s="41">
        <f t="shared" si="17"/>
        <v>1.2378771914511866E-3</v>
      </c>
      <c r="AB27" s="41">
        <f t="shared" si="17"/>
        <v>-8.6787019536660459E-4</v>
      </c>
      <c r="AC27" s="41">
        <f t="shared" si="17"/>
        <v>-2.0027429330129465E-3</v>
      </c>
      <c r="AD27" s="41">
        <f t="shared" si="17"/>
        <v>-1.3620975112842437E-3</v>
      </c>
      <c r="AE27" s="41">
        <f t="shared" si="17"/>
        <v>3.9616602133643042E-3</v>
      </c>
      <c r="AF27" s="41">
        <f t="shared" si="17"/>
        <v>-3.0233282178772081E-3</v>
      </c>
      <c r="AG27" s="41">
        <f t="shared" si="17"/>
        <v>2.5421220484227458E-3</v>
      </c>
      <c r="AH27" s="41">
        <f t="shared" si="17"/>
        <v>1.1672013599479669E-3</v>
      </c>
      <c r="AI27" s="41">
        <f t="shared" si="17"/>
        <v>-7.059032140934729E-4</v>
      </c>
      <c r="AJ27" s="41">
        <f t="shared" si="17"/>
        <v>3.5212566699562853E-3</v>
      </c>
      <c r="AK27" s="41">
        <f t="shared" si="17"/>
        <v>4.3624830651676216E-3</v>
      </c>
      <c r="AL27" s="41">
        <f t="shared" si="17"/>
        <v>1.2149481278436181E-3</v>
      </c>
      <c r="AM27" s="41">
        <f t="shared" si="17"/>
        <v>-4.2428573327535357E-3</v>
      </c>
      <c r="AN27" s="41">
        <f t="shared" si="17"/>
        <v>-1.3463703713080255E-3</v>
      </c>
      <c r="AO27" s="41">
        <f t="shared" si="17"/>
        <v>-2.1871051053146129E-3</v>
      </c>
      <c r="AP27" s="41">
        <f t="shared" si="17"/>
        <v>-4.0481127274040185E-3</v>
      </c>
      <c r="AQ27" s="41">
        <f t="shared" si="17"/>
        <v>-7.4209514304848234E-3</v>
      </c>
      <c r="AR27" s="41">
        <f t="shared" si="17"/>
        <v>-4.5751280662653659E-3</v>
      </c>
      <c r="AS27" s="41">
        <f t="shared" si="17"/>
        <v>-7.4640536747231367E-3</v>
      </c>
      <c r="AT27" s="41">
        <f t="shared" si="17"/>
        <v>-3.8382638948416536E-3</v>
      </c>
      <c r="AU27" s="41">
        <f t="shared" si="17"/>
        <v>-3.3571671355644428E-3</v>
      </c>
      <c r="AV27" s="41">
        <f t="shared" si="17"/>
        <v>-9.7810632153795263E-3</v>
      </c>
      <c r="AW27" s="41">
        <f t="shared" si="17"/>
        <v>-9.0382133003122922E-3</v>
      </c>
      <c r="AX27" s="41">
        <f t="shared" si="17"/>
        <v>-7.9239384277114411E-3</v>
      </c>
      <c r="AY27" s="41">
        <f t="shared" si="17"/>
        <v>-8.1715550660671488E-3</v>
      </c>
      <c r="AZ27" s="41">
        <f t="shared" si="17"/>
        <v>-8.1715550660671488E-3</v>
      </c>
      <c r="BA27" s="41">
        <f t="shared" ref="BA27:BT27" si="18">BA15/$CB15-1</f>
        <v>-4.7168660439775856E-3</v>
      </c>
      <c r="BB27" s="41">
        <f t="shared" si="18"/>
        <v>9.6419654439228175E-4</v>
      </c>
      <c r="BC27" s="41">
        <f t="shared" si="18"/>
        <v>-5.3428694746914251E-3</v>
      </c>
      <c r="BD27" s="41">
        <f t="shared" si="18"/>
        <v>-4.1166543548564194E-3</v>
      </c>
      <c r="BE27" s="41">
        <f t="shared" si="18"/>
        <v>-4.6873387338886019E-3</v>
      </c>
      <c r="BF27" s="41">
        <f t="shared" si="18"/>
        <v>-3.0617320607927434E-3</v>
      </c>
      <c r="BG27" s="41">
        <f t="shared" si="18"/>
        <v>-9.0035646940977987E-3</v>
      </c>
      <c r="BH27" s="41">
        <f t="shared" si="18"/>
        <v>-1.2019898271728557E-2</v>
      </c>
      <c r="BI27" s="41">
        <f t="shared" si="18"/>
        <v>-8.8436041980304303E-3</v>
      </c>
      <c r="BJ27" s="41">
        <f t="shared" si="18"/>
        <v>-2.5191381240970978E-3</v>
      </c>
      <c r="BK27" s="41">
        <f t="shared" si="18"/>
        <v>-9.8848286145429842E-3</v>
      </c>
      <c r="BL27" s="41">
        <f t="shared" si="18"/>
        <v>-5.0456784362393758E-3</v>
      </c>
      <c r="BM27" s="41">
        <f t="shared" si="18"/>
        <v>-8.6224926257826295E-3</v>
      </c>
      <c r="BN27" s="41">
        <f t="shared" si="18"/>
        <v>-6.9263430304753459E-3</v>
      </c>
      <c r="BO27" s="41">
        <f t="shared" si="18"/>
        <v>-1.1381000636770611E-2</v>
      </c>
      <c r="BP27" s="41">
        <f t="shared" si="18"/>
        <v>-5.594112707418275E-3</v>
      </c>
      <c r="BQ27" s="41">
        <f t="shared" si="18"/>
        <v>-5.7932355966350269E-3</v>
      </c>
      <c r="BR27" s="41">
        <f t="shared" si="18"/>
        <v>-5.1009962820383059E-3</v>
      </c>
      <c r="BS27" s="41">
        <f t="shared" si="18"/>
        <v>-1.3266357998508616E-2</v>
      </c>
      <c r="BT27" s="41">
        <f t="shared" si="18"/>
        <v>-7.9229088331029818E-3</v>
      </c>
      <c r="BU27" s="41">
        <f t="shared" si="15"/>
        <v>-1.2301753509537217E-2</v>
      </c>
      <c r="BV27" s="41">
        <f t="shared" si="15"/>
        <v>-4.3607895661395002E-3</v>
      </c>
      <c r="BW27" s="41">
        <f t="shared" ref="BW27:BX27" si="19">BW15/$CB15-1</f>
        <v>-1.7986970051807605E-3</v>
      </c>
      <c r="BX27" s="41">
        <f t="shared" si="19"/>
        <v>-5.8940434334627811E-3</v>
      </c>
      <c r="BY27" s="41">
        <f t="shared" ref="BY27" si="20">BY15/$CB15-1</f>
        <v>-1.8112234196257848E-2</v>
      </c>
      <c r="BZ27" s="41"/>
      <c r="CA27" s="21">
        <v>70</v>
      </c>
    </row>
    <row r="28" spans="1:82" x14ac:dyDescent="0.25">
      <c r="C28" s="38">
        <v>100</v>
      </c>
      <c r="D28" s="41">
        <f t="shared" si="11"/>
        <v>3.093035396979138E-3</v>
      </c>
      <c r="E28" s="41">
        <f t="shared" si="11"/>
        <v>-5.8750675891822146E-3</v>
      </c>
      <c r="F28" s="41">
        <f t="shared" si="11"/>
        <v>1.7181589813044518E-3</v>
      </c>
      <c r="G28" s="41">
        <f t="shared" si="11"/>
        <v>2.2855228523916971E-3</v>
      </c>
      <c r="H28" s="41">
        <f t="shared" si="11"/>
        <v>-1.2216496414931832E-3</v>
      </c>
      <c r="I28" s="41">
        <f t="shared" ref="I28:I33" si="21">I16/$CB16-1</f>
        <v>-6.0514372545051875E-3</v>
      </c>
      <c r="J28" s="41">
        <f t="shared" si="12"/>
        <v>-6.2202744869622739E-3</v>
      </c>
      <c r="K28" s="41">
        <f t="shared" ref="K28:W28" si="22">K16/$CB16-1</f>
        <v>-3.3926658524110476E-3</v>
      </c>
      <c r="L28" s="41">
        <f t="shared" si="22"/>
        <v>-5.4510214204475105E-3</v>
      </c>
      <c r="M28" s="41">
        <f t="shared" si="22"/>
        <v>-6.0307318810799426E-3</v>
      </c>
      <c r="N28" s="41">
        <f t="shared" si="22"/>
        <v>-5.1413532026008957E-3</v>
      </c>
      <c r="O28" s="41">
        <f t="shared" si="22"/>
        <v>-6.8404084651487729E-3</v>
      </c>
      <c r="P28" s="41">
        <f t="shared" si="22"/>
        <v>-3.51500681117356E-3</v>
      </c>
      <c r="Q28" s="41">
        <f t="shared" si="22"/>
        <v>2.4309620396449905E-3</v>
      </c>
      <c r="R28" s="41">
        <f t="shared" si="22"/>
        <v>1.1416606448799715E-3</v>
      </c>
      <c r="S28" s="41">
        <f t="shared" si="22"/>
        <v>3.9729150728213813E-3</v>
      </c>
      <c r="T28" s="41">
        <f t="shared" si="22"/>
        <v>-3.0267340408562937E-5</v>
      </c>
      <c r="U28" s="41">
        <f t="shared" si="22"/>
        <v>9.008606036162714E-4</v>
      </c>
      <c r="V28" s="41">
        <f t="shared" si="22"/>
        <v>-3.2901365890443124E-3</v>
      </c>
      <c r="W28" s="41">
        <f t="shared" si="22"/>
        <v>-4.4370413952719012E-3</v>
      </c>
      <c r="X28" s="41"/>
      <c r="Y28" s="41">
        <f t="shared" ref="Y28:AZ28" si="23">Y16/$CB16-1</f>
        <v>1.123966250901498E-3</v>
      </c>
      <c r="Z28" s="41">
        <f t="shared" si="23"/>
        <v>1.7674458801308912E-3</v>
      </c>
      <c r="AA28" s="41">
        <f t="shared" si="23"/>
        <v>3.9757650438110304E-3</v>
      </c>
      <c r="AB28" s="41">
        <f t="shared" si="23"/>
        <v>2.37223260453856E-3</v>
      </c>
      <c r="AC28" s="41">
        <f t="shared" si="23"/>
        <v>1.3167460249869922E-3</v>
      </c>
      <c r="AD28" s="41">
        <f t="shared" si="23"/>
        <v>2.4072757077109319E-3</v>
      </c>
      <c r="AE28" s="41">
        <f t="shared" si="23"/>
        <v>7.5405135349482233E-3</v>
      </c>
      <c r="AF28" s="41">
        <f t="shared" si="23"/>
        <v>-7.2082225191727467E-4</v>
      </c>
      <c r="AG28" s="41">
        <f t="shared" si="23"/>
        <v>6.9403472990339221E-3</v>
      </c>
      <c r="AH28" s="41">
        <f t="shared" si="23"/>
        <v>7.5160283209185774E-3</v>
      </c>
      <c r="AI28" s="41">
        <f t="shared" si="23"/>
        <v>1.7635679370513468E-3</v>
      </c>
      <c r="AJ28" s="41">
        <f t="shared" si="23"/>
        <v>5.7437641463951028E-3</v>
      </c>
      <c r="AK28" s="41">
        <f t="shared" si="23"/>
        <v>6.0851912601109781E-3</v>
      </c>
      <c r="AL28" s="41">
        <f t="shared" si="23"/>
        <v>2.1523447664975048E-3</v>
      </c>
      <c r="AM28" s="41">
        <f t="shared" si="23"/>
        <v>-8.8370771100887424E-4</v>
      </c>
      <c r="AN28" s="41">
        <f t="shared" si="23"/>
        <v>3.3049830550746506E-5</v>
      </c>
      <c r="AO28" s="41">
        <f t="shared" si="23"/>
        <v>2.6214269657609535E-4</v>
      </c>
      <c r="AP28" s="41">
        <f t="shared" si="23"/>
        <v>-3.4813177501834547E-3</v>
      </c>
      <c r="AQ28" s="41">
        <f t="shared" si="23"/>
        <v>-7.3242473576661249E-3</v>
      </c>
      <c r="AR28" s="41">
        <f t="shared" si="23"/>
        <v>-5.1515458803343961E-3</v>
      </c>
      <c r="AS28" s="41">
        <f t="shared" si="23"/>
        <v>-8.5425471130299302E-3</v>
      </c>
      <c r="AT28" s="41">
        <f t="shared" si="23"/>
        <v>-3.5815017573991303E-3</v>
      </c>
      <c r="AU28" s="41">
        <f t="shared" si="23"/>
        <v>-1.9913119639966004E-3</v>
      </c>
      <c r="AV28" s="41">
        <f t="shared" si="23"/>
        <v>-7.8591999467635398E-3</v>
      </c>
      <c r="AW28" s="41">
        <f t="shared" si="23"/>
        <v>-8.2869697656998698E-3</v>
      </c>
      <c r="AX28" s="41">
        <f t="shared" si="23"/>
        <v>-7.2888401881815446E-3</v>
      </c>
      <c r="AY28" s="41">
        <f t="shared" si="23"/>
        <v>-5.1499910934994508E-3</v>
      </c>
      <c r="AZ28" s="41">
        <f t="shared" si="23"/>
        <v>-6.0055307313722217E-3</v>
      </c>
      <c r="BA28" s="41">
        <f t="shared" ref="BA28:BT28" si="24">BA16/$CB16-1</f>
        <v>-4.1233816991449457E-3</v>
      </c>
      <c r="BB28" s="41">
        <f t="shared" si="24"/>
        <v>1.8706762057458803E-3</v>
      </c>
      <c r="BC28" s="41">
        <f t="shared" si="24"/>
        <v>-4.5557043107581352E-3</v>
      </c>
      <c r="BD28" s="41">
        <f t="shared" si="24"/>
        <v>-2.7138761767631081E-5</v>
      </c>
      <c r="BE28" s="41">
        <f t="shared" si="24"/>
        <v>-2.919963941529935E-3</v>
      </c>
      <c r="BF28" s="41">
        <f t="shared" si="24"/>
        <v>-3.5512666794801362E-4</v>
      </c>
      <c r="BG28" s="41">
        <f t="shared" si="24"/>
        <v>-1.0507074917582071E-2</v>
      </c>
      <c r="BH28" s="41">
        <f t="shared" si="24"/>
        <v>-1.0964058958631506E-2</v>
      </c>
      <c r="BI28" s="41">
        <f t="shared" si="24"/>
        <v>-5.1789910055405342E-3</v>
      </c>
      <c r="BJ28" s="41">
        <f t="shared" si="24"/>
        <v>2.2150105694922484E-3</v>
      </c>
      <c r="BK28" s="41">
        <f t="shared" si="24"/>
        <v>-5.7537038793059603E-3</v>
      </c>
      <c r="BL28" s="41">
        <f t="shared" si="24"/>
        <v>2.8970025729435633E-4</v>
      </c>
      <c r="BM28" s="41">
        <f t="shared" si="24"/>
        <v>-1.2208274341800274E-2</v>
      </c>
      <c r="BN28" s="41">
        <f t="shared" si="24"/>
        <v>-9.2679839659317587E-3</v>
      </c>
      <c r="BO28" s="41">
        <f t="shared" si="24"/>
        <v>-1.1428617733558077E-2</v>
      </c>
      <c r="BP28" s="41">
        <f t="shared" si="24"/>
        <v>-1.8871732042061717E-3</v>
      </c>
      <c r="BQ28" s="41">
        <f t="shared" si="24"/>
        <v>-2.128368688874116E-3</v>
      </c>
      <c r="BR28" s="41">
        <f t="shared" si="24"/>
        <v>-1.4929988106749947E-3</v>
      </c>
      <c r="BS28" s="41">
        <f t="shared" si="24"/>
        <v>-1.1816706876732086E-2</v>
      </c>
      <c r="BT28" s="41">
        <f t="shared" si="24"/>
        <v>-6.0531069278685345E-3</v>
      </c>
      <c r="BU28" s="41">
        <f t="shared" si="15"/>
        <v>-9.8268223370021612E-3</v>
      </c>
      <c r="BV28" s="41">
        <f t="shared" si="15"/>
        <v>-2.9037114661412122E-4</v>
      </c>
      <c r="BW28" s="41">
        <f t="shared" ref="BW28:BX28" si="25">BW16/$CB16-1</f>
        <v>-4.7515517862539713E-4</v>
      </c>
      <c r="BX28" s="41">
        <f t="shared" si="25"/>
        <v>-1.4083951258850869E-3</v>
      </c>
      <c r="BY28" s="41">
        <f t="shared" ref="BY28" si="26">BY16/$CB16-1</f>
        <v>-1.0583893139339162E-2</v>
      </c>
      <c r="BZ28" s="41"/>
      <c r="CA28" s="21">
        <v>100</v>
      </c>
      <c r="CB28" s="9"/>
    </row>
    <row r="29" spans="1:82" x14ac:dyDescent="0.25">
      <c r="C29" s="38">
        <v>120</v>
      </c>
      <c r="D29" s="41">
        <f t="shared" si="11"/>
        <v>-6.5821760807549534E-4</v>
      </c>
      <c r="E29" s="41">
        <f t="shared" si="11"/>
        <v>-4.0438167669589742E-3</v>
      </c>
      <c r="F29" s="41">
        <f t="shared" si="11"/>
        <v>4.2419816822314438E-3</v>
      </c>
      <c r="G29" s="41">
        <f t="shared" si="11"/>
        <v>5.1526207401257906E-3</v>
      </c>
      <c r="H29" s="41">
        <f t="shared" si="11"/>
        <v>-4.6925680473224318E-3</v>
      </c>
      <c r="I29" s="41">
        <f t="shared" si="21"/>
        <v>-8.4231991237753157E-3</v>
      </c>
      <c r="J29" s="41">
        <f t="shared" si="12"/>
        <v>-7.3179339023652368E-3</v>
      </c>
      <c r="K29" s="41">
        <f t="shared" ref="K29:W29" si="27">K17/$CB17-1</f>
        <v>-7.2463222752421341E-3</v>
      </c>
      <c r="L29" s="41">
        <f t="shared" si="27"/>
        <v>-9.8203373759006007E-3</v>
      </c>
      <c r="M29" s="41">
        <f t="shared" si="27"/>
        <v>-1.0267439465750483E-2</v>
      </c>
      <c r="N29" s="41">
        <f t="shared" si="27"/>
        <v>-7.3893282838263241E-3</v>
      </c>
      <c r="O29" s="41">
        <f t="shared" si="27"/>
        <v>-9.6925747376148674E-3</v>
      </c>
      <c r="P29" s="41">
        <f t="shared" si="27"/>
        <v>-6.9590099914769166E-3</v>
      </c>
      <c r="Q29" s="41">
        <f t="shared" si="27"/>
        <v>-5.0564150196186208E-4</v>
      </c>
      <c r="R29" s="41">
        <f t="shared" si="27"/>
        <v>-2.5437960127916437E-4</v>
      </c>
      <c r="S29" s="41">
        <f t="shared" si="27"/>
        <v>3.6616647613336717E-3</v>
      </c>
      <c r="T29" s="41">
        <f t="shared" si="27"/>
        <v>-9.3193752467701785E-4</v>
      </c>
      <c r="U29" s="41">
        <f t="shared" si="27"/>
        <v>-2.98737727911913E-3</v>
      </c>
      <c r="V29" s="41">
        <f t="shared" si="27"/>
        <v>-8.668909191818619E-3</v>
      </c>
      <c r="W29" s="41">
        <f t="shared" si="27"/>
        <v>-3.2355287952855472E-3</v>
      </c>
      <c r="X29" s="41">
        <f>X17/$CB17-1</f>
        <v>6.3586797976815657E-3</v>
      </c>
      <c r="Y29" s="41">
        <f t="shared" ref="Y29:AZ29" si="28">Y17/$CB17-1</f>
        <v>3.2590124061075976E-3</v>
      </c>
      <c r="Z29" s="41">
        <f t="shared" si="28"/>
        <v>1.3572280320572894E-3</v>
      </c>
      <c r="AA29" s="41">
        <f t="shared" si="28"/>
        <v>2.6685995696174025E-3</v>
      </c>
      <c r="AB29" s="41">
        <f t="shared" si="28"/>
        <v>1.1785771508885379E-3</v>
      </c>
      <c r="AC29" s="41">
        <f t="shared" si="28"/>
        <v>-3.9679775283241181E-4</v>
      </c>
      <c r="AD29" s="41">
        <f t="shared" si="28"/>
        <v>1.1925674783916929E-3</v>
      </c>
      <c r="AE29" s="41">
        <f t="shared" si="28"/>
        <v>9.4583471892555337E-3</v>
      </c>
      <c r="AF29" s="41">
        <f t="shared" si="28"/>
        <v>3.7685395443864955E-4</v>
      </c>
      <c r="AG29" s="41">
        <f t="shared" si="28"/>
        <v>1.0642119247644022E-2</v>
      </c>
      <c r="AH29" s="41">
        <f t="shared" si="28"/>
        <v>9.0655939480899228E-3</v>
      </c>
      <c r="AI29" s="41">
        <f t="shared" si="28"/>
        <v>2.303247997911706E-3</v>
      </c>
      <c r="AJ29" s="41">
        <f t="shared" si="28"/>
        <v>9.8329350339412258E-3</v>
      </c>
      <c r="AK29" s="41">
        <f t="shared" si="28"/>
        <v>4.6759229029760263E-3</v>
      </c>
      <c r="AL29" s="41">
        <f t="shared" si="28"/>
        <v>-4.9350930951597149E-4</v>
      </c>
      <c r="AM29" s="41">
        <f t="shared" si="28"/>
        <v>8.0702240727648089E-5</v>
      </c>
      <c r="AN29" s="41">
        <f t="shared" si="28"/>
        <v>-1.4635619954068702E-3</v>
      </c>
      <c r="AO29" s="41">
        <f t="shared" si="28"/>
        <v>5.8956301103774145E-4</v>
      </c>
      <c r="AP29" s="41">
        <f t="shared" si="28"/>
        <v>-3.611534024166474E-3</v>
      </c>
      <c r="AQ29" s="41">
        <f t="shared" si="28"/>
        <v>-1.0818179279188711E-2</v>
      </c>
      <c r="AR29" s="41">
        <f t="shared" si="28"/>
        <v>-4.5580144894581398E-3</v>
      </c>
      <c r="AS29" s="41">
        <f t="shared" si="28"/>
        <v>-1.2389193152519296E-2</v>
      </c>
      <c r="AT29" s="41">
        <f t="shared" si="28"/>
        <v>-5.5971801412466604E-3</v>
      </c>
      <c r="AU29" s="41">
        <f t="shared" si="28"/>
        <v>-3.8600700471131955E-3</v>
      </c>
      <c r="AV29" s="41">
        <f t="shared" si="28"/>
        <v>-6.9994106279110957E-3</v>
      </c>
      <c r="AW29" s="41">
        <f t="shared" si="28"/>
        <v>-1.0320482833168887E-2</v>
      </c>
      <c r="AX29" s="41">
        <f t="shared" si="28"/>
        <v>-6.7042042096657761E-3</v>
      </c>
      <c r="AY29" s="41">
        <f t="shared" si="28"/>
        <v>-5.5971801412466604E-3</v>
      </c>
      <c r="AZ29" s="41">
        <f t="shared" si="28"/>
        <v>-9.8776732058012406E-3</v>
      </c>
      <c r="BA29" s="41">
        <f t="shared" ref="BA29:BO29" si="29">BA17/$CB17-1</f>
        <v>-6.6804807409454048E-3</v>
      </c>
      <c r="BB29" s="41">
        <f t="shared" si="29"/>
        <v>1.4302103480714479E-3</v>
      </c>
      <c r="BC29" s="41">
        <f t="shared" si="29"/>
        <v>-4.3659674569730411E-3</v>
      </c>
      <c r="BD29" s="41">
        <f t="shared" si="29"/>
        <v>9.2697636562744101E-4</v>
      </c>
      <c r="BE29" s="41">
        <f t="shared" si="29"/>
        <v>-3.4100401981027595E-3</v>
      </c>
      <c r="BF29" s="41">
        <f t="shared" si="29"/>
        <v>7.0757750455019419E-4</v>
      </c>
      <c r="BG29" s="41">
        <f t="shared" si="29"/>
        <v>-1.2757698238395454E-2</v>
      </c>
      <c r="BH29" s="41">
        <f t="shared" si="29"/>
        <v>-1.3838849126787789E-2</v>
      </c>
      <c r="BI29" s="41">
        <f t="shared" si="29"/>
        <v>-4.9230467454384197E-3</v>
      </c>
      <c r="BJ29" s="41">
        <f t="shared" si="29"/>
        <v>4.5490504107825736E-4</v>
      </c>
      <c r="BK29" s="41">
        <f t="shared" si="29"/>
        <v>-7.2081929047937976E-3</v>
      </c>
      <c r="BL29" s="41">
        <f t="shared" si="29"/>
        <v>-1.8820788455131687E-3</v>
      </c>
      <c r="BM29" s="41">
        <f t="shared" si="29"/>
        <v>-1.5458212745297795E-2</v>
      </c>
      <c r="BN29" s="41">
        <f t="shared" si="29"/>
        <v>-1.7204509248133215E-2</v>
      </c>
      <c r="BO29" s="41">
        <f t="shared" si="29"/>
        <v>-1.6151974958040993E-2</v>
      </c>
      <c r="BP29" s="41"/>
      <c r="BQ29" s="41">
        <f>BQ17/$CB17-1</f>
        <v>-1.4846094786106212E-3</v>
      </c>
      <c r="BR29" s="41">
        <f>BR17/$CB17-1</f>
        <v>-2.2293263254524742E-3</v>
      </c>
      <c r="BS29" s="41">
        <f>BS17/$CB17-1</f>
        <v>-1.494995629783813E-2</v>
      </c>
      <c r="BT29" s="41">
        <f>BT17/$CB17-1</f>
        <v>-6.4432967179565148E-3</v>
      </c>
      <c r="BU29" s="41">
        <f t="shared" si="15"/>
        <v>-1.3202376013820682E-2</v>
      </c>
      <c r="BV29" s="41">
        <f t="shared" si="15"/>
        <v>-1.9258248558013946E-3</v>
      </c>
      <c r="BW29" s="41">
        <f t="shared" ref="BW29:BX29" si="30">BW17/$CB17-1</f>
        <v>-1.2372479072724207E-3</v>
      </c>
      <c r="BX29" s="41">
        <f t="shared" si="30"/>
        <v>-2.4409048908292652E-3</v>
      </c>
      <c r="BY29" s="41">
        <f t="shared" ref="BY29" si="31">BY17/$CB17-1</f>
        <v>-9.6275133930947554E-3</v>
      </c>
      <c r="BZ29" s="41"/>
      <c r="CA29" s="21">
        <v>120</v>
      </c>
      <c r="CB29" s="9"/>
    </row>
    <row r="30" spans="1:82" x14ac:dyDescent="0.25">
      <c r="C30" s="38">
        <v>150</v>
      </c>
      <c r="D30" s="41">
        <f t="shared" si="11"/>
        <v>-3.7486378216547989E-3</v>
      </c>
      <c r="E30" s="41">
        <f t="shared" si="11"/>
        <v>-2.4656955009111359E-3</v>
      </c>
      <c r="F30" s="41">
        <f t="shared" si="11"/>
        <v>4.6427660867176535E-3</v>
      </c>
      <c r="G30" s="41">
        <f t="shared" si="11"/>
        <v>4.0001783431604654E-3</v>
      </c>
      <c r="H30" s="41">
        <f t="shared" si="11"/>
        <v>-2.428611107311851E-3</v>
      </c>
      <c r="I30" s="41">
        <f t="shared" si="21"/>
        <v>-5.4623517000524924E-3</v>
      </c>
      <c r="J30" s="41">
        <f t="shared" si="12"/>
        <v>-6.5984691399235684E-3</v>
      </c>
      <c r="K30" s="41">
        <f t="shared" ref="K30:W30" si="32">K18/$CB18-1</f>
        <v>-8.3444581845580901E-3</v>
      </c>
      <c r="L30" s="41">
        <f t="shared" si="32"/>
        <v>-8.4084483466421167E-3</v>
      </c>
      <c r="M30" s="41">
        <f t="shared" si="32"/>
        <v>-1.0400608727117899E-2</v>
      </c>
      <c r="N30" s="41">
        <f t="shared" si="32"/>
        <v>7.3167157343445588E-4</v>
      </c>
      <c r="O30" s="41">
        <f t="shared" si="32"/>
        <v>-8.0629610905043059E-3</v>
      </c>
      <c r="P30" s="41">
        <f t="shared" si="32"/>
        <v>-6.6484188371872532E-3</v>
      </c>
      <c r="Q30" s="41">
        <f t="shared" si="32"/>
        <v>-6.7608031725974183E-4</v>
      </c>
      <c r="R30" s="41">
        <f t="shared" si="32"/>
        <v>-3.7945119605520272E-4</v>
      </c>
      <c r="S30" s="41">
        <f t="shared" si="32"/>
        <v>1.4732842193521112E-3</v>
      </c>
      <c r="T30" s="41">
        <f t="shared" si="32"/>
        <v>4.9698136976454865E-3</v>
      </c>
      <c r="U30" s="41">
        <f t="shared" si="32"/>
        <v>7.3182725781850699E-4</v>
      </c>
      <c r="V30" s="41">
        <f t="shared" si="32"/>
        <v>-2.6605256649527842E-3</v>
      </c>
      <c r="W30" s="41">
        <f t="shared" si="32"/>
        <v>-4.4314499836006771E-3</v>
      </c>
      <c r="X30" s="41">
        <f>X18/$CB18-1</f>
        <v>7.144928504962067E-3</v>
      </c>
      <c r="Y30" s="41">
        <f t="shared" ref="Y30:AZ30" si="33">Y18/$CB18-1</f>
        <v>3.0856789050763833E-3</v>
      </c>
      <c r="Z30" s="41">
        <f t="shared" si="33"/>
        <v>1.8516729451996117E-3</v>
      </c>
      <c r="AA30" s="41">
        <f t="shared" si="33"/>
        <v>3.6870492161704682E-3</v>
      </c>
      <c r="AB30" s="41">
        <f t="shared" si="33"/>
        <v>1.4708679649160228E-3</v>
      </c>
      <c r="AC30" s="41">
        <f t="shared" si="33"/>
        <v>-3.7562444930017147E-4</v>
      </c>
      <c r="AD30" s="41">
        <f t="shared" si="33"/>
        <v>4.4387621050383519E-3</v>
      </c>
      <c r="AE30" s="41">
        <f t="shared" si="33"/>
        <v>1.2557261304809497E-2</v>
      </c>
      <c r="AF30" s="41">
        <f t="shared" si="33"/>
        <v>4.128542182968431E-4</v>
      </c>
      <c r="AG30" s="41">
        <f t="shared" si="33"/>
        <v>1.114732027348686E-2</v>
      </c>
      <c r="AH30" s="41">
        <f t="shared" si="33"/>
        <v>1.1249466284266374E-2</v>
      </c>
      <c r="AI30" s="41">
        <f t="shared" si="33"/>
        <v>6.698333911737242E-3</v>
      </c>
      <c r="AJ30" s="41">
        <f t="shared" si="33"/>
        <v>1.2781527077336818E-2</v>
      </c>
      <c r="AK30" s="41">
        <f t="shared" si="33"/>
        <v>7.2003470601498254E-3</v>
      </c>
      <c r="AL30" s="41">
        <f t="shared" si="33"/>
        <v>5.8498392984240866E-4</v>
      </c>
      <c r="AM30" s="41">
        <f t="shared" si="33"/>
        <v>-2.3880964736211485E-4</v>
      </c>
      <c r="AN30" s="41">
        <f t="shared" si="33"/>
        <v>1.0609830089796102E-3</v>
      </c>
      <c r="AO30" s="41">
        <f t="shared" si="33"/>
        <v>1.0752943293406148E-3</v>
      </c>
      <c r="AP30" s="41">
        <f t="shared" si="33"/>
        <v>-4.0199017671164183E-3</v>
      </c>
      <c r="AQ30" s="41">
        <f t="shared" si="33"/>
        <v>-9.314219072624641E-3</v>
      </c>
      <c r="AR30" s="41">
        <f t="shared" si="33"/>
        <v>-5.1707678966711468E-3</v>
      </c>
      <c r="AS30" s="41">
        <f t="shared" si="33"/>
        <v>-1.2111628296775589E-2</v>
      </c>
      <c r="AT30" s="41">
        <f t="shared" si="33"/>
        <v>-6.2355609168831538E-3</v>
      </c>
      <c r="AU30" s="41">
        <f t="shared" si="33"/>
        <v>-2.3503101259533254E-3</v>
      </c>
      <c r="AV30" s="41">
        <f t="shared" si="33"/>
        <v>-2.6273390503182004E-3</v>
      </c>
      <c r="AW30" s="41">
        <f t="shared" si="33"/>
        <v>-5.4838480280156032E-3</v>
      </c>
      <c r="AX30" s="41">
        <f t="shared" si="33"/>
        <v>-6.8369312279774608E-3</v>
      </c>
      <c r="AY30" s="41">
        <f t="shared" si="33"/>
        <v>-5.032820294694873E-3</v>
      </c>
      <c r="AZ30" s="41">
        <f t="shared" si="33"/>
        <v>-2.0259687392241155E-3</v>
      </c>
      <c r="BA30" s="41">
        <f t="shared" ref="BA30:BT30" si="34">BA18/$CB18-1</f>
        <v>-4.3361263544380302E-3</v>
      </c>
      <c r="BB30" s="41">
        <f t="shared" si="34"/>
        <v>6.8165948148890543E-4</v>
      </c>
      <c r="BC30" s="41">
        <f t="shared" si="34"/>
        <v>-3.4231492444043443E-3</v>
      </c>
      <c r="BD30" s="41">
        <f t="shared" si="34"/>
        <v>2.5104460999079148E-3</v>
      </c>
      <c r="BE30" s="41">
        <f t="shared" si="34"/>
        <v>-7.9010241893495703E-4</v>
      </c>
      <c r="BF30" s="41">
        <f t="shared" si="34"/>
        <v>5.7350282752697268E-3</v>
      </c>
      <c r="BG30" s="41">
        <f t="shared" si="34"/>
        <v>-1.1376579782129359E-2</v>
      </c>
      <c r="BH30" s="41">
        <f t="shared" si="34"/>
        <v>-1.1317858335032738E-2</v>
      </c>
      <c r="BI30" s="41">
        <f t="shared" si="34"/>
        <v>-3.4450311866823791E-3</v>
      </c>
      <c r="BJ30" s="41">
        <f t="shared" si="34"/>
        <v>9.6122746771776235E-4</v>
      </c>
      <c r="BK30" s="41">
        <f t="shared" si="34"/>
        <v>-4.4087404864828761E-3</v>
      </c>
      <c r="BL30" s="41">
        <f t="shared" si="34"/>
        <v>1.3579682781130753E-3</v>
      </c>
      <c r="BM30" s="41">
        <f t="shared" si="34"/>
        <v>-1.5435449869264595E-2</v>
      </c>
      <c r="BN30" s="41">
        <f t="shared" si="34"/>
        <v>-1.3958922031303667E-2</v>
      </c>
      <c r="BO30" s="41">
        <f t="shared" si="34"/>
        <v>-1.5324181064525599E-2</v>
      </c>
      <c r="BP30" s="41">
        <f t="shared" si="34"/>
        <v>1.9566154133403568E-3</v>
      </c>
      <c r="BQ30" s="41">
        <f t="shared" si="34"/>
        <v>1.7165417319522369E-3</v>
      </c>
      <c r="BR30" s="41">
        <f t="shared" si="34"/>
        <v>2.7955197648259489E-3</v>
      </c>
      <c r="BS30" s="41">
        <f t="shared" si="34"/>
        <v>-1.1971571584543428E-2</v>
      </c>
      <c r="BT30" s="41">
        <f t="shared" si="34"/>
        <v>-5.819364932055926E-3</v>
      </c>
      <c r="BU30" s="41">
        <f t="shared" si="15"/>
        <v>-7.8383842645788349E-3</v>
      </c>
      <c r="BV30" s="41">
        <f t="shared" si="15"/>
        <v>-1.1691716407670194E-3</v>
      </c>
      <c r="BW30" s="41">
        <f t="shared" ref="BW30:BX30" si="35">BW18/$CB18-1</f>
        <v>2.0436324440391562E-3</v>
      </c>
      <c r="BX30" s="41">
        <f t="shared" si="35"/>
        <v>5.9483201202037428E-4</v>
      </c>
      <c r="BY30" s="41">
        <f t="shared" ref="BY30" si="36">BY18/$CB18-1</f>
        <v>-5.1902480677931129E-3</v>
      </c>
      <c r="BZ30" s="41"/>
      <c r="CA30" s="21">
        <v>150</v>
      </c>
      <c r="CB30" s="9"/>
    </row>
    <row r="31" spans="1:82" x14ac:dyDescent="0.25">
      <c r="C31" s="38">
        <v>170</v>
      </c>
      <c r="D31" s="41">
        <f t="shared" si="11"/>
        <v>5.380301912929486E-4</v>
      </c>
      <c r="E31" s="41">
        <f t="shared" si="11"/>
        <v>-2.1574516661043708E-3</v>
      </c>
      <c r="F31" s="41">
        <f t="shared" si="11"/>
        <v>2.7474552145607678E-3</v>
      </c>
      <c r="G31" s="41">
        <f t="shared" si="11"/>
        <v>3.2690439054408049E-3</v>
      </c>
      <c r="H31" s="41">
        <f t="shared" si="11"/>
        <v>-4.3970776451895954E-3</v>
      </c>
      <c r="I31" s="41">
        <f t="shared" si="21"/>
        <v>-5.7753957692678881E-3</v>
      </c>
      <c r="J31" s="41">
        <f t="shared" si="12"/>
        <v>-7.4473172668794163E-3</v>
      </c>
      <c r="K31" s="41">
        <f t="shared" ref="K31:W31" si="37">K19/$CB19-1</f>
        <v>-6.8025731724847827E-3</v>
      </c>
      <c r="L31" s="41">
        <f t="shared" si="37"/>
        <v>-7.5684367582662393E-3</v>
      </c>
      <c r="M31" s="41">
        <f t="shared" si="37"/>
        <v>-9.716249459556292E-3</v>
      </c>
      <c r="N31" s="41">
        <f t="shared" si="37"/>
        <v>-1.6775563859651177E-3</v>
      </c>
      <c r="O31" s="41">
        <f t="shared" si="37"/>
        <v>-1.0584739248360786E-2</v>
      </c>
      <c r="P31" s="41">
        <f t="shared" si="37"/>
        <v>-8.2333656433252189E-3</v>
      </c>
      <c r="Q31" s="41">
        <f t="shared" si="37"/>
        <v>3.0672870776047301E-3</v>
      </c>
      <c r="R31" s="41">
        <f t="shared" si="37"/>
        <v>1.4393293982855049E-3</v>
      </c>
      <c r="S31" s="41">
        <f t="shared" si="37"/>
        <v>3.9071337944474038E-3</v>
      </c>
      <c r="T31" s="41">
        <f t="shared" si="37"/>
        <v>1.2138482436210296E-3</v>
      </c>
      <c r="U31" s="41">
        <f t="shared" si="37"/>
        <v>8.8021446801933578E-4</v>
      </c>
      <c r="V31" s="41">
        <f t="shared" si="37"/>
        <v>-1.8119999318336744E-3</v>
      </c>
      <c r="W31" s="41">
        <f t="shared" si="37"/>
        <v>-5.8581975408138476E-3</v>
      </c>
      <c r="X31" s="41"/>
      <c r="Y31" s="41">
        <f t="shared" ref="Y31:AZ31" si="38">Y19/$CB19-1</f>
        <v>3.1399180343183453E-3</v>
      </c>
      <c r="Z31" s="41">
        <f t="shared" si="38"/>
        <v>5.7570005120832768E-4</v>
      </c>
      <c r="AA31" s="41">
        <f t="shared" si="38"/>
        <v>5.9893212997765843E-3</v>
      </c>
      <c r="AB31" s="41">
        <f t="shared" si="38"/>
        <v>3.9697653558383728E-3</v>
      </c>
      <c r="AC31" s="41">
        <f t="shared" si="38"/>
        <v>7.4726434692795607E-4</v>
      </c>
      <c r="AD31" s="41">
        <f t="shared" si="38"/>
        <v>3.7397924059936472E-3</v>
      </c>
      <c r="AE31" s="41">
        <f t="shared" si="38"/>
        <v>1.3337782352801364E-2</v>
      </c>
      <c r="AF31" s="41">
        <f t="shared" si="38"/>
        <v>1.4961395769721442E-3</v>
      </c>
      <c r="AG31" s="41">
        <f t="shared" si="38"/>
        <v>1.4519861326243833E-2</v>
      </c>
      <c r="AH31" s="41">
        <f t="shared" si="38"/>
        <v>1.2789212522957838E-2</v>
      </c>
      <c r="AI31" s="41">
        <f t="shared" si="38"/>
        <v>6.9350116851765176E-3</v>
      </c>
      <c r="AJ31" s="41">
        <f t="shared" si="38"/>
        <v>1.2848080416378416E-2</v>
      </c>
      <c r="AK31" s="41">
        <f t="shared" si="38"/>
        <v>6.1792774855042865E-3</v>
      </c>
      <c r="AL31" s="41">
        <f t="shared" si="38"/>
        <v>1.4549748041319255E-3</v>
      </c>
      <c r="AM31" s="41">
        <f t="shared" si="38"/>
        <v>1.1533362986804185E-3</v>
      </c>
      <c r="AN31" s="41">
        <f t="shared" si="38"/>
        <v>5.6292520042511285E-4</v>
      </c>
      <c r="AO31" s="41">
        <f t="shared" si="38"/>
        <v>3.1710314005375384E-3</v>
      </c>
      <c r="AP31" s="41">
        <f t="shared" si="38"/>
        <v>-1.9769757945655719E-3</v>
      </c>
      <c r="AQ31" s="41">
        <f t="shared" si="38"/>
        <v>-1.075773571491323E-2</v>
      </c>
      <c r="AR31" s="41">
        <f t="shared" si="38"/>
        <v>-6.7747139194290762E-3</v>
      </c>
      <c r="AS31" s="41">
        <f t="shared" si="38"/>
        <v>-1.1725418588362957E-2</v>
      </c>
      <c r="AT31" s="41">
        <f t="shared" si="38"/>
        <v>-5.5582603549761966E-3</v>
      </c>
      <c r="AU31" s="41">
        <f t="shared" si="38"/>
        <v>-4.1083065925104911E-3</v>
      </c>
      <c r="AV31" s="41">
        <f t="shared" si="38"/>
        <v>-3.9086058328685613E-3</v>
      </c>
      <c r="AW31" s="41">
        <f t="shared" si="38"/>
        <v>-5.5582603549761966E-3</v>
      </c>
      <c r="AX31" s="41">
        <f t="shared" si="38"/>
        <v>-5.2583231691384347E-3</v>
      </c>
      <c r="AY31" s="41">
        <f t="shared" si="38"/>
        <v>-5.8581975408138476E-3</v>
      </c>
      <c r="AZ31" s="41">
        <f t="shared" si="38"/>
        <v>1.0403577334541225E-3</v>
      </c>
      <c r="BA31" s="41">
        <f t="shared" ref="BA31:BO31" si="39">BA19/$CB19-1</f>
        <v>-4.9458176665098108E-3</v>
      </c>
      <c r="BB31" s="41">
        <f t="shared" si="39"/>
        <v>9.1580125150603209E-4</v>
      </c>
      <c r="BC31" s="41">
        <f t="shared" si="39"/>
        <v>-7.8444639508012948E-4</v>
      </c>
      <c r="BD31" s="41">
        <f t="shared" si="39"/>
        <v>4.2780035849194764E-3</v>
      </c>
      <c r="BE31" s="41">
        <f t="shared" si="39"/>
        <v>-8.8395009213282361E-4</v>
      </c>
      <c r="BF31" s="41">
        <f t="shared" si="39"/>
        <v>5.8259544923777717E-3</v>
      </c>
      <c r="BG31" s="41">
        <f t="shared" si="39"/>
        <v>-1.0000584491800746E-2</v>
      </c>
      <c r="BH31" s="41">
        <f t="shared" si="39"/>
        <v>-1.0598396030732316E-2</v>
      </c>
      <c r="BI31" s="41">
        <f t="shared" si="39"/>
        <v>-3.9859021491086555E-3</v>
      </c>
      <c r="BJ31" s="41">
        <f t="shared" si="39"/>
        <v>9.8535852952341685E-4</v>
      </c>
      <c r="BK31" s="41">
        <f t="shared" si="39"/>
        <v>-1.8804446520904738E-3</v>
      </c>
      <c r="BL31" s="41">
        <f t="shared" si="39"/>
        <v>2.84520589964532E-3</v>
      </c>
      <c r="BM31" s="41">
        <f t="shared" si="39"/>
        <v>-1.3851406060989779E-2</v>
      </c>
      <c r="BN31" s="41">
        <f t="shared" si="39"/>
        <v>-1.6579813919196051E-2</v>
      </c>
      <c r="BO31" s="41">
        <f t="shared" si="39"/>
        <v>-1.6478754886991132E-2</v>
      </c>
      <c r="BP31" s="41"/>
      <c r="BQ31" s="41">
        <f>BQ19/$CB19-1</f>
        <v>2.2556601437764279E-3</v>
      </c>
      <c r="BR31" s="41">
        <f>BR19/$CB19-1</f>
        <v>1.656684795669161E-3</v>
      </c>
      <c r="BS31" s="41">
        <f>BS19/$CB19-1</f>
        <v>-1.0020936286364801E-2</v>
      </c>
      <c r="BT31" s="41">
        <f>BT19/$CB19-1</f>
        <v>-5.4606807548025493E-3</v>
      </c>
      <c r="BU31" s="41">
        <f t="shared" si="15"/>
        <v>-8.090372961959913E-3</v>
      </c>
      <c r="BV31" s="41">
        <f t="shared" si="15"/>
        <v>-1.2509115872022525E-3</v>
      </c>
      <c r="BW31" s="41">
        <f t="shared" ref="BW31:BX31" si="40">BW19/$CB19-1</f>
        <v>2.0408321485487768E-3</v>
      </c>
      <c r="BX31" s="41">
        <f t="shared" si="40"/>
        <v>2.6836092506805631E-3</v>
      </c>
      <c r="BY31" s="41">
        <f t="shared" ref="BY31" si="41">BY19/$CB19-1</f>
        <v>-1.8212901348019228E-3</v>
      </c>
      <c r="BZ31" s="41"/>
      <c r="CA31" s="21">
        <v>170</v>
      </c>
      <c r="CB31" s="9"/>
    </row>
    <row r="32" spans="1:82" x14ac:dyDescent="0.25">
      <c r="C32" s="38">
        <v>200</v>
      </c>
      <c r="D32" s="41">
        <f t="shared" si="11"/>
        <v>-1.7632559367737333E-3</v>
      </c>
      <c r="E32" s="41">
        <f t="shared" si="11"/>
        <v>-3.8828766170804219E-3</v>
      </c>
      <c r="F32" s="41">
        <f t="shared" si="11"/>
        <v>3.8275074529341424E-3</v>
      </c>
      <c r="G32" s="41">
        <f t="shared" si="11"/>
        <v>2.7036354742795421E-3</v>
      </c>
      <c r="H32" s="41">
        <f t="shared" si="11"/>
        <v>-8.8501037335941835E-4</v>
      </c>
      <c r="I32" s="41">
        <f t="shared" si="21"/>
        <v>-2.3443148923294466E-3</v>
      </c>
      <c r="J32" s="41">
        <f t="shared" si="12"/>
        <v>-5.0714451391943305E-3</v>
      </c>
      <c r="K32" s="41">
        <f t="shared" ref="K32:W32" si="42">K20/$CB20-1</f>
        <v>-4.4429243980034228E-3</v>
      </c>
      <c r="L32" s="41">
        <f t="shared" si="42"/>
        <v>-5.3859249116450236E-3</v>
      </c>
      <c r="M32" s="41">
        <f t="shared" si="42"/>
        <v>-1.1164528802057649E-2</v>
      </c>
      <c r="N32" s="41">
        <f t="shared" si="42"/>
        <v>-5.8577714604504116E-3</v>
      </c>
      <c r="O32" s="41">
        <f t="shared" si="42"/>
        <v>-7.8331077564124385E-3</v>
      </c>
      <c r="P32" s="41">
        <f t="shared" si="42"/>
        <v>-6.9487484721547643E-3</v>
      </c>
      <c r="Q32" s="41">
        <f t="shared" si="42"/>
        <v>-1.3200710725412845E-3</v>
      </c>
      <c r="R32" s="41">
        <f t="shared" si="42"/>
        <v>-2.2031021141477591E-4</v>
      </c>
      <c r="S32" s="41">
        <f t="shared" si="42"/>
        <v>5.6897682985068698E-4</v>
      </c>
      <c r="T32" s="41">
        <f t="shared" si="42"/>
        <v>-1.0510255891466036E-3</v>
      </c>
      <c r="U32" s="41">
        <f t="shared" si="42"/>
        <v>-1.4967785712306503E-3</v>
      </c>
      <c r="V32" s="41">
        <f t="shared" si="42"/>
        <v>-5.0784982615668106E-3</v>
      </c>
      <c r="W32" s="41">
        <f t="shared" si="42"/>
        <v>-6.207958208918174E-3</v>
      </c>
      <c r="X32" s="41">
        <f>X20/$CB20-1</f>
        <v>3.682723133922261E-3</v>
      </c>
      <c r="Y32" s="41">
        <f t="shared" ref="Y32:AZ32" si="43">Y20/$CB20-1</f>
        <v>1.3979250365103724E-4</v>
      </c>
      <c r="Z32" s="41">
        <f t="shared" si="43"/>
        <v>-2.1760734575794194E-3</v>
      </c>
      <c r="AA32" s="41">
        <f t="shared" si="43"/>
        <v>2.0588799283813852E-3</v>
      </c>
      <c r="AB32" s="41">
        <f t="shared" si="43"/>
        <v>4.8366580913472568E-4</v>
      </c>
      <c r="AC32" s="41">
        <f t="shared" si="43"/>
        <v>-7.7093328983857123E-4</v>
      </c>
      <c r="AD32" s="41">
        <f t="shared" si="43"/>
        <v>2.3541241475706354E-3</v>
      </c>
      <c r="AE32" s="41">
        <f t="shared" si="43"/>
        <v>1.0473340175275681E-2</v>
      </c>
      <c r="AF32" s="41">
        <f t="shared" si="43"/>
        <v>-8.6759708224570797E-4</v>
      </c>
      <c r="AG32" s="41">
        <f t="shared" si="43"/>
        <v>9.1711121689641573E-3</v>
      </c>
      <c r="AH32" s="41">
        <f t="shared" si="43"/>
        <v>7.4572485110044884E-3</v>
      </c>
      <c r="AI32" s="41">
        <f t="shared" si="43"/>
        <v>3.5446962980796304E-3</v>
      </c>
      <c r="AJ32" s="41">
        <f t="shared" si="43"/>
        <v>9.0461846433989024E-3</v>
      </c>
      <c r="AK32" s="41">
        <f t="shared" si="43"/>
        <v>2.1408333268280177E-3</v>
      </c>
      <c r="AL32" s="41">
        <f t="shared" si="43"/>
        <v>-2.5744295603072898E-3</v>
      </c>
      <c r="AM32" s="41">
        <f t="shared" si="43"/>
        <v>-2.3825148700729049E-3</v>
      </c>
      <c r="AN32" s="41">
        <f t="shared" si="43"/>
        <v>-3.0750013074369864E-3</v>
      </c>
      <c r="AO32" s="41">
        <f t="shared" si="43"/>
        <v>7.8844959721879881E-4</v>
      </c>
      <c r="AP32" s="41">
        <f t="shared" si="43"/>
        <v>-5.2247962521010383E-3</v>
      </c>
      <c r="AQ32" s="41">
        <f t="shared" si="43"/>
        <v>-1.2736157145846971E-2</v>
      </c>
      <c r="AR32" s="41">
        <f t="shared" si="43"/>
        <v>-8.4356872272539629E-3</v>
      </c>
      <c r="AS32" s="41">
        <f t="shared" si="43"/>
        <v>-1.4594414627943753E-2</v>
      </c>
      <c r="AT32" s="41">
        <f t="shared" si="43"/>
        <v>-7.6841793048644247E-3</v>
      </c>
      <c r="AU32" s="41">
        <f t="shared" si="43"/>
        <v>-6.5419606726178081E-3</v>
      </c>
      <c r="AV32" s="41">
        <f t="shared" si="43"/>
        <v>-7.6841793048644247E-3</v>
      </c>
      <c r="AW32" s="41">
        <f t="shared" si="43"/>
        <v>-8.1270456336482999E-3</v>
      </c>
      <c r="AX32" s="41">
        <f t="shared" si="43"/>
        <v>-6.5032024281073131E-3</v>
      </c>
      <c r="AY32" s="41">
        <f t="shared" si="43"/>
        <v>-9.3080225104054115E-3</v>
      </c>
      <c r="AZ32" s="41">
        <f t="shared" si="43"/>
        <v>-5.1746034417556874E-3</v>
      </c>
      <c r="BA32" s="41">
        <f t="shared" ref="BA32:BT32" si="44">BA20/$CB20-1</f>
        <v>-7.9272122455450456E-3</v>
      </c>
      <c r="BB32" s="41">
        <f t="shared" si="44"/>
        <v>-4.7673083421679863E-3</v>
      </c>
      <c r="BC32" s="41">
        <f t="shared" si="44"/>
        <v>-4.1106040386895693E-3</v>
      </c>
      <c r="BD32" s="41">
        <f t="shared" si="44"/>
        <v>-6.5291445949167137E-4</v>
      </c>
      <c r="BE32" s="41">
        <f t="shared" si="44"/>
        <v>-5.6455086818938405E-3</v>
      </c>
      <c r="BF32" s="41">
        <f t="shared" si="44"/>
        <v>1.3879568047789892E-3</v>
      </c>
      <c r="BG32" s="41">
        <f t="shared" si="44"/>
        <v>-1.420974995572799E-2</v>
      </c>
      <c r="BH32" s="41">
        <f t="shared" si="44"/>
        <v>-1.4742907092519575E-2</v>
      </c>
      <c r="BI32" s="41">
        <f t="shared" si="44"/>
        <v>-7.1610673947265502E-3</v>
      </c>
      <c r="BJ32" s="41">
        <f t="shared" si="44"/>
        <v>-2.5786149291455729E-3</v>
      </c>
      <c r="BK32" s="41">
        <f t="shared" si="44"/>
        <v>-6.5531203075478439E-3</v>
      </c>
      <c r="BL32" s="41">
        <f t="shared" si="44"/>
        <v>-1.9895055877224843E-3</v>
      </c>
      <c r="BM32" s="41">
        <f t="shared" si="44"/>
        <v>-2.0317851552732247E-2</v>
      </c>
      <c r="BN32" s="41">
        <f t="shared" si="44"/>
        <v>-2.0686264317767655E-2</v>
      </c>
      <c r="BO32" s="41">
        <f t="shared" si="44"/>
        <v>-1.8866255735412896E-2</v>
      </c>
      <c r="BP32" s="41">
        <f t="shared" si="44"/>
        <v>-2.5551824561458325E-3</v>
      </c>
      <c r="BQ32" s="41">
        <f t="shared" si="44"/>
        <v>-1.6335918050188747E-3</v>
      </c>
      <c r="BR32" s="41">
        <f t="shared" si="44"/>
        <v>-2.6766324450123724E-3</v>
      </c>
      <c r="BS32" s="41">
        <f t="shared" si="44"/>
        <v>-1.4660003707999358E-2</v>
      </c>
      <c r="BT32" s="41">
        <f t="shared" si="44"/>
        <v>-1.0303588693194476E-2</v>
      </c>
      <c r="BU32" s="41">
        <f t="shared" si="15"/>
        <v>-1.0909092010017218E-2</v>
      </c>
      <c r="BV32" s="41">
        <f t="shared" si="15"/>
        <v>-4.8839919966362499E-3</v>
      </c>
      <c r="BW32" s="41">
        <f t="shared" ref="BW32:BX32" si="45">BW20/$CB20-1</f>
        <v>-1.4010757328672963E-3</v>
      </c>
      <c r="BX32" s="41">
        <f t="shared" si="45"/>
        <v>-1.6205803012370179E-3</v>
      </c>
      <c r="BY32" s="41">
        <f t="shared" ref="BY32" si="46">BY20/$CB20-1</f>
        <v>-8.4058440634986464E-3</v>
      </c>
      <c r="BZ32" s="41"/>
      <c r="CA32" s="21">
        <v>200</v>
      </c>
      <c r="CB32" s="9"/>
    </row>
    <row r="33" spans="3:80" x14ac:dyDescent="0.25">
      <c r="C33" s="38">
        <v>226</v>
      </c>
      <c r="D33" s="41">
        <f t="shared" si="11"/>
        <v>-3.062253440419882E-3</v>
      </c>
      <c r="E33" s="41">
        <f t="shared" si="11"/>
        <v>-3.4265725663309432E-3</v>
      </c>
      <c r="F33" s="41">
        <f t="shared" si="11"/>
        <v>3.1034520251056463E-3</v>
      </c>
      <c r="G33" s="41">
        <f t="shared" si="11"/>
        <v>3.8961601102287524E-3</v>
      </c>
      <c r="H33" s="41">
        <f t="shared" si="11"/>
        <v>-5.107861285839066E-4</v>
      </c>
      <c r="I33" s="41">
        <f t="shared" si="21"/>
        <v>-3.399810489777555E-3</v>
      </c>
      <c r="J33" s="41">
        <f t="shared" si="12"/>
        <v>-6.4563807631869974E-3</v>
      </c>
      <c r="K33" s="41">
        <f t="shared" ref="K33:W33" si="47">K21/$CB21-1</f>
        <v>-4.088953456742539E-3</v>
      </c>
      <c r="L33" s="41">
        <f t="shared" si="47"/>
        <v>-4.5255650510183099E-3</v>
      </c>
      <c r="M33" s="41">
        <f t="shared" si="47"/>
        <v>-9.1683383308245325E-3</v>
      </c>
      <c r="N33" s="41">
        <f t="shared" si="47"/>
        <v>-3.8935780883729842E-3</v>
      </c>
      <c r="O33" s="41">
        <f t="shared" si="47"/>
        <v>-8.6876314540432764E-3</v>
      </c>
      <c r="P33" s="41">
        <f t="shared" si="47"/>
        <v>-7.8519976611189923E-3</v>
      </c>
      <c r="Q33" s="41">
        <f t="shared" si="47"/>
        <v>-5.3878459868463846E-3</v>
      </c>
      <c r="R33" s="41">
        <f t="shared" si="47"/>
        <v>-1.3410894325975864E-3</v>
      </c>
      <c r="S33" s="41">
        <f t="shared" si="47"/>
        <v>4.6523562416966868E-4</v>
      </c>
      <c r="T33" s="41">
        <f t="shared" si="47"/>
        <v>-5.6912469582667269E-3</v>
      </c>
      <c r="U33" s="41">
        <f t="shared" si="47"/>
        <v>-2.3265112157387913E-3</v>
      </c>
      <c r="V33" s="41">
        <f t="shared" si="47"/>
        <v>-5.3905694325240283E-3</v>
      </c>
      <c r="W33" s="41">
        <f t="shared" si="47"/>
        <v>-7.167950664118794E-3</v>
      </c>
      <c r="X33" s="41">
        <f>X21/$CB21-1</f>
        <v>8.8956190980393757E-4</v>
      </c>
      <c r="Y33" s="41">
        <f t="shared" ref="Y33:AZ33" si="48">Y21/$CB21-1</f>
        <v>4.5006122395330195E-4</v>
      </c>
      <c r="Z33" s="41">
        <f t="shared" si="48"/>
        <v>-2.8094755988139486E-3</v>
      </c>
      <c r="AA33" s="41">
        <f t="shared" si="48"/>
        <v>1.4755628242708596E-3</v>
      </c>
      <c r="AB33" s="41">
        <f t="shared" si="48"/>
        <v>-1.8411080394942214E-4</v>
      </c>
      <c r="AC33" s="41">
        <f t="shared" si="48"/>
        <v>-3.0556193898194639E-3</v>
      </c>
      <c r="AD33" s="41">
        <f t="shared" si="48"/>
        <v>5.965614525702545E-4</v>
      </c>
      <c r="AE33" s="41">
        <f t="shared" si="48"/>
        <v>9.6795756268104327E-3</v>
      </c>
      <c r="AF33" s="41">
        <f t="shared" si="48"/>
        <v>-2.7945680287654318E-3</v>
      </c>
      <c r="AG33" s="41">
        <f t="shared" si="48"/>
        <v>7.5209526948909478E-3</v>
      </c>
      <c r="AH33" s="41">
        <f t="shared" si="48"/>
        <v>3.4301837588244233E-3</v>
      </c>
      <c r="AI33" s="41">
        <f t="shared" si="48"/>
        <v>-7.4924911527007865E-4</v>
      </c>
      <c r="AJ33" s="41">
        <f t="shared" si="48"/>
        <v>9.1019030126411327E-3</v>
      </c>
      <c r="AK33" s="41">
        <f t="shared" si="48"/>
        <v>2.7914813271587846E-3</v>
      </c>
      <c r="AL33" s="41">
        <f t="shared" si="48"/>
        <v>-1.4534592920808498E-3</v>
      </c>
      <c r="AM33" s="41">
        <f t="shared" si="48"/>
        <v>-2.9132776692837314E-3</v>
      </c>
      <c r="AN33" s="41">
        <f t="shared" si="48"/>
        <v>-3.1281566337396649E-3</v>
      </c>
      <c r="AO33" s="41">
        <f t="shared" si="48"/>
        <v>-7.3035283952205265E-4</v>
      </c>
      <c r="AP33" s="41">
        <f t="shared" si="48"/>
        <v>-5.1486174652470851E-3</v>
      </c>
      <c r="AQ33" s="41">
        <f t="shared" si="48"/>
        <v>-1.2423004522047587E-2</v>
      </c>
      <c r="AR33" s="41">
        <f t="shared" si="48"/>
        <v>-9.8422711754669878E-3</v>
      </c>
      <c r="AS33" s="41">
        <f t="shared" si="48"/>
        <v>-1.4093187919758665E-2</v>
      </c>
      <c r="AT33" s="41">
        <f t="shared" si="48"/>
        <v>-7.6074513499690966E-3</v>
      </c>
      <c r="AU33" s="41">
        <f t="shared" si="48"/>
        <v>-4.0710683904038314E-3</v>
      </c>
      <c r="AV33" s="41">
        <f t="shared" si="48"/>
        <v>-8.6329529502865432E-3</v>
      </c>
      <c r="AW33" s="41">
        <f t="shared" si="48"/>
        <v>-8.9259534075201152E-3</v>
      </c>
      <c r="AX33" s="41">
        <f t="shared" si="48"/>
        <v>-9.0724536361368457E-3</v>
      </c>
      <c r="AY33" s="41">
        <f t="shared" si="48"/>
        <v>-1.0683956150921325E-2</v>
      </c>
      <c r="AZ33" s="41">
        <f t="shared" si="48"/>
        <v>-9.0724536361368457E-3</v>
      </c>
      <c r="BA33" s="41">
        <f t="shared" ref="BA33:BT33" si="49">BA21/$CB21-1</f>
        <v>-9.9891131142647582E-3</v>
      </c>
      <c r="BB33" s="41">
        <f t="shared" si="49"/>
        <v>-2.9110725830282513E-3</v>
      </c>
      <c r="BC33" s="41">
        <f t="shared" si="49"/>
        <v>-5.6765096704954887E-3</v>
      </c>
      <c r="BD33" s="41">
        <f t="shared" si="49"/>
        <v>-2.5175459040940318E-3</v>
      </c>
      <c r="BE33" s="41">
        <f t="shared" si="49"/>
        <v>-6.1349917059670966E-3</v>
      </c>
      <c r="BF33" s="41">
        <f t="shared" si="49"/>
        <v>-3.5760883225981477E-3</v>
      </c>
      <c r="BG33" s="41">
        <f t="shared" si="49"/>
        <v>-1.5935822915955633E-2</v>
      </c>
      <c r="BH33" s="41">
        <f t="shared" si="49"/>
        <v>-1.558873447155007E-2</v>
      </c>
      <c r="BI33" s="41">
        <f t="shared" si="49"/>
        <v>-7.4609461000512134E-3</v>
      </c>
      <c r="BJ33" s="41">
        <f t="shared" si="49"/>
        <v>-3.1951881099482327E-3</v>
      </c>
      <c r="BK33" s="41">
        <f t="shared" si="49"/>
        <v>-7.546276838248045E-3</v>
      </c>
      <c r="BL33" s="41">
        <f t="shared" si="49"/>
        <v>-4.3772969790258909E-3</v>
      </c>
      <c r="BM33" s="41">
        <f t="shared" si="49"/>
        <v>-1.8775049814411582E-2</v>
      </c>
      <c r="BN33" s="41">
        <f t="shared" si="49"/>
        <v>-1.952659024096226E-2</v>
      </c>
      <c r="BO33" s="41">
        <f t="shared" si="49"/>
        <v>-2.0822446610591183E-2</v>
      </c>
      <c r="BP33" s="41">
        <f t="shared" si="49"/>
        <v>-4.4096297658450245E-3</v>
      </c>
      <c r="BQ33" s="41">
        <f t="shared" si="49"/>
        <v>-1.4228910092044522E-3</v>
      </c>
      <c r="BR33" s="41">
        <f t="shared" si="49"/>
        <v>-4.3627855716272812E-3</v>
      </c>
      <c r="BS33" s="41">
        <f t="shared" si="49"/>
        <v>-1.5996530248070129E-2</v>
      </c>
      <c r="BT33" s="41">
        <f t="shared" si="49"/>
        <v>-8.980557747341078E-3</v>
      </c>
      <c r="BU33" s="41">
        <f t="shared" si="15"/>
        <v>-1.2813819348292066E-2</v>
      </c>
      <c r="BV33" s="41">
        <f t="shared" si="15"/>
        <v>-6.8106194215241667E-3</v>
      </c>
      <c r="BW33" s="41">
        <f t="shared" ref="BW33:BX33" si="50">BW21/$CB21-1</f>
        <v>-2.5395762829448776E-3</v>
      </c>
      <c r="BX33" s="41">
        <f t="shared" si="50"/>
        <v>-4.3825534316199732E-3</v>
      </c>
      <c r="BY33" s="41">
        <f t="shared" ref="BY33" si="51">BY21/$CB21-1</f>
        <v>-1.0478361494729582E-2</v>
      </c>
      <c r="BZ33" s="41"/>
      <c r="CA33" s="21">
        <v>226</v>
      </c>
      <c r="CB33" s="9"/>
    </row>
    <row r="34" spans="3:80" x14ac:dyDescent="0.25"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</row>
    <row r="35" spans="3:80" x14ac:dyDescent="0.25">
      <c r="C35" s="38"/>
      <c r="D35" s="34">
        <f>AVERAGE(D26:D33)</f>
        <v>-8.4998725834485589E-4</v>
      </c>
      <c r="E35" s="34">
        <f t="shared" ref="E35:H35" si="52">AVERAGE(E26:E33)</f>
        <v>-3.2966014464254068E-3</v>
      </c>
      <c r="F35" s="34">
        <f t="shared" si="52"/>
        <v>2.7263406257355266E-3</v>
      </c>
      <c r="G35" s="34">
        <f t="shared" si="52"/>
        <v>3.881054115281557E-3</v>
      </c>
      <c r="H35" s="34">
        <f t="shared" si="52"/>
        <v>-2.4608060362466128E-3</v>
      </c>
      <c r="I35" s="34">
        <f t="shared" ref="I35:P35" si="53">AVERAGE(I26:I33)</f>
        <v>-5.2427515382846472E-3</v>
      </c>
      <c r="J35" s="34">
        <f t="shared" si="53"/>
        <v>-6.0782741649569871E-3</v>
      </c>
      <c r="K35" s="34">
        <f t="shared" si="53"/>
        <v>-5.7196495565736694E-3</v>
      </c>
      <c r="L35" s="34">
        <f t="shared" si="53"/>
        <v>-6.3895004547817047E-3</v>
      </c>
      <c r="M35" s="34">
        <f t="shared" si="53"/>
        <v>-8.8354085590144071E-3</v>
      </c>
      <c r="N35" s="34">
        <f t="shared" ref="N35" si="54">AVERAGE(N26:N33)</f>
        <v>-4.4044838452988039E-3</v>
      </c>
      <c r="O35" s="34">
        <f t="shared" si="53"/>
        <v>-7.7542292332366952E-3</v>
      </c>
      <c r="P35" s="34">
        <f t="shared" si="53"/>
        <v>-6.3275126704839119E-3</v>
      </c>
      <c r="Q35" s="34">
        <f t="shared" ref="Q35:T35" si="55">AVERAGE(Q26:Q33)</f>
        <v>-6.6628005699621851E-4</v>
      </c>
      <c r="R35" s="34">
        <f t="shared" si="55"/>
        <v>-8.4643029307773787E-5</v>
      </c>
      <c r="S35" s="34">
        <f t="shared" si="55"/>
        <v>2.8220686827400143E-3</v>
      </c>
      <c r="T35" s="34">
        <f t="shared" si="55"/>
        <v>-2.4284800003333828E-4</v>
      </c>
      <c r="U35" s="34">
        <f t="shared" ref="U35:V35" si="56">AVERAGE(U26:U33)</f>
        <v>-7.6229311865788629E-4</v>
      </c>
      <c r="V35" s="34">
        <f t="shared" si="56"/>
        <v>-3.5698155321811226E-3</v>
      </c>
      <c r="W35" s="34">
        <f t="shared" ref="W35:Y35" si="57">AVERAGE(W26:W33)</f>
        <v>-4.7389923374074466E-3</v>
      </c>
      <c r="X35" s="34">
        <f t="shared" si="57"/>
        <v>2.7733910705809808E-3</v>
      </c>
      <c r="Y35" s="34">
        <f t="shared" si="57"/>
        <v>1.4873357347731375E-3</v>
      </c>
      <c r="Z35" s="34">
        <f t="shared" ref="Z35:AA35" si="58">AVERAGE(Z26:Z33)</f>
        <v>1.2186075050082956E-4</v>
      </c>
      <c r="AA35" s="34">
        <f t="shared" si="58"/>
        <v>2.7267598792105885E-3</v>
      </c>
      <c r="AB35" s="34">
        <f t="shared" ref="AB35:AD35" si="59">AVERAGE(AB26:AB33)</f>
        <v>1.1929250943047837E-3</v>
      </c>
      <c r="AC35" s="34">
        <f t="shared" si="59"/>
        <v>-8.4952517333310162E-4</v>
      </c>
      <c r="AD35" s="34">
        <f t="shared" si="59"/>
        <v>1.5759175370306661E-3</v>
      </c>
      <c r="AE35" s="34">
        <f t="shared" ref="AE35" si="60">AVERAGE(AE26:AE33)</f>
        <v>8.3472056781698778E-3</v>
      </c>
      <c r="AF35" s="34">
        <f t="shared" ref="AF35:AH35" si="61">AVERAGE(AF26:AF33)</f>
        <v>-1.1005162623153042E-3</v>
      </c>
      <c r="AG35" s="34">
        <f t="shared" si="61"/>
        <v>8.0850881387812823E-3</v>
      </c>
      <c r="AH35" s="34">
        <f t="shared" si="61"/>
        <v>6.7541752446884928E-3</v>
      </c>
      <c r="AI35" s="34">
        <f t="shared" ref="AI35:AJ35" si="62">AVERAGE(AI26:AI33)</f>
        <v>2.4985366704934342E-3</v>
      </c>
      <c r="AJ35" s="34">
        <f t="shared" si="62"/>
        <v>7.9643225588135746E-3</v>
      </c>
      <c r="AK35" s="34">
        <f t="shared" ref="AK35" si="63">AVERAGE(AK26:AK33)</f>
        <v>4.5762566258244208E-3</v>
      </c>
      <c r="AL35" s="34">
        <f t="shared" ref="AL35:AQ35" si="64">AVERAGE(AL26:AL33)</f>
        <v>3.8968449917006764E-4</v>
      </c>
      <c r="AM35" s="34">
        <f t="shared" si="64"/>
        <v>-1.4876469170043288E-3</v>
      </c>
      <c r="AN35" s="34">
        <f t="shared" si="64"/>
        <v>-1.1687550582945849E-3</v>
      </c>
      <c r="AO35" s="34">
        <f t="shared" si="64"/>
        <v>7.5133264429538826E-5</v>
      </c>
      <c r="AP35" s="34">
        <f t="shared" si="64"/>
        <v>-3.7337220717818254E-3</v>
      </c>
      <c r="AQ35" s="53">
        <f t="shared" si="64"/>
        <v>-9.8393538287126214E-3</v>
      </c>
      <c r="AR35" s="53">
        <f t="shared" ref="AR35:AT35" si="65">AVERAGE(AR26:AR33)</f>
        <v>-6.3715163966637928E-3</v>
      </c>
      <c r="AS35" s="53">
        <f t="shared" si="65"/>
        <v>-1.0842195010001374E-2</v>
      </c>
      <c r="AT35" s="53">
        <f t="shared" si="65"/>
        <v>-5.768768548540637E-3</v>
      </c>
      <c r="AU35" s="53">
        <f t="shared" ref="AU35:AV35" si="66">AVERAGE(AU26:AU33)</f>
        <v>-3.8643826686510091E-3</v>
      </c>
      <c r="AV35" s="53">
        <f t="shared" si="66"/>
        <v>-7.2412036118259665E-3</v>
      </c>
      <c r="AW35" s="53">
        <f t="shared" ref="AW35:AZ35" si="67">AVERAGE(AW26:AW33)</f>
        <v>-8.292036805613634E-3</v>
      </c>
      <c r="AX35" s="53">
        <f t="shared" si="67"/>
        <v>-7.5625875898988199E-3</v>
      </c>
      <c r="AY35" s="53">
        <f t="shared" si="67"/>
        <v>-7.5033845695910706E-3</v>
      </c>
      <c r="AZ35" s="53">
        <f t="shared" si="67"/>
        <v>-6.2353685260588682E-3</v>
      </c>
      <c r="BA35" s="53">
        <f t="shared" ref="BA35:BT35" si="68">AVERAGE(BA26:BA33)</f>
        <v>-6.2524858788192E-3</v>
      </c>
      <c r="BB35" s="53">
        <f t="shared" si="68"/>
        <v>-4.8326151870628498E-4</v>
      </c>
      <c r="BC35" s="53">
        <f t="shared" si="68"/>
        <v>-4.4129863718561091E-3</v>
      </c>
      <c r="BD35" s="53">
        <f t="shared" si="68"/>
        <v>-6.6662926095265029E-4</v>
      </c>
      <c r="BE35" s="53">
        <f t="shared" si="68"/>
        <v>-3.965384331623939E-3</v>
      </c>
      <c r="BF35" s="53">
        <f t="shared" si="68"/>
        <v>3.5588337786746083E-5</v>
      </c>
      <c r="BG35" s="53">
        <f t="shared" si="68"/>
        <v>-1.2258898051284065E-2</v>
      </c>
      <c r="BH35" s="53">
        <f t="shared" si="68"/>
        <v>-1.2602023537454182E-2</v>
      </c>
      <c r="BI35" s="53">
        <f t="shared" si="68"/>
        <v>-6.2759018824574409E-3</v>
      </c>
      <c r="BJ35" s="53">
        <f t="shared" si="68"/>
        <v>-5.7243777540998131E-4</v>
      </c>
      <c r="BK35" s="53">
        <f t="shared" si="68"/>
        <v>-6.4788318747239504E-3</v>
      </c>
      <c r="BL35" s="53">
        <f t="shared" si="68"/>
        <v>-1.7112883681374702E-3</v>
      </c>
      <c r="BM35" s="53">
        <f t="shared" si="68"/>
        <v>-1.4396945115616386E-2</v>
      </c>
      <c r="BN35" s="53">
        <f t="shared" si="68"/>
        <v>-1.382104258716467E-2</v>
      </c>
      <c r="BO35" s="53">
        <f t="shared" si="68"/>
        <v>-1.5111429631057646E-2</v>
      </c>
      <c r="BP35" s="53">
        <f t="shared" si="68"/>
        <v>-3.2319266783595682E-3</v>
      </c>
      <c r="BQ35" s="53">
        <f t="shared" si="68"/>
        <v>-1.2290253666953771E-3</v>
      </c>
      <c r="BR35" s="53">
        <f t="shared" si="68"/>
        <v>-1.8183910347926296E-3</v>
      </c>
      <c r="BS35" s="53">
        <f t="shared" si="68"/>
        <v>-1.3042319237821967E-2</v>
      </c>
      <c r="BT35" s="53">
        <f t="shared" si="68"/>
        <v>-7.256775057463638E-3</v>
      </c>
      <c r="BU35" s="53">
        <f t="shared" ref="BU35:BV35" si="69">AVERAGE(BU26:BU33)</f>
        <v>-1.1006452567790814E-2</v>
      </c>
      <c r="BV35" s="53">
        <f t="shared" si="69"/>
        <v>-2.8046598251225408E-3</v>
      </c>
      <c r="BW35" s="53">
        <f t="shared" ref="BW35:BX35" si="70">AVERAGE(BW26:BW33)</f>
        <v>-2.9233936935814386E-4</v>
      </c>
      <c r="BX35" s="53">
        <f t="shared" si="70"/>
        <v>-1.8026167988400704E-3</v>
      </c>
      <c r="BY35" s="53">
        <f t="shared" ref="BY35" si="71">AVERAGE(BY26:BY33)</f>
        <v>-1.0595133541495064E-2</v>
      </c>
      <c r="BZ35" s="53"/>
      <c r="CA35" s="33" t="s">
        <v>47</v>
      </c>
    </row>
    <row r="36" spans="3:80" x14ac:dyDescent="0.25"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P36" s="32">
        <f t="shared" ref="AP36:AU36" si="72">MIN(AP26:AP33)</f>
        <v>-5.2247962521010383E-3</v>
      </c>
      <c r="AQ36" s="32">
        <f t="shared" si="72"/>
        <v>-1.2736157145846971E-2</v>
      </c>
      <c r="AR36" s="32">
        <f t="shared" si="72"/>
        <v>-9.8422711754669878E-3</v>
      </c>
      <c r="AS36" s="32">
        <f t="shared" si="72"/>
        <v>-1.4594414627943753E-2</v>
      </c>
      <c r="AT36" s="32">
        <f t="shared" si="72"/>
        <v>-7.6841793048644247E-3</v>
      </c>
      <c r="AU36" s="32">
        <f t="shared" si="72"/>
        <v>-6.5419606726178081E-3</v>
      </c>
      <c r="AV36" s="32">
        <f t="shared" ref="AV36:AZ36" si="73">MIN(AV26:AV33)</f>
        <v>-1.0436877966215841E-2</v>
      </c>
      <c r="AW36" s="32">
        <f t="shared" si="73"/>
        <v>-1.0595521121567808E-2</v>
      </c>
      <c r="AX36" s="32">
        <f t="shared" si="73"/>
        <v>-1.0912807432271743E-2</v>
      </c>
      <c r="AY36" s="32">
        <f t="shared" si="73"/>
        <v>-1.0683956150921325E-2</v>
      </c>
      <c r="AZ36" s="32">
        <f t="shared" si="73"/>
        <v>-1.0595521121567808E-2</v>
      </c>
      <c r="BA36" s="32">
        <f t="shared" ref="BA36:BT36" si="74">MIN(BA26:BA33)</f>
        <v>-9.9891131142647582E-3</v>
      </c>
      <c r="BB36" s="32">
        <f t="shared" si="74"/>
        <v>-4.7673083421679863E-3</v>
      </c>
      <c r="BC36" s="32">
        <f t="shared" si="74"/>
        <v>-7.0446403837567395E-3</v>
      </c>
      <c r="BD36" s="32">
        <f t="shared" si="74"/>
        <v>-5.7342066578662809E-3</v>
      </c>
      <c r="BE36" s="32">
        <f t="shared" si="74"/>
        <v>-7.2511788805414978E-3</v>
      </c>
      <c r="BF36" s="32">
        <f t="shared" si="74"/>
        <v>-6.3788633233438086E-3</v>
      </c>
      <c r="BG36" s="32">
        <f t="shared" si="74"/>
        <v>-1.5935822915955633E-2</v>
      </c>
      <c r="BH36" s="32">
        <f t="shared" si="74"/>
        <v>-1.558873447155007E-2</v>
      </c>
      <c r="BI36" s="32">
        <f t="shared" si="74"/>
        <v>-9.2086262800813445E-3</v>
      </c>
      <c r="BJ36" s="32">
        <f t="shared" si="74"/>
        <v>-3.1951881099482327E-3</v>
      </c>
      <c r="BK36" s="32">
        <f t="shared" si="74"/>
        <v>-9.8848286145429842E-3</v>
      </c>
      <c r="BL36" s="32">
        <f t="shared" si="74"/>
        <v>-5.0456784362393758E-3</v>
      </c>
      <c r="BM36" s="32">
        <f t="shared" si="74"/>
        <v>-2.0317851552732247E-2</v>
      </c>
      <c r="BN36" s="32">
        <f t="shared" si="74"/>
        <v>-2.0686264317767655E-2</v>
      </c>
      <c r="BO36" s="32">
        <f t="shared" si="74"/>
        <v>-2.0822446610591183E-2</v>
      </c>
      <c r="BP36" s="32">
        <f t="shared" si="74"/>
        <v>-6.9020773498824628E-3</v>
      </c>
      <c r="BQ36" s="32">
        <f t="shared" si="74"/>
        <v>-5.7932355966350269E-3</v>
      </c>
      <c r="BR36" s="32">
        <f t="shared" si="74"/>
        <v>-5.1009962820383059E-3</v>
      </c>
      <c r="BS36" s="32">
        <f t="shared" si="74"/>
        <v>-1.5996530248070129E-2</v>
      </c>
      <c r="BT36" s="32">
        <f t="shared" si="74"/>
        <v>-1.0303588693194476E-2</v>
      </c>
      <c r="BU36" s="32">
        <f t="shared" ref="BU36:BV36" si="75">MIN(BU26:BU33)</f>
        <v>-1.3202376013820682E-2</v>
      </c>
      <c r="BV36" s="32">
        <f t="shared" si="75"/>
        <v>-6.8106194215241667E-3</v>
      </c>
      <c r="BW36" s="32">
        <f t="shared" ref="BW36:BX36" si="76">MIN(BW26:BW33)</f>
        <v>-2.5395762829448776E-3</v>
      </c>
      <c r="BX36" s="32">
        <f t="shared" si="76"/>
        <v>-5.8940434334627811E-3</v>
      </c>
      <c r="BY36" s="32">
        <f t="shared" ref="BY36" si="77">MIN(BY26:BY33)</f>
        <v>-2.054168384244548E-2</v>
      </c>
      <c r="BZ36" s="32"/>
      <c r="CA36" s="33" t="s">
        <v>48</v>
      </c>
    </row>
    <row r="37" spans="3:80" x14ac:dyDescent="0.25"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P37" s="32">
        <f t="shared" ref="AP37:AU37" si="78">MAX(AP26:AP33)</f>
        <v>-1.9769757945655719E-3</v>
      </c>
      <c r="AQ37" s="32">
        <f t="shared" si="78"/>
        <v>-7.3242473576661249E-3</v>
      </c>
      <c r="AR37" s="32">
        <f t="shared" si="78"/>
        <v>-4.5580144894581398E-3</v>
      </c>
      <c r="AS37" s="32">
        <f t="shared" si="78"/>
        <v>-5.8171167068976626E-3</v>
      </c>
      <c r="AT37" s="32">
        <f t="shared" si="78"/>
        <v>-3.5815017573991303E-3</v>
      </c>
      <c r="AU37" s="32">
        <f t="shared" si="78"/>
        <v>-1.9913119639966004E-3</v>
      </c>
      <c r="AV37" s="32">
        <f t="shared" ref="AV37:AZ37" si="79">MAX(AV26:AV33)</f>
        <v>-2.6273390503182004E-3</v>
      </c>
      <c r="AW37" s="32">
        <f t="shared" si="79"/>
        <v>-5.4838480280156032E-3</v>
      </c>
      <c r="AX37" s="32">
        <f t="shared" si="79"/>
        <v>-5.2583231691384347E-3</v>
      </c>
      <c r="AY37" s="32">
        <f t="shared" si="79"/>
        <v>-5.032820294694873E-3</v>
      </c>
      <c r="AZ37" s="32">
        <f t="shared" si="79"/>
        <v>1.0403577334541225E-3</v>
      </c>
      <c r="BA37" s="32">
        <f t="shared" ref="BA37:BT37" si="80">MAX(BA26:BA33)</f>
        <v>-4.1233816991449457E-3</v>
      </c>
      <c r="BB37" s="32">
        <f t="shared" si="80"/>
        <v>1.8706762057458803E-3</v>
      </c>
      <c r="BC37" s="32">
        <f t="shared" si="80"/>
        <v>-7.8444639508012948E-4</v>
      </c>
      <c r="BD37" s="32">
        <f t="shared" si="80"/>
        <v>4.2780035849194764E-3</v>
      </c>
      <c r="BE37" s="32">
        <f t="shared" si="80"/>
        <v>-7.9010241893495703E-4</v>
      </c>
      <c r="BF37" s="32">
        <f t="shared" si="80"/>
        <v>5.8259544923777717E-3</v>
      </c>
      <c r="BG37" s="32">
        <f t="shared" si="80"/>
        <v>-9.0035646940977987E-3</v>
      </c>
      <c r="BH37" s="32">
        <f t="shared" si="80"/>
        <v>-1.0598396030732316E-2</v>
      </c>
      <c r="BI37" s="32">
        <f t="shared" si="80"/>
        <v>-3.4450311866823791E-3</v>
      </c>
      <c r="BJ37" s="32">
        <f t="shared" si="80"/>
        <v>2.2150105694922484E-3</v>
      </c>
      <c r="BK37" s="32">
        <f t="shared" si="80"/>
        <v>-1.8804446520904738E-3</v>
      </c>
      <c r="BL37" s="32">
        <f t="shared" si="80"/>
        <v>2.84520589964532E-3</v>
      </c>
      <c r="BM37" s="32">
        <f t="shared" si="80"/>
        <v>-8.6224926257826295E-3</v>
      </c>
      <c r="BN37" s="32">
        <f t="shared" si="80"/>
        <v>-6.4179139435474042E-3</v>
      </c>
      <c r="BO37" s="32">
        <f t="shared" si="80"/>
        <v>-1.0438205422570679E-2</v>
      </c>
      <c r="BP37" s="32">
        <f t="shared" si="80"/>
        <v>1.9566154133403568E-3</v>
      </c>
      <c r="BQ37" s="32">
        <f t="shared" si="80"/>
        <v>2.2556601437764279E-3</v>
      </c>
      <c r="BR37" s="32">
        <f t="shared" si="80"/>
        <v>2.7955197648259489E-3</v>
      </c>
      <c r="BS37" s="32">
        <f t="shared" si="80"/>
        <v>-1.0020936286364801E-2</v>
      </c>
      <c r="BT37" s="32">
        <f t="shared" si="80"/>
        <v>-5.4606807548025493E-3</v>
      </c>
      <c r="BU37" s="32">
        <f t="shared" ref="BU37:BV37" si="81">MAX(BU26:BU33)</f>
        <v>-7.8383842645788349E-3</v>
      </c>
      <c r="BV37" s="32">
        <f t="shared" si="81"/>
        <v>-2.9037114661412122E-4</v>
      </c>
      <c r="BW37" s="32">
        <f t="shared" ref="BW37:BX37" si="82">MAX(BW26:BW33)</f>
        <v>2.0436324440391562E-3</v>
      </c>
      <c r="BX37" s="32">
        <f t="shared" si="82"/>
        <v>2.6836092506805631E-3</v>
      </c>
      <c r="BY37" s="32">
        <f t="shared" ref="BY37" si="83">MAX(BY26:BY33)</f>
        <v>-1.8212901348019228E-3</v>
      </c>
      <c r="BZ37" s="32"/>
      <c r="CA37" s="33" t="s">
        <v>49</v>
      </c>
    </row>
  </sheetData>
  <mergeCells count="4">
    <mergeCell ref="AV9:BA9"/>
    <mergeCell ref="BC9:BI9"/>
    <mergeCell ref="AV10:BA10"/>
    <mergeCell ref="BK9:BP9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DADF-1AA2-4261-95BD-B2B916658126}">
  <dimension ref="B2:S70"/>
  <sheetViews>
    <sheetView showGridLines="0" zoomScale="90" zoomScaleNormal="90" workbookViewId="0">
      <selection activeCell="XEU48" sqref="XEU48"/>
    </sheetView>
  </sheetViews>
  <sheetFormatPr defaultRowHeight="15" x14ac:dyDescent="0.25"/>
  <cols>
    <col min="2" max="2" width="18.5703125" bestFit="1" customWidth="1"/>
    <col min="19" max="19" width="30" bestFit="1" customWidth="1"/>
  </cols>
  <sheetData>
    <row r="2" spans="2:19" x14ac:dyDescent="0.25">
      <c r="B2" s="256" t="s">
        <v>20</v>
      </c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</row>
    <row r="3" spans="2:19" ht="15.75" thickBot="1" x14ac:dyDescent="0.3">
      <c r="B3" s="38"/>
      <c r="C3" s="54"/>
      <c r="D3" s="54"/>
      <c r="E3" s="54"/>
      <c r="F3" s="54"/>
      <c r="G3" s="54"/>
      <c r="H3" s="54"/>
      <c r="I3" s="54"/>
      <c r="J3" s="54"/>
      <c r="K3" s="38"/>
      <c r="L3" s="38"/>
      <c r="M3" s="38"/>
      <c r="N3" s="38"/>
      <c r="O3" s="38"/>
      <c r="P3" s="38"/>
      <c r="Q3" s="38"/>
      <c r="R3" s="38"/>
      <c r="S3" s="54"/>
    </row>
    <row r="4" spans="2:19" x14ac:dyDescent="0.25">
      <c r="B4" s="38"/>
      <c r="C4" s="251" t="s">
        <v>59</v>
      </c>
      <c r="D4" s="252"/>
      <c r="E4" s="252"/>
      <c r="F4" s="252"/>
      <c r="G4" s="252"/>
      <c r="H4" s="252"/>
      <c r="I4" s="252"/>
      <c r="J4" s="253"/>
      <c r="K4" s="38"/>
      <c r="L4" s="38"/>
      <c r="M4" s="38"/>
      <c r="N4" s="38"/>
      <c r="O4" s="38"/>
      <c r="P4" s="38"/>
      <c r="Q4" s="38"/>
      <c r="R4" s="38"/>
      <c r="S4" s="54"/>
    </row>
    <row r="5" spans="2:19" x14ac:dyDescent="0.25">
      <c r="B5" s="38"/>
      <c r="C5" s="72" t="s">
        <v>61</v>
      </c>
      <c r="D5" s="71" t="s">
        <v>62</v>
      </c>
      <c r="E5" s="71" t="s">
        <v>63</v>
      </c>
      <c r="F5" s="71" t="s">
        <v>64</v>
      </c>
      <c r="G5" s="71" t="s">
        <v>65</v>
      </c>
      <c r="H5" s="71" t="s">
        <v>66</v>
      </c>
      <c r="I5" s="71" t="s">
        <v>67</v>
      </c>
      <c r="J5" s="73" t="s">
        <v>68</v>
      </c>
      <c r="K5" s="38"/>
      <c r="L5" s="38"/>
      <c r="M5" s="38"/>
      <c r="N5" s="38"/>
      <c r="O5" s="38"/>
      <c r="P5" s="38"/>
      <c r="Q5" s="38"/>
      <c r="R5" s="38"/>
      <c r="S5" s="54"/>
    </row>
    <row r="6" spans="2:19" x14ac:dyDescent="0.25">
      <c r="B6" s="132" t="s">
        <v>56</v>
      </c>
      <c r="C6" s="133">
        <f>AVERAGE(C13:C17)</f>
        <v>0.94551825868067918</v>
      </c>
      <c r="D6" s="134">
        <f>AVERAGE(D13:D17)</f>
        <v>0.80770016638649889</v>
      </c>
      <c r="E6" s="134">
        <f t="shared" ref="E6:I6" si="0">AVERAGE(E13:E17)</f>
        <v>0.7013117492624682</v>
      </c>
      <c r="F6" s="134">
        <f t="shared" si="0"/>
        <v>0.67749204502023985</v>
      </c>
      <c r="G6" s="134">
        <f t="shared" si="0"/>
        <v>0.66514756818010379</v>
      </c>
      <c r="H6" s="134">
        <f t="shared" si="0"/>
        <v>0.6668062829268413</v>
      </c>
      <c r="I6" s="134">
        <f t="shared" si="0"/>
        <v>0.67740530381659292</v>
      </c>
      <c r="J6" s="135">
        <f>AVERAGE(J13:J17)</f>
        <v>0.68259279145281693</v>
      </c>
      <c r="K6" s="38"/>
      <c r="L6" s="38"/>
      <c r="M6" s="38"/>
      <c r="N6" s="38"/>
      <c r="O6" s="38"/>
      <c r="P6" s="38"/>
      <c r="Q6" s="38"/>
      <c r="R6" s="38"/>
      <c r="S6" s="54"/>
    </row>
    <row r="7" spans="2:19" ht="15.75" thickBot="1" x14ac:dyDescent="0.3">
      <c r="B7" s="70" t="s">
        <v>55</v>
      </c>
      <c r="C7" s="78">
        <f>STDEV(C13:C17)/C6</f>
        <v>3.4065131893056509E-3</v>
      </c>
      <c r="D7" s="79">
        <f>STDEV(D13:D17)/D6</f>
        <v>3.1126039635055768E-3</v>
      </c>
      <c r="E7" s="79">
        <f t="shared" ref="E7:I7" si="1">STDEV(E13:E17)/E6</f>
        <v>3.6657673134293137E-3</v>
      </c>
      <c r="F7" s="79">
        <f t="shared" si="1"/>
        <v>4.5648058126012423E-3</v>
      </c>
      <c r="G7" s="79">
        <f t="shared" si="1"/>
        <v>3.9870664480535865E-3</v>
      </c>
      <c r="H7" s="79">
        <f t="shared" si="1"/>
        <v>3.2601197910453461E-3</v>
      </c>
      <c r="I7" s="79">
        <f t="shared" si="1"/>
        <v>3.1987694416384972E-3</v>
      </c>
      <c r="J7" s="80">
        <f>STDEV(J13:J17)/J6</f>
        <v>3.3982045344387282E-3</v>
      </c>
      <c r="K7" s="38"/>
      <c r="L7" s="38"/>
      <c r="M7" s="38"/>
      <c r="N7" s="38"/>
      <c r="O7" s="38"/>
      <c r="P7" s="38"/>
      <c r="Q7" s="38"/>
      <c r="R7" s="38"/>
      <c r="S7" s="54"/>
    </row>
    <row r="8" spans="2:19" x14ac:dyDescent="0.25">
      <c r="C8" s="4"/>
      <c r="D8" s="4"/>
      <c r="E8" s="4"/>
      <c r="F8" s="4"/>
      <c r="G8" s="4"/>
      <c r="H8" s="4"/>
      <c r="I8" s="4"/>
      <c r="J8" s="4"/>
    </row>
    <row r="9" spans="2:19" ht="15.75" thickBot="1" x14ac:dyDescent="0.3"/>
    <row r="10" spans="2:19" x14ac:dyDescent="0.25">
      <c r="B10" s="38"/>
      <c r="C10" s="245" t="s">
        <v>59</v>
      </c>
      <c r="D10" s="246"/>
      <c r="E10" s="246"/>
      <c r="F10" s="246"/>
      <c r="G10" s="246"/>
      <c r="H10" s="246"/>
      <c r="I10" s="246"/>
      <c r="J10" s="247"/>
      <c r="K10" s="242" t="s">
        <v>57</v>
      </c>
      <c r="L10" s="243"/>
      <c r="M10" s="243"/>
      <c r="N10" s="243"/>
      <c r="O10" s="243"/>
      <c r="P10" s="243"/>
      <c r="Q10" s="243"/>
      <c r="R10" s="244"/>
    </row>
    <row r="11" spans="2:19" x14ac:dyDescent="0.25">
      <c r="B11" s="63" t="s">
        <v>54</v>
      </c>
      <c r="C11" s="81">
        <v>60</v>
      </c>
      <c r="D11" s="82">
        <v>70</v>
      </c>
      <c r="E11" s="82">
        <v>100</v>
      </c>
      <c r="F11" s="82">
        <v>120</v>
      </c>
      <c r="G11" s="82">
        <v>150</v>
      </c>
      <c r="H11" s="82">
        <v>170</v>
      </c>
      <c r="I11" s="82">
        <v>200</v>
      </c>
      <c r="J11" s="83">
        <v>226</v>
      </c>
      <c r="K11" s="108">
        <v>60</v>
      </c>
      <c r="L11" s="109">
        <v>70</v>
      </c>
      <c r="M11" s="109">
        <v>100</v>
      </c>
      <c r="N11" s="109">
        <v>120</v>
      </c>
      <c r="O11" s="109">
        <v>150</v>
      </c>
      <c r="P11" s="109">
        <v>170</v>
      </c>
      <c r="Q11" s="109">
        <v>200</v>
      </c>
      <c r="R11" s="110">
        <v>226</v>
      </c>
    </row>
    <row r="12" spans="2:19" ht="15.75" thickBot="1" x14ac:dyDescent="0.3">
      <c r="B12" s="62" t="s">
        <v>60</v>
      </c>
      <c r="C12" s="84" t="s">
        <v>3</v>
      </c>
      <c r="D12" s="85" t="s">
        <v>3</v>
      </c>
      <c r="E12" s="85" t="s">
        <v>3</v>
      </c>
      <c r="F12" s="85" t="s">
        <v>3</v>
      </c>
      <c r="G12" s="85" t="s">
        <v>3</v>
      </c>
      <c r="H12" s="85" t="s">
        <v>3</v>
      </c>
      <c r="I12" s="85" t="s">
        <v>3</v>
      </c>
      <c r="J12" s="86" t="s">
        <v>3</v>
      </c>
      <c r="K12" s="111" t="s">
        <v>3</v>
      </c>
      <c r="L12" s="112" t="s">
        <v>3</v>
      </c>
      <c r="M12" s="112" t="s">
        <v>3</v>
      </c>
      <c r="N12" s="112" t="s">
        <v>3</v>
      </c>
      <c r="O12" s="112" t="s">
        <v>3</v>
      </c>
      <c r="P12" s="112" t="s">
        <v>3</v>
      </c>
      <c r="Q12" s="112" t="s">
        <v>3</v>
      </c>
      <c r="R12" s="113" t="s">
        <v>3</v>
      </c>
    </row>
    <row r="13" spans="2:19" x14ac:dyDescent="0.25">
      <c r="B13" s="42">
        <v>43391</v>
      </c>
      <c r="C13" s="87">
        <v>0.94574266251172234</v>
      </c>
      <c r="D13" s="88">
        <v>0.80654036301477028</v>
      </c>
      <c r="E13" s="88">
        <v>0.70348093132725431</v>
      </c>
      <c r="F13" s="88">
        <v>0.67704610782687646</v>
      </c>
      <c r="G13" s="88">
        <v>0.6626541708490421</v>
      </c>
      <c r="H13" s="88">
        <v>0.66716504483879979</v>
      </c>
      <c r="I13" s="88">
        <v>0.67621086489303628</v>
      </c>
      <c r="J13" s="89">
        <v>0.68050251932878469</v>
      </c>
      <c r="K13" s="114">
        <f>C13/$C$6-1</f>
        <v>2.3733421219840345E-4</v>
      </c>
      <c r="L13" s="115">
        <f>D13/$D$6-1</f>
        <v>-1.4359330603054277E-3</v>
      </c>
      <c r="M13" s="115">
        <f>E13/$E$6-1</f>
        <v>3.093035396979138E-3</v>
      </c>
      <c r="N13" s="115">
        <f>F13/$F$6-1</f>
        <v>-6.5821760807549534E-4</v>
      </c>
      <c r="O13" s="115">
        <f>G13/$G$6-1</f>
        <v>-3.7486378216547989E-3</v>
      </c>
      <c r="P13" s="115">
        <f>H13/$H$6-1</f>
        <v>5.380301912929486E-4</v>
      </c>
      <c r="Q13" s="115">
        <f>I13/$I$6-1</f>
        <v>-1.7632559367737333E-3</v>
      </c>
      <c r="R13" s="116">
        <f>J13/$J$6-1</f>
        <v>-3.062253440419882E-3</v>
      </c>
      <c r="S13" s="248" t="s">
        <v>69</v>
      </c>
    </row>
    <row r="14" spans="2:19" x14ac:dyDescent="0.25">
      <c r="B14" s="57">
        <v>43392</v>
      </c>
      <c r="C14" s="90">
        <v>0.9428385917417681</v>
      </c>
      <c r="D14" s="91">
        <v>0.80633736722014948</v>
      </c>
      <c r="E14" s="91">
        <v>0.69719149533446356</v>
      </c>
      <c r="F14" s="91">
        <v>0.67475239132910569</v>
      </c>
      <c r="G14" s="91">
        <v>0.66350751681380016</v>
      </c>
      <c r="H14" s="91">
        <v>0.66536768060077189</v>
      </c>
      <c r="I14" s="91">
        <v>0.67477502260211719</v>
      </c>
      <c r="J14" s="92">
        <v>0.68025383771964942</v>
      </c>
      <c r="K14" s="117">
        <f>C14/$C$6-1</f>
        <v>-2.8340721232079646E-3</v>
      </c>
      <c r="L14" s="118">
        <f t="shared" ref="L14:L28" si="2">D14/$D$6-1</f>
        <v>-1.6872587416272289E-3</v>
      </c>
      <c r="M14" s="118">
        <f t="shared" ref="M14:M28" si="3">E14/$E$6-1</f>
        <v>-5.8750675891822146E-3</v>
      </c>
      <c r="N14" s="118">
        <f t="shared" ref="N14:N28" si="4">F14/$F$6-1</f>
        <v>-4.0438167669589742E-3</v>
      </c>
      <c r="O14" s="118">
        <f t="shared" ref="O14:O28" si="5">G14/$G$6-1</f>
        <v>-2.4656955009111359E-3</v>
      </c>
      <c r="P14" s="118">
        <f t="shared" ref="P14:P28" si="6">H14/$H$6-1</f>
        <v>-2.1574516661043708E-3</v>
      </c>
      <c r="Q14" s="118">
        <f t="shared" ref="Q14:Q28" si="7">I14/$I$6-1</f>
        <v>-3.8828766170804219E-3</v>
      </c>
      <c r="R14" s="119">
        <f t="shared" ref="R14:R16" si="8">J14/$J$6-1</f>
        <v>-3.4265725663309432E-3</v>
      </c>
      <c r="S14" s="249"/>
    </row>
    <row r="15" spans="2:19" x14ac:dyDescent="0.25">
      <c r="B15" s="57">
        <v>43395</v>
      </c>
      <c r="C15" s="90">
        <v>0.94460952138060528</v>
      </c>
      <c r="D15" s="91">
        <v>0.80971174627388687</v>
      </c>
      <c r="E15" s="91">
        <v>0.70251671434315788</v>
      </c>
      <c r="F15" s="91">
        <v>0.68036595386507326</v>
      </c>
      <c r="G15" s="91">
        <v>0.66823569275231309</v>
      </c>
      <c r="H15" s="91">
        <v>0.66863830332597052</v>
      </c>
      <c r="I15" s="91">
        <v>0.67999807766560805</v>
      </c>
      <c r="J15" s="92">
        <v>0.68471118543377374</v>
      </c>
      <c r="K15" s="117">
        <f>C15/$C$6-1</f>
        <v>-9.6109968446500549E-4</v>
      </c>
      <c r="L15" s="118">
        <f t="shared" si="2"/>
        <v>2.4905032474951128E-3</v>
      </c>
      <c r="M15" s="118">
        <f t="shared" si="3"/>
        <v>1.7181589813044518E-3</v>
      </c>
      <c r="N15" s="118">
        <f t="shared" si="4"/>
        <v>4.2419816822314438E-3</v>
      </c>
      <c r="O15" s="118">
        <f t="shared" si="5"/>
        <v>4.6427660867176535E-3</v>
      </c>
      <c r="P15" s="118">
        <f t="shared" si="6"/>
        <v>2.7474552145607678E-3</v>
      </c>
      <c r="Q15" s="118">
        <f t="shared" si="7"/>
        <v>3.8275074529341424E-3</v>
      </c>
      <c r="R15" s="119">
        <f t="shared" si="8"/>
        <v>3.1034520251056463E-3</v>
      </c>
      <c r="S15" s="249"/>
    </row>
    <row r="16" spans="2:19" x14ac:dyDescent="0.25">
      <c r="B16" s="57">
        <v>43398</v>
      </c>
      <c r="C16" s="90">
        <v>0.95092734142629387</v>
      </c>
      <c r="D16" s="91">
        <v>0.81094753443723111</v>
      </c>
      <c r="E16" s="91">
        <v>0.70291461329205829</v>
      </c>
      <c r="F16" s="91">
        <v>0.6809829045826814</v>
      </c>
      <c r="G16" s="91">
        <v>0.66780827707734369</v>
      </c>
      <c r="H16" s="91">
        <v>0.66898610194215291</v>
      </c>
      <c r="I16" s="91">
        <v>0.67923676082645656</v>
      </c>
      <c r="J16" s="92">
        <v>0.68525228225840507</v>
      </c>
      <c r="K16" s="117">
        <f>C16/$C$6-1</f>
        <v>5.7207596954946816E-3</v>
      </c>
      <c r="L16" s="118">
        <f t="shared" si="2"/>
        <v>4.0205118011307217E-3</v>
      </c>
      <c r="M16" s="118">
        <f t="shared" si="3"/>
        <v>2.2855228523916971E-3</v>
      </c>
      <c r="N16" s="118">
        <f t="shared" si="4"/>
        <v>5.1526207401257906E-3</v>
      </c>
      <c r="O16" s="118">
        <f t="shared" si="5"/>
        <v>4.0001783431604654E-3</v>
      </c>
      <c r="P16" s="118">
        <f t="shared" si="6"/>
        <v>3.2690439054408049E-3</v>
      </c>
      <c r="Q16" s="118">
        <f t="shared" si="7"/>
        <v>2.7036354742795421E-3</v>
      </c>
      <c r="R16" s="119">
        <f t="shared" si="8"/>
        <v>3.8961601102287524E-3</v>
      </c>
      <c r="S16" s="249"/>
    </row>
    <row r="17" spans="2:19" ht="15.75" thickBot="1" x14ac:dyDescent="0.3">
      <c r="B17" s="58">
        <v>43399</v>
      </c>
      <c r="C17" s="93">
        <v>0.94347317634300643</v>
      </c>
      <c r="D17" s="94">
        <v>0.80496382098645725</v>
      </c>
      <c r="E17" s="94">
        <v>0.70045499201540673</v>
      </c>
      <c r="F17" s="94">
        <v>0.67431286749746278</v>
      </c>
      <c r="G17" s="94">
        <v>0.66353218340802012</v>
      </c>
      <c r="H17" s="94">
        <v>0.66387428392651171</v>
      </c>
      <c r="I17" s="94">
        <v>0.67680579309574651</v>
      </c>
      <c r="J17" s="95">
        <v>0.68224413252347149</v>
      </c>
      <c r="K17" s="120">
        <f>C17/$C$6-1</f>
        <v>-2.1629221000198928E-3</v>
      </c>
      <c r="L17" s="121">
        <f t="shared" si="2"/>
        <v>-3.3878232466926228E-3</v>
      </c>
      <c r="M17" s="121">
        <f t="shared" si="3"/>
        <v>-1.2216496414931832E-3</v>
      </c>
      <c r="N17" s="121">
        <f t="shared" si="4"/>
        <v>-4.6925680473224318E-3</v>
      </c>
      <c r="O17" s="121">
        <f t="shared" si="5"/>
        <v>-2.428611107311851E-3</v>
      </c>
      <c r="P17" s="121">
        <f t="shared" si="6"/>
        <v>-4.3970776451895954E-3</v>
      </c>
      <c r="Q17" s="121">
        <f t="shared" si="7"/>
        <v>-8.8501037335941835E-4</v>
      </c>
      <c r="R17" s="122">
        <f>J17/$J$6-1</f>
        <v>-5.107861285839066E-4</v>
      </c>
      <c r="S17" s="250"/>
    </row>
    <row r="18" spans="2:19" x14ac:dyDescent="0.25">
      <c r="B18" s="64">
        <v>43409</v>
      </c>
      <c r="C18" s="90"/>
      <c r="D18" s="91"/>
      <c r="E18" s="91">
        <v>0.69706780521595912</v>
      </c>
      <c r="F18" s="91">
        <v>0.67178539462026066</v>
      </c>
      <c r="G18" s="91">
        <v>0.66151429823026942</v>
      </c>
      <c r="H18" s="91">
        <v>0.66295521274150437</v>
      </c>
      <c r="I18" s="91">
        <v>0.67581725247471269</v>
      </c>
      <c r="J18" s="92">
        <v>0.68027210532018911</v>
      </c>
      <c r="K18" s="117"/>
      <c r="L18" s="118"/>
      <c r="M18" s="118">
        <f t="shared" si="3"/>
        <v>-6.0514372545051875E-3</v>
      </c>
      <c r="N18" s="118">
        <f t="shared" si="4"/>
        <v>-8.4231991237753157E-3</v>
      </c>
      <c r="O18" s="118">
        <f t="shared" si="5"/>
        <v>-5.4623517000524924E-3</v>
      </c>
      <c r="P18" s="118">
        <f t="shared" si="6"/>
        <v>-5.7753957692678881E-3</v>
      </c>
      <c r="Q18" s="118">
        <f t="shared" si="7"/>
        <v>-2.3443148923294466E-3</v>
      </c>
      <c r="R18" s="119">
        <f t="shared" ref="R18:R28" si="9">J18/$J$6-1</f>
        <v>-3.399810489777555E-3</v>
      </c>
      <c r="S18" s="153" t="s">
        <v>28</v>
      </c>
    </row>
    <row r="19" spans="2:19" x14ac:dyDescent="0.25">
      <c r="B19" s="64">
        <v>43410</v>
      </c>
      <c r="C19" s="90">
        <v>0.94178435282652406</v>
      </c>
      <c r="D19" s="91">
        <v>0.80320506033748917</v>
      </c>
      <c r="E19" s="91">
        <v>0.69694939768112396</v>
      </c>
      <c r="F19" s="91">
        <v>0.67253420301540345</v>
      </c>
      <c r="G19" s="91">
        <v>0.66075861247797218</v>
      </c>
      <c r="H19" s="91">
        <v>0.66184036498233656</v>
      </c>
      <c r="I19" s="91">
        <v>0.67396987998128777</v>
      </c>
      <c r="J19" s="92">
        <v>0.67818571248499082</v>
      </c>
      <c r="K19" s="117">
        <f t="shared" ref="K19:K28" si="10">C19/$C$6-1</f>
        <v>-3.9490573766023385E-3</v>
      </c>
      <c r="L19" s="118">
        <f t="shared" si="2"/>
        <v>-5.5653152445417353E-3</v>
      </c>
      <c r="M19" s="118">
        <f t="shared" si="3"/>
        <v>-6.2202744869622739E-3</v>
      </c>
      <c r="N19" s="118">
        <f t="shared" si="4"/>
        <v>-7.3179339023652368E-3</v>
      </c>
      <c r="O19" s="118">
        <f t="shared" si="5"/>
        <v>-6.5984691399235684E-3</v>
      </c>
      <c r="P19" s="118">
        <f t="shared" si="6"/>
        <v>-7.4473172668794163E-3</v>
      </c>
      <c r="Q19" s="118">
        <f t="shared" si="7"/>
        <v>-5.0714451391943305E-3</v>
      </c>
      <c r="R19" s="119">
        <f t="shared" si="9"/>
        <v>-6.4563807631869974E-3</v>
      </c>
      <c r="S19" s="153" t="s">
        <v>28</v>
      </c>
    </row>
    <row r="20" spans="2:19" x14ac:dyDescent="0.25">
      <c r="B20" s="64">
        <v>43431</v>
      </c>
      <c r="C20" s="90"/>
      <c r="D20" s="91"/>
      <c r="E20" s="91">
        <v>0.69893243283885076</v>
      </c>
      <c r="F20" s="91">
        <v>0.67258271932311031</v>
      </c>
      <c r="G20" s="91">
        <v>0.65959727211086439</v>
      </c>
      <c r="H20" s="91">
        <v>0.66227028439535884</v>
      </c>
      <c r="I20" s="91">
        <v>0.67439564326492929</v>
      </c>
      <c r="J20" s="92">
        <v>0.67980170129865836</v>
      </c>
      <c r="K20" s="117"/>
      <c r="L20" s="118"/>
      <c r="M20" s="118">
        <f t="shared" si="3"/>
        <v>-3.3926658524110476E-3</v>
      </c>
      <c r="N20" s="118">
        <f t="shared" si="4"/>
        <v>-7.2463222752421341E-3</v>
      </c>
      <c r="O20" s="118">
        <f t="shared" si="5"/>
        <v>-8.3444581845580901E-3</v>
      </c>
      <c r="P20" s="118">
        <f t="shared" si="6"/>
        <v>-6.8025731724847827E-3</v>
      </c>
      <c r="Q20" s="118">
        <f t="shared" si="7"/>
        <v>-4.4429243980034228E-3</v>
      </c>
      <c r="R20" s="119">
        <f t="shared" si="9"/>
        <v>-4.088953456742539E-3</v>
      </c>
      <c r="S20" s="153" t="s">
        <v>71</v>
      </c>
    </row>
    <row r="21" spans="2:19" ht="15.75" thickBot="1" x14ac:dyDescent="0.3">
      <c r="B21" s="65">
        <v>43431</v>
      </c>
      <c r="C21" s="96">
        <v>0.94116979682776147</v>
      </c>
      <c r="D21" s="97">
        <v>0.8033731186716031</v>
      </c>
      <c r="E21" s="97">
        <v>0.69748888389482699</v>
      </c>
      <c r="F21" s="97">
        <v>0.67083884456865228</v>
      </c>
      <c r="G21" s="97">
        <v>0.65955470921016679</v>
      </c>
      <c r="H21" s="97">
        <v>0.66175960174449489</v>
      </c>
      <c r="I21" s="97">
        <v>0.67375684971548666</v>
      </c>
      <c r="J21" s="98">
        <v>0.679503673371741</v>
      </c>
      <c r="K21" s="123">
        <f t="shared" si="10"/>
        <v>-4.5990247284968255E-3</v>
      </c>
      <c r="L21" s="124">
        <f t="shared" si="2"/>
        <v>-5.3572450458370113E-3</v>
      </c>
      <c r="M21" s="124">
        <f t="shared" si="3"/>
        <v>-5.4510214204475105E-3</v>
      </c>
      <c r="N21" s="124">
        <f t="shared" si="4"/>
        <v>-9.8203373759006007E-3</v>
      </c>
      <c r="O21" s="124">
        <f t="shared" si="5"/>
        <v>-8.4084483466421167E-3</v>
      </c>
      <c r="P21" s="124">
        <f t="shared" si="6"/>
        <v>-7.5684367582662393E-3</v>
      </c>
      <c r="Q21" s="124">
        <f t="shared" si="7"/>
        <v>-5.3859249116450236E-3</v>
      </c>
      <c r="R21" s="125">
        <f t="shared" si="9"/>
        <v>-4.5255650510183099E-3</v>
      </c>
      <c r="S21" s="154" t="s">
        <v>70</v>
      </c>
    </row>
    <row r="22" spans="2:19" ht="15.75" thickTop="1" x14ac:dyDescent="0.25">
      <c r="B22" s="64">
        <v>43529</v>
      </c>
      <c r="C22" s="90">
        <v>0.93960301468424312</v>
      </c>
      <c r="D22" s="91">
        <v>0.80149760635264</v>
      </c>
      <c r="E22" s="91">
        <v>0.69708232613761512</v>
      </c>
      <c r="F22" s="91">
        <v>0.67053593645946707</v>
      </c>
      <c r="G22" s="91">
        <v>0.65822962857766854</v>
      </c>
      <c r="H22" s="91">
        <v>0.66032742674072464</v>
      </c>
      <c r="I22" s="91">
        <v>0.66984239279146596</v>
      </c>
      <c r="J22" s="92">
        <v>0.67633454979859553</v>
      </c>
      <c r="K22" s="117">
        <f t="shared" si="10"/>
        <v>-6.2560864818093087E-3</v>
      </c>
      <c r="L22" s="118">
        <f t="shared" si="2"/>
        <v>-7.6792853239191494E-3</v>
      </c>
      <c r="M22" s="118">
        <f t="shared" si="3"/>
        <v>-6.0307318810799426E-3</v>
      </c>
      <c r="N22" s="118">
        <f t="shared" si="4"/>
        <v>-1.0267439465750483E-2</v>
      </c>
      <c r="O22" s="118">
        <f t="shared" si="5"/>
        <v>-1.0400608727117899E-2</v>
      </c>
      <c r="P22" s="118">
        <f t="shared" si="6"/>
        <v>-9.716249459556292E-3</v>
      </c>
      <c r="Q22" s="118">
        <f t="shared" si="7"/>
        <v>-1.1164528802057649E-2</v>
      </c>
      <c r="R22" s="119">
        <f t="shared" si="9"/>
        <v>-9.1683383308245325E-3</v>
      </c>
      <c r="S22" s="155"/>
    </row>
    <row r="23" spans="2:19" x14ac:dyDescent="0.25">
      <c r="B23" s="64">
        <v>43542</v>
      </c>
      <c r="C23" s="90">
        <v>0.939813456866195</v>
      </c>
      <c r="D23" s="91">
        <v>0.80287461302231566</v>
      </c>
      <c r="E23" s="91">
        <v>0.697706057854376</v>
      </c>
      <c r="F23" s="91">
        <v>0.67248583388990446</v>
      </c>
      <c r="G23" s="91">
        <v>0.66563423774788022</v>
      </c>
      <c r="H23" s="91">
        <v>0.66568767778871574</v>
      </c>
      <c r="I23" s="91">
        <v>0.67343721836073833</v>
      </c>
      <c r="J23" s="92">
        <v>0.67993506311673491</v>
      </c>
      <c r="K23" s="117">
        <f t="shared" si="10"/>
        <v>-6.0335184033826206E-3</v>
      </c>
      <c r="L23" s="118">
        <f t="shared" si="2"/>
        <v>-5.974436511226533E-3</v>
      </c>
      <c r="M23" s="118">
        <f t="shared" si="3"/>
        <v>-5.1413532026008957E-3</v>
      </c>
      <c r="N23" s="118">
        <f t="shared" si="4"/>
        <v>-7.3893282838263241E-3</v>
      </c>
      <c r="O23" s="118">
        <f t="shared" si="5"/>
        <v>7.3167157343445588E-4</v>
      </c>
      <c r="P23" s="118">
        <f t="shared" si="6"/>
        <v>-1.6775563859651177E-3</v>
      </c>
      <c r="Q23" s="118">
        <f t="shared" si="7"/>
        <v>-5.8577714604504116E-3</v>
      </c>
      <c r="R23" s="119">
        <f t="shared" si="9"/>
        <v>-3.8935780883729842E-3</v>
      </c>
      <c r="S23" s="155"/>
    </row>
    <row r="24" spans="2:19" x14ac:dyDescent="0.25">
      <c r="B24" s="64">
        <v>43577</v>
      </c>
      <c r="C24" s="90">
        <v>0.94156858089304851</v>
      </c>
      <c r="D24" s="91">
        <v>0.80272865167543106</v>
      </c>
      <c r="E24" s="91">
        <v>0.69651449043610492</v>
      </c>
      <c r="F24" s="91">
        <v>0.67092540273974166</v>
      </c>
      <c r="G24" s="91">
        <v>0.65978450921842402</v>
      </c>
      <c r="H24" s="91">
        <v>0.65974831229289199</v>
      </c>
      <c r="I24" s="91">
        <v>0.67209911507703224</v>
      </c>
      <c r="J24" s="92">
        <v>0.67666267684748826</v>
      </c>
      <c r="K24" s="117">
        <f t="shared" si="10"/>
        <v>-4.1772623123553787E-3</v>
      </c>
      <c r="L24" s="118">
        <f t="shared" si="2"/>
        <v>-6.1551488014537359E-3</v>
      </c>
      <c r="M24" s="118">
        <f t="shared" si="3"/>
        <v>-6.8404084651487729E-3</v>
      </c>
      <c r="N24" s="118">
        <f t="shared" si="4"/>
        <v>-9.6925747376148674E-3</v>
      </c>
      <c r="O24" s="118">
        <f t="shared" si="5"/>
        <v>-8.0629610905043059E-3</v>
      </c>
      <c r="P24" s="118">
        <f t="shared" si="6"/>
        <v>-1.0584739248360786E-2</v>
      </c>
      <c r="Q24" s="118">
        <f t="shared" si="7"/>
        <v>-7.8331077564124385E-3</v>
      </c>
      <c r="R24" s="119">
        <f t="shared" si="9"/>
        <v>-8.6876314540432764E-3</v>
      </c>
      <c r="S24" s="155"/>
    </row>
    <row r="25" spans="2:19" x14ac:dyDescent="0.25">
      <c r="B25" s="64">
        <v>43577</v>
      </c>
      <c r="C25" s="90">
        <v>0.94014798858632986</v>
      </c>
      <c r="D25" s="91">
        <v>0.80383625533420855</v>
      </c>
      <c r="E25" s="91">
        <v>0.69884663368705457</v>
      </c>
      <c r="F25" s="91">
        <v>0.67277737110979785</v>
      </c>
      <c r="G25" s="91">
        <v>0.66072538855830587</v>
      </c>
      <c r="H25" s="91">
        <v>0.66131622298623804</v>
      </c>
      <c r="I25" s="91">
        <v>0.67269818474666787</v>
      </c>
      <c r="J25" s="92">
        <v>0.67723307445083269</v>
      </c>
      <c r="K25" s="117">
        <f t="shared" si="10"/>
        <v>-5.6797106190659141E-3</v>
      </c>
      <c r="L25" s="118">
        <f t="shared" si="2"/>
        <v>-4.7838433283686754E-3</v>
      </c>
      <c r="M25" s="118">
        <f t="shared" si="3"/>
        <v>-3.51500681117356E-3</v>
      </c>
      <c r="N25" s="118">
        <f t="shared" si="4"/>
        <v>-6.9590099914769166E-3</v>
      </c>
      <c r="O25" s="118">
        <f t="shared" si="5"/>
        <v>-6.6484188371872532E-3</v>
      </c>
      <c r="P25" s="118">
        <f t="shared" si="6"/>
        <v>-8.2333656433252189E-3</v>
      </c>
      <c r="Q25" s="118">
        <f t="shared" si="7"/>
        <v>-6.9487484721547643E-3</v>
      </c>
      <c r="R25" s="119">
        <f t="shared" si="9"/>
        <v>-7.8519976611189923E-3</v>
      </c>
      <c r="S25" s="155"/>
    </row>
    <row r="26" spans="2:19" x14ac:dyDescent="0.25">
      <c r="B26" s="64">
        <v>43613</v>
      </c>
      <c r="C26" s="90">
        <v>0.94438560604947941</v>
      </c>
      <c r="D26" s="91">
        <v>0.80629401415271074</v>
      </c>
      <c r="E26" s="91">
        <v>0.7030166115028823</v>
      </c>
      <c r="F26" s="91">
        <v>0.67714947692502858</v>
      </c>
      <c r="G26" s="91">
        <v>0.66469787500118405</v>
      </c>
      <c r="H26" s="91">
        <v>0.66885156922172839</v>
      </c>
      <c r="I26" s="91">
        <v>0.67651108067063859</v>
      </c>
      <c r="J26" s="92">
        <v>0.67891508662073763</v>
      </c>
      <c r="K26" s="117">
        <f t="shared" si="10"/>
        <v>-1.197917248874969E-3</v>
      </c>
      <c r="L26" s="118">
        <f t="shared" si="2"/>
        <v>-1.7409334457352266E-3</v>
      </c>
      <c r="M26" s="118">
        <f t="shared" si="3"/>
        <v>2.4309620396449905E-3</v>
      </c>
      <c r="N26" s="118">
        <f t="shared" si="4"/>
        <v>-5.0564150196186208E-4</v>
      </c>
      <c r="O26" s="118">
        <f t="shared" si="5"/>
        <v>-6.7608031725974183E-4</v>
      </c>
      <c r="P26" s="118">
        <f t="shared" si="6"/>
        <v>3.0672870776047301E-3</v>
      </c>
      <c r="Q26" s="118">
        <f t="shared" si="7"/>
        <v>-1.3200710725412845E-3</v>
      </c>
      <c r="R26" s="119">
        <f t="shared" si="9"/>
        <v>-5.3878459868463846E-3</v>
      </c>
      <c r="S26" s="155"/>
    </row>
    <row r="27" spans="2:19" x14ac:dyDescent="0.25">
      <c r="B27" s="64">
        <v>43670</v>
      </c>
      <c r="C27" s="90">
        <v>0.94542058524458406</v>
      </c>
      <c r="D27" s="91">
        <v>0.80692509540418389</v>
      </c>
      <c r="E27" s="91">
        <v>0.70211240928639307</v>
      </c>
      <c r="F27" s="91">
        <v>0.67731970486395776</v>
      </c>
      <c r="G27" s="91">
        <v>0.66489517713980462</v>
      </c>
      <c r="H27" s="91">
        <v>0.66776603681281943</v>
      </c>
      <c r="I27" s="91">
        <v>0.67725606451089559</v>
      </c>
      <c r="J27" s="92">
        <v>0.68167737347343227</v>
      </c>
      <c r="K27" s="117">
        <f t="shared" si="10"/>
        <v>-1.0330148064130462E-4</v>
      </c>
      <c r="L27" s="118">
        <f t="shared" si="2"/>
        <v>-9.596023556396327E-4</v>
      </c>
      <c r="M27" s="118">
        <f t="shared" si="3"/>
        <v>1.1416606448799715E-3</v>
      </c>
      <c r="N27" s="118">
        <f t="shared" si="4"/>
        <v>-2.5437960127916437E-4</v>
      </c>
      <c r="O27" s="118">
        <f t="shared" si="5"/>
        <v>-3.7945119605520272E-4</v>
      </c>
      <c r="P27" s="118">
        <f t="shared" si="6"/>
        <v>1.4393293982855049E-3</v>
      </c>
      <c r="Q27" s="118">
        <f t="shared" si="7"/>
        <v>-2.2031021141477591E-4</v>
      </c>
      <c r="R27" s="119">
        <f t="shared" si="9"/>
        <v>-1.3410894325975864E-3</v>
      </c>
      <c r="S27" s="155"/>
    </row>
    <row r="28" spans="2:19" x14ac:dyDescent="0.25">
      <c r="B28" s="64">
        <v>43739</v>
      </c>
      <c r="C28" s="90">
        <v>0.95009903088973391</v>
      </c>
      <c r="D28" s="91">
        <v>0.81067461764829241</v>
      </c>
      <c r="E28" s="91">
        <v>0.70409800128185984</v>
      </c>
      <c r="F28" s="91">
        <v>0.67997279376757436</v>
      </c>
      <c r="G28" s="91">
        <v>0.66612751959584393</v>
      </c>
      <c r="H28" s="91">
        <v>0.66941158428921455</v>
      </c>
      <c r="I28" s="91">
        <v>0.67779073173888249</v>
      </c>
      <c r="J28" s="92">
        <v>0.68291035793620225</v>
      </c>
      <c r="K28" s="117">
        <f t="shared" si="10"/>
        <v>4.8447210479536373E-3</v>
      </c>
      <c r="L28" s="118">
        <f t="shared" si="2"/>
        <v>3.6826181119915535E-3</v>
      </c>
      <c r="M28" s="118">
        <f t="shared" si="3"/>
        <v>3.9729150728213813E-3</v>
      </c>
      <c r="N28" s="118">
        <f t="shared" si="4"/>
        <v>3.6616647613336717E-3</v>
      </c>
      <c r="O28" s="118">
        <f t="shared" si="5"/>
        <v>1.4732842193521112E-3</v>
      </c>
      <c r="P28" s="118">
        <f t="shared" si="6"/>
        <v>3.9071337944474038E-3</v>
      </c>
      <c r="Q28" s="118">
        <f t="shared" si="7"/>
        <v>5.6897682985068698E-4</v>
      </c>
      <c r="R28" s="119">
        <f t="shared" si="9"/>
        <v>4.6523562416966868E-4</v>
      </c>
      <c r="S28" s="155"/>
    </row>
    <row r="29" spans="2:19" x14ac:dyDescent="0.25">
      <c r="B29" s="64">
        <v>43752</v>
      </c>
      <c r="C29" s="90">
        <v>0.94479112524498121</v>
      </c>
      <c r="D29" s="91">
        <v>0.80798048930067023</v>
      </c>
      <c r="E29" s="91">
        <v>0.70129052242102075</v>
      </c>
      <c r="F29" s="91">
        <v>0.6768606647608153</v>
      </c>
      <c r="G29" s="91">
        <v>0.66845322767540083</v>
      </c>
      <c r="H29" s="91">
        <v>0.66761568456220755</v>
      </c>
      <c r="I29" s="91">
        <v>0.67669333350805805</v>
      </c>
      <c r="J29" s="92">
        <v>0.67870798730472626</v>
      </c>
      <c r="K29" s="117">
        <f t="shared" ref="K29:K32" si="11">C29/$C$6-1</f>
        <v>-7.6903161734032111E-4</v>
      </c>
      <c r="L29" s="118">
        <f t="shared" ref="L29:L32" si="12">D29/$D$6-1</f>
        <v>3.4706308830600996E-4</v>
      </c>
      <c r="M29" s="118">
        <f t="shared" ref="M29:M32" si="13">E29/$E$6-1</f>
        <v>-3.0267340408562937E-5</v>
      </c>
      <c r="N29" s="118">
        <f t="shared" ref="N29:N32" si="14">F29/$F$6-1</f>
        <v>-9.3193752467701785E-4</v>
      </c>
      <c r="O29" s="118">
        <f t="shared" ref="O29:O32" si="15">G29/$G$6-1</f>
        <v>4.9698136976454865E-3</v>
      </c>
      <c r="P29" s="118">
        <f t="shared" ref="P29:P32" si="16">H29/$H$6-1</f>
        <v>1.2138482436210296E-3</v>
      </c>
      <c r="Q29" s="118">
        <f t="shared" ref="Q29:Q32" si="17">I29/$I$6-1</f>
        <v>-1.0510255891466036E-3</v>
      </c>
      <c r="R29" s="119">
        <f t="shared" ref="R29:R32" si="18">J29/$J$6-1</f>
        <v>-5.6912469582667269E-3</v>
      </c>
      <c r="S29" s="155"/>
    </row>
    <row r="30" spans="2:19" x14ac:dyDescent="0.25">
      <c r="B30" s="64">
        <v>43783</v>
      </c>
      <c r="C30" s="90">
        <v>0.94396296785543465</v>
      </c>
      <c r="D30" s="91">
        <v>0.80757443015141872</v>
      </c>
      <c r="E30" s="91">
        <v>0.70194353338823201</v>
      </c>
      <c r="F30" s="91">
        <v>0.67546812067816242</v>
      </c>
      <c r="G30" s="91">
        <v>0.66563434130096966</v>
      </c>
      <c r="H30" s="91">
        <v>0.66739321546443964</v>
      </c>
      <c r="I30" s="91">
        <v>0.67639137807380223</v>
      </c>
      <c r="J30" s="92">
        <v>0.68100473166771947</v>
      </c>
      <c r="K30" s="117">
        <f t="shared" si="11"/>
        <v>-1.6449082933783776E-3</v>
      </c>
      <c r="L30" s="118">
        <f t="shared" si="12"/>
        <v>-1.5567191925025536E-4</v>
      </c>
      <c r="M30" s="118">
        <f t="shared" si="13"/>
        <v>9.008606036162714E-4</v>
      </c>
      <c r="N30" s="118">
        <f t="shared" si="14"/>
        <v>-2.98737727911913E-3</v>
      </c>
      <c r="O30" s="118">
        <f t="shared" si="15"/>
        <v>7.3182725781850699E-4</v>
      </c>
      <c r="P30" s="118">
        <f t="shared" si="16"/>
        <v>8.8021446801933578E-4</v>
      </c>
      <c r="Q30" s="118">
        <f t="shared" si="17"/>
        <v>-1.4967785712306503E-3</v>
      </c>
      <c r="R30" s="119">
        <f t="shared" si="18"/>
        <v>-2.3265112157387913E-3</v>
      </c>
      <c r="S30" s="155"/>
    </row>
    <row r="31" spans="2:19" ht="15.75" thickBot="1" x14ac:dyDescent="0.3">
      <c r="B31" s="65">
        <v>43806</v>
      </c>
      <c r="C31" s="96">
        <v>0.94548557491560214</v>
      </c>
      <c r="D31" s="97">
        <v>0.80638901204806879</v>
      </c>
      <c r="E31" s="97">
        <v>0.69900433781589311</v>
      </c>
      <c r="F31" s="97">
        <v>0.67161892800377987</v>
      </c>
      <c r="G31" s="97">
        <v>0.66337792600397971</v>
      </c>
      <c r="H31" s="97">
        <v>0.66559802998763162</v>
      </c>
      <c r="I31" s="97">
        <v>0.67396510215878425</v>
      </c>
      <c r="J31" s="98">
        <v>0.67891322761635009</v>
      </c>
      <c r="K31" s="123">
        <f t="shared" si="11"/>
        <v>-3.4567037470734086E-5</v>
      </c>
      <c r="L31" s="124">
        <f t="shared" si="12"/>
        <v>-1.6233181482380177E-3</v>
      </c>
      <c r="M31" s="124">
        <f t="shared" si="13"/>
        <v>-3.2901365890443124E-3</v>
      </c>
      <c r="N31" s="124">
        <f t="shared" si="14"/>
        <v>-8.668909191818619E-3</v>
      </c>
      <c r="O31" s="124">
        <f t="shared" si="15"/>
        <v>-2.6605256649527842E-3</v>
      </c>
      <c r="P31" s="124">
        <f t="shared" si="16"/>
        <v>-1.8119999318336744E-3</v>
      </c>
      <c r="Q31" s="124">
        <f t="shared" si="17"/>
        <v>-5.0784982615668106E-3</v>
      </c>
      <c r="R31" s="125">
        <f t="shared" si="18"/>
        <v>-5.3905694325240283E-3</v>
      </c>
      <c r="S31" s="156"/>
    </row>
    <row r="32" spans="2:19" ht="15.75" thickTop="1" x14ac:dyDescent="0.25">
      <c r="B32" s="64">
        <v>43839</v>
      </c>
      <c r="C32" s="90">
        <v>0.94340000000000002</v>
      </c>
      <c r="D32" s="91">
        <v>0.80420000000000003</v>
      </c>
      <c r="E32" s="91">
        <v>0.69820000000000004</v>
      </c>
      <c r="F32" s="91">
        <v>0.67530000000000001</v>
      </c>
      <c r="G32" s="91">
        <v>0.66220000000000001</v>
      </c>
      <c r="H32" s="91">
        <v>0.66290000000000004</v>
      </c>
      <c r="I32" s="91">
        <v>0.67320000000000002</v>
      </c>
      <c r="J32" s="92">
        <v>0.67769999999999997</v>
      </c>
      <c r="K32" s="117">
        <f t="shared" si="11"/>
        <v>-2.240314939697563E-3</v>
      </c>
      <c r="L32" s="118">
        <f t="shared" si="12"/>
        <v>-4.333497171553069E-3</v>
      </c>
      <c r="M32" s="118">
        <f t="shared" si="13"/>
        <v>-4.4370413952719012E-3</v>
      </c>
      <c r="N32" s="118">
        <f t="shared" si="14"/>
        <v>-3.2355287952855472E-3</v>
      </c>
      <c r="O32" s="118">
        <f t="shared" si="15"/>
        <v>-4.4314499836006771E-3</v>
      </c>
      <c r="P32" s="118">
        <f t="shared" si="16"/>
        <v>-5.8581975408138476E-3</v>
      </c>
      <c r="Q32" s="118">
        <f t="shared" si="17"/>
        <v>-6.207958208918174E-3</v>
      </c>
      <c r="R32" s="119">
        <f t="shared" si="18"/>
        <v>-7.167950664118794E-3</v>
      </c>
      <c r="S32" s="155"/>
    </row>
    <row r="33" spans="2:19" x14ac:dyDescent="0.25">
      <c r="B33" s="59">
        <v>43864</v>
      </c>
      <c r="C33" s="102">
        <v>0.94579999999999997</v>
      </c>
      <c r="D33" s="103">
        <v>0.80630000000000002</v>
      </c>
      <c r="E33" s="103"/>
      <c r="F33" s="103">
        <v>0.68179999999999996</v>
      </c>
      <c r="G33" s="103">
        <v>0.66990000000000005</v>
      </c>
      <c r="H33" s="103"/>
      <c r="I33" s="103">
        <v>0.67989999999999995</v>
      </c>
      <c r="J33" s="104">
        <v>0.68320000000000003</v>
      </c>
      <c r="K33" s="126">
        <f t="shared" ref="K33:K57" si="19">C33/$C$6-1</f>
        <v>2.9797554593380404E-4</v>
      </c>
      <c r="L33" s="127">
        <f t="shared" ref="L33:L57" si="20">D33/$D$6-1</f>
        <v>-1.7335224688177497E-3</v>
      </c>
      <c r="M33" s="127"/>
      <c r="N33" s="127">
        <f t="shared" ref="N33:N57" si="21">F33/$F$6-1</f>
        <v>6.3586797976815657E-3</v>
      </c>
      <c r="O33" s="127">
        <f t="shared" ref="O33:O57" si="22">G33/$G$6-1</f>
        <v>7.144928504962067E-3</v>
      </c>
      <c r="P33" s="127"/>
      <c r="Q33" s="127">
        <f t="shared" ref="Q33:Q57" si="23">I33/$I$6-1</f>
        <v>3.682723133922261E-3</v>
      </c>
      <c r="R33" s="128">
        <f t="shared" ref="R33:R57" si="24">J33/$J$6-1</f>
        <v>8.8956190980393757E-4</v>
      </c>
      <c r="S33" s="136" t="s">
        <v>37</v>
      </c>
    </row>
    <row r="34" spans="2:19" x14ac:dyDescent="0.25">
      <c r="B34" s="64">
        <v>43895</v>
      </c>
      <c r="C34" s="90">
        <v>0.94699999999999995</v>
      </c>
      <c r="D34" s="91">
        <v>0.80700000000000005</v>
      </c>
      <c r="E34" s="91">
        <v>0.70209999999999995</v>
      </c>
      <c r="F34" s="91">
        <v>0.67969999999999997</v>
      </c>
      <c r="G34" s="91">
        <v>0.66720000000000002</v>
      </c>
      <c r="H34" s="91">
        <v>0.66890000000000005</v>
      </c>
      <c r="I34" s="91">
        <v>0.67749999999999999</v>
      </c>
      <c r="J34" s="92">
        <v>0.68289999999999995</v>
      </c>
      <c r="K34" s="117">
        <f t="shared" si="19"/>
        <v>1.5671207887495431E-3</v>
      </c>
      <c r="L34" s="118">
        <f t="shared" si="20"/>
        <v>-8.6686423457260631E-4</v>
      </c>
      <c r="M34" s="118">
        <f t="shared" ref="M34:M57" si="25">E34/$E$6-1</f>
        <v>1.123966250901498E-3</v>
      </c>
      <c r="N34" s="118">
        <f t="shared" si="21"/>
        <v>3.2590124061075976E-3</v>
      </c>
      <c r="O34" s="118">
        <f t="shared" si="22"/>
        <v>3.0856789050763833E-3</v>
      </c>
      <c r="P34" s="118">
        <f t="shared" ref="P34:P57" si="26">H34/$H$6-1</f>
        <v>3.1399180343183453E-3</v>
      </c>
      <c r="Q34" s="118">
        <f t="shared" si="23"/>
        <v>1.3979250365103724E-4</v>
      </c>
      <c r="R34" s="119">
        <f t="shared" si="24"/>
        <v>4.5006122395330195E-4</v>
      </c>
      <c r="S34" s="155"/>
    </row>
    <row r="35" spans="2:19" x14ac:dyDescent="0.25">
      <c r="B35" s="64">
        <v>43930</v>
      </c>
      <c r="C35" s="90">
        <v>0.94642046048194917</v>
      </c>
      <c r="D35" s="91">
        <v>0.80725932407858958</v>
      </c>
      <c r="E35" s="91">
        <v>0.70255127982438947</v>
      </c>
      <c r="F35" s="91">
        <v>0.67841155621523719</v>
      </c>
      <c r="G35" s="91">
        <v>0.66637920393666816</v>
      </c>
      <c r="H35" s="91">
        <v>0.66719016333806835</v>
      </c>
      <c r="I35" s="91">
        <v>0.67593122011493412</v>
      </c>
      <c r="J35" s="92">
        <v>0.68067506366130393</v>
      </c>
      <c r="K35" s="117">
        <f t="shared" si="19"/>
        <v>9.5418760345133968E-4</v>
      </c>
      <c r="L35" s="118">
        <f t="shared" si="20"/>
        <v>-5.4579945164745514E-4</v>
      </c>
      <c r="M35" s="118">
        <f t="shared" si="25"/>
        <v>1.7674458801308912E-3</v>
      </c>
      <c r="N35" s="118">
        <f t="shared" si="21"/>
        <v>1.3572280320572894E-3</v>
      </c>
      <c r="O35" s="118">
        <f t="shared" si="22"/>
        <v>1.8516729451996117E-3</v>
      </c>
      <c r="P35" s="118">
        <f t="shared" si="26"/>
        <v>5.7570005120832768E-4</v>
      </c>
      <c r="Q35" s="118">
        <f t="shared" si="23"/>
        <v>-2.1760734575794194E-3</v>
      </c>
      <c r="R35" s="119">
        <f t="shared" si="24"/>
        <v>-2.8094755988139486E-3</v>
      </c>
      <c r="S35" s="155"/>
    </row>
    <row r="36" spans="2:19" x14ac:dyDescent="0.25">
      <c r="B36" s="64">
        <v>43942</v>
      </c>
      <c r="C36" s="90">
        <v>0.94620000000000004</v>
      </c>
      <c r="D36" s="91">
        <v>0.80869999999999997</v>
      </c>
      <c r="E36" s="91">
        <v>0.70409999999999995</v>
      </c>
      <c r="F36" s="91">
        <v>0.67930000000000001</v>
      </c>
      <c r="G36" s="91">
        <v>0.66759999999999997</v>
      </c>
      <c r="H36" s="91">
        <v>0.67079999999999995</v>
      </c>
      <c r="I36" s="91">
        <v>0.67879999999999996</v>
      </c>
      <c r="J36" s="92">
        <v>0.68359999999999999</v>
      </c>
      <c r="K36" s="117">
        <f t="shared" si="19"/>
        <v>7.2102396020579107E-4</v>
      </c>
      <c r="L36" s="118">
        <f t="shared" si="20"/>
        <v>1.2378771914511866E-3</v>
      </c>
      <c r="M36" s="118">
        <f t="shared" si="25"/>
        <v>3.9757650438110304E-3</v>
      </c>
      <c r="N36" s="118">
        <f t="shared" si="21"/>
        <v>2.6685995696174025E-3</v>
      </c>
      <c r="O36" s="118">
        <f t="shared" si="22"/>
        <v>3.6870492161704682E-3</v>
      </c>
      <c r="P36" s="118">
        <f t="shared" si="26"/>
        <v>5.9893212997765843E-3</v>
      </c>
      <c r="Q36" s="118">
        <f t="shared" si="23"/>
        <v>2.0588799283813852E-3</v>
      </c>
      <c r="R36" s="119">
        <f t="shared" si="24"/>
        <v>1.4755628242708596E-3</v>
      </c>
      <c r="S36" s="155"/>
    </row>
    <row r="37" spans="2:19" x14ac:dyDescent="0.25">
      <c r="B37" s="64">
        <v>43978</v>
      </c>
      <c r="C37" s="90">
        <v>0.94657749713249206</v>
      </c>
      <c r="D37" s="91">
        <v>0.80699918748529942</v>
      </c>
      <c r="E37" s="91">
        <v>0.70297542386001455</v>
      </c>
      <c r="F37" s="91">
        <v>0.67829052166440951</v>
      </c>
      <c r="G37" s="91">
        <v>0.66612591243008168</v>
      </c>
      <c r="H37" s="91">
        <v>0.66945334740785967</v>
      </c>
      <c r="I37" s="91">
        <v>0.67773294160097552</v>
      </c>
      <c r="J37" s="92">
        <v>0.68246711874521249</v>
      </c>
      <c r="K37" s="117">
        <f t="shared" si="19"/>
        <v>1.1202728684380769E-3</v>
      </c>
      <c r="L37" s="118">
        <f t="shared" si="20"/>
        <v>-8.6787019536660459E-4</v>
      </c>
      <c r="M37" s="118">
        <f t="shared" si="25"/>
        <v>2.37223260453856E-3</v>
      </c>
      <c r="N37" s="118">
        <f t="shared" si="21"/>
        <v>1.1785771508885379E-3</v>
      </c>
      <c r="O37" s="118">
        <f t="shared" si="22"/>
        <v>1.4708679649160228E-3</v>
      </c>
      <c r="P37" s="118">
        <f t="shared" si="26"/>
        <v>3.9697653558383728E-3</v>
      </c>
      <c r="Q37" s="118">
        <f t="shared" si="23"/>
        <v>4.8366580913472568E-4</v>
      </c>
      <c r="R37" s="119">
        <f t="shared" si="24"/>
        <v>-1.8411080394942214E-4</v>
      </c>
      <c r="S37" s="155"/>
    </row>
    <row r="38" spans="2:19" x14ac:dyDescent="0.25">
      <c r="B38" s="64">
        <v>43999</v>
      </c>
      <c r="C38" s="90">
        <v>0.94338281141971903</v>
      </c>
      <c r="D38" s="91">
        <v>0.80608255058627498</v>
      </c>
      <c r="E38" s="91">
        <v>0.70223519872058615</v>
      </c>
      <c r="F38" s="91">
        <v>0.67722321769921401</v>
      </c>
      <c r="G38" s="91">
        <v>0.66489772249110279</v>
      </c>
      <c r="H38" s="91">
        <v>0.66730456348838008</v>
      </c>
      <c r="I38" s="91">
        <v>0.67688306951716748</v>
      </c>
      <c r="J38" s="92">
        <v>0.68050704768390269</v>
      </c>
      <c r="K38" s="117">
        <f t="shared" si="19"/>
        <v>-2.2584939437761964E-3</v>
      </c>
      <c r="L38" s="118">
        <f t="shared" si="20"/>
        <v>-2.0027429330129465E-3</v>
      </c>
      <c r="M38" s="118">
        <f t="shared" si="25"/>
        <v>1.3167460249869922E-3</v>
      </c>
      <c r="N38" s="118">
        <f t="shared" si="21"/>
        <v>-3.9679775283241181E-4</v>
      </c>
      <c r="O38" s="118">
        <f t="shared" si="22"/>
        <v>-3.7562444930017147E-4</v>
      </c>
      <c r="P38" s="118">
        <f t="shared" si="26"/>
        <v>7.4726434692795607E-4</v>
      </c>
      <c r="Q38" s="118">
        <f t="shared" si="23"/>
        <v>-7.7093328983857123E-4</v>
      </c>
      <c r="R38" s="119">
        <f t="shared" si="24"/>
        <v>-3.0556193898194639E-3</v>
      </c>
      <c r="S38" s="155"/>
    </row>
    <row r="39" spans="2:19" x14ac:dyDescent="0.25">
      <c r="B39" s="64">
        <v>44012</v>
      </c>
      <c r="C39" s="90">
        <v>0.94479999999999997</v>
      </c>
      <c r="D39" s="91">
        <v>0.80659999999999998</v>
      </c>
      <c r="E39" s="91">
        <v>0.70299999999999996</v>
      </c>
      <c r="F39" s="91">
        <v>0.67830000000000001</v>
      </c>
      <c r="G39" s="91">
        <v>0.66810000000000003</v>
      </c>
      <c r="H39" s="91">
        <v>0.66930000000000001</v>
      </c>
      <c r="I39" s="91">
        <v>0.67900000000000005</v>
      </c>
      <c r="J39" s="92">
        <v>0.68300000000000005</v>
      </c>
      <c r="K39" s="117">
        <f t="shared" si="19"/>
        <v>-7.5964548974594148E-4</v>
      </c>
      <c r="L39" s="118">
        <f t="shared" si="20"/>
        <v>-1.3620975112842437E-3</v>
      </c>
      <c r="M39" s="118">
        <f t="shared" si="25"/>
        <v>2.4072757077109319E-3</v>
      </c>
      <c r="N39" s="118">
        <f t="shared" si="21"/>
        <v>1.1925674783916929E-3</v>
      </c>
      <c r="O39" s="118">
        <f t="shared" si="22"/>
        <v>4.4387621050383519E-3</v>
      </c>
      <c r="P39" s="118">
        <f t="shared" si="26"/>
        <v>3.7397924059936472E-3</v>
      </c>
      <c r="Q39" s="118">
        <f t="shared" si="23"/>
        <v>2.3541241475706354E-3</v>
      </c>
      <c r="R39" s="119">
        <f t="shared" si="24"/>
        <v>5.965614525702545E-4</v>
      </c>
      <c r="S39" s="155"/>
    </row>
    <row r="40" spans="2:19" x14ac:dyDescent="0.25">
      <c r="B40" s="137">
        <v>44018</v>
      </c>
      <c r="C40" s="147">
        <v>0.94530000000000003</v>
      </c>
      <c r="D40" s="148">
        <v>0.81089999999999995</v>
      </c>
      <c r="E40" s="148">
        <v>0.70660000000000001</v>
      </c>
      <c r="F40" s="148">
        <v>0.68389999999999995</v>
      </c>
      <c r="G40" s="148">
        <v>0.67349999999999999</v>
      </c>
      <c r="H40" s="148">
        <v>0.67569999999999997</v>
      </c>
      <c r="I40" s="148">
        <v>0.6845</v>
      </c>
      <c r="J40" s="149">
        <v>0.68920000000000003</v>
      </c>
      <c r="K40" s="138">
        <f t="shared" si="19"/>
        <v>-2.3083497190601321E-4</v>
      </c>
      <c r="L40" s="139">
        <f t="shared" si="20"/>
        <v>3.9616602133643042E-3</v>
      </c>
      <c r="M40" s="139">
        <f t="shared" si="25"/>
        <v>7.5405135349482233E-3</v>
      </c>
      <c r="N40" s="139">
        <f t="shared" si="21"/>
        <v>9.4583471892555337E-3</v>
      </c>
      <c r="O40" s="139">
        <f t="shared" si="22"/>
        <v>1.2557261304809497E-2</v>
      </c>
      <c r="P40" s="139">
        <f t="shared" si="26"/>
        <v>1.3337782352801364E-2</v>
      </c>
      <c r="Q40" s="139">
        <f t="shared" si="23"/>
        <v>1.0473340175275681E-2</v>
      </c>
      <c r="R40" s="140">
        <f t="shared" si="24"/>
        <v>9.6795756268104327E-3</v>
      </c>
      <c r="S40" s="141" t="s">
        <v>39</v>
      </c>
    </row>
    <row r="41" spans="2:19" x14ac:dyDescent="0.25">
      <c r="B41" s="68">
        <v>44018</v>
      </c>
      <c r="C41" s="150">
        <v>0.94203528874801634</v>
      </c>
      <c r="D41" s="151">
        <v>0.80525822368187849</v>
      </c>
      <c r="E41" s="151">
        <v>0.70080622814806881</v>
      </c>
      <c r="F41" s="151">
        <v>0.67774736057650653</v>
      </c>
      <c r="G41" s="151">
        <v>0.66542217715941687</v>
      </c>
      <c r="H41" s="151">
        <v>0.66780391819690177</v>
      </c>
      <c r="I41" s="151">
        <v>0.6768175889515039</v>
      </c>
      <c r="J41" s="152">
        <v>0.68068523946115711</v>
      </c>
      <c r="K41" s="142">
        <f t="shared" si="19"/>
        <v>-3.6836622674244479E-3</v>
      </c>
      <c r="L41" s="143">
        <f t="shared" si="20"/>
        <v>-3.0233282178772081E-3</v>
      </c>
      <c r="M41" s="143">
        <f t="shared" si="25"/>
        <v>-7.2082225191727467E-4</v>
      </c>
      <c r="N41" s="143">
        <f t="shared" si="21"/>
        <v>3.7685395443864955E-4</v>
      </c>
      <c r="O41" s="143">
        <f t="shared" si="22"/>
        <v>4.128542182968431E-4</v>
      </c>
      <c r="P41" s="143">
        <f t="shared" si="26"/>
        <v>1.4961395769721442E-3</v>
      </c>
      <c r="Q41" s="143">
        <f t="shared" si="23"/>
        <v>-8.6759708224570797E-4</v>
      </c>
      <c r="R41" s="144">
        <f t="shared" si="24"/>
        <v>-2.7945680287654318E-3</v>
      </c>
      <c r="S41" s="145" t="s">
        <v>40</v>
      </c>
    </row>
    <row r="42" spans="2:19" x14ac:dyDescent="0.25">
      <c r="B42" s="64">
        <v>44039</v>
      </c>
      <c r="C42" s="90">
        <v>0.94759543942638158</v>
      </c>
      <c r="D42" s="91">
        <v>0.80975343878798467</v>
      </c>
      <c r="E42" s="91">
        <v>0.70617909636724274</v>
      </c>
      <c r="F42" s="91">
        <v>0.68470199615267546</v>
      </c>
      <c r="G42" s="91">
        <v>0.67256218115173838</v>
      </c>
      <c r="H42" s="91">
        <v>0.67648821768640721</v>
      </c>
      <c r="I42" s="91">
        <v>0.68361786384174617</v>
      </c>
      <c r="J42" s="92">
        <v>0.68772653954720719</v>
      </c>
      <c r="K42" s="117">
        <f t="shared" si="19"/>
        <v>2.1968700515637707E-3</v>
      </c>
      <c r="L42" s="118">
        <f t="shared" si="20"/>
        <v>2.5421220484227458E-3</v>
      </c>
      <c r="M42" s="118">
        <f t="shared" si="25"/>
        <v>6.9403472990339221E-3</v>
      </c>
      <c r="N42" s="118">
        <f t="shared" si="21"/>
        <v>1.0642119247644022E-2</v>
      </c>
      <c r="O42" s="118">
        <f t="shared" si="22"/>
        <v>1.114732027348686E-2</v>
      </c>
      <c r="P42" s="118">
        <f t="shared" si="26"/>
        <v>1.4519861326243833E-2</v>
      </c>
      <c r="Q42" s="118">
        <f t="shared" si="23"/>
        <v>9.1711121689641573E-3</v>
      </c>
      <c r="R42" s="119">
        <f t="shared" si="24"/>
        <v>7.5209526948909478E-3</v>
      </c>
      <c r="S42" s="155"/>
    </row>
    <row r="43" spans="2:19" x14ac:dyDescent="0.25">
      <c r="B43" s="64">
        <v>44050</v>
      </c>
      <c r="C43" s="90">
        <v>0.94680271427079055</v>
      </c>
      <c r="D43" s="91">
        <v>0.80864291511913533</v>
      </c>
      <c r="E43" s="91">
        <v>0.70658282823171781</v>
      </c>
      <c r="F43" s="91">
        <v>0.68363391280345442</v>
      </c>
      <c r="G43" s="91">
        <v>0.67263012332240757</v>
      </c>
      <c r="H43" s="91">
        <v>0.67533421019083628</v>
      </c>
      <c r="I43" s="91">
        <v>0.68245688350982581</v>
      </c>
      <c r="J43" s="92">
        <v>0.68493421015994904</v>
      </c>
      <c r="K43" s="117">
        <f t="shared" si="19"/>
        <v>1.358467251498352E-3</v>
      </c>
      <c r="L43" s="118">
        <f t="shared" si="20"/>
        <v>1.1672013599479669E-3</v>
      </c>
      <c r="M43" s="118">
        <f t="shared" si="25"/>
        <v>7.5160283209185774E-3</v>
      </c>
      <c r="N43" s="118">
        <f t="shared" si="21"/>
        <v>9.0655939480899228E-3</v>
      </c>
      <c r="O43" s="118">
        <f t="shared" si="22"/>
        <v>1.1249466284266374E-2</v>
      </c>
      <c r="P43" s="118">
        <f t="shared" si="26"/>
        <v>1.2789212522957838E-2</v>
      </c>
      <c r="Q43" s="118">
        <f t="shared" si="23"/>
        <v>7.4572485110044884E-3</v>
      </c>
      <c r="R43" s="119">
        <f t="shared" si="24"/>
        <v>3.4301837588244233E-3</v>
      </c>
      <c r="S43" s="155"/>
    </row>
    <row r="44" spans="2:19" x14ac:dyDescent="0.25">
      <c r="B44" s="59">
        <v>44067</v>
      </c>
      <c r="C44" s="102">
        <v>0.94570602713143326</v>
      </c>
      <c r="D44" s="103">
        <v>0.80713000824302283</v>
      </c>
      <c r="E44" s="103">
        <v>0.70254856017734491</v>
      </c>
      <c r="F44" s="103">
        <v>0.67905247721653383</v>
      </c>
      <c r="G44" s="103">
        <v>0.66960294869235415</v>
      </c>
      <c r="H44" s="103">
        <v>0.67143059229068802</v>
      </c>
      <c r="I44" s="103">
        <v>0.67980649988933117</v>
      </c>
      <c r="J44" s="104">
        <v>0.68208135940773118</v>
      </c>
      <c r="K44" s="126">
        <f t="shared" si="19"/>
        <v>1.9858786335458234E-4</v>
      </c>
      <c r="L44" s="127">
        <f t="shared" si="20"/>
        <v>-7.059032140934729E-4</v>
      </c>
      <c r="M44" s="127">
        <f t="shared" si="25"/>
        <v>1.7635679370513468E-3</v>
      </c>
      <c r="N44" s="127">
        <f t="shared" si="21"/>
        <v>2.303247997911706E-3</v>
      </c>
      <c r="O44" s="127">
        <f t="shared" si="22"/>
        <v>6.698333911737242E-3</v>
      </c>
      <c r="P44" s="127">
        <f t="shared" si="26"/>
        <v>6.9350116851765176E-3</v>
      </c>
      <c r="Q44" s="127">
        <f t="shared" si="23"/>
        <v>3.5446962980796304E-3</v>
      </c>
      <c r="R44" s="128">
        <f t="shared" si="24"/>
        <v>-7.4924911527007865E-4</v>
      </c>
      <c r="S44" s="136" t="s">
        <v>41</v>
      </c>
    </row>
    <row r="45" spans="2:19" x14ac:dyDescent="0.25">
      <c r="B45" s="64">
        <v>44110</v>
      </c>
      <c r="C45" s="90">
        <v>0.94631148181274505</v>
      </c>
      <c r="D45" s="91">
        <v>0.81054428598471207</v>
      </c>
      <c r="E45" s="91">
        <v>0.70533991854332767</v>
      </c>
      <c r="F45" s="91">
        <v>0.68415378028493579</v>
      </c>
      <c r="G45" s="91">
        <v>0.67364916983322254</v>
      </c>
      <c r="H45" s="91">
        <v>0.67537346367203177</v>
      </c>
      <c r="I45" s="91">
        <v>0.68353323727333559</v>
      </c>
      <c r="J45" s="92">
        <v>0.68880568483774851</v>
      </c>
      <c r="K45" s="117">
        <f t="shared" si="19"/>
        <v>8.389294704607142E-4</v>
      </c>
      <c r="L45" s="118">
        <f t="shared" si="20"/>
        <v>3.5212566699562853E-3</v>
      </c>
      <c r="M45" s="118">
        <f t="shared" si="25"/>
        <v>5.7437641463951028E-3</v>
      </c>
      <c r="N45" s="118">
        <f t="shared" si="21"/>
        <v>9.8329350339412258E-3</v>
      </c>
      <c r="O45" s="118">
        <f t="shared" si="22"/>
        <v>1.2781527077336818E-2</v>
      </c>
      <c r="P45" s="118">
        <f t="shared" si="26"/>
        <v>1.2848080416378416E-2</v>
      </c>
      <c r="Q45" s="118">
        <f t="shared" si="23"/>
        <v>9.0461846433989024E-3</v>
      </c>
      <c r="R45" s="119">
        <f t="shared" si="24"/>
        <v>9.1019030126411327E-3</v>
      </c>
      <c r="S45" s="155"/>
    </row>
    <row r="46" spans="2:19" x14ac:dyDescent="0.25">
      <c r="B46" s="59">
        <v>44115</v>
      </c>
      <c r="C46" s="102">
        <v>0.94851982206832441</v>
      </c>
      <c r="D46" s="103">
        <v>0.81122374468409308</v>
      </c>
      <c r="E46" s="103">
        <v>0.70557936538969335</v>
      </c>
      <c r="F46" s="103">
        <v>0.6806599455901341</v>
      </c>
      <c r="G46" s="103">
        <v>0.66993686151721521</v>
      </c>
      <c r="H46" s="103">
        <v>0.67092666397812395</v>
      </c>
      <c r="I46" s="103">
        <v>0.67885551566677349</v>
      </c>
      <c r="J46" s="104">
        <v>0.6844982364842106</v>
      </c>
      <c r="K46" s="126">
        <f t="shared" si="19"/>
        <v>3.1745165786998264E-3</v>
      </c>
      <c r="L46" s="127">
        <f t="shared" si="20"/>
        <v>4.3624830651676216E-3</v>
      </c>
      <c r="M46" s="127">
        <f t="shared" si="25"/>
        <v>6.0851912601109781E-3</v>
      </c>
      <c r="N46" s="127">
        <f t="shared" si="21"/>
        <v>4.6759229029760263E-3</v>
      </c>
      <c r="O46" s="127">
        <f t="shared" si="22"/>
        <v>7.2003470601498254E-3</v>
      </c>
      <c r="P46" s="127">
        <f t="shared" si="26"/>
        <v>6.1792774855042865E-3</v>
      </c>
      <c r="Q46" s="127">
        <f t="shared" si="23"/>
        <v>2.1408333268280177E-3</v>
      </c>
      <c r="R46" s="128">
        <f t="shared" si="24"/>
        <v>2.7914813271587846E-3</v>
      </c>
      <c r="S46" s="136" t="s">
        <v>39</v>
      </c>
    </row>
    <row r="47" spans="2:19" x14ac:dyDescent="0.25">
      <c r="B47" s="64">
        <v>44139</v>
      </c>
      <c r="C47" s="90">
        <v>0.94762829852639285</v>
      </c>
      <c r="D47" s="91">
        <v>0.80868148019150909</v>
      </c>
      <c r="E47" s="91">
        <v>0.70282121393567654</v>
      </c>
      <c r="F47" s="91">
        <v>0.67715769638889933</v>
      </c>
      <c r="G47" s="91">
        <v>0.66553666881846296</v>
      </c>
      <c r="H47" s="91">
        <v>0.66777646926773671</v>
      </c>
      <c r="I47" s="91">
        <v>0.67566137157813855</v>
      </c>
      <c r="J47" s="92">
        <v>0.6816006706173724</v>
      </c>
      <c r="K47" s="117">
        <f t="shared" si="19"/>
        <v>2.2316225269491952E-3</v>
      </c>
      <c r="L47" s="118">
        <f t="shared" si="20"/>
        <v>1.2149481278436181E-3</v>
      </c>
      <c r="M47" s="118">
        <f t="shared" si="25"/>
        <v>2.1523447664975048E-3</v>
      </c>
      <c r="N47" s="118">
        <f t="shared" si="21"/>
        <v>-4.9350930951597149E-4</v>
      </c>
      <c r="O47" s="118">
        <f t="shared" si="22"/>
        <v>5.8498392984240866E-4</v>
      </c>
      <c r="P47" s="118">
        <f t="shared" si="26"/>
        <v>1.4549748041319255E-3</v>
      </c>
      <c r="Q47" s="118">
        <f t="shared" si="23"/>
        <v>-2.5744295603072898E-3</v>
      </c>
      <c r="R47" s="119">
        <f t="shared" si="24"/>
        <v>-1.4534592920808498E-3</v>
      </c>
      <c r="S47" s="155"/>
    </row>
    <row r="48" spans="2:19" ht="15.75" thickBot="1" x14ac:dyDescent="0.3">
      <c r="B48" s="67">
        <v>44153</v>
      </c>
      <c r="C48" s="105">
        <v>0.94317900240504038</v>
      </c>
      <c r="D48" s="106">
        <v>0.80427320981287964</v>
      </c>
      <c r="E48" s="106">
        <v>0.70069199466182386</v>
      </c>
      <c r="F48" s="106">
        <v>0.6775467201463482</v>
      </c>
      <c r="G48" s="106">
        <v>0.6649887245239029</v>
      </c>
      <c r="H48" s="106">
        <v>0.66757533481712905</v>
      </c>
      <c r="I48" s="106">
        <v>0.67579137560718361</v>
      </c>
      <c r="J48" s="107">
        <v>0.6806042091162634</v>
      </c>
      <c r="K48" s="129">
        <f t="shared" si="19"/>
        <v>-2.4740466449615361E-3</v>
      </c>
      <c r="L48" s="130">
        <f t="shared" si="20"/>
        <v>-4.2428573327535357E-3</v>
      </c>
      <c r="M48" s="130">
        <f t="shared" si="25"/>
        <v>-8.8370771100887424E-4</v>
      </c>
      <c r="N48" s="130">
        <f t="shared" si="21"/>
        <v>8.0702240727648089E-5</v>
      </c>
      <c r="O48" s="130">
        <f t="shared" si="22"/>
        <v>-2.3880964736211485E-4</v>
      </c>
      <c r="P48" s="130">
        <f t="shared" si="26"/>
        <v>1.1533362986804185E-3</v>
      </c>
      <c r="Q48" s="130">
        <f t="shared" si="23"/>
        <v>-2.3825148700729049E-3</v>
      </c>
      <c r="R48" s="131">
        <f t="shared" si="24"/>
        <v>-2.9132776692837314E-3</v>
      </c>
      <c r="S48" s="146" t="s">
        <v>42</v>
      </c>
    </row>
    <row r="49" spans="2:19" ht="15.75" thickTop="1" x14ac:dyDescent="0.25">
      <c r="B49" s="64">
        <v>44217</v>
      </c>
      <c r="C49" s="90">
        <v>0.94363298207293944</v>
      </c>
      <c r="D49" s="91">
        <v>0.80661270281357556</v>
      </c>
      <c r="E49" s="91">
        <v>0.70133492749694459</v>
      </c>
      <c r="F49" s="91">
        <v>0.67650049341095775</v>
      </c>
      <c r="G49" s="91">
        <v>0.66585327844840692</v>
      </c>
      <c r="H49" s="91">
        <v>0.66718164498730259</v>
      </c>
      <c r="I49" s="91">
        <v>0.67532228162169217</v>
      </c>
      <c r="J49" s="92">
        <v>0.68045753428409095</v>
      </c>
      <c r="K49" s="117">
        <f t="shared" si="19"/>
        <v>-1.993908198420602E-3</v>
      </c>
      <c r="L49" s="118">
        <f t="shared" si="20"/>
        <v>-1.3463703713080255E-3</v>
      </c>
      <c r="M49" s="118">
        <f t="shared" si="25"/>
        <v>3.3049830550746506E-5</v>
      </c>
      <c r="N49" s="118">
        <f t="shared" si="21"/>
        <v>-1.4635619954068702E-3</v>
      </c>
      <c r="O49" s="118">
        <f t="shared" si="22"/>
        <v>1.0609830089796102E-3</v>
      </c>
      <c r="P49" s="118">
        <f t="shared" si="26"/>
        <v>5.6292520042511285E-4</v>
      </c>
      <c r="Q49" s="118">
        <f t="shared" si="23"/>
        <v>-3.0750013074369864E-3</v>
      </c>
      <c r="R49" s="119">
        <f t="shared" si="24"/>
        <v>-3.1281566337396649E-3</v>
      </c>
      <c r="S49" s="155"/>
    </row>
    <row r="50" spans="2:19" x14ac:dyDescent="0.25">
      <c r="B50" s="59">
        <v>44241</v>
      </c>
      <c r="C50" s="102">
        <v>0.94327931212557792</v>
      </c>
      <c r="D50" s="103">
        <v>0.80593364122903155</v>
      </c>
      <c r="E50" s="103">
        <v>0.70149559301556041</v>
      </c>
      <c r="F50" s="103">
        <v>0.67789146927025612</v>
      </c>
      <c r="G50" s="103">
        <v>0.66586279758834255</v>
      </c>
      <c r="H50" s="103">
        <v>0.6689207465880781</v>
      </c>
      <c r="I50" s="103">
        <v>0.67793940375554096</v>
      </c>
      <c r="J50" s="104">
        <v>0.68209425786934208</v>
      </c>
      <c r="K50" s="126">
        <f t="shared" si="19"/>
        <v>-2.3679569744378126E-3</v>
      </c>
      <c r="L50" s="127">
        <f t="shared" si="20"/>
        <v>-2.1871051053146129E-3</v>
      </c>
      <c r="M50" s="127">
        <f t="shared" si="25"/>
        <v>2.6214269657609535E-4</v>
      </c>
      <c r="N50" s="127">
        <f t="shared" si="21"/>
        <v>5.8956301103774145E-4</v>
      </c>
      <c r="O50" s="127">
        <f t="shared" si="22"/>
        <v>1.0752943293406148E-3</v>
      </c>
      <c r="P50" s="127">
        <f t="shared" si="26"/>
        <v>3.1710314005375384E-3</v>
      </c>
      <c r="Q50" s="127">
        <f t="shared" si="23"/>
        <v>7.8844959721879881E-4</v>
      </c>
      <c r="R50" s="128">
        <f t="shared" si="24"/>
        <v>-7.3035283952205265E-4</v>
      </c>
      <c r="S50" s="136" t="s">
        <v>28</v>
      </c>
    </row>
    <row r="51" spans="2:19" x14ac:dyDescent="0.25">
      <c r="B51" s="64">
        <v>44278</v>
      </c>
      <c r="C51" s="90">
        <v>0.94328823420697472</v>
      </c>
      <c r="D51" s="91">
        <v>0.80443050506302338</v>
      </c>
      <c r="E51" s="91">
        <v>0.69887026022134857</v>
      </c>
      <c r="F51" s="91">
        <v>0.6750452594485471</v>
      </c>
      <c r="G51" s="91">
        <v>0.66247374029538342</v>
      </c>
      <c r="H51" s="91">
        <v>0.66548802304583066</v>
      </c>
      <c r="I51" s="91">
        <v>0.67386599912405865</v>
      </c>
      <c r="J51" s="92">
        <v>0.67907838228509121</v>
      </c>
      <c r="K51" s="117">
        <f t="shared" si="19"/>
        <v>-2.3585207934705421E-3</v>
      </c>
      <c r="L51" s="118">
        <f t="shared" si="20"/>
        <v>-4.0481127274040185E-3</v>
      </c>
      <c r="M51" s="118">
        <f t="shared" si="25"/>
        <v>-3.4813177501834547E-3</v>
      </c>
      <c r="N51" s="118">
        <f t="shared" si="21"/>
        <v>-3.611534024166474E-3</v>
      </c>
      <c r="O51" s="118">
        <f t="shared" si="22"/>
        <v>-4.0199017671164183E-3</v>
      </c>
      <c r="P51" s="118">
        <f t="shared" si="26"/>
        <v>-1.9769757945655719E-3</v>
      </c>
      <c r="Q51" s="118">
        <f t="shared" si="23"/>
        <v>-5.2247962521010383E-3</v>
      </c>
      <c r="R51" s="119">
        <f t="shared" si="24"/>
        <v>-5.1486174652470851E-3</v>
      </c>
      <c r="S51" s="155"/>
    </row>
    <row r="52" spans="2:19" x14ac:dyDescent="0.25">
      <c r="B52" s="64">
        <v>44313</v>
      </c>
      <c r="C52" s="90">
        <v>0.93802943627669011</v>
      </c>
      <c r="D52" s="91">
        <v>0.80170626268135015</v>
      </c>
      <c r="E52" s="91">
        <v>0.69617516853603234</v>
      </c>
      <c r="F52" s="91">
        <v>0.67016281461698668</v>
      </c>
      <c r="G52" s="91">
        <v>0.6589522380144508</v>
      </c>
      <c r="H52" s="91">
        <v>0.65963295716207071</v>
      </c>
      <c r="I52" s="91">
        <v>0.66877776341575457</v>
      </c>
      <c r="J52" s="92">
        <v>0.67411293811788153</v>
      </c>
      <c r="K52" s="117">
        <f t="shared" si="19"/>
        <v>-7.9203361069288825E-3</v>
      </c>
      <c r="L52" s="118">
        <f t="shared" si="20"/>
        <v>-7.4209514304848234E-3</v>
      </c>
      <c r="M52" s="118">
        <f t="shared" si="25"/>
        <v>-7.3242473576661249E-3</v>
      </c>
      <c r="N52" s="118">
        <f t="shared" si="21"/>
        <v>-1.0818179279188711E-2</v>
      </c>
      <c r="O52" s="118">
        <f t="shared" si="22"/>
        <v>-9.314219072624641E-3</v>
      </c>
      <c r="P52" s="118">
        <f t="shared" si="26"/>
        <v>-1.075773571491323E-2</v>
      </c>
      <c r="Q52" s="118">
        <f t="shared" si="23"/>
        <v>-1.2736157145846971E-2</v>
      </c>
      <c r="R52" s="119">
        <f t="shared" si="24"/>
        <v>-1.2423004522047587E-2</v>
      </c>
      <c r="S52" s="155"/>
    </row>
    <row r="53" spans="2:19" x14ac:dyDescent="0.25">
      <c r="B53" s="64">
        <v>44321</v>
      </c>
      <c r="C53" s="90">
        <v>0.93940642627534454</v>
      </c>
      <c r="D53" s="91">
        <v>0.80400483468613682</v>
      </c>
      <c r="E53" s="91">
        <v>0.69769890960972503</v>
      </c>
      <c r="F53" s="91">
        <v>0.67440402646254494</v>
      </c>
      <c r="G53" s="91">
        <v>0.66170824448800925</v>
      </c>
      <c r="H53" s="91">
        <v>0.66228886112033403</v>
      </c>
      <c r="I53" s="91">
        <v>0.67169092454751322</v>
      </c>
      <c r="J53" s="92">
        <v>0.67587452809691928</v>
      </c>
      <c r="K53" s="117">
        <f t="shared" si="19"/>
        <v>-6.4640025184312666E-3</v>
      </c>
      <c r="L53" s="118">
        <f t="shared" si="20"/>
        <v>-4.5751280662653659E-3</v>
      </c>
      <c r="M53" s="118">
        <f t="shared" si="25"/>
        <v>-5.1515458803343961E-3</v>
      </c>
      <c r="N53" s="118">
        <f t="shared" si="21"/>
        <v>-4.5580144894581398E-3</v>
      </c>
      <c r="O53" s="118">
        <f t="shared" si="22"/>
        <v>-5.1707678966711468E-3</v>
      </c>
      <c r="P53" s="118">
        <f t="shared" si="26"/>
        <v>-6.7747139194290762E-3</v>
      </c>
      <c r="Q53" s="118">
        <f t="shared" si="23"/>
        <v>-8.4356872272539629E-3</v>
      </c>
      <c r="R53" s="119">
        <f t="shared" si="24"/>
        <v>-9.8422711754669878E-3</v>
      </c>
      <c r="S53" s="155"/>
    </row>
    <row r="54" spans="2:19" x14ac:dyDescent="0.25">
      <c r="B54" s="64">
        <v>44325</v>
      </c>
      <c r="C54" s="90">
        <v>0.940018068621431</v>
      </c>
      <c r="D54" s="91">
        <v>0.80167144899150722</v>
      </c>
      <c r="E54" s="91">
        <v>0.69532076060347214</v>
      </c>
      <c r="F54" s="91">
        <v>0.66909846521518879</v>
      </c>
      <c r="G54" s="91">
        <v>0.65709154807180215</v>
      </c>
      <c r="H54" s="91">
        <v>0.65898770014217367</v>
      </c>
      <c r="I54" s="91">
        <v>0.66751896994152538</v>
      </c>
      <c r="J54" s="92">
        <v>0.67297288297019975</v>
      </c>
      <c r="K54" s="117">
        <f t="shared" si="19"/>
        <v>-5.8171167068976626E-3</v>
      </c>
      <c r="L54" s="118">
        <f t="shared" si="20"/>
        <v>-7.4640536747231367E-3</v>
      </c>
      <c r="M54" s="118">
        <f t="shared" si="25"/>
        <v>-8.5425471130299302E-3</v>
      </c>
      <c r="N54" s="118">
        <f t="shared" si="21"/>
        <v>-1.2389193152519296E-2</v>
      </c>
      <c r="O54" s="118">
        <f t="shared" si="22"/>
        <v>-1.2111628296775589E-2</v>
      </c>
      <c r="P54" s="118">
        <f t="shared" si="26"/>
        <v>-1.1725418588362957E-2</v>
      </c>
      <c r="Q54" s="118">
        <f t="shared" si="23"/>
        <v>-1.4594414627943753E-2</v>
      </c>
      <c r="R54" s="119">
        <f t="shared" si="24"/>
        <v>-1.4093187919758665E-2</v>
      </c>
      <c r="S54" s="153" t="s">
        <v>51</v>
      </c>
    </row>
    <row r="55" spans="2:19" x14ac:dyDescent="0.25">
      <c r="B55" s="64">
        <v>44362</v>
      </c>
      <c r="C55" s="90">
        <v>0.93979999999999997</v>
      </c>
      <c r="D55" s="91">
        <v>0.80459999999999998</v>
      </c>
      <c r="E55" s="91">
        <v>0.69879999999999998</v>
      </c>
      <c r="F55" s="91">
        <v>0.67369999999999997</v>
      </c>
      <c r="G55" s="91">
        <v>0.66100000000000003</v>
      </c>
      <c r="H55" s="91">
        <v>0.66310000000000002</v>
      </c>
      <c r="I55" s="91">
        <v>0.67220000000000002</v>
      </c>
      <c r="J55" s="92">
        <v>0.6774</v>
      </c>
      <c r="K55" s="117">
        <f t="shared" si="19"/>
        <v>-6.0477506681447801E-3</v>
      </c>
      <c r="L55" s="118">
        <f t="shared" si="20"/>
        <v>-3.8382638948416536E-3</v>
      </c>
      <c r="M55" s="118">
        <f t="shared" si="25"/>
        <v>-3.5815017573991303E-3</v>
      </c>
      <c r="N55" s="118">
        <f t="shared" si="21"/>
        <v>-5.5971801412466604E-3</v>
      </c>
      <c r="O55" s="118">
        <f t="shared" si="22"/>
        <v>-6.2355609168831538E-3</v>
      </c>
      <c r="P55" s="118">
        <f t="shared" si="26"/>
        <v>-5.5582603549761966E-3</v>
      </c>
      <c r="Q55" s="118">
        <f t="shared" si="23"/>
        <v>-7.6841793048644247E-3</v>
      </c>
      <c r="R55" s="119">
        <f t="shared" si="24"/>
        <v>-7.6074513499690966E-3</v>
      </c>
      <c r="S55" s="155"/>
    </row>
    <row r="56" spans="2:19" x14ac:dyDescent="0.25">
      <c r="B56" s="68">
        <v>44397</v>
      </c>
      <c r="C56" s="150">
        <v>0.94113590785303192</v>
      </c>
      <c r="D56" s="151">
        <v>0.80498858193251621</v>
      </c>
      <c r="E56" s="151">
        <v>0.69991521878567042</v>
      </c>
      <c r="F56" s="151">
        <v>0.67487687827009979</v>
      </c>
      <c r="G56" s="151">
        <v>0.66358426511535684</v>
      </c>
      <c r="H56" s="151">
        <v>0.66406683827876556</v>
      </c>
      <c r="I56" s="151">
        <v>0.67297374495960205</v>
      </c>
      <c r="J56" s="152">
        <v>0.67981390951601584</v>
      </c>
      <c r="K56" s="142">
        <f t="shared" ref="K56" si="27">C56/$C$6-1</f>
        <v>-4.6348664210483781E-3</v>
      </c>
      <c r="L56" s="143">
        <f t="shared" ref="L56" si="28">D56/$D$6-1</f>
        <v>-3.3571671355644428E-3</v>
      </c>
      <c r="M56" s="143">
        <f t="shared" ref="M56" si="29">E56/$E$6-1</f>
        <v>-1.9913119639966004E-3</v>
      </c>
      <c r="N56" s="143">
        <f t="shared" ref="N56" si="30">F56/$F$6-1</f>
        <v>-3.8600700471131955E-3</v>
      </c>
      <c r="O56" s="143">
        <f t="shared" ref="O56" si="31">G56/$G$6-1</f>
        <v>-2.3503101259533254E-3</v>
      </c>
      <c r="P56" s="143">
        <f t="shared" ref="P56" si="32">H56/$H$6-1</f>
        <v>-4.1083065925104911E-3</v>
      </c>
      <c r="Q56" s="143">
        <f t="shared" ref="Q56" si="33">I56/$I$6-1</f>
        <v>-6.5419606726178081E-3</v>
      </c>
      <c r="R56" s="144">
        <f t="shared" ref="R56" si="34">J56/$J$6-1</f>
        <v>-4.0710683904038314E-3</v>
      </c>
      <c r="S56" s="157"/>
    </row>
    <row r="57" spans="2:19" x14ac:dyDescent="0.25">
      <c r="B57" s="59">
        <v>44473</v>
      </c>
      <c r="C57" s="102">
        <v>0.94357970509060163</v>
      </c>
      <c r="D57" s="103">
        <v>0.80847894809583387</v>
      </c>
      <c r="E57" s="103">
        <v>0.70262367646462354</v>
      </c>
      <c r="F57" s="103">
        <v>0.67846100115376384</v>
      </c>
      <c r="G57" s="103">
        <v>0.66560097232654303</v>
      </c>
      <c r="H57" s="103">
        <v>0.66741694495525772</v>
      </c>
      <c r="I57" s="103">
        <v>0.67417590386067927</v>
      </c>
      <c r="J57" s="104">
        <v>0.68060571429224592</v>
      </c>
      <c r="K57" s="126">
        <f t="shared" si="19"/>
        <v>-2.0502550556585897E-3</v>
      </c>
      <c r="L57" s="127">
        <f t="shared" si="20"/>
        <v>9.6419654439228175E-4</v>
      </c>
      <c r="M57" s="127">
        <f t="shared" si="25"/>
        <v>1.8706762057458803E-3</v>
      </c>
      <c r="N57" s="127">
        <f t="shared" si="21"/>
        <v>1.4302103480714479E-3</v>
      </c>
      <c r="O57" s="127">
        <f t="shared" si="22"/>
        <v>6.8165948148890543E-4</v>
      </c>
      <c r="P57" s="127">
        <f t="shared" si="26"/>
        <v>9.1580125150603209E-4</v>
      </c>
      <c r="Q57" s="127">
        <f t="shared" si="23"/>
        <v>-4.7673083421679863E-3</v>
      </c>
      <c r="R57" s="128">
        <f t="shared" si="24"/>
        <v>-2.9110725830282513E-3</v>
      </c>
      <c r="S57" s="179" t="s">
        <v>73</v>
      </c>
    </row>
    <row r="58" spans="2:19" x14ac:dyDescent="0.25">
      <c r="B58" s="59">
        <v>44676</v>
      </c>
      <c r="C58" s="102">
        <v>0.94466439645835665</v>
      </c>
      <c r="D58" s="103">
        <v>0.80566545810451506</v>
      </c>
      <c r="E58" s="103">
        <v>0.70286516219959361</v>
      </c>
      <c r="F58" s="103">
        <v>0.67780023956681001</v>
      </c>
      <c r="G58" s="103">
        <v>0.66578692629272418</v>
      </c>
      <c r="H58" s="103">
        <v>0.66746332618526305</v>
      </c>
      <c r="I58" s="103">
        <v>0.67565853638708906</v>
      </c>
      <c r="J58" s="104">
        <v>0.68041177908163053</v>
      </c>
      <c r="K58" s="126">
        <f t="shared" ref="K58" si="35">C58/$C$6-1</f>
        <v>-9.0306264790063207E-4</v>
      </c>
      <c r="L58" s="127">
        <f t="shared" ref="L58" si="36">D58/$D$6-1</f>
        <v>-2.5191381240970978E-3</v>
      </c>
      <c r="M58" s="127">
        <f t="shared" ref="M58" si="37">E58/$E$6-1</f>
        <v>2.2150105694922484E-3</v>
      </c>
      <c r="N58" s="127">
        <f t="shared" ref="N58" si="38">F58/$F$6-1</f>
        <v>4.5490504107825736E-4</v>
      </c>
      <c r="O58" s="127">
        <f t="shared" ref="O58" si="39">G58/$G$6-1</f>
        <v>9.6122746771776235E-4</v>
      </c>
      <c r="P58" s="127">
        <f t="shared" ref="P58" si="40">H58/$H$6-1</f>
        <v>9.8535852952341685E-4</v>
      </c>
      <c r="Q58" s="127">
        <f t="shared" ref="Q58" si="41">I58/$I$6-1</f>
        <v>-2.5786149291455729E-3</v>
      </c>
      <c r="R58" s="128">
        <f t="shared" ref="R58" si="42">J58/$J$6-1</f>
        <v>-3.1951881099482327E-3</v>
      </c>
      <c r="S58" s="157"/>
    </row>
    <row r="59" spans="2:19" x14ac:dyDescent="0.25">
      <c r="B59" s="59">
        <v>44848</v>
      </c>
      <c r="C59" s="102">
        <v>0.94424964905049513</v>
      </c>
      <c r="D59" s="103">
        <v>0.80302096903118059</v>
      </c>
      <c r="E59" s="103">
        <v>0.69981909929419839</v>
      </c>
      <c r="F59" s="103">
        <v>0.67648623390851947</v>
      </c>
      <c r="G59" s="103">
        <v>0.66628932173879152</v>
      </c>
      <c r="H59" s="103">
        <v>0.66831037128285908</v>
      </c>
      <c r="I59" s="103">
        <v>0.67629870006360182</v>
      </c>
      <c r="J59" s="104">
        <v>0.68162153630691091</v>
      </c>
      <c r="K59" s="126">
        <f t="shared" ref="K59" si="43">C59/$C$6-1</f>
        <v>-1.3417082309485906E-3</v>
      </c>
      <c r="L59" s="127">
        <f t="shared" ref="L59" si="44">D59/$D$6-1</f>
        <v>-5.7932355966350269E-3</v>
      </c>
      <c r="M59" s="127">
        <f t="shared" ref="M59" si="45">E59/$E$6-1</f>
        <v>-2.128368688874116E-3</v>
      </c>
      <c r="N59" s="127">
        <f t="shared" ref="N59" si="46">F59/$F$6-1</f>
        <v>-1.4846094786106212E-3</v>
      </c>
      <c r="O59" s="127">
        <f t="shared" ref="O59" si="47">G59/$G$6-1</f>
        <v>1.7165417319522369E-3</v>
      </c>
      <c r="P59" s="127">
        <f t="shared" ref="P59" si="48">H59/$H$6-1</f>
        <v>2.2556601437764279E-3</v>
      </c>
      <c r="Q59" s="127">
        <f t="shared" ref="Q59" si="49">I59/$I$6-1</f>
        <v>-1.6335918050188747E-3</v>
      </c>
      <c r="R59" s="128">
        <f t="shared" ref="R59" si="50">J59/$J$6-1</f>
        <v>-1.4228910092044522E-3</v>
      </c>
      <c r="S59" s="157"/>
    </row>
    <row r="60" spans="2:19" x14ac:dyDescent="0.25">
      <c r="B60" s="59">
        <v>44883</v>
      </c>
      <c r="C60" s="102">
        <v>0.94255255234711077</v>
      </c>
      <c r="D60" s="103">
        <v>0.80358009084075965</v>
      </c>
      <c r="E60" s="103">
        <v>0.7002646916549069</v>
      </c>
      <c r="F60" s="103">
        <v>0.67598169416899156</v>
      </c>
      <c r="G60" s="103">
        <v>0.66700700135347712</v>
      </c>
      <c r="H60" s="103">
        <v>0.66791097075742289</v>
      </c>
      <c r="I60" s="103">
        <v>0.675592138801974</v>
      </c>
      <c r="J60" s="104">
        <v>0.67961478547096976</v>
      </c>
      <c r="K60" s="126">
        <f t="shared" ref="K60" si="51">C60/$C$6-1</f>
        <v>-3.1365934040307186E-3</v>
      </c>
      <c r="L60" s="127">
        <f t="shared" ref="L60" si="52">D60/$D$6-1</f>
        <v>-5.1009962820383059E-3</v>
      </c>
      <c r="M60" s="127">
        <f t="shared" ref="M60" si="53">E60/$E$6-1</f>
        <v>-1.4929988106749947E-3</v>
      </c>
      <c r="N60" s="127">
        <f t="shared" ref="N60" si="54">F60/$F$6-1</f>
        <v>-2.2293263254524742E-3</v>
      </c>
      <c r="O60" s="127">
        <f t="shared" ref="O60" si="55">G60/$G$6-1</f>
        <v>2.7955197648259489E-3</v>
      </c>
      <c r="P60" s="127">
        <f t="shared" ref="P60" si="56">H60/$H$6-1</f>
        <v>1.656684795669161E-3</v>
      </c>
      <c r="Q60" s="127">
        <f t="shared" ref="Q60" si="57">I60/$I$6-1</f>
        <v>-2.6766324450123724E-3</v>
      </c>
      <c r="R60" s="128">
        <f t="shared" ref="R60" si="58">J60/$J$6-1</f>
        <v>-4.3627855716272812E-3</v>
      </c>
      <c r="S60" s="157"/>
    </row>
    <row r="61" spans="2:19" x14ac:dyDescent="0.25">
      <c r="B61" s="59">
        <v>44999</v>
      </c>
      <c r="C61" s="102">
        <v>0.93883278664972392</v>
      </c>
      <c r="D61" s="103">
        <v>0.80130083160373655</v>
      </c>
      <c r="E61" s="103">
        <v>0.69706663425441195</v>
      </c>
      <c r="F61" s="103">
        <v>0.67312676275011929</v>
      </c>
      <c r="G61" s="103">
        <v>0.6612768317471942</v>
      </c>
      <c r="H61" s="103">
        <v>0.66316506669048125</v>
      </c>
      <c r="I61" s="103">
        <v>0.67042559818747827</v>
      </c>
      <c r="J61" s="104">
        <v>0.67646272747125613</v>
      </c>
      <c r="K61" s="126">
        <f t="shared" ref="K61" si="59">C61/$C$6-1</f>
        <v>-7.0706958533870434E-3</v>
      </c>
      <c r="L61" s="127">
        <f t="shared" ref="L61" si="60">D61/$D$6-1</f>
        <v>-7.9229088331029818E-3</v>
      </c>
      <c r="M61" s="127">
        <f t="shared" ref="M61" si="61">E61/$E$6-1</f>
        <v>-6.0531069278685345E-3</v>
      </c>
      <c r="N61" s="127">
        <f t="shared" ref="N61" si="62">F61/$F$6-1</f>
        <v>-6.4432967179565148E-3</v>
      </c>
      <c r="O61" s="127">
        <f t="shared" ref="O61" si="63">G61/$G$6-1</f>
        <v>-5.819364932055926E-3</v>
      </c>
      <c r="P61" s="127">
        <f t="shared" ref="P61" si="64">H61/$H$6-1</f>
        <v>-5.4606807548025493E-3</v>
      </c>
      <c r="Q61" s="127">
        <f t="shared" ref="Q61" si="65">I61/$I$6-1</f>
        <v>-1.0303588693194476E-2</v>
      </c>
      <c r="R61" s="128">
        <f t="shared" ref="R61" si="66">J61/$J$6-1</f>
        <v>-8.980557747341078E-3</v>
      </c>
      <c r="S61" s="157"/>
    </row>
    <row r="62" spans="2:19" x14ac:dyDescent="0.25">
      <c r="B62" s="59">
        <v>45076</v>
      </c>
      <c r="C62" s="102">
        <v>0.94386776353411317</v>
      </c>
      <c r="D62" s="103">
        <v>0.80417795592835151</v>
      </c>
      <c r="E62" s="103">
        <v>0.70110810856570094</v>
      </c>
      <c r="F62" s="103">
        <v>0.67618731400033216</v>
      </c>
      <c r="G62" s="103">
        <v>0.6643698965064625</v>
      </c>
      <c r="H62" s="103">
        <v>0.66597216722110886</v>
      </c>
      <c r="I62" s="103">
        <v>0.67409686173427374</v>
      </c>
      <c r="J62" s="104">
        <v>0.67794391173035595</v>
      </c>
      <c r="K62" s="126">
        <f t="shared" ref="K62:K63" si="67">C62/$C$6-1</f>
        <v>-1.7455983862956215E-3</v>
      </c>
      <c r="L62" s="127">
        <f t="shared" ref="L62:L63" si="68">D62/$D$6-1</f>
        <v>-4.3607895661395002E-3</v>
      </c>
      <c r="M62" s="127">
        <f t="shared" ref="M62:M63" si="69">E62/$E$6-1</f>
        <v>-2.9037114661412122E-4</v>
      </c>
      <c r="N62" s="127">
        <f t="shared" ref="N62:N63" si="70">F62/$F$6-1</f>
        <v>-1.9258248558013946E-3</v>
      </c>
      <c r="O62" s="127">
        <f t="shared" ref="O62:O63" si="71">G62/$G$6-1</f>
        <v>-1.1691716407670194E-3</v>
      </c>
      <c r="P62" s="127">
        <f t="shared" ref="P62:P63" si="72">H62/$H$6-1</f>
        <v>-1.2509115872022525E-3</v>
      </c>
      <c r="Q62" s="127">
        <f t="shared" ref="Q62:Q63" si="73">I62/$I$6-1</f>
        <v>-4.8839919966362499E-3</v>
      </c>
      <c r="R62" s="128">
        <f t="shared" ref="R62:R63" si="74">J62/$J$6-1</f>
        <v>-6.8106194215241667E-3</v>
      </c>
      <c r="S62" s="157" t="s">
        <v>86</v>
      </c>
    </row>
    <row r="63" spans="2:19" x14ac:dyDescent="0.25">
      <c r="B63" s="59">
        <v>45090</v>
      </c>
      <c r="C63" s="102">
        <v>0.94649079281600546</v>
      </c>
      <c r="D63" s="103">
        <v>0.80624735851613549</v>
      </c>
      <c r="E63" s="103">
        <v>0.70097851735297534</v>
      </c>
      <c r="F63" s="103">
        <v>0.67665381940534486</v>
      </c>
      <c r="G63" s="103">
        <v>0.66650688533051039</v>
      </c>
      <c r="H63" s="103">
        <v>0.66816712262589273</v>
      </c>
      <c r="I63" s="103">
        <v>0.67645620768409986</v>
      </c>
      <c r="J63" s="104">
        <v>0.68085929498873421</v>
      </c>
      <c r="K63" s="126">
        <f t="shared" si="67"/>
        <v>1.0285725594376682E-3</v>
      </c>
      <c r="L63" s="127">
        <f t="shared" si="68"/>
        <v>-1.7986970051807605E-3</v>
      </c>
      <c r="M63" s="127">
        <f t="shared" si="69"/>
        <v>-4.7515517862539713E-4</v>
      </c>
      <c r="N63" s="127">
        <f t="shared" si="70"/>
        <v>-1.2372479072724207E-3</v>
      </c>
      <c r="O63" s="127">
        <f t="shared" si="71"/>
        <v>2.0436324440391562E-3</v>
      </c>
      <c r="P63" s="127">
        <f t="shared" si="72"/>
        <v>2.0408321485487768E-3</v>
      </c>
      <c r="Q63" s="127">
        <f t="shared" si="73"/>
        <v>-1.4010757328672963E-3</v>
      </c>
      <c r="R63" s="128">
        <f t="shared" si="74"/>
        <v>-2.5395762829448776E-3</v>
      </c>
      <c r="S63" s="157" t="str">
        <f>'GTR2'!BW10</f>
        <v>Intervention to LLRF</v>
      </c>
    </row>
    <row r="64" spans="2:19" x14ac:dyDescent="0.25">
      <c r="B64" s="59">
        <v>45096</v>
      </c>
      <c r="C64" s="102">
        <v>0.94367175751957832</v>
      </c>
      <c r="D64" s="103">
        <v>0.80293954652460175</v>
      </c>
      <c r="E64" s="103">
        <v>0.70032402521308101</v>
      </c>
      <c r="F64" s="103">
        <v>0.67583835137405202</v>
      </c>
      <c r="G64" s="103">
        <v>0.66554321924637483</v>
      </c>
      <c r="H64" s="103">
        <v>0.66859573043611575</v>
      </c>
      <c r="I64" s="103">
        <v>0.67630751412527423</v>
      </c>
      <c r="J64" s="104">
        <v>0.6796012920722363</v>
      </c>
      <c r="K64" s="126">
        <f t="shared" ref="K64" si="75">C64/$C$6-1</f>
        <v>-1.9528984703873764E-3</v>
      </c>
      <c r="L64" s="127">
        <f t="shared" ref="L64" si="76">D64/$D$6-1</f>
        <v>-5.8940434334627811E-3</v>
      </c>
      <c r="M64" s="127">
        <f t="shared" ref="M64" si="77">E64/$E$6-1</f>
        <v>-1.4083951258850869E-3</v>
      </c>
      <c r="N64" s="127">
        <f t="shared" ref="N64" si="78">F64/$F$6-1</f>
        <v>-2.4409048908292652E-3</v>
      </c>
      <c r="O64" s="127">
        <f t="shared" ref="O64" si="79">G64/$G$6-1</f>
        <v>5.9483201202037428E-4</v>
      </c>
      <c r="P64" s="127">
        <f t="shared" ref="P64" si="80">H64/$H$6-1</f>
        <v>2.6836092506805631E-3</v>
      </c>
      <c r="Q64" s="127">
        <f t="shared" ref="Q64" si="81">I64/$I$6-1</f>
        <v>-1.6205803012370179E-3</v>
      </c>
      <c r="R64" s="128">
        <f t="shared" ref="R64" si="82">J64/$J$6-1</f>
        <v>-4.3825534316199732E-3</v>
      </c>
      <c r="S64" s="179" t="str">
        <f>'GTR2'!BX10</f>
        <v>Validation after LLRF calibration</v>
      </c>
    </row>
    <row r="65" spans="2:19" x14ac:dyDescent="0.25">
      <c r="B65" s="59"/>
      <c r="C65" s="102"/>
      <c r="D65" s="103"/>
      <c r="E65" s="103"/>
      <c r="F65" s="103"/>
      <c r="G65" s="103"/>
      <c r="H65" s="103"/>
      <c r="I65" s="103"/>
      <c r="J65" s="104"/>
      <c r="K65" s="126"/>
      <c r="L65" s="127"/>
      <c r="M65" s="127"/>
      <c r="N65" s="127"/>
      <c r="O65" s="127"/>
      <c r="P65" s="127"/>
      <c r="Q65" s="127"/>
      <c r="R65" s="128"/>
      <c r="S65" s="157"/>
    </row>
    <row r="66" spans="2:19" x14ac:dyDescent="0.25">
      <c r="B66" s="59"/>
      <c r="C66" s="102"/>
      <c r="D66" s="103"/>
      <c r="E66" s="103"/>
      <c r="F66" s="103"/>
      <c r="G66" s="103"/>
      <c r="H66" s="103"/>
      <c r="I66" s="103"/>
      <c r="J66" s="104"/>
      <c r="K66" s="126"/>
      <c r="L66" s="127"/>
      <c r="M66" s="127"/>
      <c r="N66" s="127"/>
      <c r="O66" s="127"/>
      <c r="P66" s="127"/>
      <c r="Q66" s="127"/>
      <c r="R66" s="128"/>
      <c r="S66" s="157"/>
    </row>
    <row r="67" spans="2:19" x14ac:dyDescent="0.25">
      <c r="B67" s="59"/>
      <c r="C67" s="102"/>
      <c r="D67" s="103"/>
      <c r="E67" s="103"/>
      <c r="F67" s="103"/>
      <c r="G67" s="103"/>
      <c r="H67" s="103"/>
      <c r="I67" s="103"/>
      <c r="J67" s="104"/>
      <c r="K67" s="126"/>
      <c r="L67" s="127"/>
      <c r="M67" s="127"/>
      <c r="N67" s="127"/>
      <c r="O67" s="127"/>
      <c r="P67" s="127"/>
      <c r="Q67" s="127"/>
      <c r="R67" s="128"/>
      <c r="S67" s="157"/>
    </row>
    <row r="68" spans="2:19" x14ac:dyDescent="0.25">
      <c r="B68" s="59"/>
      <c r="C68" s="102"/>
      <c r="D68" s="103"/>
      <c r="E68" s="103"/>
      <c r="F68" s="103"/>
      <c r="G68" s="103"/>
      <c r="H68" s="103"/>
      <c r="I68" s="103"/>
      <c r="J68" s="104"/>
      <c r="K68" s="126"/>
      <c r="L68" s="127"/>
      <c r="M68" s="127"/>
      <c r="N68" s="127"/>
      <c r="O68" s="127"/>
      <c r="P68" s="127"/>
      <c r="Q68" s="127"/>
      <c r="R68" s="128"/>
      <c r="S68" s="157"/>
    </row>
    <row r="69" spans="2:19" x14ac:dyDescent="0.25">
      <c r="B69" s="59"/>
      <c r="C69" s="102"/>
      <c r="D69" s="103"/>
      <c r="E69" s="103"/>
      <c r="F69" s="103"/>
      <c r="G69" s="103"/>
      <c r="H69" s="103"/>
      <c r="I69" s="103"/>
      <c r="J69" s="104"/>
      <c r="K69" s="126"/>
      <c r="L69" s="127"/>
      <c r="M69" s="127"/>
      <c r="N69" s="127"/>
      <c r="O69" s="127"/>
      <c r="P69" s="127"/>
      <c r="Q69" s="127"/>
      <c r="R69" s="128"/>
      <c r="S69" s="157"/>
    </row>
    <row r="70" spans="2:19" x14ac:dyDescent="0.25">
      <c r="B70" s="59"/>
      <c r="C70" s="102"/>
      <c r="D70" s="103"/>
      <c r="E70" s="103"/>
      <c r="F70" s="103"/>
      <c r="G70" s="103"/>
      <c r="H70" s="103"/>
      <c r="I70" s="103"/>
      <c r="J70" s="104"/>
      <c r="K70" s="126"/>
      <c r="L70" s="127"/>
      <c r="M70" s="127"/>
      <c r="N70" s="127"/>
      <c r="O70" s="127"/>
      <c r="P70" s="127"/>
      <c r="Q70" s="127"/>
      <c r="R70" s="128"/>
      <c r="S70" s="157"/>
    </row>
  </sheetData>
  <mergeCells count="5">
    <mergeCell ref="B2:S2"/>
    <mergeCell ref="C4:J4"/>
    <mergeCell ref="C10:J10"/>
    <mergeCell ref="K10:R10"/>
    <mergeCell ref="S13:S17"/>
  </mergeCells>
  <conditionalFormatting sqref="K13:R17">
    <cfRule type="cellIs" dxfId="22" priority="58" operator="equal">
      <formula>0.005</formula>
    </cfRule>
  </conditionalFormatting>
  <conditionalFormatting sqref="K13:R70">
    <cfRule type="cellIs" dxfId="21" priority="1" operator="lessThan">
      <formula>-0.015</formula>
    </cfRule>
    <cfRule type="cellIs" dxfId="20" priority="2" operator="greaterThan">
      <formula>0.015</formula>
    </cfRule>
    <cfRule type="cellIs" dxfId="19" priority="3" operator="lessThan">
      <formula>-0.00501</formula>
    </cfRule>
    <cfRule type="cellIs" dxfId="18" priority="4" operator="greaterThan">
      <formula>0.00501</formula>
    </cfRule>
    <cfRule type="cellIs" dxfId="17" priority="5" operator="equal">
      <formula>-0.005</formula>
    </cfRule>
    <cfRule type="cellIs" dxfId="16" priority="7" operator="between">
      <formula>-0.005</formula>
      <formula>0.005</formula>
    </cfRule>
  </conditionalFormatting>
  <conditionalFormatting sqref="K22:R70">
    <cfRule type="cellIs" dxfId="15" priority="6" operator="equal">
      <formula>0.005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68E1-9090-49C9-8C41-5E147A1A7309}">
  <dimension ref="B2:F72"/>
  <sheetViews>
    <sheetView showGridLines="0" workbookViewId="0">
      <selection activeCell="H60" sqref="H60"/>
    </sheetView>
  </sheetViews>
  <sheetFormatPr defaultColWidth="9.140625" defaultRowHeight="12.75" x14ac:dyDescent="0.2"/>
  <cols>
    <col min="1" max="1" width="9.140625" style="54"/>
    <col min="2" max="2" width="12.42578125" style="54" bestFit="1" customWidth="1"/>
    <col min="3" max="3" width="18.28515625" style="54" customWidth="1"/>
    <col min="4" max="4" width="9.140625" style="54"/>
    <col min="5" max="5" width="12.42578125" style="54" bestFit="1" customWidth="1"/>
    <col min="6" max="6" width="17" style="54" customWidth="1"/>
    <col min="7" max="16384" width="9.140625" style="54"/>
  </cols>
  <sheetData>
    <row r="2" spans="2:6" ht="25.5" x14ac:dyDescent="0.2">
      <c r="B2" s="168" t="s">
        <v>54</v>
      </c>
      <c r="C2" s="169" t="s">
        <v>72</v>
      </c>
      <c r="E2" s="166" t="s">
        <v>54</v>
      </c>
      <c r="F2" s="167" t="s">
        <v>72</v>
      </c>
    </row>
    <row r="3" spans="2:6" x14ac:dyDescent="0.2">
      <c r="B3" s="158" t="s">
        <v>60</v>
      </c>
      <c r="C3" s="171" t="s">
        <v>6</v>
      </c>
      <c r="E3" s="163" t="s">
        <v>60</v>
      </c>
      <c r="F3" s="170" t="s">
        <v>20</v>
      </c>
    </row>
    <row r="4" spans="2:6" x14ac:dyDescent="0.2">
      <c r="B4" s="172">
        <v>43389</v>
      </c>
      <c r="C4" s="173">
        <f>AVERAGE(Summary_GTR1!K14:R14)</f>
        <v>2.9614629676044668E-3</v>
      </c>
      <c r="E4" s="172">
        <v>43391</v>
      </c>
      <c r="F4" s="173">
        <f>AVERAGE(Summary_GTR2!K13:R13)</f>
        <v>-8.4998725834485589E-4</v>
      </c>
    </row>
    <row r="5" spans="2:6" x14ac:dyDescent="0.2">
      <c r="B5" s="159">
        <v>43391</v>
      </c>
      <c r="C5" s="164">
        <f>AVERAGE(Summary_GTR1!K15:R15)</f>
        <v>-8.7993064375981034E-4</v>
      </c>
      <c r="E5" s="159">
        <v>43392</v>
      </c>
      <c r="F5" s="164">
        <f>AVERAGE(Summary_GTR2!K14:R14)</f>
        <v>-3.2966014464254068E-3</v>
      </c>
    </row>
    <row r="6" spans="2:6" x14ac:dyDescent="0.2">
      <c r="B6" s="159">
        <v>43392</v>
      </c>
      <c r="C6" s="164">
        <f>AVERAGE(Summary_GTR1!K16:R16)</f>
        <v>-3.5977697554938209E-3</v>
      </c>
      <c r="E6" s="159">
        <v>43395</v>
      </c>
      <c r="F6" s="164">
        <f>AVERAGE(Summary_GTR2!K15:R15)</f>
        <v>2.7263406257355266E-3</v>
      </c>
    </row>
    <row r="7" spans="2:6" x14ac:dyDescent="0.2">
      <c r="B7" s="159">
        <v>43395</v>
      </c>
      <c r="C7" s="164">
        <f>AVERAGE(Summary_GTR1!K17:R17)</f>
        <v>-1.4367678093440556E-3</v>
      </c>
      <c r="E7" s="159">
        <v>43398</v>
      </c>
      <c r="F7" s="164">
        <f>AVERAGE(Summary_GTR2!K16:R16)</f>
        <v>3.881054115281557E-3</v>
      </c>
    </row>
    <row r="8" spans="2:6" x14ac:dyDescent="0.2">
      <c r="B8" s="174">
        <v>43399</v>
      </c>
      <c r="C8" s="165">
        <f>AVERAGE(Summary_GTR1!K18:R18)</f>
        <v>2.9530052409932894E-3</v>
      </c>
      <c r="E8" s="174">
        <v>43399</v>
      </c>
      <c r="F8" s="165">
        <f>AVERAGE(Summary_GTR2!K17:R17)</f>
        <v>-2.4608060362466128E-3</v>
      </c>
    </row>
    <row r="9" spans="2:6" x14ac:dyDescent="0.2">
      <c r="B9" s="160">
        <v>43409</v>
      </c>
      <c r="C9" s="164">
        <f>AVERAGE(Summary_GTR1!K19:R19)</f>
        <v>-9.5944661181220081E-4</v>
      </c>
      <c r="E9" s="160">
        <v>43409</v>
      </c>
      <c r="F9" s="164">
        <f>AVERAGE(Summary_GTR2!K18:R18)</f>
        <v>-5.2427515382846472E-3</v>
      </c>
    </row>
    <row r="10" spans="2:6" x14ac:dyDescent="0.2">
      <c r="B10" s="160">
        <v>43419</v>
      </c>
      <c r="C10" s="164">
        <f>AVERAGE(Summary_GTR1!K20:R20)</f>
        <v>-2.5763685848329415E-3</v>
      </c>
      <c r="E10" s="160">
        <v>43410</v>
      </c>
      <c r="F10" s="164">
        <f>AVERAGE(Summary_GTR2!K19:R19)</f>
        <v>-6.0782741649569871E-3</v>
      </c>
    </row>
    <row r="11" spans="2:6" x14ac:dyDescent="0.2">
      <c r="B11" s="160">
        <v>43431</v>
      </c>
      <c r="C11" s="164">
        <f>AVERAGE(Summary_GTR1!K21:R21)</f>
        <v>-6.0220604752361934E-3</v>
      </c>
      <c r="E11" s="160">
        <v>43431</v>
      </c>
      <c r="F11" s="164">
        <f>AVERAGE(Summary_GTR2!K20:R20)</f>
        <v>-5.7196495565736694E-3</v>
      </c>
    </row>
    <row r="12" spans="2:6" x14ac:dyDescent="0.2">
      <c r="B12" s="160">
        <v>43446</v>
      </c>
      <c r="C12" s="164">
        <f>AVERAGE(Summary_GTR1!K22:R22)</f>
        <v>-1.5707737332006505E-3</v>
      </c>
      <c r="E12" s="160">
        <v>43431</v>
      </c>
      <c r="F12" s="164">
        <f>AVERAGE(Summary_GTR2!K21:R21)</f>
        <v>-6.3895004547817047E-3</v>
      </c>
    </row>
    <row r="13" spans="2:6" x14ac:dyDescent="0.2">
      <c r="B13" s="160">
        <v>43473</v>
      </c>
      <c r="C13" s="164">
        <f>AVERAGE(Summary_GTR1!K23:R23)</f>
        <v>-7.2386925047968759E-3</v>
      </c>
      <c r="E13" s="160">
        <v>43529</v>
      </c>
      <c r="F13" s="164">
        <f>AVERAGE(Summary_GTR2!K22:R22)</f>
        <v>-8.8354085590144071E-3</v>
      </c>
    </row>
    <row r="14" spans="2:6" x14ac:dyDescent="0.2">
      <c r="B14" s="160">
        <v>43489</v>
      </c>
      <c r="C14" s="164">
        <f>AVERAGE(Summary_GTR1!K24:R24)</f>
        <v>-2.3972119415064386E-3</v>
      </c>
      <c r="E14" s="160">
        <v>43542</v>
      </c>
      <c r="F14" s="164">
        <f>AVERAGE(Summary_GTR2!K23:R23)</f>
        <v>-4.4044838452988039E-3</v>
      </c>
    </row>
    <row r="15" spans="2:6" x14ac:dyDescent="0.2">
      <c r="B15" s="160">
        <v>43528</v>
      </c>
      <c r="C15" s="164">
        <f>AVERAGE(Summary_GTR1!K25:R25)</f>
        <v>-7.9360222558658572E-3</v>
      </c>
      <c r="E15" s="160">
        <v>43577</v>
      </c>
      <c r="F15" s="164">
        <f>AVERAGE(Summary_GTR2!K24:R24)</f>
        <v>-7.7542292332366952E-3</v>
      </c>
    </row>
    <row r="16" spans="2:6" x14ac:dyDescent="0.2">
      <c r="B16" s="160">
        <v>43541</v>
      </c>
      <c r="C16" s="164">
        <f>AVERAGE(Summary_GTR1!K26:R26)</f>
        <v>-3.3157733813055368E-3</v>
      </c>
      <c r="E16" s="160">
        <v>43577</v>
      </c>
      <c r="F16" s="164">
        <f>AVERAGE(Summary_GTR2!K25:R25)</f>
        <v>-6.3275126704839119E-3</v>
      </c>
    </row>
    <row r="17" spans="2:6" x14ac:dyDescent="0.2">
      <c r="B17" s="160">
        <v>43566</v>
      </c>
      <c r="C17" s="164">
        <f>AVERAGE(Summary_GTR1!K27:R27)</f>
        <v>-4.4548612342210775E-3</v>
      </c>
      <c r="E17" s="160">
        <v>43613</v>
      </c>
      <c r="F17" s="164">
        <f>AVERAGE(Summary_GTR2!K26:R26)</f>
        <v>-6.6628005699621851E-4</v>
      </c>
    </row>
    <row r="18" spans="2:6" x14ac:dyDescent="0.2">
      <c r="B18" s="160">
        <v>43577</v>
      </c>
      <c r="C18" s="164">
        <f>AVERAGE(Summary_GTR1!K28:R28)</f>
        <v>2.507313639997788E-3</v>
      </c>
      <c r="E18" s="160">
        <v>43670</v>
      </c>
      <c r="F18" s="164">
        <f>AVERAGE(Summary_GTR2!K27:R27)</f>
        <v>-8.4643029307773787E-5</v>
      </c>
    </row>
    <row r="19" spans="2:6" x14ac:dyDescent="0.2">
      <c r="B19" s="160">
        <v>43592</v>
      </c>
      <c r="C19" s="164">
        <f>AVERAGE(Summary_GTR1!K29:R29)</f>
        <v>1.599855106018247E-2</v>
      </c>
      <c r="E19" s="160">
        <v>43739</v>
      </c>
      <c r="F19" s="164">
        <f>AVERAGE(Summary_GTR2!K28:R28)</f>
        <v>2.8220686827400143E-3</v>
      </c>
    </row>
    <row r="20" spans="2:6" x14ac:dyDescent="0.2">
      <c r="B20" s="161">
        <v>43598</v>
      </c>
      <c r="C20" s="164">
        <f>AVERAGE(Summary_GTR1!K30:R30)</f>
        <v>-5.9376840674661979E-3</v>
      </c>
      <c r="E20" s="160">
        <v>43752</v>
      </c>
      <c r="F20" s="164">
        <f>AVERAGE(Summary_GTR2!K29:R29)</f>
        <v>-2.4284800003333828E-4</v>
      </c>
    </row>
    <row r="21" spans="2:6" x14ac:dyDescent="0.2">
      <c r="B21" s="160">
        <v>43598</v>
      </c>
      <c r="C21" s="164">
        <f>AVERAGE(Summary_GTR1!K31:R31)</f>
        <v>-5.7406164449367936E-3</v>
      </c>
      <c r="E21" s="160">
        <v>43783</v>
      </c>
      <c r="F21" s="164">
        <f>AVERAGE(Summary_GTR2!K30:R30)</f>
        <v>-7.6229311865788629E-4</v>
      </c>
    </row>
    <row r="22" spans="2:6" x14ac:dyDescent="0.2">
      <c r="B22" s="160">
        <v>43647</v>
      </c>
      <c r="C22" s="164">
        <f>AVERAGE(Summary_GTR1!K32:R32)</f>
        <v>-4.5323248827667251E-3</v>
      </c>
      <c r="E22" s="160">
        <v>43806</v>
      </c>
      <c r="F22" s="164">
        <f>AVERAGE(Summary_GTR2!K31:R31)</f>
        <v>-3.5698155321811226E-3</v>
      </c>
    </row>
    <row r="23" spans="2:6" x14ac:dyDescent="0.2">
      <c r="B23" s="160">
        <v>43663</v>
      </c>
      <c r="C23" s="164">
        <f>AVERAGE(Summary_GTR1!K33:R33)</f>
        <v>-5.5357026332613218E-3</v>
      </c>
      <c r="E23" s="160">
        <v>43839</v>
      </c>
      <c r="F23" s="164">
        <f>AVERAGE(Summary_GTR2!K32:R32)</f>
        <v>-4.7389923374074466E-3</v>
      </c>
    </row>
    <row r="24" spans="2:6" x14ac:dyDescent="0.2">
      <c r="B24" s="160">
        <v>43691</v>
      </c>
      <c r="C24" s="164">
        <f>AVERAGE(Summary_GTR1!K34:R34)</f>
        <v>-4.1980925358051646E-3</v>
      </c>
      <c r="E24" s="160">
        <v>43864</v>
      </c>
      <c r="F24" s="164">
        <f>AVERAGE(Summary_GTR2!K33:R33)</f>
        <v>2.7733910705809808E-3</v>
      </c>
    </row>
    <row r="25" spans="2:6" x14ac:dyDescent="0.2">
      <c r="B25" s="160">
        <v>43746</v>
      </c>
      <c r="C25" s="164">
        <f>AVERAGE(Summary_GTR1!K35:R35)</f>
        <v>1.3366832453791944E-3</v>
      </c>
      <c r="E25" s="160">
        <v>43895</v>
      </c>
      <c r="F25" s="164">
        <f>AVERAGE(Summary_GTR2!K34:R34)</f>
        <v>1.4873357347731375E-3</v>
      </c>
    </row>
    <row r="26" spans="2:6" x14ac:dyDescent="0.2">
      <c r="B26" s="160">
        <v>43752</v>
      </c>
      <c r="C26" s="164">
        <f>AVERAGE(Summary_GTR1!K36:R36)</f>
        <v>1.0380221954795071E-3</v>
      </c>
      <c r="E26" s="160">
        <v>43930</v>
      </c>
      <c r="F26" s="164">
        <f>AVERAGE(Summary_GTR2!K35:R35)</f>
        <v>1.2186075050082956E-4</v>
      </c>
    </row>
    <row r="27" spans="2:6" x14ac:dyDescent="0.2">
      <c r="B27" s="160">
        <v>43776</v>
      </c>
      <c r="C27" s="164">
        <f>AVERAGE(Summary_GTR1!K37:R37)</f>
        <v>-1.8863773660534738E-3</v>
      </c>
      <c r="E27" s="160">
        <v>43942</v>
      </c>
      <c r="F27" s="164">
        <f>AVERAGE(Summary_GTR2!K36:R36)</f>
        <v>2.7267598792105885E-3</v>
      </c>
    </row>
    <row r="28" spans="2:6" x14ac:dyDescent="0.2">
      <c r="B28" s="160">
        <v>43839</v>
      </c>
      <c r="C28" s="164">
        <f>AVERAGE(Summary_GTR1!K38:R38)</f>
        <v>-1.4404005376288248E-3</v>
      </c>
      <c r="E28" s="160">
        <v>43978</v>
      </c>
      <c r="F28" s="164">
        <f>AVERAGE(Summary_GTR2!K37:R37)</f>
        <v>1.1929250943047837E-3</v>
      </c>
    </row>
    <row r="29" spans="2:6" x14ac:dyDescent="0.2">
      <c r="B29" s="160">
        <v>43848</v>
      </c>
      <c r="C29" s="164">
        <f>AVERAGE(Summary_GTR1!K39:R39)</f>
        <v>-8.3756922283782786E-4</v>
      </c>
      <c r="E29" s="160">
        <v>43999</v>
      </c>
      <c r="F29" s="164">
        <f>AVERAGE(Summary_GTR2!K38:R38)</f>
        <v>-8.4952517333310162E-4</v>
      </c>
    </row>
    <row r="30" spans="2:6" x14ac:dyDescent="0.2">
      <c r="B30" s="160">
        <v>43857</v>
      </c>
      <c r="C30" s="164">
        <f>AVERAGE(Summary_GTR1!K40:R40)</f>
        <v>-4.2040833028375024E-3</v>
      </c>
      <c r="E30" s="160">
        <v>44012</v>
      </c>
      <c r="F30" s="164">
        <f>AVERAGE(Summary_GTR2!K39:R39)</f>
        <v>1.5759175370306661E-3</v>
      </c>
    </row>
    <row r="31" spans="2:6" x14ac:dyDescent="0.2">
      <c r="B31" s="160">
        <v>43864</v>
      </c>
      <c r="C31" s="164">
        <f>AVERAGE(Summary_GTR1!K41:R41)</f>
        <v>2.2607073484707568E-3</v>
      </c>
      <c r="E31" s="160">
        <v>44018</v>
      </c>
      <c r="F31" s="164">
        <f>AVERAGE(Summary_GTR2!K40:R40)</f>
        <v>8.3472056781698778E-3</v>
      </c>
    </row>
    <row r="32" spans="2:6" x14ac:dyDescent="0.2">
      <c r="B32" s="160">
        <v>43896</v>
      </c>
      <c r="C32" s="164">
        <f>AVERAGE(Summary_GTR1!K42:R42)</f>
        <v>-2.010587725903637E-3</v>
      </c>
      <c r="E32" s="160">
        <v>44018</v>
      </c>
      <c r="F32" s="164">
        <f>AVERAGE(Summary_GTR2!K41:R41)</f>
        <v>-1.1005162623153042E-3</v>
      </c>
    </row>
    <row r="33" spans="2:6" x14ac:dyDescent="0.2">
      <c r="B33" s="160">
        <v>43942</v>
      </c>
      <c r="C33" s="164">
        <f>AVERAGE(Summary_GTR1!K43:R43)</f>
        <v>-2.7015301841622208E-4</v>
      </c>
      <c r="E33" s="160">
        <v>44039</v>
      </c>
      <c r="F33" s="164">
        <f>AVERAGE(Summary_GTR2!K42:R42)</f>
        <v>8.0850881387812823E-3</v>
      </c>
    </row>
    <row r="34" spans="2:6" x14ac:dyDescent="0.2">
      <c r="B34" s="162">
        <v>43973</v>
      </c>
      <c r="C34" s="164">
        <f>AVERAGE(Summary_GTR1!K44:R44)</f>
        <v>-3.101154571348505E-3</v>
      </c>
      <c r="E34" s="160">
        <v>44050</v>
      </c>
      <c r="F34" s="164">
        <f>AVERAGE(Summary_GTR2!K43:R43)</f>
        <v>6.7541752446884928E-3</v>
      </c>
    </row>
    <row r="35" spans="2:6" x14ac:dyDescent="0.2">
      <c r="B35" s="160">
        <v>43997</v>
      </c>
      <c r="C35" s="164">
        <f>AVERAGE(Summary_GTR1!K45:R45)</f>
        <v>-2.3617820541804724E-4</v>
      </c>
      <c r="E35" s="160">
        <v>44067</v>
      </c>
      <c r="F35" s="164">
        <f>AVERAGE(Summary_GTR2!K44:R44)</f>
        <v>2.4985366704934342E-3</v>
      </c>
    </row>
    <row r="36" spans="2:6" x14ac:dyDescent="0.2">
      <c r="B36" s="160">
        <v>44012</v>
      </c>
      <c r="C36" s="164">
        <f>AVERAGE(Summary_GTR1!K46:R46)</f>
        <v>5.6529481687586647E-4</v>
      </c>
      <c r="E36" s="160">
        <v>44110</v>
      </c>
      <c r="F36" s="164">
        <f>AVERAGE(Summary_GTR2!K45:R45)</f>
        <v>7.9643225588135746E-3</v>
      </c>
    </row>
    <row r="37" spans="2:6" x14ac:dyDescent="0.2">
      <c r="B37" s="160">
        <v>44018</v>
      </c>
      <c r="C37" s="164">
        <f>AVERAGE(Summary_GTR1!K47:R47)</f>
        <v>-1.6387998680241767E-3</v>
      </c>
      <c r="E37" s="160">
        <v>44115</v>
      </c>
      <c r="F37" s="164">
        <f>AVERAGE(Summary_GTR2!K46:R46)</f>
        <v>4.5762566258244208E-3</v>
      </c>
    </row>
    <row r="38" spans="2:6" x14ac:dyDescent="0.2">
      <c r="B38" s="160">
        <v>44033</v>
      </c>
      <c r="C38" s="164">
        <f>AVERAGE(Summary_GTR1!K48:R48)</f>
        <v>-3.4185484170342617E-3</v>
      </c>
      <c r="E38" s="160">
        <v>44139</v>
      </c>
      <c r="F38" s="164">
        <f>AVERAGE(Summary_GTR2!K47:R47)</f>
        <v>3.8968449917006764E-4</v>
      </c>
    </row>
    <row r="39" spans="2:6" x14ac:dyDescent="0.2">
      <c r="B39" s="160">
        <v>44039</v>
      </c>
      <c r="C39" s="164">
        <f>AVERAGE(Summary_GTR1!K49:R49)</f>
        <v>-3.8709232007119732E-3</v>
      </c>
      <c r="E39" s="160">
        <v>44153</v>
      </c>
      <c r="F39" s="164">
        <f>AVERAGE(Summary_GTR2!K48:R48)</f>
        <v>-1.4876469170043288E-3</v>
      </c>
    </row>
    <row r="40" spans="2:6" x14ac:dyDescent="0.2">
      <c r="B40" s="160">
        <v>44061</v>
      </c>
      <c r="C40" s="164">
        <f>AVERAGE(Summary_GTR1!K50:R50)</f>
        <v>2.1383218156973971E-3</v>
      </c>
      <c r="E40" s="160">
        <v>44217</v>
      </c>
      <c r="F40" s="164">
        <f>AVERAGE(Summary_GTR2!K49:R49)</f>
        <v>-1.1687550582945849E-3</v>
      </c>
    </row>
    <row r="41" spans="2:6" x14ac:dyDescent="0.2">
      <c r="B41" s="160">
        <v>44082</v>
      </c>
      <c r="C41" s="164">
        <f>AVERAGE(Summary_GTR1!K51:R51)</f>
        <v>-3.1391603073074731E-3</v>
      </c>
      <c r="E41" s="160">
        <v>44241</v>
      </c>
      <c r="F41" s="164">
        <f>AVERAGE(Summary_GTR2!K50:R50)</f>
        <v>7.5133264429538826E-5</v>
      </c>
    </row>
    <row r="42" spans="2:6" x14ac:dyDescent="0.2">
      <c r="B42" s="160">
        <v>44116</v>
      </c>
      <c r="C42" s="164">
        <f>AVERAGE(Summary_GTR1!K52:R52)</f>
        <v>-2.8739563033296058E-3</v>
      </c>
      <c r="E42" s="186">
        <v>44278</v>
      </c>
      <c r="F42" s="187">
        <f>AVERAGE(Summary_GTR2!K51:R51)</f>
        <v>-3.7337220717818254E-3</v>
      </c>
    </row>
    <row r="43" spans="2:6" x14ac:dyDescent="0.2">
      <c r="B43" s="160">
        <v>44138</v>
      </c>
      <c r="C43" s="164">
        <f>AVERAGE(Summary_GTR1!K53:R53)</f>
        <v>-5.0654283677580014E-4</v>
      </c>
      <c r="E43" s="186">
        <v>44313</v>
      </c>
      <c r="F43" s="187">
        <f>AVERAGE(Summary_GTR2!K52:R52)</f>
        <v>-9.8393538287126214E-3</v>
      </c>
    </row>
    <row r="44" spans="2:6" x14ac:dyDescent="0.2">
      <c r="B44" s="160">
        <v>44153</v>
      </c>
      <c r="C44" s="164">
        <f>AVERAGE(Summary_GTR1!K54:R54)</f>
        <v>-5.4094482629957197E-4</v>
      </c>
      <c r="E44" s="160">
        <v>44321</v>
      </c>
      <c r="F44" s="164">
        <f>AVERAGE(Summary_GTR2!K53:R53)</f>
        <v>-6.3715163966637928E-3</v>
      </c>
    </row>
    <row r="45" spans="2:6" x14ac:dyDescent="0.2">
      <c r="B45" s="160">
        <v>44208</v>
      </c>
      <c r="C45" s="164">
        <f>AVERAGE(Summary_GTR1!K55:R55)</f>
        <v>-5.0417926971605687E-3</v>
      </c>
      <c r="E45" s="160">
        <v>44325</v>
      </c>
      <c r="F45" s="164">
        <f>AVERAGE(Summary_GTR2!K54:R54)</f>
        <v>-1.0842195010001374E-2</v>
      </c>
    </row>
    <row r="46" spans="2:6" x14ac:dyDescent="0.2">
      <c r="B46" s="160">
        <v>44222</v>
      </c>
      <c r="C46" s="164">
        <f>AVERAGE(Summary_GTR1!K56:R56)</f>
        <v>-1.6702552288058864E-3</v>
      </c>
      <c r="E46" s="160">
        <v>44362</v>
      </c>
      <c r="F46" s="164">
        <f>AVERAGE(Summary_GTR2!K55:R55)</f>
        <v>-5.768768548540637E-3</v>
      </c>
    </row>
    <row r="47" spans="2:6" x14ac:dyDescent="0.2">
      <c r="B47" s="160">
        <v>44238</v>
      </c>
      <c r="C47" s="164">
        <f>AVERAGE(Summary_GTR1!K57:R57)</f>
        <v>-4.8240579997740896E-3</v>
      </c>
      <c r="E47" s="184">
        <v>44397</v>
      </c>
      <c r="F47" s="185">
        <f>AVERAGE(Summary_GTR2!K56:R56)</f>
        <v>-3.8643826686510091E-3</v>
      </c>
    </row>
    <row r="48" spans="2:6" x14ac:dyDescent="0.2">
      <c r="B48" s="160">
        <v>44241</v>
      </c>
      <c r="C48" s="164">
        <f>AVERAGE(Summary_GTR1!K58:R58)</f>
        <v>1.1780231236202532E-4</v>
      </c>
      <c r="E48" s="160">
        <v>44473</v>
      </c>
      <c r="F48" s="164">
        <f>AVERAGE(Summary_GTR2!K57:R57)</f>
        <v>-4.8326151870628498E-4</v>
      </c>
    </row>
    <row r="49" spans="2:6" x14ac:dyDescent="0.2">
      <c r="B49" s="160">
        <v>44242</v>
      </c>
      <c r="C49" s="164">
        <f>AVERAGE(Summary_GTR1!K59:R59)</f>
        <v>-3.0522780164708857E-3</v>
      </c>
      <c r="E49" s="190">
        <v>44676</v>
      </c>
      <c r="F49" s="236">
        <f>AVERAGE(Summary_GTR2!K58:R58)</f>
        <v>-5.7243777540998131E-4</v>
      </c>
    </row>
    <row r="50" spans="2:6" x14ac:dyDescent="0.2">
      <c r="B50" s="186">
        <v>44278</v>
      </c>
      <c r="C50" s="187">
        <f>AVERAGE(Summary_GTR1!K60:R60)</f>
        <v>-8.4217977511739928E-4</v>
      </c>
      <c r="E50" s="190">
        <v>44848</v>
      </c>
      <c r="F50" s="236">
        <f>AVERAGE(Summary_GTR2!K59:R59)</f>
        <v>-1.2290253666953771E-3</v>
      </c>
    </row>
    <row r="51" spans="2:6" x14ac:dyDescent="0.2">
      <c r="B51" s="186">
        <v>44294</v>
      </c>
      <c r="C51" s="187">
        <f>AVERAGE(Summary_GTR1!K61:R61)</f>
        <v>-2.5160746562856717E-3</v>
      </c>
      <c r="E51" s="160">
        <v>44883</v>
      </c>
      <c r="F51" s="237">
        <f>AVERAGE(Summary_GTR2!K60:R60)</f>
        <v>-1.8183910347926296E-3</v>
      </c>
    </row>
    <row r="52" spans="2:6" x14ac:dyDescent="0.2">
      <c r="B52" s="160">
        <v>44321</v>
      </c>
      <c r="C52" s="164">
        <f>AVERAGE(Summary_GTR1!K62:R62)</f>
        <v>-7.4501411461099787E-3</v>
      </c>
      <c r="E52" s="160">
        <v>44999</v>
      </c>
      <c r="F52" s="237">
        <f>AVERAGE(Summary_GTR2!K61:R61)</f>
        <v>-7.256775057463638E-3</v>
      </c>
    </row>
    <row r="53" spans="2:6" x14ac:dyDescent="0.2">
      <c r="B53" s="160">
        <v>44325</v>
      </c>
      <c r="C53" s="164">
        <f>AVERAGE(Summary_GTR1!K63:R63)</f>
        <v>-9.7995083871131733E-3</v>
      </c>
      <c r="E53" s="160">
        <v>45076</v>
      </c>
      <c r="F53" s="237">
        <f>AVERAGE(Summary_GTR2!K62:R62)</f>
        <v>-2.8046598251225408E-3</v>
      </c>
    </row>
    <row r="54" spans="2:6" x14ac:dyDescent="0.2">
      <c r="B54" s="160">
        <v>44364</v>
      </c>
      <c r="C54" s="164">
        <f>AVERAGE(Summary_GTR1!K64:R64)</f>
        <v>-5.5391758677952041E-3</v>
      </c>
      <c r="E54" s="160">
        <v>45090</v>
      </c>
      <c r="F54" s="237">
        <f>AVERAGE(Summary_GTR2!K63:R63)</f>
        <v>-2.9233936935814386E-4</v>
      </c>
    </row>
    <row r="55" spans="2:6" x14ac:dyDescent="0.2">
      <c r="B55" s="184">
        <v>44390</v>
      </c>
      <c r="C55" s="185">
        <f>AVERAGE(Summary_GTR1!K65:R65)</f>
        <v>-1.0026389521166981E-2</v>
      </c>
      <c r="E55" s="160">
        <v>45096</v>
      </c>
      <c r="F55" s="237">
        <f>AVERAGE(Summary_GTR2!K64:R64)</f>
        <v>-1.8026167988400704E-3</v>
      </c>
    </row>
    <row r="56" spans="2:6" x14ac:dyDescent="0.2">
      <c r="B56" s="184">
        <v>44391</v>
      </c>
      <c r="C56" s="185">
        <f>AVERAGE(Summary_GTR1!K66:R66)</f>
        <v>-1.0188192147812594E-2</v>
      </c>
    </row>
    <row r="57" spans="2:6" x14ac:dyDescent="0.2">
      <c r="B57" s="184">
        <v>44396</v>
      </c>
      <c r="C57" s="185">
        <f>AVERAGE(Summary_GTR1!K67:R67)</f>
        <v>-8.6664830822160421E-3</v>
      </c>
    </row>
    <row r="58" spans="2:6" x14ac:dyDescent="0.2">
      <c r="B58" s="160">
        <v>44453</v>
      </c>
      <c r="C58" s="164">
        <f>AVERAGE(Summary_GTR1!K68:R68)</f>
        <v>-7.9347938965653869E-3</v>
      </c>
    </row>
    <row r="59" spans="2:6" x14ac:dyDescent="0.2">
      <c r="B59" s="160">
        <v>44494</v>
      </c>
      <c r="C59" s="164">
        <f>AVERAGE(Summary_GTR1!K69:R69)</f>
        <v>-3.7903607101128362E-3</v>
      </c>
    </row>
    <row r="60" spans="2:6" x14ac:dyDescent="0.2">
      <c r="B60" s="188">
        <v>44676</v>
      </c>
      <c r="C60" s="189">
        <f>AVERAGE(Summary_GTR1!K70:R70)</f>
        <v>-2.2445717807467597E-3</v>
      </c>
    </row>
    <row r="61" spans="2:6" x14ac:dyDescent="0.2">
      <c r="B61" s="184">
        <v>44848</v>
      </c>
      <c r="C61" s="185">
        <f>AVERAGE(Summary_GTR1!K71:R71)</f>
        <v>-9.3135228528139768E-3</v>
      </c>
    </row>
    <row r="62" spans="2:6" x14ac:dyDescent="0.2">
      <c r="B62" s="184">
        <v>44852</v>
      </c>
      <c r="C62" s="185">
        <f>AVERAGE(Summary_GTR1!K72:R72)</f>
        <v>-1.3515220076166734E-2</v>
      </c>
    </row>
    <row r="63" spans="2:6" x14ac:dyDescent="0.2">
      <c r="B63" s="160">
        <v>44869</v>
      </c>
      <c r="C63" s="210">
        <f>AVERAGE(Summary_GTR1!K73:R73)</f>
        <v>-3.717129960882623E-3</v>
      </c>
    </row>
    <row r="64" spans="2:6" x14ac:dyDescent="0.2">
      <c r="B64" s="160">
        <v>44898</v>
      </c>
      <c r="C64" s="210">
        <f>AVERAGE(Summary_GTR1!K74:R74)</f>
        <v>-1.8140411128370754E-3</v>
      </c>
    </row>
    <row r="65" spans="2:3" x14ac:dyDescent="0.2">
      <c r="B65" s="184">
        <v>44999</v>
      </c>
      <c r="C65" s="185">
        <f>AVERAGE(Summary_GTR1!K75:R75)</f>
        <v>-9.9491451713231982E-3</v>
      </c>
    </row>
    <row r="66" spans="2:3" x14ac:dyDescent="0.2">
      <c r="B66" s="184">
        <v>45037</v>
      </c>
      <c r="C66" s="185">
        <f>AVERAGE(Summary_GTR1!K76:R76)</f>
        <v>-1.0831667896430627E-2</v>
      </c>
    </row>
    <row r="67" spans="2:3" x14ac:dyDescent="0.2">
      <c r="B67" s="160">
        <v>45076</v>
      </c>
      <c r="C67" s="235">
        <f>AVERAGE(Summary_GTR1!K77:R77)</f>
        <v>-7.0460708376001296E-3</v>
      </c>
    </row>
    <row r="68" spans="2:3" x14ac:dyDescent="0.2">
      <c r="B68" s="160">
        <v>45090</v>
      </c>
      <c r="C68" s="235">
        <f>AVERAGE(Summary_GTR1!K78:R78)</f>
        <v>-7.671037103720843E-3</v>
      </c>
    </row>
    <row r="69" spans="2:3" x14ac:dyDescent="0.2">
      <c r="B69" s="160">
        <v>45096</v>
      </c>
      <c r="C69" s="235">
        <f>AVERAGE(Summary_GTR1!K79:R79)</f>
        <v>-7.2272750954909398E-3</v>
      </c>
    </row>
    <row r="70" spans="2:3" x14ac:dyDescent="0.2">
      <c r="B70" s="234"/>
      <c r="C70" s="235"/>
    </row>
    <row r="71" spans="2:3" x14ac:dyDescent="0.2">
      <c r="B71" s="234"/>
      <c r="C71" s="235"/>
    </row>
    <row r="72" spans="2:3" x14ac:dyDescent="0.2">
      <c r="B72" s="234"/>
      <c r="C72" s="235"/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48A9-5135-454A-89A1-A5508188845F}">
  <dimension ref="B2:AF75"/>
  <sheetViews>
    <sheetView showGridLines="0" zoomScale="90" zoomScaleNormal="90" workbookViewId="0">
      <selection activeCell="B66" sqref="B66"/>
    </sheetView>
  </sheetViews>
  <sheetFormatPr defaultColWidth="9.140625" defaultRowHeight="12.75" x14ac:dyDescent="0.2"/>
  <cols>
    <col min="1" max="1" width="9.140625" style="54"/>
    <col min="2" max="2" width="19.28515625" style="38" bestFit="1" customWidth="1"/>
    <col min="3" max="10" width="9.140625" style="54"/>
    <col min="11" max="11" width="12" style="38" bestFit="1" customWidth="1"/>
    <col min="12" max="18" width="9.140625" style="38"/>
    <col min="19" max="19" width="31.28515625" style="54" bestFit="1" customWidth="1"/>
    <col min="20" max="16384" width="9.140625" style="54"/>
  </cols>
  <sheetData>
    <row r="2" spans="2:19" ht="15" x14ac:dyDescent="0.25">
      <c r="B2" s="254" t="s">
        <v>6</v>
      </c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</row>
    <row r="3" spans="2:19" ht="13.5" thickBot="1" x14ac:dyDescent="0.25"/>
    <row r="4" spans="2:19" x14ac:dyDescent="0.2">
      <c r="C4" s="251" t="s">
        <v>59</v>
      </c>
      <c r="D4" s="252"/>
      <c r="E4" s="252"/>
      <c r="F4" s="252"/>
      <c r="G4" s="252"/>
      <c r="H4" s="252"/>
      <c r="I4" s="252"/>
      <c r="J4" s="253"/>
    </row>
    <row r="5" spans="2:19" x14ac:dyDescent="0.2">
      <c r="C5" s="72" t="s">
        <v>61</v>
      </c>
      <c r="D5" s="71" t="s">
        <v>62</v>
      </c>
      <c r="E5" s="71" t="s">
        <v>63</v>
      </c>
      <c r="F5" s="71" t="s">
        <v>64</v>
      </c>
      <c r="G5" s="71" t="s">
        <v>65</v>
      </c>
      <c r="H5" s="71" t="s">
        <v>66</v>
      </c>
      <c r="I5" s="71" t="s">
        <v>67</v>
      </c>
      <c r="J5" s="73" t="s">
        <v>68</v>
      </c>
    </row>
    <row r="6" spans="2:19" x14ac:dyDescent="0.2">
      <c r="B6" s="74" t="s">
        <v>56</v>
      </c>
      <c r="C6" s="75">
        <f>AVERAGE(C14:C18)</f>
        <v>0.95010709122747716</v>
      </c>
      <c r="D6" s="76">
        <f t="shared" ref="D6:J6" si="0">AVERAGE(D14:D18)</f>
        <v>0.81344464365508795</v>
      </c>
      <c r="E6" s="76">
        <f t="shared" si="0"/>
        <v>0.71140542715287691</v>
      </c>
      <c r="F6" s="76">
        <f t="shared" si="0"/>
        <v>0.68253741409284241</v>
      </c>
      <c r="G6" s="76">
        <f t="shared" si="0"/>
        <v>0.67450856015975735</v>
      </c>
      <c r="H6" s="76">
        <f t="shared" si="0"/>
        <v>0.67479959719991478</v>
      </c>
      <c r="I6" s="76">
        <f t="shared" si="0"/>
        <v>0.67843987507083292</v>
      </c>
      <c r="J6" s="77">
        <f t="shared" si="0"/>
        <v>0.67902630286371002</v>
      </c>
    </row>
    <row r="7" spans="2:19" ht="13.5" thickBot="1" x14ac:dyDescent="0.25">
      <c r="B7" s="70" t="s">
        <v>55</v>
      </c>
      <c r="C7" s="78">
        <f t="shared" ref="C7:J7" si="1">STDEV(C14:C18)/C6</f>
        <v>3.7155059018354804E-3</v>
      </c>
      <c r="D7" s="79">
        <f t="shared" si="1"/>
        <v>2.8064106030692743E-3</v>
      </c>
      <c r="E7" s="79">
        <f t="shared" si="1"/>
        <v>2.6798781307596242E-3</v>
      </c>
      <c r="F7" s="79">
        <f t="shared" si="1"/>
        <v>2.6456479887382537E-3</v>
      </c>
      <c r="G7" s="79">
        <f t="shared" si="1"/>
        <v>3.5207940871891589E-3</v>
      </c>
      <c r="H7" s="79">
        <f t="shared" si="1"/>
        <v>3.1602466321419115E-3</v>
      </c>
      <c r="I7" s="79">
        <f t="shared" si="1"/>
        <v>3.9008607976430583E-3</v>
      </c>
      <c r="J7" s="80">
        <f t="shared" si="1"/>
        <v>3.2168120031417814E-3</v>
      </c>
    </row>
    <row r="8" spans="2:19" x14ac:dyDescent="0.2">
      <c r="C8" s="56"/>
      <c r="D8" s="56"/>
      <c r="E8" s="56"/>
      <c r="F8" s="56"/>
      <c r="G8" s="56"/>
      <c r="H8" s="56"/>
      <c r="I8" s="56"/>
      <c r="J8" s="56"/>
    </row>
    <row r="10" spans="2:19" ht="13.5" thickBot="1" x14ac:dyDescent="0.25"/>
    <row r="11" spans="2:19" x14ac:dyDescent="0.2">
      <c r="C11" s="245" t="s">
        <v>59</v>
      </c>
      <c r="D11" s="246"/>
      <c r="E11" s="246"/>
      <c r="F11" s="246"/>
      <c r="G11" s="246"/>
      <c r="H11" s="246"/>
      <c r="I11" s="246"/>
      <c r="J11" s="247"/>
      <c r="K11" s="242" t="s">
        <v>57</v>
      </c>
      <c r="L11" s="243"/>
      <c r="M11" s="243"/>
      <c r="N11" s="243"/>
      <c r="O11" s="243"/>
      <c r="P11" s="243"/>
      <c r="Q11" s="243"/>
      <c r="R11" s="244"/>
    </row>
    <row r="12" spans="2:19" x14ac:dyDescent="0.2">
      <c r="B12" s="63" t="s">
        <v>54</v>
      </c>
      <c r="C12" s="81">
        <v>60</v>
      </c>
      <c r="D12" s="82">
        <v>70</v>
      </c>
      <c r="E12" s="82">
        <v>100</v>
      </c>
      <c r="F12" s="82">
        <v>120</v>
      </c>
      <c r="G12" s="82">
        <v>150</v>
      </c>
      <c r="H12" s="82">
        <v>170</v>
      </c>
      <c r="I12" s="82">
        <v>200</v>
      </c>
      <c r="J12" s="83">
        <v>226</v>
      </c>
      <c r="K12" s="108">
        <v>60</v>
      </c>
      <c r="L12" s="109">
        <v>70</v>
      </c>
      <c r="M12" s="109">
        <v>100</v>
      </c>
      <c r="N12" s="109">
        <v>120</v>
      </c>
      <c r="O12" s="109">
        <v>150</v>
      </c>
      <c r="P12" s="109">
        <v>170</v>
      </c>
      <c r="Q12" s="109">
        <v>200</v>
      </c>
      <c r="R12" s="110">
        <v>226</v>
      </c>
    </row>
    <row r="13" spans="2:19" ht="13.5" thickBot="1" x14ac:dyDescent="0.25">
      <c r="B13" s="62" t="s">
        <v>60</v>
      </c>
      <c r="C13" s="84" t="s">
        <v>3</v>
      </c>
      <c r="D13" s="85" t="s">
        <v>3</v>
      </c>
      <c r="E13" s="85" t="s">
        <v>3</v>
      </c>
      <c r="F13" s="85" t="s">
        <v>3</v>
      </c>
      <c r="G13" s="85" t="s">
        <v>3</v>
      </c>
      <c r="H13" s="85" t="s">
        <v>3</v>
      </c>
      <c r="I13" s="85" t="s">
        <v>3</v>
      </c>
      <c r="J13" s="86" t="s">
        <v>3</v>
      </c>
      <c r="K13" s="111" t="s">
        <v>3</v>
      </c>
      <c r="L13" s="112" t="s">
        <v>3</v>
      </c>
      <c r="M13" s="112" t="s">
        <v>3</v>
      </c>
      <c r="N13" s="112" t="s">
        <v>3</v>
      </c>
      <c r="O13" s="112" t="s">
        <v>3</v>
      </c>
      <c r="P13" s="112" t="s">
        <v>3</v>
      </c>
      <c r="Q13" s="112" t="s">
        <v>3</v>
      </c>
      <c r="R13" s="113" t="s">
        <v>3</v>
      </c>
    </row>
    <row r="14" spans="2:19" x14ac:dyDescent="0.2">
      <c r="B14" s="42">
        <v>43389</v>
      </c>
      <c r="C14" s="87">
        <v>0.95015149809140587</v>
      </c>
      <c r="D14" s="88">
        <v>0.8147440699453562</v>
      </c>
      <c r="E14" s="88">
        <v>0.71295398728392501</v>
      </c>
      <c r="F14" s="88">
        <v>0.684568633619694</v>
      </c>
      <c r="G14" s="88">
        <v>0.67736256188119182</v>
      </c>
      <c r="H14" s="88">
        <v>0.67739554307601668</v>
      </c>
      <c r="I14" s="88">
        <v>0.68194026741788671</v>
      </c>
      <c r="J14" s="89">
        <v>0.68150956416932795</v>
      </c>
      <c r="K14" s="114">
        <f>C14/$C$6-1</f>
        <v>4.673879854033558E-5</v>
      </c>
      <c r="L14" s="115">
        <f>D14/$D$6-1</f>
        <v>1.5974366546067653E-3</v>
      </c>
      <c r="M14" s="115">
        <f>E14/$E$6-1</f>
        <v>2.1767617619190549E-3</v>
      </c>
      <c r="N14" s="115">
        <f>F14/$F$6-1</f>
        <v>2.9759826859474536E-3</v>
      </c>
      <c r="O14" s="115">
        <f>G14/$G$6-1</f>
        <v>4.2312312845347311E-3</v>
      </c>
      <c r="P14" s="115">
        <f>H14/$H$6-1</f>
        <v>3.8469878862907869E-3</v>
      </c>
      <c r="Q14" s="115">
        <f>I14/$I$6-1</f>
        <v>5.1594731908828351E-3</v>
      </c>
      <c r="R14" s="116">
        <f>J14/$J$6-1</f>
        <v>3.657091478113772E-3</v>
      </c>
      <c r="S14" s="248" t="s">
        <v>69</v>
      </c>
    </row>
    <row r="15" spans="2:19" ht="15" customHeight="1" x14ac:dyDescent="0.2">
      <c r="B15" s="57">
        <v>43391</v>
      </c>
      <c r="C15" s="90">
        <v>0.95145222449458511</v>
      </c>
      <c r="D15" s="91">
        <v>0.81307253158274906</v>
      </c>
      <c r="E15" s="91">
        <v>0.71074193314640521</v>
      </c>
      <c r="F15" s="91">
        <v>0.68212607024019623</v>
      </c>
      <c r="G15" s="91">
        <v>0.67292906165416011</v>
      </c>
      <c r="H15" s="91">
        <v>0.67392077726376798</v>
      </c>
      <c r="I15" s="91">
        <v>0.6774478086971939</v>
      </c>
      <c r="J15" s="92">
        <v>0.678105460889602</v>
      </c>
      <c r="K15" s="117">
        <f t="shared" ref="K15:K67" si="2">C15/$C$6-1</f>
        <v>1.4157701584671667E-3</v>
      </c>
      <c r="L15" s="118">
        <f t="shared" ref="L15:L39" si="3">D15/$D$6-1</f>
        <v>-4.5745223752025055E-4</v>
      </c>
      <c r="M15" s="118">
        <f t="shared" ref="M15:M75" si="4">E15/$E$6-1</f>
        <v>-9.3265243860607416E-4</v>
      </c>
      <c r="N15" s="118">
        <f t="shared" ref="N15:N39" si="5">F15/$F$6-1</f>
        <v>-6.026685777993368E-4</v>
      </c>
      <c r="O15" s="118">
        <f t="shared" ref="O15:O75" si="6">G15/$G$6-1</f>
        <v>-2.3417026838371546E-3</v>
      </c>
      <c r="P15" s="118">
        <f t="shared" ref="P15:P30" si="7">H15/$H$6-1</f>
        <v>-1.3023421172648764E-3</v>
      </c>
      <c r="Q15" s="118">
        <f t="shared" ref="Q15:Q75" si="8">I15/$I$6-1</f>
        <v>-1.4622760396202361E-3</v>
      </c>
      <c r="R15" s="119">
        <f t="shared" ref="R15:R39" si="9">J15/$J$6-1</f>
        <v>-1.3561212138977208E-3</v>
      </c>
      <c r="S15" s="249"/>
    </row>
    <row r="16" spans="2:19" ht="15" customHeight="1" x14ac:dyDescent="0.2">
      <c r="B16" s="57">
        <v>43392</v>
      </c>
      <c r="C16" s="90">
        <v>0.94958046706053423</v>
      </c>
      <c r="D16" s="91">
        <v>0.81093828256064759</v>
      </c>
      <c r="E16" s="91">
        <v>0.70881836231369832</v>
      </c>
      <c r="F16" s="91">
        <v>0.68019929290757697</v>
      </c>
      <c r="G16" s="91">
        <v>0.67178084381114467</v>
      </c>
      <c r="H16" s="91">
        <v>0.67192804772705106</v>
      </c>
      <c r="I16" s="91">
        <v>0.67495672979359689</v>
      </c>
      <c r="J16" s="92">
        <v>0.67586811349192866</v>
      </c>
      <c r="K16" s="117">
        <f t="shared" si="2"/>
        <v>-5.542787458439058E-4</v>
      </c>
      <c r="L16" s="118">
        <f t="shared" si="3"/>
        <v>-3.0811698300432511E-3</v>
      </c>
      <c r="M16" s="118">
        <f t="shared" si="4"/>
        <v>-3.6365548257514257E-3</v>
      </c>
      <c r="N16" s="118">
        <f t="shared" si="5"/>
        <v>-3.4256307961857413E-3</v>
      </c>
      <c r="O16" s="118">
        <f t="shared" si="6"/>
        <v>-4.0440055319188595E-3</v>
      </c>
      <c r="P16" s="118">
        <f t="shared" si="7"/>
        <v>-4.25541076903313E-3</v>
      </c>
      <c r="Q16" s="118">
        <f t="shared" si="8"/>
        <v>-5.1340515279594268E-3</v>
      </c>
      <c r="R16" s="119">
        <f t="shared" si="9"/>
        <v>-4.6510560172148274E-3</v>
      </c>
      <c r="S16" s="249"/>
    </row>
    <row r="17" spans="2:32" ht="15" customHeight="1" x14ac:dyDescent="0.2">
      <c r="B17" s="57">
        <v>43395</v>
      </c>
      <c r="C17" s="90">
        <v>0.94480807592307159</v>
      </c>
      <c r="D17" s="91">
        <v>0.81183726527925981</v>
      </c>
      <c r="E17" s="91">
        <v>0.71092242978090969</v>
      </c>
      <c r="F17" s="91">
        <v>0.68166706933824628</v>
      </c>
      <c r="G17" s="91">
        <v>0.67392705408388454</v>
      </c>
      <c r="H17" s="91">
        <v>0.6744367589875806</v>
      </c>
      <c r="I17" s="91">
        <v>0.67788530126801461</v>
      </c>
      <c r="J17" s="92">
        <v>0.67918281142838177</v>
      </c>
      <c r="K17" s="117">
        <f t="shared" si="2"/>
        <v>-5.5772821330694056E-3</v>
      </c>
      <c r="L17" s="118">
        <f t="shared" si="3"/>
        <v>-1.9760144569956895E-3</v>
      </c>
      <c r="M17" s="118">
        <f t="shared" si="4"/>
        <v>-6.7893405578900445E-4</v>
      </c>
      <c r="N17" s="118">
        <f t="shared" si="5"/>
        <v>-1.2751605064066363E-3</v>
      </c>
      <c r="O17" s="118">
        <f t="shared" si="6"/>
        <v>-8.6211815567627248E-4</v>
      </c>
      <c r="P17" s="118">
        <f t="shared" si="7"/>
        <v>-5.3769773105938334E-4</v>
      </c>
      <c r="Q17" s="118">
        <f t="shared" si="8"/>
        <v>-8.1742512961879843E-4</v>
      </c>
      <c r="R17" s="119">
        <f t="shared" si="9"/>
        <v>2.3048969386274543E-4</v>
      </c>
      <c r="S17" s="249"/>
    </row>
    <row r="18" spans="2:32" ht="15.75" customHeight="1" thickBot="1" x14ac:dyDescent="0.25">
      <c r="B18" s="58">
        <v>43399</v>
      </c>
      <c r="C18" s="93">
        <v>0.95454319056778913</v>
      </c>
      <c r="D18" s="94">
        <v>0.81663106890742765</v>
      </c>
      <c r="E18" s="94">
        <v>0.71359042323944633</v>
      </c>
      <c r="F18" s="94">
        <v>0.68412600435849846</v>
      </c>
      <c r="G18" s="94">
        <v>0.6765432793684053</v>
      </c>
      <c r="H18" s="94">
        <v>0.67631685894515803</v>
      </c>
      <c r="I18" s="94">
        <v>0.67996926817747227</v>
      </c>
      <c r="J18" s="95">
        <v>0.68046556433930983</v>
      </c>
      <c r="K18" s="120">
        <f t="shared" si="2"/>
        <v>4.6690519219056981E-3</v>
      </c>
      <c r="L18" s="121">
        <f t="shared" si="3"/>
        <v>3.9171998699529809E-3</v>
      </c>
      <c r="M18" s="121">
        <f t="shared" si="4"/>
        <v>3.0713795582273384E-3</v>
      </c>
      <c r="N18" s="121">
        <f t="shared" si="5"/>
        <v>2.3274771944443717E-3</v>
      </c>
      <c r="O18" s="121">
        <f t="shared" si="6"/>
        <v>3.0165950868970004E-3</v>
      </c>
      <c r="P18" s="121">
        <f t="shared" si="7"/>
        <v>2.2484627310672689E-3</v>
      </c>
      <c r="Q18" s="121">
        <f t="shared" si="8"/>
        <v>2.2542795063154042E-3</v>
      </c>
      <c r="R18" s="122">
        <f t="shared" si="9"/>
        <v>2.1195960591362528E-3</v>
      </c>
      <c r="S18" s="250"/>
    </row>
    <row r="19" spans="2:32" x14ac:dyDescent="0.2">
      <c r="B19" s="64">
        <v>43409</v>
      </c>
      <c r="C19" s="90">
        <v>0.95125479882893249</v>
      </c>
      <c r="D19" s="91">
        <v>0.815280285711662</v>
      </c>
      <c r="E19" s="91">
        <v>0.71067394986512911</v>
      </c>
      <c r="F19" s="91">
        <v>0.68166600380451203</v>
      </c>
      <c r="G19" s="91">
        <v>0.67241640026389238</v>
      </c>
      <c r="H19" s="91">
        <v>0.67357914794105933</v>
      </c>
      <c r="I19" s="91">
        <v>0.67753346353155919</v>
      </c>
      <c r="J19" s="92">
        <v>0.67726840265962018</v>
      </c>
      <c r="K19" s="114">
        <f t="shared" si="2"/>
        <v>1.2079770923218991E-3</v>
      </c>
      <c r="L19" s="115">
        <f t="shared" si="3"/>
        <v>2.2566281195557369E-3</v>
      </c>
      <c r="M19" s="115">
        <f t="shared" si="4"/>
        <v>-1.0282143765408813E-3</v>
      </c>
      <c r="N19" s="115">
        <f t="shared" si="5"/>
        <v>-1.2767216424151018E-3</v>
      </c>
      <c r="O19" s="115">
        <f t="shared" si="6"/>
        <v>-3.1017544023006494E-3</v>
      </c>
      <c r="P19" s="115">
        <f t="shared" si="7"/>
        <v>-1.8086099397801592E-3</v>
      </c>
      <c r="Q19" s="115">
        <f t="shared" si="8"/>
        <v>-1.3360233862714788E-3</v>
      </c>
      <c r="R19" s="116">
        <f t="shared" si="9"/>
        <v>-2.5888543590669721E-3</v>
      </c>
      <c r="S19" s="178" t="s">
        <v>28</v>
      </c>
    </row>
    <row r="20" spans="2:32" x14ac:dyDescent="0.2">
      <c r="B20" s="64">
        <v>43419</v>
      </c>
      <c r="C20" s="90">
        <v>0.950016023819372</v>
      </c>
      <c r="D20" s="91">
        <v>0.81270776187572524</v>
      </c>
      <c r="E20" s="91">
        <v>0.71009576328706969</v>
      </c>
      <c r="F20" s="91">
        <v>0.67989754841898287</v>
      </c>
      <c r="G20" s="91">
        <v>0.67259979608541942</v>
      </c>
      <c r="H20" s="91">
        <v>0.67273882164727905</v>
      </c>
      <c r="I20" s="91">
        <v>0.67560873976859115</v>
      </c>
      <c r="J20" s="92">
        <v>0.6764162818653503</v>
      </c>
      <c r="K20" s="117">
        <f t="shared" si="2"/>
        <v>-9.5849624685451218E-5</v>
      </c>
      <c r="L20" s="118">
        <f t="shared" si="3"/>
        <v>-9.0587821200915908E-4</v>
      </c>
      <c r="M20" s="118">
        <f t="shared" si="4"/>
        <v>-1.8409528741559766E-3</v>
      </c>
      <c r="N20" s="118">
        <f t="shared" si="5"/>
        <v>-3.8677230278550967E-3</v>
      </c>
      <c r="O20" s="118">
        <f t="shared" si="6"/>
        <v>-2.8298589329776025E-3</v>
      </c>
      <c r="P20" s="118">
        <f t="shared" si="7"/>
        <v>-3.0539075025932672E-3</v>
      </c>
      <c r="Q20" s="118">
        <f t="shared" si="8"/>
        <v>-4.1730084068926088E-3</v>
      </c>
      <c r="R20" s="119">
        <f t="shared" si="9"/>
        <v>-3.84377009749437E-3</v>
      </c>
      <c r="S20" s="153" t="s">
        <v>28</v>
      </c>
    </row>
    <row r="21" spans="2:32" x14ac:dyDescent="0.2">
      <c r="B21" s="64">
        <v>43431</v>
      </c>
      <c r="C21" s="90">
        <v>0.94824471841631608</v>
      </c>
      <c r="D21" s="91">
        <v>0.81040327231369713</v>
      </c>
      <c r="E21" s="91">
        <v>0.70776672328256685</v>
      </c>
      <c r="F21" s="91">
        <v>0.67819092852425122</v>
      </c>
      <c r="G21" s="91">
        <v>0.6683842559451395</v>
      </c>
      <c r="H21" s="91">
        <v>0.67017709233731626</v>
      </c>
      <c r="I21" s="91">
        <v>0.67306742989692037</v>
      </c>
      <c r="J21" s="92">
        <v>0.67417409705033471</v>
      </c>
      <c r="K21" s="117">
        <f t="shared" si="2"/>
        <v>-1.9601714673606052E-3</v>
      </c>
      <c r="L21" s="118">
        <f t="shared" si="3"/>
        <v>-3.7388793018845456E-3</v>
      </c>
      <c r="M21" s="118">
        <f t="shared" si="4"/>
        <v>-5.1148103900086062E-3</v>
      </c>
      <c r="N21" s="118">
        <f t="shared" si="5"/>
        <v>-6.3681279280024539E-3</v>
      </c>
      <c r="O21" s="118">
        <f t="shared" si="6"/>
        <v>-9.0796538047898112E-3</v>
      </c>
      <c r="P21" s="118">
        <f t="shared" si="7"/>
        <v>-6.8501891254524327E-3</v>
      </c>
      <c r="Q21" s="118">
        <f t="shared" si="8"/>
        <v>-7.9188228335659305E-3</v>
      </c>
      <c r="R21" s="119">
        <f t="shared" si="9"/>
        <v>-7.1458289508251616E-3</v>
      </c>
      <c r="S21" s="153" t="s">
        <v>71</v>
      </c>
    </row>
    <row r="22" spans="2:32" ht="13.5" thickBot="1" x14ac:dyDescent="0.25">
      <c r="B22" s="65">
        <v>43446</v>
      </c>
      <c r="C22" s="96">
        <v>0.94854875249175841</v>
      </c>
      <c r="D22" s="97">
        <v>0.81217637486902228</v>
      </c>
      <c r="E22" s="97">
        <v>0.71069460312522326</v>
      </c>
      <c r="F22" s="97">
        <v>0.68135290929217573</v>
      </c>
      <c r="G22" s="97">
        <v>0.67281457199500649</v>
      </c>
      <c r="H22" s="97">
        <v>0.67433408013425566</v>
      </c>
      <c r="I22" s="97">
        <v>0.67719429617709059</v>
      </c>
      <c r="J22" s="98">
        <v>0.67794324725616983</v>
      </c>
      <c r="K22" s="123">
        <f t="shared" si="2"/>
        <v>-1.6401716712854952E-3</v>
      </c>
      <c r="L22" s="124">
        <f t="shared" si="3"/>
        <v>-1.5591334898548137E-3</v>
      </c>
      <c r="M22" s="124">
        <f t="shared" si="4"/>
        <v>-9.991827452011659E-4</v>
      </c>
      <c r="N22" s="124">
        <f t="shared" si="5"/>
        <v>-1.7354430339046045E-3</v>
      </c>
      <c r="O22" s="124">
        <f t="shared" si="6"/>
        <v>-2.5114405728959843E-3</v>
      </c>
      <c r="P22" s="124">
        <f t="shared" si="7"/>
        <v>-6.898597266370432E-4</v>
      </c>
      <c r="Q22" s="124">
        <f t="shared" si="8"/>
        <v>-1.8359458804102502E-3</v>
      </c>
      <c r="R22" s="125">
        <f t="shared" si="9"/>
        <v>-1.5950127454158469E-3</v>
      </c>
      <c r="S22" s="154" t="s">
        <v>70</v>
      </c>
    </row>
    <row r="23" spans="2:32" ht="13.5" thickTop="1" x14ac:dyDescent="0.2">
      <c r="B23" s="64">
        <v>43473</v>
      </c>
      <c r="C23" s="90">
        <v>0.94397676730050295</v>
      </c>
      <c r="D23" s="91">
        <v>0.80990187786141976</v>
      </c>
      <c r="E23" s="91">
        <v>0.70739255521414379</v>
      </c>
      <c r="F23" s="91">
        <v>0.67723427599171859</v>
      </c>
      <c r="G23" s="91">
        <v>0.6676917391067394</v>
      </c>
      <c r="H23" s="91">
        <v>0.66908062255504286</v>
      </c>
      <c r="I23" s="91">
        <v>0.67322342030617432</v>
      </c>
      <c r="J23" s="92">
        <v>0.67398711020983082</v>
      </c>
      <c r="K23" s="117">
        <f t="shared" si="2"/>
        <v>-6.4522452085419291E-3</v>
      </c>
      <c r="L23" s="118">
        <f t="shared" si="3"/>
        <v>-4.3552635342821722E-3</v>
      </c>
      <c r="M23" s="118">
        <f t="shared" si="4"/>
        <v>-5.6407665524750294E-3</v>
      </c>
      <c r="N23" s="118">
        <f t="shared" si="5"/>
        <v>-7.7697397851401728E-3</v>
      </c>
      <c r="O23" s="118">
        <f t="shared" si="6"/>
        <v>-1.0106352173504529E-2</v>
      </c>
      <c r="P23" s="118">
        <f t="shared" si="7"/>
        <v>-8.4750712190743149E-3</v>
      </c>
      <c r="Q23" s="118">
        <f t="shared" si="8"/>
        <v>-7.6888976552476063E-3</v>
      </c>
      <c r="R23" s="119">
        <f t="shared" si="9"/>
        <v>-7.4212039101092531E-3</v>
      </c>
      <c r="S23" s="69"/>
    </row>
    <row r="24" spans="2:32" x14ac:dyDescent="0.2">
      <c r="B24" s="64">
        <v>43489</v>
      </c>
      <c r="C24" s="90">
        <v>0.94256274901676207</v>
      </c>
      <c r="D24" s="91">
        <v>0.81162073837457116</v>
      </c>
      <c r="E24" s="91">
        <v>0.71112961905671457</v>
      </c>
      <c r="F24" s="91">
        <v>0.68070999150356126</v>
      </c>
      <c r="G24" s="91">
        <v>0.6740666886554133</v>
      </c>
      <c r="H24" s="91">
        <v>0.67429787077143311</v>
      </c>
      <c r="I24" s="91">
        <v>0.67684305631820207</v>
      </c>
      <c r="J24" s="92">
        <v>0.67754765209077761</v>
      </c>
      <c r="K24" s="117">
        <f t="shared" si="2"/>
        <v>-7.9405177378144565E-3</v>
      </c>
      <c r="L24" s="118">
        <f t="shared" si="3"/>
        <v>-2.2421996318291448E-3</v>
      </c>
      <c r="M24" s="118">
        <f t="shared" si="4"/>
        <v>-3.8769467540633595E-4</v>
      </c>
      <c r="N24" s="118">
        <f t="shared" si="5"/>
        <v>-2.6773954827222779E-3</v>
      </c>
      <c r="O24" s="118">
        <f t="shared" si="6"/>
        <v>-6.5510140336755285E-4</v>
      </c>
      <c r="P24" s="118">
        <f t="shared" si="7"/>
        <v>-7.4351915822656878E-4</v>
      </c>
      <c r="Q24" s="118">
        <f t="shared" si="8"/>
        <v>-2.3536628834855966E-3</v>
      </c>
      <c r="R24" s="119">
        <f t="shared" si="9"/>
        <v>-2.1776045591995752E-3</v>
      </c>
      <c r="S24" s="69"/>
    </row>
    <row r="25" spans="2:32" x14ac:dyDescent="0.2">
      <c r="B25" s="64">
        <v>43528</v>
      </c>
      <c r="C25" s="90">
        <v>0.94079604307016029</v>
      </c>
      <c r="D25" s="91">
        <v>0.80903910042917571</v>
      </c>
      <c r="E25" s="91">
        <v>0.70662565220436346</v>
      </c>
      <c r="F25" s="91">
        <v>0.67721060914243514</v>
      </c>
      <c r="G25" s="91">
        <v>0.66901340855564584</v>
      </c>
      <c r="H25" s="91">
        <v>0.66989632483536843</v>
      </c>
      <c r="I25" s="91">
        <v>0.67198849085116974</v>
      </c>
      <c r="J25" s="92">
        <v>0.67303269456351333</v>
      </c>
      <c r="K25" s="117">
        <f t="shared" si="2"/>
        <v>-9.7999985930928846E-3</v>
      </c>
      <c r="L25" s="118">
        <f t="shared" si="3"/>
        <v>-5.4159103022876076E-3</v>
      </c>
      <c r="M25" s="118">
        <f t="shared" si="4"/>
        <v>-6.7187777406234606E-3</v>
      </c>
      <c r="N25" s="118">
        <f t="shared" si="5"/>
        <v>-7.8044145865426851E-3</v>
      </c>
      <c r="O25" s="118">
        <f t="shared" si="6"/>
        <v>-8.1468967611174614E-3</v>
      </c>
      <c r="P25" s="118">
        <f t="shared" si="7"/>
        <v>-7.2662645100746159E-3</v>
      </c>
      <c r="Q25" s="118">
        <f t="shared" si="8"/>
        <v>-9.5091465827972232E-3</v>
      </c>
      <c r="R25" s="119">
        <f t="shared" si="9"/>
        <v>-8.8267689703909191E-3</v>
      </c>
      <c r="S25" s="69"/>
    </row>
    <row r="26" spans="2:32" x14ac:dyDescent="0.2">
      <c r="B26" s="64">
        <v>43541</v>
      </c>
      <c r="C26" s="90">
        <v>0.95032546481464253</v>
      </c>
      <c r="D26" s="91">
        <v>0.81198209295437873</v>
      </c>
      <c r="E26" s="91">
        <v>0.70960040407400193</v>
      </c>
      <c r="F26" s="91">
        <v>0.67933341007091019</v>
      </c>
      <c r="G26" s="91">
        <v>0.66986179787768951</v>
      </c>
      <c r="H26" s="91">
        <v>0.67194967896056323</v>
      </c>
      <c r="I26" s="91">
        <v>0.67610231030152901</v>
      </c>
      <c r="J26" s="92">
        <v>0.67687475693048205</v>
      </c>
      <c r="K26" s="117">
        <f t="shared" si="2"/>
        <v>2.2984102442946686E-4</v>
      </c>
      <c r="L26" s="118">
        <f t="shared" si="3"/>
        <v>-1.7979720096716889E-3</v>
      </c>
      <c r="M26" s="118">
        <f t="shared" si="4"/>
        <v>-2.5372635771122587E-3</v>
      </c>
      <c r="N26" s="118">
        <f t="shared" si="5"/>
        <v>-4.6942540522714182E-3</v>
      </c>
      <c r="O26" s="118">
        <f t="shared" si="6"/>
        <v>-6.88910794692843E-3</v>
      </c>
      <c r="P26" s="118">
        <f t="shared" si="7"/>
        <v>-4.2233549800226866E-3</v>
      </c>
      <c r="Q26" s="118">
        <f t="shared" si="8"/>
        <v>-3.4455002649421695E-3</v>
      </c>
      <c r="R26" s="119">
        <f t="shared" si="9"/>
        <v>-3.1685752439251091E-3</v>
      </c>
      <c r="S26" s="69"/>
      <c r="AF26" s="54" t="s">
        <v>58</v>
      </c>
    </row>
    <row r="27" spans="2:32" x14ac:dyDescent="0.2">
      <c r="B27" s="64">
        <v>43566</v>
      </c>
      <c r="C27" s="90">
        <v>0.94518502122087944</v>
      </c>
      <c r="D27" s="91">
        <v>0.81167806266217291</v>
      </c>
      <c r="E27" s="91">
        <v>0.70846831855665493</v>
      </c>
      <c r="F27" s="91">
        <v>0.67780846401181749</v>
      </c>
      <c r="G27" s="91">
        <v>0.67087650503493224</v>
      </c>
      <c r="H27" s="91">
        <v>0.67211028665941874</v>
      </c>
      <c r="I27" s="91">
        <v>0.67526104302396683</v>
      </c>
      <c r="J27" s="92">
        <v>0.67687111330984551</v>
      </c>
      <c r="K27" s="117">
        <f t="shared" si="2"/>
        <v>-5.1805423325897992E-3</v>
      </c>
      <c r="L27" s="118">
        <f t="shared" si="3"/>
        <v>-2.1717285948029685E-3</v>
      </c>
      <c r="M27" s="118">
        <f t="shared" si="4"/>
        <v>-4.1286002103985142E-3</v>
      </c>
      <c r="N27" s="118">
        <f t="shared" si="5"/>
        <v>-6.9284847737031141E-3</v>
      </c>
      <c r="O27" s="118">
        <f t="shared" si="6"/>
        <v>-5.3847428177410395E-3</v>
      </c>
      <c r="P27" s="118">
        <f t="shared" si="7"/>
        <v>-3.9853469854684853E-3</v>
      </c>
      <c r="Q27" s="118">
        <f t="shared" si="8"/>
        <v>-4.6855029659543801E-3</v>
      </c>
      <c r="R27" s="119">
        <f t="shared" si="9"/>
        <v>-3.173941193110319E-3</v>
      </c>
      <c r="S27" s="69"/>
    </row>
    <row r="28" spans="2:32" x14ac:dyDescent="0.2">
      <c r="B28" s="64">
        <v>43577</v>
      </c>
      <c r="C28" s="90">
        <v>0.9544439312842331</v>
      </c>
      <c r="D28" s="91">
        <v>0.81452830788037645</v>
      </c>
      <c r="E28" s="91">
        <v>0.71262932160846804</v>
      </c>
      <c r="F28" s="91">
        <v>0.685151872819734</v>
      </c>
      <c r="G28" s="91">
        <v>0.67571973842829913</v>
      </c>
      <c r="H28" s="91">
        <v>0.67565273462033504</v>
      </c>
      <c r="I28" s="91">
        <v>0.67959312536688421</v>
      </c>
      <c r="J28" s="92">
        <v>0.68164127687117337</v>
      </c>
      <c r="K28" s="117">
        <f t="shared" si="2"/>
        <v>4.5645802423734949E-3</v>
      </c>
      <c r="L28" s="118">
        <f t="shared" si="3"/>
        <v>1.3321917277853146E-3</v>
      </c>
      <c r="M28" s="118">
        <f t="shared" si="4"/>
        <v>1.7203895400255131E-3</v>
      </c>
      <c r="N28" s="118">
        <f t="shared" si="5"/>
        <v>3.8304987725346074E-3</v>
      </c>
      <c r="O28" s="118">
        <f t="shared" si="6"/>
        <v>1.7956455115335501E-3</v>
      </c>
      <c r="P28" s="118">
        <f t="shared" si="7"/>
        <v>1.2642826462261336E-3</v>
      </c>
      <c r="Q28" s="118">
        <f t="shared" si="8"/>
        <v>1.6998563003551848E-3</v>
      </c>
      <c r="R28" s="119">
        <f t="shared" si="9"/>
        <v>3.8510643791485055E-3</v>
      </c>
      <c r="S28" s="69"/>
    </row>
    <row r="29" spans="2:32" x14ac:dyDescent="0.2">
      <c r="B29" s="64">
        <v>43592</v>
      </c>
      <c r="C29" s="90">
        <v>0.96982194208925421</v>
      </c>
      <c r="D29" s="91">
        <v>0.8284786296667177</v>
      </c>
      <c r="E29" s="91">
        <v>0.72357159189469855</v>
      </c>
      <c r="F29" s="91">
        <v>0.69383935924300599</v>
      </c>
      <c r="G29" s="91">
        <v>0.68501436665358373</v>
      </c>
      <c r="H29" s="91">
        <v>0.68532458728528689</v>
      </c>
      <c r="I29" s="91">
        <v>0.68680086481117364</v>
      </c>
      <c r="J29" s="92">
        <v>0.68690268838238011</v>
      </c>
      <c r="K29" s="117">
        <f t="shared" si="2"/>
        <v>2.0750135478208698E-2</v>
      </c>
      <c r="L29" s="118">
        <f t="shared" si="3"/>
        <v>1.8481879656957245E-2</v>
      </c>
      <c r="M29" s="118">
        <f t="shared" si="4"/>
        <v>1.7101591128580562E-2</v>
      </c>
      <c r="N29" s="118">
        <f t="shared" si="5"/>
        <v>1.6558718858196153E-2</v>
      </c>
      <c r="O29" s="118">
        <f t="shared" si="6"/>
        <v>1.5575497650227144E-2</v>
      </c>
      <c r="P29" s="118">
        <f t="shared" si="7"/>
        <v>1.5597208606889623E-2</v>
      </c>
      <c r="Q29" s="118">
        <f t="shared" si="8"/>
        <v>1.2323847768334284E-2</v>
      </c>
      <c r="R29" s="119">
        <f t="shared" si="9"/>
        <v>1.159952933406605E-2</v>
      </c>
      <c r="S29" s="69"/>
    </row>
    <row r="30" spans="2:32" x14ac:dyDescent="0.2">
      <c r="B30" s="60">
        <v>43598</v>
      </c>
      <c r="C30" s="99">
        <v>0.94180561896192749</v>
      </c>
      <c r="D30" s="100">
        <v>0.81111799964071973</v>
      </c>
      <c r="E30" s="100">
        <v>0.70838155433816008</v>
      </c>
      <c r="F30" s="100">
        <v>0.67735382898043117</v>
      </c>
      <c r="G30" s="100">
        <v>0.67026293867183562</v>
      </c>
      <c r="H30" s="100">
        <v>0.67063636313874375</v>
      </c>
      <c r="I30" s="100">
        <v>0.67366399240139752</v>
      </c>
      <c r="J30" s="101">
        <v>0.67593320136233959</v>
      </c>
      <c r="K30" s="126">
        <f t="shared" si="2"/>
        <v>-8.7374069114931618E-3</v>
      </c>
      <c r="L30" s="127">
        <f t="shared" si="3"/>
        <v>-2.8602364432739336E-3</v>
      </c>
      <c r="M30" s="127">
        <f t="shared" si="4"/>
        <v>-4.2505619149107998E-3</v>
      </c>
      <c r="N30" s="127">
        <f t="shared" si="5"/>
        <v>-7.5945801730161744E-3</v>
      </c>
      <c r="O30" s="127">
        <f t="shared" si="6"/>
        <v>-6.2943923008421665E-3</v>
      </c>
      <c r="P30" s="127">
        <f t="shared" si="7"/>
        <v>-6.1695858717852881E-3</v>
      </c>
      <c r="Q30" s="127">
        <f t="shared" si="8"/>
        <v>-7.0395076187654837E-3</v>
      </c>
      <c r="R30" s="128">
        <f t="shared" si="9"/>
        <v>-4.5552013056425755E-3</v>
      </c>
      <c r="S30" s="61" t="s">
        <v>33</v>
      </c>
    </row>
    <row r="31" spans="2:32" x14ac:dyDescent="0.2">
      <c r="B31" s="64">
        <v>43598</v>
      </c>
      <c r="C31" s="90">
        <v>0.94545929638553394</v>
      </c>
      <c r="D31" s="91">
        <v>0.81030328566213905</v>
      </c>
      <c r="E31" s="91">
        <v>0.70826901904218487</v>
      </c>
      <c r="F31" s="91">
        <v>0.67876304511861707</v>
      </c>
      <c r="G31" s="91">
        <v>0.66927580621429239</v>
      </c>
      <c r="H31" s="91" t="s">
        <v>34</v>
      </c>
      <c r="I31" s="91">
        <v>0.67384741751190602</v>
      </c>
      <c r="J31" s="92">
        <v>0.67429690077888393</v>
      </c>
      <c r="K31" s="117">
        <f t="shared" si="2"/>
        <v>-4.8918641749516878E-3</v>
      </c>
      <c r="L31" s="118">
        <f t="shared" si="3"/>
        <v>-3.8617968874116171E-3</v>
      </c>
      <c r="M31" s="118">
        <f t="shared" si="4"/>
        <v>-4.4087492040147946E-3</v>
      </c>
      <c r="N31" s="118">
        <f t="shared" si="5"/>
        <v>-5.5299078062143181E-3</v>
      </c>
      <c r="O31" s="118">
        <f t="shared" si="6"/>
        <v>-7.7578762591620221E-3</v>
      </c>
      <c r="P31" s="118"/>
      <c r="Q31" s="118">
        <f t="shared" si="8"/>
        <v>-6.7691445147551876E-3</v>
      </c>
      <c r="R31" s="119">
        <f t="shared" si="9"/>
        <v>-6.9649762680479288E-3</v>
      </c>
      <c r="S31" s="69"/>
    </row>
    <row r="32" spans="2:32" x14ac:dyDescent="0.2">
      <c r="B32" s="64">
        <v>43647</v>
      </c>
      <c r="C32" s="90">
        <v>0.94569999999999999</v>
      </c>
      <c r="D32" s="91">
        <v>0.8095</v>
      </c>
      <c r="E32" s="91">
        <v>0.70950000000000002</v>
      </c>
      <c r="F32" s="91">
        <v>0.68120000000000003</v>
      </c>
      <c r="G32" s="91">
        <v>0.67090000000000005</v>
      </c>
      <c r="H32" s="91">
        <v>0.67059999999999997</v>
      </c>
      <c r="I32" s="91">
        <v>0.67379999999999995</v>
      </c>
      <c r="J32" s="92">
        <v>0.67649999999999999</v>
      </c>
      <c r="K32" s="117">
        <f t="shared" si="2"/>
        <v>-4.6385205080234915E-3</v>
      </c>
      <c r="L32" s="118">
        <f t="shared" si="3"/>
        <v>-4.8493080455521698E-3</v>
      </c>
      <c r="M32" s="118">
        <f t="shared" si="4"/>
        <v>-2.6783983930269706E-3</v>
      </c>
      <c r="N32" s="118">
        <f t="shared" si="5"/>
        <v>-1.9594736716667116E-3</v>
      </c>
      <c r="O32" s="118">
        <f t="shared" si="6"/>
        <v>-5.349910101811961E-3</v>
      </c>
      <c r="P32" s="118">
        <f t="shared" ref="P32:P39" si="10">H32/$H$6-1</f>
        <v>-6.2234731872115034E-3</v>
      </c>
      <c r="Q32" s="118">
        <f t="shared" si="8"/>
        <v>-6.8390365031957279E-3</v>
      </c>
      <c r="R32" s="119">
        <f t="shared" si="9"/>
        <v>-3.7204786516452648E-3</v>
      </c>
      <c r="S32" s="69"/>
    </row>
    <row r="33" spans="2:19" x14ac:dyDescent="0.2">
      <c r="B33" s="64">
        <v>43663</v>
      </c>
      <c r="C33" s="90">
        <v>0.94536535153861623</v>
      </c>
      <c r="D33" s="91">
        <v>0.8098834785673652</v>
      </c>
      <c r="E33" s="91">
        <v>0.70844974627577362</v>
      </c>
      <c r="F33" s="91">
        <v>0.67942469687671625</v>
      </c>
      <c r="G33" s="91">
        <v>0.67094294010439703</v>
      </c>
      <c r="H33" s="91">
        <v>0.67041510443038521</v>
      </c>
      <c r="I33" s="91">
        <v>0.67428644033980767</v>
      </c>
      <c r="J33" s="92">
        <v>0.6733930864146136</v>
      </c>
      <c r="K33" s="117">
        <f t="shared" si="2"/>
        <v>-4.9907423411974516E-3</v>
      </c>
      <c r="L33" s="118">
        <f t="shared" si="3"/>
        <v>-4.3778825215704531E-3</v>
      </c>
      <c r="M33" s="118">
        <f t="shared" si="4"/>
        <v>-4.1547066753936379E-3</v>
      </c>
      <c r="N33" s="118">
        <f t="shared" si="5"/>
        <v>-4.5605078225100515E-3</v>
      </c>
      <c r="O33" s="118">
        <f t="shared" si="6"/>
        <v>-5.2862487831374372E-3</v>
      </c>
      <c r="P33" s="118">
        <f t="shared" si="10"/>
        <v>-6.4974738985070779E-3</v>
      </c>
      <c r="Q33" s="118">
        <f t="shared" si="8"/>
        <v>-6.1220380517752471E-3</v>
      </c>
      <c r="R33" s="119">
        <f t="shared" si="9"/>
        <v>-8.2960209719992184E-3</v>
      </c>
      <c r="S33" s="69"/>
    </row>
    <row r="34" spans="2:19" x14ac:dyDescent="0.2">
      <c r="B34" s="64">
        <v>43691</v>
      </c>
      <c r="C34" s="90">
        <v>0.94758822078836047</v>
      </c>
      <c r="D34" s="91">
        <v>0.81103140020682818</v>
      </c>
      <c r="E34" s="91">
        <v>0.70858287428001099</v>
      </c>
      <c r="F34" s="91">
        <v>0.67976043146380294</v>
      </c>
      <c r="G34" s="91">
        <v>0.67124368717078176</v>
      </c>
      <c r="H34" s="91">
        <v>0.67216001433602979</v>
      </c>
      <c r="I34" s="91">
        <v>0.67452440715612316</v>
      </c>
      <c r="J34" s="92">
        <v>0.675354534944823</v>
      </c>
      <c r="K34" s="117">
        <f t="shared" si="2"/>
        <v>-2.6511437104026481E-3</v>
      </c>
      <c r="L34" s="118">
        <f t="shared" si="3"/>
        <v>-2.9666965872640061E-3</v>
      </c>
      <c r="M34" s="118">
        <f t="shared" si="4"/>
        <v>-3.9675728707357916E-3</v>
      </c>
      <c r="N34" s="118">
        <f t="shared" si="5"/>
        <v>-4.0686159787011178E-3</v>
      </c>
      <c r="O34" s="118">
        <f t="shared" si="6"/>
        <v>-4.8403729497551451E-3</v>
      </c>
      <c r="P34" s="118">
        <f t="shared" si="10"/>
        <v>-3.9116544746587989E-3</v>
      </c>
      <c r="Q34" s="118">
        <f t="shared" si="8"/>
        <v>-5.7712821114781487E-3</v>
      </c>
      <c r="R34" s="119">
        <f t="shared" si="9"/>
        <v>-5.4074016034456607E-3</v>
      </c>
      <c r="S34" s="69"/>
    </row>
    <row r="35" spans="2:19" x14ac:dyDescent="0.2">
      <c r="B35" s="64">
        <v>43746</v>
      </c>
      <c r="C35" s="90">
        <v>0.95025082809995221</v>
      </c>
      <c r="D35" s="91">
        <v>0.81533966327400564</v>
      </c>
      <c r="E35" s="91">
        <v>0.71173890415550278</v>
      </c>
      <c r="F35" s="91">
        <v>0.68363325209897097</v>
      </c>
      <c r="G35" s="91">
        <v>0.67552078172368746</v>
      </c>
      <c r="H35" s="91">
        <v>0.67598005089935198</v>
      </c>
      <c r="I35" s="91">
        <v>0.67857893747841547</v>
      </c>
      <c r="J35" s="92">
        <v>0.68084831424259062</v>
      </c>
      <c r="K35" s="117">
        <f t="shared" si="2"/>
        <v>1.5128491703952918E-4</v>
      </c>
      <c r="L35" s="118">
        <f t="shared" si="3"/>
        <v>2.3296233292566804E-3</v>
      </c>
      <c r="M35" s="118">
        <f t="shared" si="4"/>
        <v>4.6875802446511017E-4</v>
      </c>
      <c r="N35" s="118">
        <f t="shared" si="5"/>
        <v>1.6055354380610787E-3</v>
      </c>
      <c r="O35" s="118">
        <f t="shared" si="6"/>
        <v>1.5006800857950697E-3</v>
      </c>
      <c r="P35" s="118">
        <f t="shared" si="10"/>
        <v>1.7493396622279E-3</v>
      </c>
      <c r="Q35" s="118">
        <f t="shared" si="8"/>
        <v>2.0497381226003419E-4</v>
      </c>
      <c r="R35" s="119">
        <f t="shared" si="9"/>
        <v>2.6832706939281525E-3</v>
      </c>
      <c r="S35" s="69"/>
    </row>
    <row r="36" spans="2:19" x14ac:dyDescent="0.2">
      <c r="B36" s="64">
        <v>43752</v>
      </c>
      <c r="C36" s="90">
        <v>0.95258309170470479</v>
      </c>
      <c r="D36" s="91">
        <v>0.81467947145882891</v>
      </c>
      <c r="E36" s="91">
        <v>0.71200347719244417</v>
      </c>
      <c r="F36" s="91">
        <v>0.68434591020867863</v>
      </c>
      <c r="G36" s="91">
        <v>0.67548496185631701</v>
      </c>
      <c r="H36" s="91">
        <v>0.67512909891446882</v>
      </c>
      <c r="I36" s="91">
        <v>0.67828769367295416</v>
      </c>
      <c r="J36" s="92">
        <v>0.67833250518988886</v>
      </c>
      <c r="K36" s="117">
        <f t="shared" si="2"/>
        <v>2.6060225211337329E-3</v>
      </c>
      <c r="L36" s="118">
        <f t="shared" si="3"/>
        <v>1.5180231542153422E-3</v>
      </c>
      <c r="M36" s="118">
        <f t="shared" si="4"/>
        <v>8.4065993418236395E-4</v>
      </c>
      <c r="N36" s="118">
        <f t="shared" si="5"/>
        <v>2.6496659062125172E-3</v>
      </c>
      <c r="O36" s="118">
        <f t="shared" si="6"/>
        <v>1.4475749519449188E-3</v>
      </c>
      <c r="P36" s="118">
        <f t="shared" si="10"/>
        <v>4.8829565980956779E-4</v>
      </c>
      <c r="Q36" s="118">
        <f t="shared" si="8"/>
        <v>-2.2431080994889108E-4</v>
      </c>
      <c r="R36" s="119">
        <f t="shared" si="9"/>
        <v>-1.0217537537134946E-3</v>
      </c>
      <c r="S36" s="69"/>
    </row>
    <row r="37" spans="2:19" ht="13.5" thickBot="1" x14ac:dyDescent="0.25">
      <c r="B37" s="65">
        <v>43776</v>
      </c>
      <c r="C37" s="96">
        <v>0.94764369585183184</v>
      </c>
      <c r="D37" s="97">
        <v>0.81389149074335132</v>
      </c>
      <c r="E37" s="97">
        <v>0.71030691274118263</v>
      </c>
      <c r="F37" s="97">
        <v>0.68181675836535993</v>
      </c>
      <c r="G37" s="97">
        <v>0.67289529369385293</v>
      </c>
      <c r="H37" s="97">
        <v>0.67288718277189297</v>
      </c>
      <c r="I37" s="97">
        <v>0.67652286386630545</v>
      </c>
      <c r="J37" s="98">
        <v>0.67739924378688021</v>
      </c>
      <c r="K37" s="123">
        <f t="shared" si="2"/>
        <v>-2.5927554887131832E-3</v>
      </c>
      <c r="L37" s="124">
        <f t="shared" si="3"/>
        <v>5.4932697848442125E-4</v>
      </c>
      <c r="M37" s="124">
        <f t="shared" si="4"/>
        <v>-1.5441467969827816E-3</v>
      </c>
      <c r="N37" s="124">
        <f t="shared" si="5"/>
        <v>-1.0558479470906823E-3</v>
      </c>
      <c r="O37" s="124">
        <f t="shared" si="6"/>
        <v>-2.3917657405597703E-3</v>
      </c>
      <c r="P37" s="124">
        <f t="shared" si="10"/>
        <v>-2.8340479691413289E-3</v>
      </c>
      <c r="Q37" s="124">
        <f t="shared" si="8"/>
        <v>-2.8256169411140508E-3</v>
      </c>
      <c r="R37" s="125">
        <f t="shared" si="9"/>
        <v>-2.3961650233104148E-3</v>
      </c>
      <c r="S37" s="175"/>
    </row>
    <row r="38" spans="2:19" ht="13.5" thickTop="1" x14ac:dyDescent="0.2">
      <c r="B38" s="64">
        <v>43839</v>
      </c>
      <c r="C38" s="90">
        <v>0.94971839501803479</v>
      </c>
      <c r="D38" s="91">
        <v>0.81442101483619633</v>
      </c>
      <c r="E38" s="91">
        <v>0.70949811816263053</v>
      </c>
      <c r="F38" s="91">
        <v>0.68134920677297262</v>
      </c>
      <c r="G38" s="91">
        <v>0.67370554843013142</v>
      </c>
      <c r="H38" s="91">
        <v>0.67349446993254158</v>
      </c>
      <c r="I38" s="91">
        <v>0.67645975628152299</v>
      </c>
      <c r="J38" s="92">
        <v>0.67777062582005065</v>
      </c>
      <c r="K38" s="117">
        <f t="shared" si="2"/>
        <v>-4.091077869340376E-4</v>
      </c>
      <c r="L38" s="118">
        <f t="shared" si="3"/>
        <v>1.2002921018954282E-3</v>
      </c>
      <c r="M38" s="118">
        <f t="shared" si="4"/>
        <v>-2.6810436320111597E-3</v>
      </c>
      <c r="N38" s="118">
        <f t="shared" si="5"/>
        <v>-1.7408676730916728E-3</v>
      </c>
      <c r="O38" s="118">
        <f t="shared" si="6"/>
        <v>-1.1905137711458735E-3</v>
      </c>
      <c r="P38" s="118">
        <f t="shared" si="10"/>
        <v>-1.9340960972543675E-3</v>
      </c>
      <c r="Q38" s="118">
        <f t="shared" si="8"/>
        <v>-2.9186356257482338E-3</v>
      </c>
      <c r="R38" s="119">
        <f t="shared" si="9"/>
        <v>-1.8492318167406818E-3</v>
      </c>
      <c r="S38" s="69"/>
    </row>
    <row r="39" spans="2:19" x14ac:dyDescent="0.2">
      <c r="B39" s="59">
        <v>43848</v>
      </c>
      <c r="C39" s="102">
        <v>0.94990945665022231</v>
      </c>
      <c r="D39" s="103">
        <v>0.813275890581177</v>
      </c>
      <c r="E39" s="103">
        <v>0.71070085775564462</v>
      </c>
      <c r="F39" s="103">
        <v>0.68305493287221164</v>
      </c>
      <c r="G39" s="103">
        <v>0.6737631732283349</v>
      </c>
      <c r="H39" s="103">
        <v>0.67401663083530594</v>
      </c>
      <c r="I39" s="103">
        <v>0.67648754902157537</v>
      </c>
      <c r="J39" s="104">
        <v>0.67840847263709958</v>
      </c>
      <c r="K39" s="126">
        <f t="shared" si="2"/>
        <v>-2.0801294830830042E-4</v>
      </c>
      <c r="L39" s="127">
        <f t="shared" si="3"/>
        <v>-2.0745489595053179E-4</v>
      </c>
      <c r="M39" s="127">
        <f t="shared" si="4"/>
        <v>-9.9039080999430151E-4</v>
      </c>
      <c r="N39" s="127">
        <f t="shared" si="5"/>
        <v>7.5822770837707942E-4</v>
      </c>
      <c r="O39" s="127">
        <f t="shared" si="6"/>
        <v>-1.1050814999974401E-3</v>
      </c>
      <c r="P39" s="127">
        <f t="shared" si="10"/>
        <v>-1.1602946531944491E-3</v>
      </c>
      <c r="Q39" s="127">
        <f t="shared" si="8"/>
        <v>-2.8776699616214207E-3</v>
      </c>
      <c r="R39" s="128">
        <f t="shared" si="9"/>
        <v>-9.0987672201325864E-4</v>
      </c>
      <c r="S39" s="61" t="s">
        <v>36</v>
      </c>
    </row>
    <row r="40" spans="2:19" x14ac:dyDescent="0.2">
      <c r="B40" s="64">
        <v>43857</v>
      </c>
      <c r="C40" s="90">
        <v>0.94361008710926175</v>
      </c>
      <c r="D40" s="91" t="s">
        <v>34</v>
      </c>
      <c r="E40" s="91">
        <v>0.70879686389897079</v>
      </c>
      <c r="F40" s="91" t="s">
        <v>34</v>
      </c>
      <c r="G40" s="91">
        <v>0.67289143102412141</v>
      </c>
      <c r="H40" s="91" t="s">
        <v>34</v>
      </c>
      <c r="I40" s="91">
        <v>0.67578453907298597</v>
      </c>
      <c r="J40" s="92" t="s">
        <v>34</v>
      </c>
      <c r="K40" s="117">
        <f t="shared" si="2"/>
        <v>-6.8381808516150278E-3</v>
      </c>
      <c r="L40" s="118"/>
      <c r="M40" s="118">
        <f t="shared" si="4"/>
        <v>-3.6667744640996869E-3</v>
      </c>
      <c r="N40" s="118"/>
      <c r="O40" s="118">
        <f t="shared" si="6"/>
        <v>-2.3974923835702322E-3</v>
      </c>
      <c r="P40" s="118"/>
      <c r="Q40" s="118">
        <f t="shared" si="8"/>
        <v>-3.9138855120650629E-3</v>
      </c>
      <c r="R40" s="119"/>
      <c r="S40" s="69"/>
    </row>
    <row r="41" spans="2:19" x14ac:dyDescent="0.2">
      <c r="B41" s="59">
        <v>43864</v>
      </c>
      <c r="C41" s="102">
        <v>0.94860580529162042</v>
      </c>
      <c r="D41" s="103">
        <v>0.81352335283679444</v>
      </c>
      <c r="E41" s="103">
        <v>0.71206179321890495</v>
      </c>
      <c r="F41" s="103">
        <v>0.68614804947210062</v>
      </c>
      <c r="G41" s="103" t="s">
        <v>34</v>
      </c>
      <c r="H41" s="103">
        <v>0.67738757827590013</v>
      </c>
      <c r="I41" s="103">
        <v>0.68101981431345415</v>
      </c>
      <c r="J41" s="104">
        <v>0.6813741891879681</v>
      </c>
      <c r="K41" s="126">
        <f t="shared" si="2"/>
        <v>-1.5801228616419971E-3</v>
      </c>
      <c r="L41" s="127">
        <f t="shared" ref="L41:L67" si="11">D41/$D$6-1</f>
        <v>9.6760341739887679E-5</v>
      </c>
      <c r="M41" s="127">
        <f t="shared" si="4"/>
        <v>9.2263291925509527E-4</v>
      </c>
      <c r="N41" s="127">
        <f t="shared" ref="N41:N75" si="12">F41/$F$6-1</f>
        <v>5.2900182535151608E-3</v>
      </c>
      <c r="O41" s="127"/>
      <c r="P41" s="127">
        <f t="shared" ref="P41:P75" si="13">H41/$H$6-1</f>
        <v>3.8351846781239374E-3</v>
      </c>
      <c r="Q41" s="127">
        <f t="shared" si="8"/>
        <v>3.8027529592830067E-3</v>
      </c>
      <c r="R41" s="128">
        <f t="shared" ref="R41:R75" si="14">J41/$J$6-1</f>
        <v>3.4577251490202077E-3</v>
      </c>
      <c r="S41" s="61" t="s">
        <v>37</v>
      </c>
    </row>
    <row r="42" spans="2:19" x14ac:dyDescent="0.2">
      <c r="B42" s="59">
        <v>43896</v>
      </c>
      <c r="C42" s="102">
        <v>0.94514957605353567</v>
      </c>
      <c r="D42" s="103">
        <v>0.81282193226975608</v>
      </c>
      <c r="E42" s="103">
        <v>0.71012659689078073</v>
      </c>
      <c r="F42" s="103">
        <v>0.68264940533063967</v>
      </c>
      <c r="G42" s="103">
        <v>0.67445881090271553</v>
      </c>
      <c r="H42" s="103">
        <v>0.67449409000324934</v>
      </c>
      <c r="I42" s="103">
        <v>0.67530766111852925</v>
      </c>
      <c r="J42" s="104">
        <v>0.67676886946252379</v>
      </c>
      <c r="K42" s="126">
        <f t="shared" si="2"/>
        <v>-5.2178488295847592E-3</v>
      </c>
      <c r="L42" s="127">
        <f t="shared" si="11"/>
        <v>-7.6552398517715226E-4</v>
      </c>
      <c r="M42" s="127">
        <f t="shared" si="4"/>
        <v>-1.7976110573322268E-3</v>
      </c>
      <c r="N42" s="127">
        <f t="shared" si="12"/>
        <v>1.6408073093865383E-4</v>
      </c>
      <c r="O42" s="127">
        <f t="shared" si="6"/>
        <v>-7.3756301966043658E-5</v>
      </c>
      <c r="P42" s="127">
        <f t="shared" si="13"/>
        <v>-4.5273766898079604E-4</v>
      </c>
      <c r="Q42" s="127">
        <f t="shared" si="8"/>
        <v>-4.6167892946691325E-3</v>
      </c>
      <c r="R42" s="128">
        <f t="shared" si="14"/>
        <v>-3.3245154004576394E-3</v>
      </c>
      <c r="S42" s="61" t="s">
        <v>38</v>
      </c>
    </row>
    <row r="43" spans="2:19" x14ac:dyDescent="0.2">
      <c r="B43" s="64">
        <v>43942</v>
      </c>
      <c r="C43" s="90">
        <v>0.9476</v>
      </c>
      <c r="D43" s="91">
        <v>0.8125</v>
      </c>
      <c r="E43" s="91">
        <v>0.71079999999999999</v>
      </c>
      <c r="F43" s="91">
        <v>0.68359999999999999</v>
      </c>
      <c r="G43" s="91">
        <v>0.67530000000000001</v>
      </c>
      <c r="H43" s="91">
        <v>0.67530000000000001</v>
      </c>
      <c r="I43" s="91">
        <v>0.67779999999999996</v>
      </c>
      <c r="J43" s="92">
        <v>0.67900000000000005</v>
      </c>
      <c r="K43" s="117">
        <f t="shared" si="2"/>
        <v>-2.6387459378269806E-3</v>
      </c>
      <c r="L43" s="118">
        <f t="shared" si="11"/>
        <v>-1.1612881865487035E-3</v>
      </c>
      <c r="M43" s="118">
        <f t="shared" si="4"/>
        <v>-8.5102970791195443E-4</v>
      </c>
      <c r="N43" s="118">
        <f t="shared" si="12"/>
        <v>1.5568170846280704E-3</v>
      </c>
      <c r="O43" s="118">
        <f t="shared" si="6"/>
        <v>1.1733577407160301E-3</v>
      </c>
      <c r="P43" s="118">
        <f t="shared" si="13"/>
        <v>7.4155764490924092E-4</v>
      </c>
      <c r="Q43" s="118">
        <f t="shared" si="8"/>
        <v>-9.4315663678545825E-4</v>
      </c>
      <c r="R43" s="119">
        <f t="shared" si="14"/>
        <v>-3.8736148510021273E-5</v>
      </c>
      <c r="S43" s="69"/>
    </row>
    <row r="44" spans="2:19" x14ac:dyDescent="0.2">
      <c r="B44" s="66">
        <v>43973</v>
      </c>
      <c r="C44" s="90">
        <v>0.94456097164963193</v>
      </c>
      <c r="D44" s="91">
        <v>0.81084887078926127</v>
      </c>
      <c r="E44" s="91">
        <v>0.70952642444366232</v>
      </c>
      <c r="F44" s="91">
        <v>0.68105671674004575</v>
      </c>
      <c r="G44" s="91">
        <v>0.67343295444173634</v>
      </c>
      <c r="H44" s="91">
        <v>0.67316653608181909</v>
      </c>
      <c r="I44" s="91">
        <v>0.67573038678597652</v>
      </c>
      <c r="J44" s="92">
        <v>0.6770152254423164</v>
      </c>
      <c r="K44" s="117">
        <f t="shared" si="2"/>
        <v>-5.8373625763386006E-3</v>
      </c>
      <c r="L44" s="118">
        <f t="shared" si="11"/>
        <v>-3.1910872928770928E-3</v>
      </c>
      <c r="M44" s="118">
        <f t="shared" si="4"/>
        <v>-2.6412543923576282E-3</v>
      </c>
      <c r="N44" s="118">
        <f t="shared" si="12"/>
        <v>-2.1694010060454572E-3</v>
      </c>
      <c r="O44" s="118">
        <f t="shared" si="6"/>
        <v>-1.5946509526376662E-3</v>
      </c>
      <c r="P44" s="118">
        <f t="shared" si="13"/>
        <v>-2.4200683060157102E-3</v>
      </c>
      <c r="Q44" s="118">
        <f t="shared" si="8"/>
        <v>-3.9937043567398467E-3</v>
      </c>
      <c r="R44" s="119">
        <f t="shared" si="14"/>
        <v>-2.9617076877760384E-3</v>
      </c>
      <c r="S44" s="69"/>
    </row>
    <row r="45" spans="2:19" x14ac:dyDescent="0.2">
      <c r="B45" s="64">
        <v>43997</v>
      </c>
      <c r="C45" s="90">
        <v>0.94810000000000005</v>
      </c>
      <c r="D45" s="91">
        <v>0.81259999999999999</v>
      </c>
      <c r="E45" s="91">
        <v>0.71199999999999997</v>
      </c>
      <c r="F45" s="91">
        <v>0.68359999999999999</v>
      </c>
      <c r="G45" s="91">
        <v>0.67520000000000002</v>
      </c>
      <c r="H45" s="91">
        <v>0.67520000000000002</v>
      </c>
      <c r="I45" s="91">
        <v>0.6774</v>
      </c>
      <c r="J45" s="92">
        <v>0.67820000000000003</v>
      </c>
      <c r="K45" s="117">
        <f t="shared" si="2"/>
        <v>-2.1124894719858345E-3</v>
      </c>
      <c r="L45" s="118">
        <f t="shared" si="11"/>
        <v>-1.0383541912485361E-3</v>
      </c>
      <c r="M45" s="118">
        <f t="shared" si="4"/>
        <v>8.3577215527097515E-4</v>
      </c>
      <c r="N45" s="118">
        <f t="shared" si="12"/>
        <v>1.5568170846280704E-3</v>
      </c>
      <c r="O45" s="118">
        <f t="shared" si="6"/>
        <v>1.0251016533857626E-3</v>
      </c>
      <c r="P45" s="118">
        <f t="shared" si="13"/>
        <v>5.933654995449178E-4</v>
      </c>
      <c r="Q45" s="118">
        <f t="shared" si="8"/>
        <v>-1.5327446234264519E-3</v>
      </c>
      <c r="R45" s="119">
        <f t="shared" si="14"/>
        <v>-1.2168937495132814E-3</v>
      </c>
      <c r="S45" s="69"/>
    </row>
    <row r="46" spans="2:19" x14ac:dyDescent="0.2">
      <c r="B46" s="64">
        <v>44012</v>
      </c>
      <c r="C46" s="90">
        <v>0.95011413354005381</v>
      </c>
      <c r="D46" s="91">
        <v>0.81209591299464146</v>
      </c>
      <c r="E46" s="91">
        <v>0.71112681563183211</v>
      </c>
      <c r="F46" s="91">
        <v>0.68403634380189249</v>
      </c>
      <c r="G46" s="91">
        <v>0.67591744939420184</v>
      </c>
      <c r="H46" s="91">
        <v>0.67568912298832162</v>
      </c>
      <c r="I46" s="91">
        <v>0.67832624748141801</v>
      </c>
      <c r="J46" s="92">
        <v>0.67979294317775119</v>
      </c>
      <c r="K46" s="117">
        <f t="shared" si="2"/>
        <v>7.412125055950014E-6</v>
      </c>
      <c r="L46" s="118">
        <f t="shared" si="11"/>
        <v>-1.6580484867245726E-3</v>
      </c>
      <c r="M46" s="118">
        <f t="shared" si="4"/>
        <v>-3.9163536066888494E-4</v>
      </c>
      <c r="N46" s="118">
        <f t="shared" si="12"/>
        <v>2.1961136167785167E-3</v>
      </c>
      <c r="O46" s="118">
        <f t="shared" si="6"/>
        <v>2.0887640538036489E-3</v>
      </c>
      <c r="P46" s="118">
        <f t="shared" si="13"/>
        <v>1.3182073494084623E-3</v>
      </c>
      <c r="Q46" s="118">
        <f t="shared" si="8"/>
        <v>-1.6748365417507127E-4</v>
      </c>
      <c r="R46" s="119">
        <f t="shared" si="14"/>
        <v>1.1290288915288826E-3</v>
      </c>
      <c r="S46" s="69"/>
    </row>
    <row r="47" spans="2:19" x14ac:dyDescent="0.2">
      <c r="B47" s="64">
        <v>44018</v>
      </c>
      <c r="C47" s="90">
        <v>0.94077061362982972</v>
      </c>
      <c r="D47" s="91">
        <v>0.8089869943407938</v>
      </c>
      <c r="E47" s="91">
        <v>0.70967749287369575</v>
      </c>
      <c r="F47" s="91">
        <v>0.68378671262716795</v>
      </c>
      <c r="G47" s="91">
        <v>0.67464389595338925</v>
      </c>
      <c r="H47" s="91">
        <v>0.67539033071810328</v>
      </c>
      <c r="I47" s="91">
        <v>0.67900374968131705</v>
      </c>
      <c r="J47" s="92">
        <v>0.67962904802598034</v>
      </c>
      <c r="K47" s="117">
        <f t="shared" si="2"/>
        <v>-9.8267634078862409E-3</v>
      </c>
      <c r="L47" s="118">
        <f t="shared" si="11"/>
        <v>-5.4799663985301006E-3</v>
      </c>
      <c r="M47" s="118">
        <f t="shared" si="4"/>
        <v>-2.428902301317204E-3</v>
      </c>
      <c r="N47" s="118">
        <f t="shared" si="12"/>
        <v>1.8303737033755763E-3</v>
      </c>
      <c r="O47" s="118">
        <f t="shared" si="6"/>
        <v>2.0064355239579612E-4</v>
      </c>
      <c r="P47" s="118">
        <f t="shared" si="13"/>
        <v>8.7542067398937995E-4</v>
      </c>
      <c r="Q47" s="118">
        <f t="shared" si="8"/>
        <v>8.3113424078340437E-4</v>
      </c>
      <c r="R47" s="119">
        <f t="shared" si="14"/>
        <v>8.8766099299597556E-4</v>
      </c>
      <c r="S47" s="69"/>
    </row>
    <row r="48" spans="2:19" x14ac:dyDescent="0.2">
      <c r="B48" s="64">
        <v>44033</v>
      </c>
      <c r="C48" s="90">
        <v>0.94904670719937156</v>
      </c>
      <c r="D48" s="91">
        <v>0.81049251025372371</v>
      </c>
      <c r="E48" s="91">
        <v>0.70842499643745527</v>
      </c>
      <c r="F48" s="91">
        <v>0.68150074054200993</v>
      </c>
      <c r="G48" s="91">
        <v>0.67208873406219005</v>
      </c>
      <c r="H48" s="91">
        <v>0.67186357778828276</v>
      </c>
      <c r="I48" s="91">
        <v>0.67493284207771009</v>
      </c>
      <c r="J48" s="92">
        <v>0.67645480046810014</v>
      </c>
      <c r="K48" s="117">
        <f t="shared" si="2"/>
        <v>-1.1160679021305908E-3</v>
      </c>
      <c r="L48" s="118">
        <f t="shared" si="11"/>
        <v>-3.6291755368863532E-3</v>
      </c>
      <c r="M48" s="118">
        <f t="shared" si="4"/>
        <v>-4.1894967365510016E-3</v>
      </c>
      <c r="N48" s="118">
        <f t="shared" si="12"/>
        <v>-1.518852343369792E-3</v>
      </c>
      <c r="O48" s="118">
        <f t="shared" si="6"/>
        <v>-3.5875394924479442E-3</v>
      </c>
      <c r="P48" s="118">
        <f t="shared" si="13"/>
        <v>-4.3509501544088947E-3</v>
      </c>
      <c r="Q48" s="118">
        <f t="shared" si="8"/>
        <v>-5.1692613037472857E-3</v>
      </c>
      <c r="R48" s="119">
        <f t="shared" si="14"/>
        <v>-3.7870438667322315E-3</v>
      </c>
      <c r="S48" s="69"/>
    </row>
    <row r="49" spans="2:20" x14ac:dyDescent="0.2">
      <c r="B49" s="64">
        <v>44039</v>
      </c>
      <c r="C49" s="90">
        <v>0.94737317025802459</v>
      </c>
      <c r="D49" s="91">
        <v>0.81028760418652412</v>
      </c>
      <c r="E49" s="91">
        <v>0.70718565656260968</v>
      </c>
      <c r="F49" s="91" t="s">
        <v>34</v>
      </c>
      <c r="G49" s="91">
        <v>0.67305897839175088</v>
      </c>
      <c r="H49" s="91" t="s">
        <v>34</v>
      </c>
      <c r="I49" s="91">
        <v>0.67634738774984926</v>
      </c>
      <c r="J49" s="92">
        <v>0.67542608966084305</v>
      </c>
      <c r="K49" s="117">
        <f t="shared" si="2"/>
        <v>-2.8774871745462782E-3</v>
      </c>
      <c r="L49" s="118">
        <f t="shared" si="11"/>
        <v>-3.881074751907132E-3</v>
      </c>
      <c r="M49" s="118">
        <f t="shared" si="4"/>
        <v>-5.9315974115564662E-3</v>
      </c>
      <c r="N49" s="118"/>
      <c r="O49" s="118">
        <f t="shared" si="6"/>
        <v>-2.1490932118980455E-3</v>
      </c>
      <c r="P49" s="118"/>
      <c r="Q49" s="118">
        <f t="shared" si="8"/>
        <v>-3.0842634666266022E-3</v>
      </c>
      <c r="R49" s="119">
        <f t="shared" si="14"/>
        <v>-5.3020231877373147E-3</v>
      </c>
      <c r="S49" s="69"/>
    </row>
    <row r="50" spans="2:20" x14ac:dyDescent="0.2">
      <c r="B50" s="64">
        <v>44061</v>
      </c>
      <c r="C50" s="90">
        <v>0.94989999999999997</v>
      </c>
      <c r="D50" s="91">
        <v>0.81320000000000003</v>
      </c>
      <c r="E50" s="91">
        <v>0.71209999999999996</v>
      </c>
      <c r="F50" s="91">
        <v>0.68520000000000003</v>
      </c>
      <c r="G50" s="91">
        <v>0.67710000000000004</v>
      </c>
      <c r="H50" s="91">
        <v>0.67669999999999997</v>
      </c>
      <c r="I50" s="91">
        <v>0.67989999999999995</v>
      </c>
      <c r="J50" s="92">
        <v>0.68169999999999997</v>
      </c>
      <c r="K50" s="117">
        <f t="shared" si="2"/>
        <v>-2.1796619495773051E-4</v>
      </c>
      <c r="L50" s="118">
        <f t="shared" si="11"/>
        <v>-3.0075021944786506E-4</v>
      </c>
      <c r="M50" s="118">
        <f t="shared" si="4"/>
        <v>9.7633897720283969E-4</v>
      </c>
      <c r="N50" s="118">
        <f t="shared" si="12"/>
        <v>3.9010109221579992E-3</v>
      </c>
      <c r="O50" s="118">
        <f t="shared" si="6"/>
        <v>3.841967312659289E-3</v>
      </c>
      <c r="P50" s="118">
        <f t="shared" si="13"/>
        <v>2.8162476800088765E-3</v>
      </c>
      <c r="Q50" s="118">
        <f t="shared" si="8"/>
        <v>2.1521802930799527E-3</v>
      </c>
      <c r="R50" s="119">
        <f t="shared" si="14"/>
        <v>3.9375457548758153E-3</v>
      </c>
      <c r="S50" s="69"/>
    </row>
    <row r="51" spans="2:20" x14ac:dyDescent="0.2">
      <c r="B51" s="64">
        <v>44082</v>
      </c>
      <c r="C51" s="90">
        <v>0.9477191911537679</v>
      </c>
      <c r="D51" s="91">
        <v>0.81061146076809099</v>
      </c>
      <c r="E51" s="91">
        <v>0.70845205461418637</v>
      </c>
      <c r="F51" s="91">
        <v>0.68136431935793229</v>
      </c>
      <c r="G51" s="91">
        <v>0.67256377429774006</v>
      </c>
      <c r="H51" s="91">
        <v>0.67246875703167164</v>
      </c>
      <c r="I51" s="91">
        <v>0.67545841256350092</v>
      </c>
      <c r="J51" s="92">
        <v>0.6773186316043438</v>
      </c>
      <c r="K51" s="117">
        <f t="shared" si="2"/>
        <v>-2.513295707144203E-3</v>
      </c>
      <c r="L51" s="118">
        <f t="shared" si="11"/>
        <v>-3.4829449171446258E-3</v>
      </c>
      <c r="M51" s="118">
        <f t="shared" si="4"/>
        <v>-4.1514619174474188E-3</v>
      </c>
      <c r="N51" s="118">
        <f t="shared" si="12"/>
        <v>-1.718725905259344E-3</v>
      </c>
      <c r="O51" s="118">
        <f t="shared" si="6"/>
        <v>-2.8832634259773338E-3</v>
      </c>
      <c r="P51" s="118">
        <f t="shared" si="13"/>
        <v>-3.4541220503316872E-3</v>
      </c>
      <c r="Q51" s="118">
        <f t="shared" si="8"/>
        <v>-4.3945861923588847E-3</v>
      </c>
      <c r="R51" s="119">
        <f t="shared" si="14"/>
        <v>-2.5148823427962874E-3</v>
      </c>
      <c r="S51" s="69"/>
    </row>
    <row r="52" spans="2:20" ht="15" x14ac:dyDescent="0.25">
      <c r="B52" s="59">
        <v>44116</v>
      </c>
      <c r="C52" s="102">
        <v>0.94641938662278802</v>
      </c>
      <c r="D52" s="103" t="s">
        <v>34</v>
      </c>
      <c r="E52" s="103">
        <v>0.7096659737668688</v>
      </c>
      <c r="F52" s="103" t="s">
        <v>34</v>
      </c>
      <c r="G52" s="103">
        <v>0.67303117267775914</v>
      </c>
      <c r="H52" s="103">
        <v>0.67316703136882106</v>
      </c>
      <c r="I52" s="103" t="s">
        <v>34</v>
      </c>
      <c r="J52" s="104">
        <v>0.67669474438272759</v>
      </c>
      <c r="K52" s="126">
        <f t="shared" si="2"/>
        <v>-3.8813567846598396E-3</v>
      </c>
      <c r="L52" s="127"/>
      <c r="M52" s="127">
        <f t="shared" si="4"/>
        <v>-2.4450943436987727E-3</v>
      </c>
      <c r="N52" s="127"/>
      <c r="O52" s="127">
        <f t="shared" si="6"/>
        <v>-2.1903168755164071E-3</v>
      </c>
      <c r="P52" s="127">
        <f t="shared" si="13"/>
        <v>-2.419334329581746E-3</v>
      </c>
      <c r="Q52" s="127"/>
      <c r="R52" s="128">
        <f t="shared" si="14"/>
        <v>-3.4336791831912628E-3</v>
      </c>
      <c r="S52" s="61" t="s">
        <v>43</v>
      </c>
      <c r="T52" s="20"/>
    </row>
    <row r="53" spans="2:20" x14ac:dyDescent="0.2">
      <c r="B53" s="64">
        <v>44138</v>
      </c>
      <c r="C53" s="102">
        <v>0.95122241350012371</v>
      </c>
      <c r="D53" s="103">
        <v>0.81207175139734711</v>
      </c>
      <c r="E53" s="103">
        <v>0.71173888619448278</v>
      </c>
      <c r="F53" s="103">
        <v>0.68278699383467256</v>
      </c>
      <c r="G53" s="103">
        <v>0.67471449130465599</v>
      </c>
      <c r="H53" s="103">
        <v>0.67450372734077046</v>
      </c>
      <c r="I53" s="103">
        <v>0.67687501478709389</v>
      </c>
      <c r="J53" s="104">
        <v>0.67771362799221435</v>
      </c>
      <c r="K53" s="126">
        <f t="shared" si="2"/>
        <v>1.1738911149539177E-3</v>
      </c>
      <c r="L53" s="127">
        <f t="shared" si="11"/>
        <v>-1.687751303606766E-3</v>
      </c>
      <c r="M53" s="127">
        <f t="shared" si="4"/>
        <v>4.687327772299188E-4</v>
      </c>
      <c r="N53" s="127">
        <f t="shared" si="12"/>
        <v>3.6566455798148212E-4</v>
      </c>
      <c r="O53" s="127">
        <f t="shared" si="6"/>
        <v>3.0530545802087694E-4</v>
      </c>
      <c r="P53" s="127">
        <f t="shared" si="13"/>
        <v>-4.3845589175217636E-4</v>
      </c>
      <c r="Q53" s="127">
        <f t="shared" si="8"/>
        <v>-2.3065570601604746E-3</v>
      </c>
      <c r="R53" s="128">
        <f t="shared" si="14"/>
        <v>-1.9331723468731798E-3</v>
      </c>
      <c r="S53" s="177"/>
    </row>
    <row r="54" spans="2:20" ht="13.5" thickBot="1" x14ac:dyDescent="0.25">
      <c r="B54" s="67">
        <v>44153</v>
      </c>
      <c r="C54" s="96">
        <v>0.94815931718303714</v>
      </c>
      <c r="D54" s="97">
        <v>0.81183506179970089</v>
      </c>
      <c r="E54" s="97">
        <v>0.71083716280390752</v>
      </c>
      <c r="F54" s="97">
        <v>0.68322882229548254</v>
      </c>
      <c r="G54" s="97">
        <v>0.67497232356684556</v>
      </c>
      <c r="H54" s="97">
        <v>0.67584176512372784</v>
      </c>
      <c r="I54" s="97">
        <v>0.67749274283444205</v>
      </c>
      <c r="J54" s="98">
        <v>0.67811035911086337</v>
      </c>
      <c r="K54" s="123">
        <f t="shared" si="2"/>
        <v>-2.0500573697682656E-3</v>
      </c>
      <c r="L54" s="124">
        <f t="shared" si="11"/>
        <v>-1.9787232824530765E-3</v>
      </c>
      <c r="M54" s="124">
        <f t="shared" si="4"/>
        <v>-7.987911355183952E-4</v>
      </c>
      <c r="N54" s="124">
        <f t="shared" si="12"/>
        <v>1.012996779904185E-3</v>
      </c>
      <c r="O54" s="124">
        <f t="shared" si="6"/>
        <v>6.8755748181814624E-4</v>
      </c>
      <c r="P54" s="124">
        <f t="shared" si="13"/>
        <v>1.5444110045967907E-3</v>
      </c>
      <c r="Q54" s="124">
        <f t="shared" si="8"/>
        <v>-1.3960444708412956E-3</v>
      </c>
      <c r="R54" s="125">
        <f t="shared" si="14"/>
        <v>-1.3489076181346649E-3</v>
      </c>
      <c r="S54" s="176" t="s">
        <v>42</v>
      </c>
    </row>
    <row r="55" spans="2:20" ht="13.5" thickTop="1" x14ac:dyDescent="0.2">
      <c r="B55" s="64">
        <v>44208</v>
      </c>
      <c r="C55" s="90">
        <v>0.94984492280163491</v>
      </c>
      <c r="D55" s="91">
        <v>0.81268537585457024</v>
      </c>
      <c r="E55" s="91">
        <v>0.7077421687051686</v>
      </c>
      <c r="F55" s="91">
        <v>0.67906869696475503</v>
      </c>
      <c r="G55" s="91">
        <v>0.67070511147489031</v>
      </c>
      <c r="H55" s="91">
        <v>0.67026590156522015</v>
      </c>
      <c r="I55" s="91">
        <v>0.67251761461754134</v>
      </c>
      <c r="J55" s="92">
        <v>0.67372519082450499</v>
      </c>
      <c r="K55" s="117">
        <f t="shared" si="2"/>
        <v>-2.7593565847772172E-4</v>
      </c>
      <c r="L55" s="118">
        <f t="shared" si="11"/>
        <v>-9.3339824220373124E-4</v>
      </c>
      <c r="M55" s="118">
        <f t="shared" si="4"/>
        <v>-5.1493259790961199E-3</v>
      </c>
      <c r="N55" s="118">
        <f t="shared" si="12"/>
        <v>-5.0820908223728756E-3</v>
      </c>
      <c r="O55" s="118">
        <f t="shared" si="6"/>
        <v>-5.6388442037951236E-3</v>
      </c>
      <c r="P55" s="118">
        <f t="shared" si="13"/>
        <v>-6.7185808253401591E-3</v>
      </c>
      <c r="Q55" s="118">
        <f t="shared" si="8"/>
        <v>-8.7292340425498827E-3</v>
      </c>
      <c r="R55" s="119">
        <f t="shared" si="14"/>
        <v>-7.8069318034489354E-3</v>
      </c>
      <c r="S55" s="69"/>
    </row>
    <row r="56" spans="2:20" x14ac:dyDescent="0.2">
      <c r="B56" s="64">
        <v>44222</v>
      </c>
      <c r="C56" s="90">
        <v>0.95009685947968603</v>
      </c>
      <c r="D56" s="91">
        <v>0.81343697237902568</v>
      </c>
      <c r="E56" s="91">
        <v>0.70967802523978973</v>
      </c>
      <c r="F56" s="91">
        <v>0.68243255137062531</v>
      </c>
      <c r="G56" s="91">
        <v>0.67311981087728734</v>
      </c>
      <c r="H56" s="91">
        <v>0.67383751177942364</v>
      </c>
      <c r="I56" s="91">
        <v>0.67575464275233221</v>
      </c>
      <c r="J56" s="92">
        <v>0.67677366063881084</v>
      </c>
      <c r="K56" s="117">
        <f t="shared" si="2"/>
        <v>-1.0769046863923215E-5</v>
      </c>
      <c r="L56" s="118">
        <f t="shared" si="11"/>
        <v>-9.4306061538818042E-6</v>
      </c>
      <c r="M56" s="118">
        <f t="shared" si="4"/>
        <v>-2.4281539712178724E-3</v>
      </c>
      <c r="N56" s="118">
        <f t="shared" si="12"/>
        <v>-1.5363659200495761E-4</v>
      </c>
      <c r="O56" s="118">
        <f t="shared" si="6"/>
        <v>-2.0589053490159825E-3</v>
      </c>
      <c r="P56" s="118">
        <f t="shared" si="13"/>
        <v>-1.425735024862651E-3</v>
      </c>
      <c r="Q56" s="118">
        <f t="shared" si="8"/>
        <v>-3.9579517908205908E-3</v>
      </c>
      <c r="R56" s="119">
        <f t="shared" si="14"/>
        <v>-3.3174594495072318E-3</v>
      </c>
      <c r="S56" s="69"/>
    </row>
    <row r="57" spans="2:20" x14ac:dyDescent="0.2">
      <c r="B57" s="59">
        <v>44238</v>
      </c>
      <c r="C57" s="102">
        <v>0.94566460044360967</v>
      </c>
      <c r="D57" s="103">
        <v>0.81144883909544496</v>
      </c>
      <c r="E57" s="103">
        <v>0.7079126286173576</v>
      </c>
      <c r="F57" s="103">
        <v>0.68023646214901601</v>
      </c>
      <c r="G57" s="103">
        <v>0.67135201275069667</v>
      </c>
      <c r="H57" s="103">
        <v>0.67120065403529516</v>
      </c>
      <c r="I57" s="103">
        <v>0.67375595262561172</v>
      </c>
      <c r="J57" s="104">
        <v>0.67477207563406028</v>
      </c>
      <c r="K57" s="126">
        <f t="shared" si="2"/>
        <v>-4.6757789989000376E-3</v>
      </c>
      <c r="L57" s="127">
        <f t="shared" si="11"/>
        <v>-2.4535222835510018E-3</v>
      </c>
      <c r="M57" s="127">
        <f t="shared" si="4"/>
        <v>-4.9097158978641531E-3</v>
      </c>
      <c r="N57" s="127">
        <f t="shared" si="12"/>
        <v>-3.3711733544813383E-3</v>
      </c>
      <c r="O57" s="127">
        <f t="shared" si="6"/>
        <v>-4.6797736833955605E-3</v>
      </c>
      <c r="P57" s="127">
        <f t="shared" si="13"/>
        <v>-5.3333510860905653E-3</v>
      </c>
      <c r="Q57" s="127">
        <f t="shared" si="8"/>
        <v>-6.9039610101516713E-3</v>
      </c>
      <c r="R57" s="128">
        <f t="shared" si="14"/>
        <v>-6.2651876837583886E-3</v>
      </c>
      <c r="S57" s="61" t="s">
        <v>45</v>
      </c>
    </row>
    <row r="58" spans="2:20" x14ac:dyDescent="0.2">
      <c r="B58" s="59">
        <v>44241</v>
      </c>
      <c r="C58" s="102">
        <v>0.95017280099950774</v>
      </c>
      <c r="D58" s="103">
        <v>0.81325596978420656</v>
      </c>
      <c r="E58" s="103">
        <v>0.71092930456562553</v>
      </c>
      <c r="F58" s="103">
        <v>0.68420207171399561</v>
      </c>
      <c r="G58" s="103">
        <v>0.67506029499895304</v>
      </c>
      <c r="H58" s="103">
        <v>0.67553038804651966</v>
      </c>
      <c r="I58" s="103">
        <v>0.6778918703003407</v>
      </c>
      <c r="J58" s="104">
        <v>0.67783280223281706</v>
      </c>
      <c r="K58" s="126">
        <f t="shared" si="2"/>
        <v>6.9160384799982211E-5</v>
      </c>
      <c r="L58" s="127">
        <f t="shared" si="11"/>
        <v>-2.3194432756190597E-4</v>
      </c>
      <c r="M58" s="127">
        <f t="shared" si="4"/>
        <v>-6.6927038939934569E-4</v>
      </c>
      <c r="N58" s="127">
        <f t="shared" si="12"/>
        <v>2.4389250856902134E-3</v>
      </c>
      <c r="O58" s="127">
        <f t="shared" si="6"/>
        <v>8.1798048502901288E-4</v>
      </c>
      <c r="P58" s="127">
        <f t="shared" si="13"/>
        <v>1.0829746337095436E-3</v>
      </c>
      <c r="Q58" s="127">
        <f t="shared" si="8"/>
        <v>-8.077425732604393E-4</v>
      </c>
      <c r="R58" s="128">
        <f t="shared" si="14"/>
        <v>-1.7576648001108586E-3</v>
      </c>
      <c r="S58" s="61" t="s">
        <v>46</v>
      </c>
    </row>
    <row r="59" spans="2:20" x14ac:dyDescent="0.2">
      <c r="B59" s="64">
        <v>44242</v>
      </c>
      <c r="C59" s="90">
        <v>0.94532273030076741</v>
      </c>
      <c r="D59" s="91">
        <v>0.81284705441283067</v>
      </c>
      <c r="E59" s="91">
        <v>0.70992557899868936</v>
      </c>
      <c r="F59" s="91">
        <v>0.68154708823521204</v>
      </c>
      <c r="G59" s="91">
        <v>0.67284829247128308</v>
      </c>
      <c r="H59" s="91">
        <v>0.67266834501145467</v>
      </c>
      <c r="I59" s="91">
        <v>0.67559575370876401</v>
      </c>
      <c r="J59" s="92">
        <v>0.67542412709434174</v>
      </c>
      <c r="K59" s="117">
        <f t="shared" si="2"/>
        <v>-5.035601745197682E-3</v>
      </c>
      <c r="L59" s="118">
        <f t="shared" si="11"/>
        <v>-7.3464033099057691E-4</v>
      </c>
      <c r="M59" s="118">
        <f t="shared" si="4"/>
        <v>-2.0801755197595861E-3</v>
      </c>
      <c r="N59" s="118">
        <f t="shared" si="12"/>
        <v>-1.4509473578772081E-3</v>
      </c>
      <c r="O59" s="118">
        <f t="shared" si="6"/>
        <v>-2.4614479141391588E-3</v>
      </c>
      <c r="P59" s="118">
        <f t="shared" si="13"/>
        <v>-3.1583483412019886E-3</v>
      </c>
      <c r="Q59" s="118">
        <f t="shared" si="8"/>
        <v>-4.1921494690623229E-3</v>
      </c>
      <c r="R59" s="119">
        <f t="shared" si="14"/>
        <v>-5.3049134535385623E-3</v>
      </c>
      <c r="S59" s="69"/>
    </row>
    <row r="60" spans="2:20" x14ac:dyDescent="0.2">
      <c r="B60" s="64">
        <v>44278</v>
      </c>
      <c r="C60" s="90">
        <v>0.94509194459326806</v>
      </c>
      <c r="D60" s="91">
        <v>0.81400457403482673</v>
      </c>
      <c r="E60" s="91">
        <v>0.71052338740167464</v>
      </c>
      <c r="F60" s="91">
        <v>0.68363157832408528</v>
      </c>
      <c r="G60" s="91">
        <v>0.67519358351726899</v>
      </c>
      <c r="H60" s="91">
        <v>0.67552650216664589</v>
      </c>
      <c r="I60" s="91">
        <v>0.67723532244691798</v>
      </c>
      <c r="J60" s="92">
        <v>0.6771061287149529</v>
      </c>
      <c r="K60" s="117">
        <f t="shared" si="2"/>
        <v>-5.278506686788198E-3</v>
      </c>
      <c r="L60" s="118">
        <f t="shared" si="11"/>
        <v>6.8834478671209176E-4</v>
      </c>
      <c r="M60" s="118">
        <f t="shared" si="4"/>
        <v>-1.2398552464412127E-3</v>
      </c>
      <c r="N60" s="118">
        <f t="shared" si="12"/>
        <v>1.6030831550781777E-3</v>
      </c>
      <c r="O60" s="118">
        <f t="shared" si="6"/>
        <v>1.0155888271445868E-3</v>
      </c>
      <c r="P60" s="118">
        <f t="shared" si="13"/>
        <v>1.077216064958364E-3</v>
      </c>
      <c r="Q60" s="118">
        <f t="shared" si="8"/>
        <v>-1.7754743908429127E-3</v>
      </c>
      <c r="R60" s="119">
        <f t="shared" si="14"/>
        <v>-2.827834710760091E-3</v>
      </c>
      <c r="S60" s="69"/>
    </row>
    <row r="61" spans="2:20" x14ac:dyDescent="0.2">
      <c r="B61" s="64">
        <v>44294</v>
      </c>
      <c r="C61" s="90">
        <v>0.95559045292720091</v>
      </c>
      <c r="D61" s="91">
        <v>0.81595377441188455</v>
      </c>
      <c r="E61" s="91">
        <v>0.70946561489769489</v>
      </c>
      <c r="F61" s="91">
        <v>0.68003054172280319</v>
      </c>
      <c r="G61" s="91">
        <v>0.67117222360884488</v>
      </c>
      <c r="H61" s="91">
        <v>0.67212337368981812</v>
      </c>
      <c r="I61" s="91">
        <v>0.67380803962025482</v>
      </c>
      <c r="J61" s="92">
        <v>0.67437808571146529</v>
      </c>
      <c r="K61" s="117">
        <f t="shared" si="2"/>
        <v>5.771309098050903E-3</v>
      </c>
      <c r="L61" s="118">
        <f t="shared" si="11"/>
        <v>3.084574686634145E-3</v>
      </c>
      <c r="M61" s="118">
        <f t="shared" si="4"/>
        <v>-2.7267324385552572E-3</v>
      </c>
      <c r="N61" s="118">
        <f t="shared" si="12"/>
        <v>-3.6728717258248667E-3</v>
      </c>
      <c r="O61" s="118">
        <f t="shared" si="6"/>
        <v>-4.9463220305495659E-3</v>
      </c>
      <c r="P61" s="118">
        <f t="shared" si="13"/>
        <v>-3.9659530343552074E-3</v>
      </c>
      <c r="Q61" s="118">
        <f t="shared" si="8"/>
        <v>-6.8271863443971625E-3</v>
      </c>
      <c r="R61" s="119">
        <f t="shared" si="14"/>
        <v>-6.8454154612883622E-3</v>
      </c>
      <c r="S61" s="69"/>
    </row>
    <row r="62" spans="2:20" x14ac:dyDescent="0.2">
      <c r="B62" s="64">
        <v>44321</v>
      </c>
      <c r="C62" s="90">
        <v>0.94320027425679775</v>
      </c>
      <c r="D62" s="91">
        <v>0.80854347344207333</v>
      </c>
      <c r="E62" s="91">
        <v>0.70687999153327208</v>
      </c>
      <c r="F62" s="91">
        <v>0.67788728489224892</v>
      </c>
      <c r="G62" s="91">
        <v>0.67025080787878477</v>
      </c>
      <c r="H62" s="91">
        <v>0.66986357498533733</v>
      </c>
      <c r="I62" s="91">
        <v>0.6719649088859756</v>
      </c>
      <c r="J62" s="92">
        <v>0.67226247628423563</v>
      </c>
      <c r="K62" s="117">
        <f t="shared" si="2"/>
        <v>-7.269514178403047E-3</v>
      </c>
      <c r="L62" s="118">
        <f t="shared" si="11"/>
        <v>-6.0252043593180815E-3</v>
      </c>
      <c r="M62" s="118">
        <f t="shared" si="4"/>
        <v>-6.3612610290536553E-3</v>
      </c>
      <c r="N62" s="118">
        <f t="shared" si="12"/>
        <v>-6.8130026348430794E-3</v>
      </c>
      <c r="O62" s="118">
        <f t="shared" si="6"/>
        <v>-6.3123769399815455E-3</v>
      </c>
      <c r="P62" s="118">
        <f t="shared" si="13"/>
        <v>-7.3147972154392615E-3</v>
      </c>
      <c r="Q62" s="118">
        <f t="shared" si="8"/>
        <v>-9.5439056912468567E-3</v>
      </c>
      <c r="R62" s="119">
        <f t="shared" si="14"/>
        <v>-9.9610671205943024E-3</v>
      </c>
      <c r="S62" s="69"/>
    </row>
    <row r="63" spans="2:20" x14ac:dyDescent="0.2">
      <c r="B63" s="59">
        <v>44325</v>
      </c>
      <c r="C63" s="102">
        <v>0.94434949896866505</v>
      </c>
      <c r="D63" s="103">
        <v>0.80915290223713343</v>
      </c>
      <c r="E63" s="103">
        <v>0.70461021892977826</v>
      </c>
      <c r="F63" s="103">
        <v>0.67600445580259649</v>
      </c>
      <c r="G63" s="103">
        <v>0.66758782453821353</v>
      </c>
      <c r="H63" s="103">
        <v>0.66778283170245445</v>
      </c>
      <c r="I63" s="103">
        <v>0.66963306410706636</v>
      </c>
      <c r="J63" s="104">
        <v>0.66931822852589506</v>
      </c>
      <c r="K63" s="126">
        <f t="shared" si="2"/>
        <v>-6.0599403077538083E-3</v>
      </c>
      <c r="L63" s="127">
        <f t="shared" si="11"/>
        <v>-5.2760091930413866E-3</v>
      </c>
      <c r="M63" s="127">
        <f t="shared" si="4"/>
        <v>-9.5518082428662776E-3</v>
      </c>
      <c r="N63" s="127">
        <f t="shared" si="12"/>
        <v>-9.5715753530212222E-3</v>
      </c>
      <c r="O63" s="127">
        <f t="shared" si="6"/>
        <v>-1.0260411846967021E-2</v>
      </c>
      <c r="P63" s="127">
        <f t="shared" si="13"/>
        <v>-1.0398295325866336E-2</v>
      </c>
      <c r="Q63" s="127">
        <f t="shared" si="8"/>
        <v>-1.2980974862138006E-2</v>
      </c>
      <c r="R63" s="128">
        <f t="shared" si="14"/>
        <v>-1.4297051965251328E-2</v>
      </c>
      <c r="S63" s="61" t="s">
        <v>51</v>
      </c>
    </row>
    <row r="64" spans="2:20" x14ac:dyDescent="0.2">
      <c r="B64" s="137">
        <v>44364</v>
      </c>
      <c r="C64" s="90">
        <v>0.94490532428667962</v>
      </c>
      <c r="D64" s="91">
        <v>0.81070968301345003</v>
      </c>
      <c r="E64" s="91">
        <v>0.7060977481912345</v>
      </c>
      <c r="F64" s="91">
        <v>0.67946357949665792</v>
      </c>
      <c r="G64" s="91">
        <v>0.67179156948015972</v>
      </c>
      <c r="H64" s="91">
        <v>0.67201194457152247</v>
      </c>
      <c r="I64" s="91">
        <v>0.67353662248614921</v>
      </c>
      <c r="J64" s="92">
        <v>0.673508891944123</v>
      </c>
      <c r="K64" s="117">
        <f t="shared" si="2"/>
        <v>-5.4749269727870642E-3</v>
      </c>
      <c r="L64" s="118">
        <f t="shared" si="11"/>
        <v>-3.3621963866512505E-3</v>
      </c>
      <c r="M64" s="118">
        <f t="shared" si="4"/>
        <v>-7.4608356347298788E-3</v>
      </c>
      <c r="N64" s="118">
        <f t="shared" si="12"/>
        <v>-4.5035400737261089E-3</v>
      </c>
      <c r="O64" s="118">
        <f t="shared" si="6"/>
        <v>-4.0281040746971142E-3</v>
      </c>
      <c r="P64" s="118">
        <f t="shared" si="13"/>
        <v>-4.1310822353179955E-3</v>
      </c>
      <c r="Q64" s="118">
        <f t="shared" si="8"/>
        <v>-7.2272470484902041E-3</v>
      </c>
      <c r="R64" s="119">
        <f t="shared" si="14"/>
        <v>-8.1254745159620168E-3</v>
      </c>
      <c r="S64" s="69"/>
    </row>
    <row r="65" spans="2:19" x14ac:dyDescent="0.2">
      <c r="B65" s="64">
        <v>44390</v>
      </c>
      <c r="C65" s="90">
        <v>0.94180760975473676</v>
      </c>
      <c r="D65" s="91">
        <v>0.80735805438474262</v>
      </c>
      <c r="E65" s="91">
        <v>0.70331462637423459</v>
      </c>
      <c r="F65" s="91">
        <v>0.67661854307464642</v>
      </c>
      <c r="G65" s="91">
        <v>0.6681420354540204</v>
      </c>
      <c r="H65" s="91">
        <v>0.66833426019166697</v>
      </c>
      <c r="I65" s="91">
        <v>0.67005715811838251</v>
      </c>
      <c r="J65" s="92">
        <v>0.67048909696459025</v>
      </c>
      <c r="K65" s="117">
        <f t="shared" si="2"/>
        <v>-8.7353115763171285E-3</v>
      </c>
      <c r="L65" s="118">
        <f t="shared" si="11"/>
        <v>-7.4824873675437553E-3</v>
      </c>
      <c r="M65" s="118">
        <f t="shared" si="4"/>
        <v>-1.137298152338051E-2</v>
      </c>
      <c r="N65" s="118">
        <f t="shared" si="12"/>
        <v>-8.6718631037431271E-3</v>
      </c>
      <c r="O65" s="118">
        <f t="shared" si="6"/>
        <v>-9.438760427634918E-3</v>
      </c>
      <c r="P65" s="118">
        <f t="shared" si="13"/>
        <v>-9.5811216175524239E-3</v>
      </c>
      <c r="Q65" s="118">
        <f t="shared" si="8"/>
        <v>-1.2355873026442032E-2</v>
      </c>
      <c r="R65" s="119">
        <f t="shared" si="14"/>
        <v>-1.2572717526721955E-2</v>
      </c>
      <c r="S65" s="69"/>
    </row>
    <row r="66" spans="2:19" x14ac:dyDescent="0.2">
      <c r="B66" s="64">
        <v>44391</v>
      </c>
      <c r="C66" s="102">
        <v>0.94177481659952555</v>
      </c>
      <c r="D66" s="103">
        <v>0.80781458380001525</v>
      </c>
      <c r="E66" s="103">
        <v>0.70407994965733001</v>
      </c>
      <c r="F66" s="103">
        <v>0.67604785099025877</v>
      </c>
      <c r="G66" s="103">
        <v>0.66756736020751062</v>
      </c>
      <c r="H66" s="103">
        <v>0.66793329570357685</v>
      </c>
      <c r="I66" s="103">
        <v>0.66963169773173514</v>
      </c>
      <c r="J66" s="104">
        <v>0.67049759262028741</v>
      </c>
      <c r="K66" s="126">
        <f t="shared" si="2"/>
        <v>-8.769826796247604E-3</v>
      </c>
      <c r="L66" s="127">
        <f t="shared" si="11"/>
        <v>-6.9212575176288427E-3</v>
      </c>
      <c r="M66" s="127">
        <f t="shared" si="4"/>
        <v>-1.0297190906828346E-2</v>
      </c>
      <c r="N66" s="127">
        <f t="shared" si="12"/>
        <v>-9.507996145836084E-3</v>
      </c>
      <c r="O66" s="127">
        <f t="shared" si="6"/>
        <v>-1.0290751462965431E-2</v>
      </c>
      <c r="P66" s="127">
        <f t="shared" si="13"/>
        <v>-1.0175319494602042E-2</v>
      </c>
      <c r="Q66" s="127">
        <f t="shared" si="8"/>
        <v>-1.2982988858339373E-2</v>
      </c>
      <c r="R66" s="128">
        <f t="shared" si="14"/>
        <v>-1.2560206000053031E-2</v>
      </c>
      <c r="S66" s="61" t="s">
        <v>52</v>
      </c>
    </row>
    <row r="67" spans="2:19" x14ac:dyDescent="0.2">
      <c r="B67" s="64">
        <v>44396</v>
      </c>
      <c r="C67" s="180">
        <v>0.94155615907829282</v>
      </c>
      <c r="D67" s="181">
        <v>0.80992352650171862</v>
      </c>
      <c r="E67" s="181">
        <v>0.70455337227004833</v>
      </c>
      <c r="F67" s="181">
        <v>0.67771833240154511</v>
      </c>
      <c r="G67" s="181">
        <v>0.669033260469166</v>
      </c>
      <c r="H67" s="181">
        <v>0.66888136420984201</v>
      </c>
      <c r="I67" s="181">
        <v>0.67083550439534612</v>
      </c>
      <c r="J67" s="182">
        <v>0.67141132287637317</v>
      </c>
      <c r="K67" s="138">
        <f t="shared" si="2"/>
        <v>-8.9999666649546173E-3</v>
      </c>
      <c r="L67" s="139">
        <f t="shared" si="11"/>
        <v>-4.3286499958347102E-3</v>
      </c>
      <c r="M67" s="139">
        <f t="shared" si="4"/>
        <v>-9.6317157858231139E-3</v>
      </c>
      <c r="N67" s="139">
        <f t="shared" si="12"/>
        <v>-7.0605385020575673E-3</v>
      </c>
      <c r="O67" s="139">
        <f t="shared" si="6"/>
        <v>-8.1174650908723001E-3</v>
      </c>
      <c r="P67" s="139">
        <f t="shared" si="13"/>
        <v>-8.7703564356447217E-3</v>
      </c>
      <c r="Q67" s="139">
        <f t="shared" si="8"/>
        <v>-1.1208613990580818E-2</v>
      </c>
      <c r="R67" s="140">
        <f t="shared" si="14"/>
        <v>-1.1214558191960489E-2</v>
      </c>
      <c r="S67" s="61" t="s">
        <v>53</v>
      </c>
    </row>
    <row r="68" spans="2:19" x14ac:dyDescent="0.2">
      <c r="B68" s="64">
        <v>44453</v>
      </c>
      <c r="C68" s="90">
        <v>0.94405840066328994</v>
      </c>
      <c r="D68" s="91">
        <v>0.80998872987330139</v>
      </c>
      <c r="E68" s="91">
        <v>0.70555755810425302</v>
      </c>
      <c r="F68" s="91">
        <v>0.67923644288592377</v>
      </c>
      <c r="G68" s="91">
        <v>0.66927439988970105</v>
      </c>
      <c r="H68" s="91">
        <v>0.66852264008823725</v>
      </c>
      <c r="I68" s="91">
        <v>0.6703847847848543</v>
      </c>
      <c r="J68" s="92">
        <v>0.67164381545973451</v>
      </c>
      <c r="K68" s="117">
        <f>C68/$C$6-1</f>
        <v>-6.3663250385519454E-3</v>
      </c>
      <c r="L68" s="118">
        <f>D68/$D$6-1</f>
        <v>-4.2484928860775373E-3</v>
      </c>
      <c r="M68" s="118">
        <f t="shared" si="4"/>
        <v>-8.2201636723909788E-3</v>
      </c>
      <c r="N68" s="118">
        <f t="shared" si="12"/>
        <v>-4.8363227257013364E-3</v>
      </c>
      <c r="O68" s="118">
        <f t="shared" si="6"/>
        <v>-7.7599612209763302E-3</v>
      </c>
      <c r="P68" s="118">
        <f t="shared" si="13"/>
        <v>-9.301957407390038E-3</v>
      </c>
      <c r="Q68" s="118">
        <f t="shared" si="8"/>
        <v>-1.1872961159804518E-2</v>
      </c>
      <c r="R68" s="119">
        <f t="shared" si="14"/>
        <v>-1.0872167061630411E-2</v>
      </c>
      <c r="S68" s="177"/>
    </row>
    <row r="69" spans="2:19" x14ac:dyDescent="0.2">
      <c r="B69" s="59">
        <v>44494</v>
      </c>
      <c r="C69" s="102">
        <v>0.94607979350301852</v>
      </c>
      <c r="D69" s="103">
        <v>0.81229570614729996</v>
      </c>
      <c r="E69" s="103">
        <v>0.70834685206883885</v>
      </c>
      <c r="F69" s="103">
        <v>0.68174197535833825</v>
      </c>
      <c r="G69" s="103">
        <v>0.67182195217396834</v>
      </c>
      <c r="H69" s="103">
        <v>0.6725317441598101</v>
      </c>
      <c r="I69" s="103">
        <v>0.67426095857874468</v>
      </c>
      <c r="J69" s="104">
        <v>0.67515349352310094</v>
      </c>
      <c r="K69" s="126">
        <f>C69/$C$6-1</f>
        <v>-4.2387829347275696E-3</v>
      </c>
      <c r="L69" s="127">
        <f>D69/$D$6-1</f>
        <v>-1.4124347818254002E-3</v>
      </c>
      <c r="M69" s="127">
        <f t="shared" si="4"/>
        <v>-4.2993417920338395E-3</v>
      </c>
      <c r="N69" s="127">
        <f t="shared" si="12"/>
        <v>-1.165414112223262E-3</v>
      </c>
      <c r="O69" s="127">
        <f t="shared" si="6"/>
        <v>-3.9830598816309459E-3</v>
      </c>
      <c r="P69" s="127">
        <f t="shared" si="13"/>
        <v>-3.3607800738398863E-3</v>
      </c>
      <c r="Q69" s="127">
        <f t="shared" si="8"/>
        <v>-6.1595974022782274E-3</v>
      </c>
      <c r="R69" s="183">
        <f t="shared" si="14"/>
        <v>-5.7034747023435584E-3</v>
      </c>
      <c r="S69" s="61" t="s">
        <v>73</v>
      </c>
    </row>
    <row r="70" spans="2:19" x14ac:dyDescent="0.2">
      <c r="B70" s="59">
        <v>44676</v>
      </c>
      <c r="C70" s="102">
        <v>0.94819605870939661</v>
      </c>
      <c r="D70" s="103">
        <v>0.81361795493479649</v>
      </c>
      <c r="E70" s="103">
        <v>0.70979637106445947</v>
      </c>
      <c r="F70" s="103">
        <v>0.68257910650139841</v>
      </c>
      <c r="G70" s="103">
        <v>0.67334457089052335</v>
      </c>
      <c r="H70" s="103">
        <v>0.67307614873646138</v>
      </c>
      <c r="I70" s="103">
        <v>0.67518776482591736</v>
      </c>
      <c r="J70" s="104">
        <v>0.67570972200681845</v>
      </c>
      <c r="K70" s="126">
        <f>C70/$C$6-1</f>
        <v>-2.0113864381452462E-3</v>
      </c>
      <c r="L70" s="127">
        <f>D70/$D$6-1</f>
        <v>2.1305848045138909E-4</v>
      </c>
      <c r="M70" s="127">
        <f t="shared" si="4"/>
        <v>-2.2617990065904037E-3</v>
      </c>
      <c r="N70" s="127">
        <f t="shared" si="12"/>
        <v>6.1084429505475768E-5</v>
      </c>
      <c r="O70" s="127">
        <f t="shared" si="6"/>
        <v>-1.7256849475094649E-3</v>
      </c>
      <c r="P70" s="127">
        <f t="shared" si="13"/>
        <v>-2.5540152522390835E-3</v>
      </c>
      <c r="Q70" s="127">
        <f t="shared" si="8"/>
        <v>-4.7935128290860218E-3</v>
      </c>
      <c r="R70" s="183">
        <f t="shared" si="14"/>
        <v>-4.8843186823607221E-3</v>
      </c>
      <c r="S70" s="177"/>
    </row>
    <row r="71" spans="2:19" x14ac:dyDescent="0.2">
      <c r="B71" s="59">
        <v>44848</v>
      </c>
      <c r="C71" s="102">
        <v>0.94247153033115316</v>
      </c>
      <c r="D71" s="103">
        <v>0.80837590145010962</v>
      </c>
      <c r="E71" s="103">
        <v>0.70376099501818479</v>
      </c>
      <c r="F71" s="103">
        <v>0.67755535983931003</v>
      </c>
      <c r="G71" s="103">
        <v>0.66879331561874167</v>
      </c>
      <c r="H71" s="103">
        <v>0.66797784639191704</v>
      </c>
      <c r="I71" s="103">
        <v>0.6701989283405384</v>
      </c>
      <c r="J71" s="104">
        <v>0.67124045432858892</v>
      </c>
      <c r="K71" s="126">
        <f t="shared" ref="K71:K75" si="15">C71/$C$6-1</f>
        <v>-8.0365265840288691E-3</v>
      </c>
      <c r="L71" s="127">
        <f t="shared" ref="L71:L75" si="16">D71/$D$6-1</f>
        <v>-6.2312073040431404E-3</v>
      </c>
      <c r="M71" s="127">
        <f t="shared" si="4"/>
        <v>-1.0745535306479148E-2</v>
      </c>
      <c r="N71" s="127">
        <f t="shared" si="12"/>
        <v>-7.299313049606182E-3</v>
      </c>
      <c r="O71" s="127">
        <f t="shared" si="6"/>
        <v>-8.4731979378616096E-3</v>
      </c>
      <c r="P71" s="127">
        <f t="shared" si="13"/>
        <v>-1.0109298873776207E-2</v>
      </c>
      <c r="Q71" s="127">
        <f t="shared" si="8"/>
        <v>-1.2146907976825716E-2</v>
      </c>
      <c r="R71" s="183">
        <f t="shared" si="14"/>
        <v>-1.1466195789890943E-2</v>
      </c>
      <c r="S71" s="177"/>
    </row>
    <row r="72" spans="2:19" x14ac:dyDescent="0.2">
      <c r="B72" s="59">
        <v>44852</v>
      </c>
      <c r="C72" s="102">
        <v>0.93903670338882927</v>
      </c>
      <c r="D72" s="103">
        <v>0.80473941199272947</v>
      </c>
      <c r="E72" s="103">
        <v>0.70121624082143619</v>
      </c>
      <c r="F72" s="103">
        <v>0.67440227326410584</v>
      </c>
      <c r="G72" s="103">
        <v>0.66545613502210044</v>
      </c>
      <c r="H72" s="103">
        <v>0.66553426508694569</v>
      </c>
      <c r="I72" s="103">
        <v>0.66762973422596683</v>
      </c>
      <c r="J72" s="104">
        <v>0.66786197362145783</v>
      </c>
      <c r="K72" s="126">
        <f t="shared" si="15"/>
        <v>-1.1651726358915648E-2</v>
      </c>
      <c r="L72" s="127">
        <f t="shared" si="16"/>
        <v>-1.0701689082668109E-2</v>
      </c>
      <c r="M72" s="127">
        <f t="shared" si="4"/>
        <v>-1.4322615406827777E-2</v>
      </c>
      <c r="N72" s="127">
        <f t="shared" si="12"/>
        <v>-1.1918966873851078E-2</v>
      </c>
      <c r="O72" s="127">
        <f t="shared" si="6"/>
        <v>-1.3420771317583902E-2</v>
      </c>
      <c r="P72" s="127">
        <f t="shared" si="13"/>
        <v>-1.3730494433333518E-2</v>
      </c>
      <c r="Q72" s="127">
        <f t="shared" si="8"/>
        <v>-1.5933822940076281E-2</v>
      </c>
      <c r="R72" s="183">
        <f t="shared" si="14"/>
        <v>-1.644167419607756E-2</v>
      </c>
      <c r="S72" s="177"/>
    </row>
    <row r="73" spans="2:19" x14ac:dyDescent="0.2">
      <c r="B73" s="59">
        <v>44869</v>
      </c>
      <c r="C73" s="102">
        <v>0.94706087856513688</v>
      </c>
      <c r="D73" s="103">
        <v>0.81176681046011701</v>
      </c>
      <c r="E73" s="103">
        <v>0.70796214980604955</v>
      </c>
      <c r="F73" s="103">
        <v>0.6813103501902672</v>
      </c>
      <c r="G73" s="103">
        <v>0.67270691087154511</v>
      </c>
      <c r="H73" s="103">
        <v>0.67206463638653957</v>
      </c>
      <c r="I73" s="103">
        <v>0.67422860783182981</v>
      </c>
      <c r="J73" s="104">
        <v>0.67569975436581187</v>
      </c>
      <c r="K73" s="126">
        <f t="shared" si="15"/>
        <v>-3.2061782197676525E-3</v>
      </c>
      <c r="L73" s="127">
        <f t="shared" si="16"/>
        <v>-2.0626273810493423E-3</v>
      </c>
      <c r="M73" s="127">
        <f t="shared" si="4"/>
        <v>-4.8401055367369716E-3</v>
      </c>
      <c r="N73" s="127">
        <f t="shared" si="12"/>
        <v>-1.7977972741700654E-3</v>
      </c>
      <c r="O73" s="127">
        <f t="shared" si="6"/>
        <v>-2.6710547421155972E-3</v>
      </c>
      <c r="P73" s="127">
        <f t="shared" si="13"/>
        <v>-4.0529971042128077E-3</v>
      </c>
      <c r="Q73" s="127">
        <f t="shared" si="8"/>
        <v>-6.2072814316278535E-3</v>
      </c>
      <c r="R73" s="183">
        <f t="shared" si="14"/>
        <v>-4.8989979973806941E-3</v>
      </c>
      <c r="S73" s="177"/>
    </row>
    <row r="74" spans="2:19" x14ac:dyDescent="0.2">
      <c r="B74" s="59">
        <v>44898</v>
      </c>
      <c r="C74" s="102">
        <v>0.94872223692787649</v>
      </c>
      <c r="D74" s="103">
        <v>0.81296202042489296</v>
      </c>
      <c r="E74" s="103">
        <v>0.70907243478888615</v>
      </c>
      <c r="F74" s="103">
        <v>0.68289792374842695</v>
      </c>
      <c r="G74" s="103">
        <v>0.67404556745434296</v>
      </c>
      <c r="H74" s="103">
        <v>0.67341681905638018</v>
      </c>
      <c r="I74" s="103">
        <v>0.67565150216305048</v>
      </c>
      <c r="J74" s="104">
        <v>0.67708112369040652</v>
      </c>
      <c r="K74" s="126">
        <f t="shared" si="15"/>
        <v>-1.4575770588255432E-3</v>
      </c>
      <c r="L74" s="127">
        <f t="shared" si="16"/>
        <v>-5.9330801912516051E-4</v>
      </c>
      <c r="M74" s="127">
        <f t="shared" si="4"/>
        <v>-3.279413221976224E-3</v>
      </c>
      <c r="N74" s="127">
        <f t="shared" si="12"/>
        <v>5.2819032061957039E-4</v>
      </c>
      <c r="O74" s="127">
        <f t="shared" si="6"/>
        <v>-6.8641486967158105E-4</v>
      </c>
      <c r="P74" s="127">
        <f t="shared" si="13"/>
        <v>-2.0491685965321471E-3</v>
      </c>
      <c r="Q74" s="127">
        <f t="shared" si="8"/>
        <v>-4.1099779217596E-3</v>
      </c>
      <c r="R74" s="183">
        <f t="shared" si="14"/>
        <v>-2.8646595354259174E-3</v>
      </c>
      <c r="S74" s="177"/>
    </row>
    <row r="75" spans="2:19" x14ac:dyDescent="0.2">
      <c r="B75" s="59">
        <v>44999</v>
      </c>
      <c r="C75" s="102">
        <v>0.94274467372482851</v>
      </c>
      <c r="D75" s="103">
        <v>0.80829935404110465</v>
      </c>
      <c r="E75" s="103">
        <v>0.70393888857036413</v>
      </c>
      <c r="F75" s="103">
        <v>0.67621377073605904</v>
      </c>
      <c r="G75" s="103">
        <v>0.66734800036278386</v>
      </c>
      <c r="H75" s="103">
        <v>0.66713484876926687</v>
      </c>
      <c r="I75" s="103">
        <v>0.66979556727729272</v>
      </c>
      <c r="J75" s="104">
        <v>0.67152818136549031</v>
      </c>
      <c r="K75" s="126">
        <f t="shared" si="15"/>
        <v>-7.7490396299819686E-3</v>
      </c>
      <c r="L75" s="127">
        <f t="shared" si="16"/>
        <v>-6.3253100922316952E-3</v>
      </c>
      <c r="M75" s="127">
        <f t="shared" si="4"/>
        <v>-1.0495475993758885E-2</v>
      </c>
      <c r="N75" s="127">
        <f t="shared" si="12"/>
        <v>-9.2649036173175769E-3</v>
      </c>
      <c r="O75" s="127">
        <f t="shared" si="6"/>
        <v>-1.0615965785930936E-2</v>
      </c>
      <c r="P75" s="127">
        <f t="shared" si="13"/>
        <v>-1.1358555136151249E-2</v>
      </c>
      <c r="Q75" s="127">
        <f t="shared" si="8"/>
        <v>-1.2741450069746696E-2</v>
      </c>
      <c r="R75" s="183">
        <f t="shared" si="14"/>
        <v>-1.1042461045466578E-2</v>
      </c>
      <c r="S75" s="177"/>
    </row>
  </sheetData>
  <mergeCells count="5">
    <mergeCell ref="B2:S2"/>
    <mergeCell ref="C4:J4"/>
    <mergeCell ref="C11:J11"/>
    <mergeCell ref="K11:R11"/>
    <mergeCell ref="S14:S18"/>
  </mergeCells>
  <conditionalFormatting sqref="K14:R75">
    <cfRule type="cellIs" dxfId="14" priority="1" operator="lessThan">
      <formula>-0.015</formula>
    </cfRule>
    <cfRule type="cellIs" dxfId="13" priority="2" operator="greaterThan">
      <formula>0.015</formula>
    </cfRule>
    <cfRule type="cellIs" dxfId="12" priority="3" operator="lessThan">
      <formula>-0.00501</formula>
    </cfRule>
    <cfRule type="cellIs" dxfId="11" priority="4" operator="greaterThan">
      <formula>0.00501</formula>
    </cfRule>
    <cfRule type="cellIs" dxfId="10" priority="5" operator="equal">
      <formula>-0.005</formula>
    </cfRule>
    <cfRule type="cellIs" dxfId="9" priority="6" operator="equal">
      <formula>0.005</formula>
    </cfRule>
    <cfRule type="cellIs" dxfId="8" priority="7" operator="between">
      <formula>-0.005</formula>
      <formula>0.005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341A-9D5A-474B-A1ED-013D15BE37B0}">
  <dimension ref="B2:S60"/>
  <sheetViews>
    <sheetView showGridLines="0" topLeftCell="A9" zoomScale="90" zoomScaleNormal="90" workbookViewId="0">
      <selection activeCell="D61" sqref="D61"/>
    </sheetView>
  </sheetViews>
  <sheetFormatPr defaultRowHeight="15" x14ac:dyDescent="0.25"/>
  <cols>
    <col min="2" max="2" width="18.5703125" bestFit="1" customWidth="1"/>
    <col min="19" max="19" width="25.42578125" bestFit="1" customWidth="1"/>
  </cols>
  <sheetData>
    <row r="2" spans="2:19" x14ac:dyDescent="0.25">
      <c r="B2" s="256" t="s">
        <v>20</v>
      </c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</row>
    <row r="3" spans="2:19" ht="15.75" thickBot="1" x14ac:dyDescent="0.3">
      <c r="B3" s="38"/>
      <c r="C3" s="54"/>
      <c r="D3" s="54"/>
      <c r="E3" s="54"/>
      <c r="F3" s="54"/>
      <c r="G3" s="54"/>
      <c r="H3" s="54"/>
      <c r="I3" s="54"/>
      <c r="J3" s="54"/>
      <c r="K3" s="38"/>
      <c r="L3" s="38"/>
      <c r="M3" s="38"/>
      <c r="N3" s="38"/>
      <c r="O3" s="38"/>
      <c r="P3" s="38"/>
      <c r="Q3" s="38"/>
      <c r="R3" s="38"/>
      <c r="S3" s="54"/>
    </row>
    <row r="4" spans="2:19" x14ac:dyDescent="0.25">
      <c r="B4" s="38"/>
      <c r="C4" s="251" t="s">
        <v>59</v>
      </c>
      <c r="D4" s="252"/>
      <c r="E4" s="252"/>
      <c r="F4" s="252"/>
      <c r="G4" s="252"/>
      <c r="H4" s="252"/>
      <c r="I4" s="252"/>
      <c r="J4" s="253"/>
      <c r="K4" s="38"/>
      <c r="L4" s="38"/>
      <c r="M4" s="38"/>
      <c r="N4" s="38"/>
      <c r="O4" s="38"/>
      <c r="P4" s="38"/>
      <c r="Q4" s="38"/>
      <c r="R4" s="38"/>
      <c r="S4" s="54"/>
    </row>
    <row r="5" spans="2:19" x14ac:dyDescent="0.25">
      <c r="B5" s="38"/>
      <c r="C5" s="72" t="s">
        <v>61</v>
      </c>
      <c r="D5" s="71" t="s">
        <v>62</v>
      </c>
      <c r="E5" s="71" t="s">
        <v>63</v>
      </c>
      <c r="F5" s="71" t="s">
        <v>64</v>
      </c>
      <c r="G5" s="71" t="s">
        <v>65</v>
      </c>
      <c r="H5" s="71" t="s">
        <v>66</v>
      </c>
      <c r="I5" s="71" t="s">
        <v>67</v>
      </c>
      <c r="J5" s="73" t="s">
        <v>68</v>
      </c>
      <c r="K5" s="38"/>
      <c r="L5" s="38"/>
      <c r="M5" s="38"/>
      <c r="N5" s="38"/>
      <c r="O5" s="38"/>
      <c r="P5" s="38"/>
      <c r="Q5" s="38"/>
      <c r="R5" s="38"/>
      <c r="S5" s="54"/>
    </row>
    <row r="6" spans="2:19" x14ac:dyDescent="0.25">
      <c r="B6" s="132" t="s">
        <v>56</v>
      </c>
      <c r="C6" s="133">
        <f>AVERAGE(C13:C17)</f>
        <v>0.94551825868067918</v>
      </c>
      <c r="D6" s="134">
        <f>AVERAGE(D13:D17)</f>
        <v>0.80770016638649889</v>
      </c>
      <c r="E6" s="134">
        <f t="shared" ref="E6:I6" si="0">AVERAGE(E13:E17)</f>
        <v>0.7013117492624682</v>
      </c>
      <c r="F6" s="134">
        <f t="shared" si="0"/>
        <v>0.67749204502023985</v>
      </c>
      <c r="G6" s="134">
        <f t="shared" si="0"/>
        <v>0.66514756818010379</v>
      </c>
      <c r="H6" s="134">
        <f t="shared" si="0"/>
        <v>0.6668062829268413</v>
      </c>
      <c r="I6" s="134">
        <f t="shared" si="0"/>
        <v>0.67740530381659292</v>
      </c>
      <c r="J6" s="135">
        <f>AVERAGE(J13:J17)</f>
        <v>0.68259279145281693</v>
      </c>
      <c r="K6" s="38"/>
      <c r="L6" s="38"/>
      <c r="M6" s="38"/>
      <c r="N6" s="38"/>
      <c r="O6" s="38"/>
      <c r="P6" s="38"/>
      <c r="Q6" s="38"/>
      <c r="R6" s="38"/>
      <c r="S6" s="54"/>
    </row>
    <row r="7" spans="2:19" ht="15.75" thickBot="1" x14ac:dyDescent="0.3">
      <c r="B7" s="70" t="s">
        <v>55</v>
      </c>
      <c r="C7" s="78">
        <f>STDEV(C13:C17)/C6</f>
        <v>3.4065131893056509E-3</v>
      </c>
      <c r="D7" s="79">
        <f>STDEV(D13:D17)/D6</f>
        <v>3.1126039635055768E-3</v>
      </c>
      <c r="E7" s="79">
        <f t="shared" ref="E7:I7" si="1">STDEV(E13:E17)/E6</f>
        <v>3.6657673134293137E-3</v>
      </c>
      <c r="F7" s="79">
        <f t="shared" si="1"/>
        <v>4.5648058126012423E-3</v>
      </c>
      <c r="G7" s="79">
        <f t="shared" si="1"/>
        <v>3.9870664480535865E-3</v>
      </c>
      <c r="H7" s="79">
        <f t="shared" si="1"/>
        <v>3.2601197910453461E-3</v>
      </c>
      <c r="I7" s="79">
        <f t="shared" si="1"/>
        <v>3.1987694416384972E-3</v>
      </c>
      <c r="J7" s="80">
        <f>STDEV(J13:J17)/J6</f>
        <v>3.3982045344387282E-3</v>
      </c>
      <c r="K7" s="38"/>
      <c r="L7" s="38"/>
      <c r="M7" s="38"/>
      <c r="N7" s="38"/>
      <c r="O7" s="38"/>
      <c r="P7" s="38"/>
      <c r="Q7" s="38"/>
      <c r="R7" s="38"/>
      <c r="S7" s="54"/>
    </row>
    <row r="8" spans="2:19" x14ac:dyDescent="0.25">
      <c r="C8" s="4"/>
      <c r="D8" s="4"/>
      <c r="E8" s="4"/>
      <c r="F8" s="4"/>
      <c r="G8" s="4"/>
      <c r="H8" s="4"/>
      <c r="I8" s="4"/>
      <c r="J8" s="4"/>
    </row>
    <row r="9" spans="2:19" ht="15.75" thickBot="1" x14ac:dyDescent="0.3"/>
    <row r="10" spans="2:19" x14ac:dyDescent="0.25">
      <c r="B10" s="38"/>
      <c r="C10" s="245" t="s">
        <v>59</v>
      </c>
      <c r="D10" s="246"/>
      <c r="E10" s="246"/>
      <c r="F10" s="246"/>
      <c r="G10" s="246"/>
      <c r="H10" s="246"/>
      <c r="I10" s="246"/>
      <c r="J10" s="247"/>
      <c r="K10" s="242" t="s">
        <v>57</v>
      </c>
      <c r="L10" s="243"/>
      <c r="M10" s="243"/>
      <c r="N10" s="243"/>
      <c r="O10" s="243"/>
      <c r="P10" s="243"/>
      <c r="Q10" s="243"/>
      <c r="R10" s="244"/>
    </row>
    <row r="11" spans="2:19" x14ac:dyDescent="0.25">
      <c r="B11" s="63" t="s">
        <v>54</v>
      </c>
      <c r="C11" s="81">
        <v>60</v>
      </c>
      <c r="D11" s="82">
        <v>70</v>
      </c>
      <c r="E11" s="82">
        <v>100</v>
      </c>
      <c r="F11" s="82">
        <v>120</v>
      </c>
      <c r="G11" s="82">
        <v>150</v>
      </c>
      <c r="H11" s="82">
        <v>170</v>
      </c>
      <c r="I11" s="82">
        <v>200</v>
      </c>
      <c r="J11" s="83">
        <v>226</v>
      </c>
      <c r="K11" s="108">
        <v>60</v>
      </c>
      <c r="L11" s="109">
        <v>70</v>
      </c>
      <c r="M11" s="109">
        <v>100</v>
      </c>
      <c r="N11" s="109">
        <v>120</v>
      </c>
      <c r="O11" s="109">
        <v>150</v>
      </c>
      <c r="P11" s="109">
        <v>170</v>
      </c>
      <c r="Q11" s="109">
        <v>200</v>
      </c>
      <c r="R11" s="110">
        <v>226</v>
      </c>
    </row>
    <row r="12" spans="2:19" ht="15.75" thickBot="1" x14ac:dyDescent="0.3">
      <c r="B12" s="62" t="s">
        <v>60</v>
      </c>
      <c r="C12" s="84" t="s">
        <v>3</v>
      </c>
      <c r="D12" s="85" t="s">
        <v>3</v>
      </c>
      <c r="E12" s="85" t="s">
        <v>3</v>
      </c>
      <c r="F12" s="85" t="s">
        <v>3</v>
      </c>
      <c r="G12" s="85" t="s">
        <v>3</v>
      </c>
      <c r="H12" s="85" t="s">
        <v>3</v>
      </c>
      <c r="I12" s="85" t="s">
        <v>3</v>
      </c>
      <c r="J12" s="86" t="s">
        <v>3</v>
      </c>
      <c r="K12" s="111" t="s">
        <v>3</v>
      </c>
      <c r="L12" s="112" t="s">
        <v>3</v>
      </c>
      <c r="M12" s="112" t="s">
        <v>3</v>
      </c>
      <c r="N12" s="112" t="s">
        <v>3</v>
      </c>
      <c r="O12" s="112" t="s">
        <v>3</v>
      </c>
      <c r="P12" s="112" t="s">
        <v>3</v>
      </c>
      <c r="Q12" s="112" t="s">
        <v>3</v>
      </c>
      <c r="R12" s="113" t="s">
        <v>3</v>
      </c>
    </row>
    <row r="13" spans="2:19" x14ac:dyDescent="0.25">
      <c r="B13" s="42">
        <v>43391</v>
      </c>
      <c r="C13" s="87">
        <v>0.94574266251172234</v>
      </c>
      <c r="D13" s="88">
        <v>0.80654036301477028</v>
      </c>
      <c r="E13" s="88">
        <v>0.70348093132725431</v>
      </c>
      <c r="F13" s="88">
        <v>0.67704610782687646</v>
      </c>
      <c r="G13" s="88">
        <v>0.6626541708490421</v>
      </c>
      <c r="H13" s="88">
        <v>0.66716504483879979</v>
      </c>
      <c r="I13" s="88">
        <v>0.67621086489303628</v>
      </c>
      <c r="J13" s="89">
        <v>0.68050251932878469</v>
      </c>
      <c r="K13" s="114">
        <f>C13/$C$6-1</f>
        <v>2.3733421219840345E-4</v>
      </c>
      <c r="L13" s="115">
        <f>D13/$D$6-1</f>
        <v>-1.4359330603054277E-3</v>
      </c>
      <c r="M13" s="115">
        <f>E13/$E$6-1</f>
        <v>3.093035396979138E-3</v>
      </c>
      <c r="N13" s="115">
        <f>F13/$F$6-1</f>
        <v>-6.5821760807549534E-4</v>
      </c>
      <c r="O13" s="115">
        <f>G13/$G$6-1</f>
        <v>-3.7486378216547989E-3</v>
      </c>
      <c r="P13" s="115">
        <f>H13/$H$6-1</f>
        <v>5.380301912929486E-4</v>
      </c>
      <c r="Q13" s="115">
        <f>I13/$I$6-1</f>
        <v>-1.7632559367737333E-3</v>
      </c>
      <c r="R13" s="116">
        <f>J13/$J$6-1</f>
        <v>-3.062253440419882E-3</v>
      </c>
      <c r="S13" s="248" t="s">
        <v>69</v>
      </c>
    </row>
    <row r="14" spans="2:19" x14ac:dyDescent="0.25">
      <c r="B14" s="57">
        <v>43392</v>
      </c>
      <c r="C14" s="90">
        <v>0.9428385917417681</v>
      </c>
      <c r="D14" s="91">
        <v>0.80633736722014948</v>
      </c>
      <c r="E14" s="91">
        <v>0.69719149533446356</v>
      </c>
      <c r="F14" s="91">
        <v>0.67475239132910569</v>
      </c>
      <c r="G14" s="91">
        <v>0.66350751681380016</v>
      </c>
      <c r="H14" s="91">
        <v>0.66536768060077189</v>
      </c>
      <c r="I14" s="91">
        <v>0.67477502260211719</v>
      </c>
      <c r="J14" s="92">
        <v>0.68025383771964942</v>
      </c>
      <c r="K14" s="117">
        <f>C14/$C$6-1</f>
        <v>-2.8340721232079646E-3</v>
      </c>
      <c r="L14" s="118">
        <f t="shared" ref="L14:L60" si="2">D14/$D$6-1</f>
        <v>-1.6872587416272289E-3</v>
      </c>
      <c r="M14" s="118">
        <f t="shared" ref="M14:M32" si="3">E14/$E$6-1</f>
        <v>-5.8750675891822146E-3</v>
      </c>
      <c r="N14" s="118">
        <f t="shared" ref="N14:N60" si="4">F14/$F$6-1</f>
        <v>-4.0438167669589742E-3</v>
      </c>
      <c r="O14" s="118">
        <f t="shared" ref="O14:O60" si="5">G14/$G$6-1</f>
        <v>-2.4656955009111359E-3</v>
      </c>
      <c r="P14" s="118">
        <f t="shared" ref="P14:P32" si="6">H14/$H$6-1</f>
        <v>-2.1574516661043708E-3</v>
      </c>
      <c r="Q14" s="118">
        <f t="shared" ref="Q14:Q60" si="7">I14/$I$6-1</f>
        <v>-3.8828766170804219E-3</v>
      </c>
      <c r="R14" s="119">
        <f t="shared" ref="R14:R16" si="8">J14/$J$6-1</f>
        <v>-3.4265725663309432E-3</v>
      </c>
      <c r="S14" s="249"/>
    </row>
    <row r="15" spans="2:19" x14ac:dyDescent="0.25">
      <c r="B15" s="57">
        <v>43395</v>
      </c>
      <c r="C15" s="90">
        <v>0.94460952138060528</v>
      </c>
      <c r="D15" s="91">
        <v>0.80971174627388687</v>
      </c>
      <c r="E15" s="91">
        <v>0.70251671434315788</v>
      </c>
      <c r="F15" s="91">
        <v>0.68036595386507326</v>
      </c>
      <c r="G15" s="91">
        <v>0.66823569275231309</v>
      </c>
      <c r="H15" s="91">
        <v>0.66863830332597052</v>
      </c>
      <c r="I15" s="91">
        <v>0.67999807766560805</v>
      </c>
      <c r="J15" s="92">
        <v>0.68471118543377374</v>
      </c>
      <c r="K15" s="117">
        <f>C15/$C$6-1</f>
        <v>-9.6109968446500549E-4</v>
      </c>
      <c r="L15" s="118">
        <f t="shared" si="2"/>
        <v>2.4905032474951128E-3</v>
      </c>
      <c r="M15" s="118">
        <f t="shared" si="3"/>
        <v>1.7181589813044518E-3</v>
      </c>
      <c r="N15" s="118">
        <f t="shared" si="4"/>
        <v>4.2419816822314438E-3</v>
      </c>
      <c r="O15" s="118">
        <f t="shared" si="5"/>
        <v>4.6427660867176535E-3</v>
      </c>
      <c r="P15" s="118">
        <f t="shared" si="6"/>
        <v>2.7474552145607678E-3</v>
      </c>
      <c r="Q15" s="118">
        <f t="shared" si="7"/>
        <v>3.8275074529341424E-3</v>
      </c>
      <c r="R15" s="119">
        <f t="shared" si="8"/>
        <v>3.1034520251056463E-3</v>
      </c>
      <c r="S15" s="249"/>
    </row>
    <row r="16" spans="2:19" x14ac:dyDescent="0.25">
      <c r="B16" s="57">
        <v>43398</v>
      </c>
      <c r="C16" s="90">
        <v>0.95092734142629387</v>
      </c>
      <c r="D16" s="91">
        <v>0.81094753443723111</v>
      </c>
      <c r="E16" s="91">
        <v>0.70291461329205829</v>
      </c>
      <c r="F16" s="91">
        <v>0.6809829045826814</v>
      </c>
      <c r="G16" s="91">
        <v>0.66780827707734369</v>
      </c>
      <c r="H16" s="91">
        <v>0.66898610194215291</v>
      </c>
      <c r="I16" s="91">
        <v>0.67923676082645656</v>
      </c>
      <c r="J16" s="92">
        <v>0.68525228225840507</v>
      </c>
      <c r="K16" s="117">
        <f>C16/$C$6-1</f>
        <v>5.7207596954946816E-3</v>
      </c>
      <c r="L16" s="118">
        <f t="shared" si="2"/>
        <v>4.0205118011307217E-3</v>
      </c>
      <c r="M16" s="118">
        <f t="shared" si="3"/>
        <v>2.2855228523916971E-3</v>
      </c>
      <c r="N16" s="118">
        <f t="shared" si="4"/>
        <v>5.1526207401257906E-3</v>
      </c>
      <c r="O16" s="118">
        <f t="shared" si="5"/>
        <v>4.0001783431604654E-3</v>
      </c>
      <c r="P16" s="118">
        <f t="shared" si="6"/>
        <v>3.2690439054408049E-3</v>
      </c>
      <c r="Q16" s="118">
        <f t="shared" si="7"/>
        <v>2.7036354742795421E-3</v>
      </c>
      <c r="R16" s="119">
        <f t="shared" si="8"/>
        <v>3.8961601102287524E-3</v>
      </c>
      <c r="S16" s="249"/>
    </row>
    <row r="17" spans="2:19" ht="15.75" thickBot="1" x14ac:dyDescent="0.3">
      <c r="B17" s="58">
        <v>43399</v>
      </c>
      <c r="C17" s="93">
        <v>0.94347317634300643</v>
      </c>
      <c r="D17" s="94">
        <v>0.80496382098645725</v>
      </c>
      <c r="E17" s="94">
        <v>0.70045499201540673</v>
      </c>
      <c r="F17" s="94">
        <v>0.67431286749746278</v>
      </c>
      <c r="G17" s="94">
        <v>0.66353218340802012</v>
      </c>
      <c r="H17" s="94">
        <v>0.66387428392651171</v>
      </c>
      <c r="I17" s="94">
        <v>0.67680579309574651</v>
      </c>
      <c r="J17" s="95">
        <v>0.68224413252347149</v>
      </c>
      <c r="K17" s="120">
        <f>C17/$C$6-1</f>
        <v>-2.1629221000198928E-3</v>
      </c>
      <c r="L17" s="121">
        <f t="shared" si="2"/>
        <v>-3.3878232466926228E-3</v>
      </c>
      <c r="M17" s="121">
        <f t="shared" si="3"/>
        <v>-1.2216496414931832E-3</v>
      </c>
      <c r="N17" s="121">
        <f t="shared" si="4"/>
        <v>-4.6925680473224318E-3</v>
      </c>
      <c r="O17" s="121">
        <f t="shared" si="5"/>
        <v>-2.428611107311851E-3</v>
      </c>
      <c r="P17" s="121">
        <f t="shared" si="6"/>
        <v>-4.3970776451895954E-3</v>
      </c>
      <c r="Q17" s="121">
        <f t="shared" si="7"/>
        <v>-8.8501037335941835E-4</v>
      </c>
      <c r="R17" s="122">
        <f>J17/$J$6-1</f>
        <v>-5.107861285839066E-4</v>
      </c>
      <c r="S17" s="250"/>
    </row>
    <row r="18" spans="2:19" x14ac:dyDescent="0.25">
      <c r="B18" s="64">
        <v>43409</v>
      </c>
      <c r="C18" s="90"/>
      <c r="D18" s="91"/>
      <c r="E18" s="91">
        <v>0.69706780521595912</v>
      </c>
      <c r="F18" s="91">
        <v>0.67178539462026066</v>
      </c>
      <c r="G18" s="91">
        <v>0.66151429823026942</v>
      </c>
      <c r="H18" s="91">
        <v>0.66295521274150437</v>
      </c>
      <c r="I18" s="91">
        <v>0.67581725247471269</v>
      </c>
      <c r="J18" s="92">
        <v>0.68027210532018911</v>
      </c>
      <c r="K18" s="117"/>
      <c r="L18" s="118"/>
      <c r="M18" s="118">
        <f t="shared" si="3"/>
        <v>-6.0514372545051875E-3</v>
      </c>
      <c r="N18" s="118">
        <f t="shared" si="4"/>
        <v>-8.4231991237753157E-3</v>
      </c>
      <c r="O18" s="118">
        <f t="shared" si="5"/>
        <v>-5.4623517000524924E-3</v>
      </c>
      <c r="P18" s="118">
        <f t="shared" si="6"/>
        <v>-5.7753957692678881E-3</v>
      </c>
      <c r="Q18" s="118">
        <f t="shared" si="7"/>
        <v>-2.3443148923294466E-3</v>
      </c>
      <c r="R18" s="119">
        <f t="shared" ref="R18:R60" si="9">J18/$J$6-1</f>
        <v>-3.399810489777555E-3</v>
      </c>
      <c r="S18" s="153" t="s">
        <v>28</v>
      </c>
    </row>
    <row r="19" spans="2:19" x14ac:dyDescent="0.25">
      <c r="B19" s="64">
        <v>43410</v>
      </c>
      <c r="C19" s="90">
        <v>0.94178435282652406</v>
      </c>
      <c r="D19" s="91">
        <v>0.80320506033748917</v>
      </c>
      <c r="E19" s="91">
        <v>0.69694939768112396</v>
      </c>
      <c r="F19" s="91">
        <v>0.67253420301540345</v>
      </c>
      <c r="G19" s="91">
        <v>0.66075861247797218</v>
      </c>
      <c r="H19" s="91">
        <v>0.66184036498233656</v>
      </c>
      <c r="I19" s="91">
        <v>0.67396987998128777</v>
      </c>
      <c r="J19" s="92">
        <v>0.67818571248499082</v>
      </c>
      <c r="K19" s="117">
        <f t="shared" ref="K19:K60" si="10">C19/$C$6-1</f>
        <v>-3.9490573766023385E-3</v>
      </c>
      <c r="L19" s="118">
        <f t="shared" si="2"/>
        <v>-5.5653152445417353E-3</v>
      </c>
      <c r="M19" s="118">
        <f t="shared" si="3"/>
        <v>-6.2202744869622739E-3</v>
      </c>
      <c r="N19" s="118">
        <f t="shared" si="4"/>
        <v>-7.3179339023652368E-3</v>
      </c>
      <c r="O19" s="118">
        <f t="shared" si="5"/>
        <v>-6.5984691399235684E-3</v>
      </c>
      <c r="P19" s="118">
        <f t="shared" si="6"/>
        <v>-7.4473172668794163E-3</v>
      </c>
      <c r="Q19" s="118">
        <f t="shared" si="7"/>
        <v>-5.0714451391943305E-3</v>
      </c>
      <c r="R19" s="119">
        <f t="shared" si="9"/>
        <v>-6.4563807631869974E-3</v>
      </c>
      <c r="S19" s="153" t="s">
        <v>28</v>
      </c>
    </row>
    <row r="20" spans="2:19" x14ac:dyDescent="0.25">
      <c r="B20" s="64">
        <v>43431</v>
      </c>
      <c r="C20" s="90"/>
      <c r="D20" s="91"/>
      <c r="E20" s="91">
        <v>0.69893243283885076</v>
      </c>
      <c r="F20" s="91">
        <v>0.67258271932311031</v>
      </c>
      <c r="G20" s="91">
        <v>0.65959727211086439</v>
      </c>
      <c r="H20" s="91">
        <v>0.66227028439535884</v>
      </c>
      <c r="I20" s="91">
        <v>0.67439564326492929</v>
      </c>
      <c r="J20" s="92">
        <v>0.67980170129865836</v>
      </c>
      <c r="K20" s="117"/>
      <c r="L20" s="118"/>
      <c r="M20" s="118">
        <f t="shared" si="3"/>
        <v>-3.3926658524110476E-3</v>
      </c>
      <c r="N20" s="118">
        <f t="shared" si="4"/>
        <v>-7.2463222752421341E-3</v>
      </c>
      <c r="O20" s="118">
        <f t="shared" si="5"/>
        <v>-8.3444581845580901E-3</v>
      </c>
      <c r="P20" s="118">
        <f t="shared" si="6"/>
        <v>-6.8025731724847827E-3</v>
      </c>
      <c r="Q20" s="118">
        <f t="shared" si="7"/>
        <v>-4.4429243980034228E-3</v>
      </c>
      <c r="R20" s="119">
        <f t="shared" si="9"/>
        <v>-4.088953456742539E-3</v>
      </c>
      <c r="S20" s="153" t="s">
        <v>71</v>
      </c>
    </row>
    <row r="21" spans="2:19" ht="15.75" thickBot="1" x14ac:dyDescent="0.3">
      <c r="B21" s="65">
        <v>43431</v>
      </c>
      <c r="C21" s="96">
        <v>0.94116979682776147</v>
      </c>
      <c r="D21" s="97">
        <v>0.8033731186716031</v>
      </c>
      <c r="E21" s="97">
        <v>0.69748888389482699</v>
      </c>
      <c r="F21" s="97">
        <v>0.67083884456865228</v>
      </c>
      <c r="G21" s="97">
        <v>0.65955470921016679</v>
      </c>
      <c r="H21" s="97">
        <v>0.66175960174449489</v>
      </c>
      <c r="I21" s="97">
        <v>0.67375684971548666</v>
      </c>
      <c r="J21" s="98">
        <v>0.679503673371741</v>
      </c>
      <c r="K21" s="123">
        <f t="shared" si="10"/>
        <v>-4.5990247284968255E-3</v>
      </c>
      <c r="L21" s="124">
        <f t="shared" si="2"/>
        <v>-5.3572450458370113E-3</v>
      </c>
      <c r="M21" s="124">
        <f t="shared" si="3"/>
        <v>-5.4510214204475105E-3</v>
      </c>
      <c r="N21" s="124">
        <f t="shared" si="4"/>
        <v>-9.8203373759006007E-3</v>
      </c>
      <c r="O21" s="124">
        <f t="shared" si="5"/>
        <v>-8.4084483466421167E-3</v>
      </c>
      <c r="P21" s="124">
        <f t="shared" si="6"/>
        <v>-7.5684367582662393E-3</v>
      </c>
      <c r="Q21" s="124">
        <f t="shared" si="7"/>
        <v>-5.3859249116450236E-3</v>
      </c>
      <c r="R21" s="125">
        <f t="shared" si="9"/>
        <v>-4.5255650510183099E-3</v>
      </c>
      <c r="S21" s="154" t="s">
        <v>70</v>
      </c>
    </row>
    <row r="22" spans="2:19" ht="15.75" thickTop="1" x14ac:dyDescent="0.25">
      <c r="B22" s="64">
        <v>43529</v>
      </c>
      <c r="C22" s="90">
        <v>0.93960301468424312</v>
      </c>
      <c r="D22" s="91">
        <v>0.80149760635264</v>
      </c>
      <c r="E22" s="91">
        <v>0.69708232613761512</v>
      </c>
      <c r="F22" s="91">
        <v>0.67053593645946707</v>
      </c>
      <c r="G22" s="91">
        <v>0.65822962857766854</v>
      </c>
      <c r="H22" s="91">
        <v>0.66032742674072464</v>
      </c>
      <c r="I22" s="91">
        <v>0.66984239279146596</v>
      </c>
      <c r="J22" s="92">
        <v>0.67633454979859553</v>
      </c>
      <c r="K22" s="117">
        <f t="shared" si="10"/>
        <v>-6.2560864818093087E-3</v>
      </c>
      <c r="L22" s="118">
        <f t="shared" si="2"/>
        <v>-7.6792853239191494E-3</v>
      </c>
      <c r="M22" s="118">
        <f t="shared" si="3"/>
        <v>-6.0307318810799426E-3</v>
      </c>
      <c r="N22" s="118">
        <f t="shared" si="4"/>
        <v>-1.0267439465750483E-2</v>
      </c>
      <c r="O22" s="118">
        <f t="shared" si="5"/>
        <v>-1.0400608727117899E-2</v>
      </c>
      <c r="P22" s="118">
        <f t="shared" si="6"/>
        <v>-9.716249459556292E-3</v>
      </c>
      <c r="Q22" s="118">
        <f t="shared" si="7"/>
        <v>-1.1164528802057649E-2</v>
      </c>
      <c r="R22" s="119">
        <f t="shared" si="9"/>
        <v>-9.1683383308245325E-3</v>
      </c>
      <c r="S22" s="155"/>
    </row>
    <row r="23" spans="2:19" x14ac:dyDescent="0.25">
      <c r="B23" s="64">
        <v>43542</v>
      </c>
      <c r="C23" s="90">
        <v>0.939813456866195</v>
      </c>
      <c r="D23" s="91">
        <v>0.80287461302231566</v>
      </c>
      <c r="E23" s="91">
        <v>0.697706057854376</v>
      </c>
      <c r="F23" s="91">
        <v>0.67248583388990446</v>
      </c>
      <c r="G23" s="91">
        <v>0.66563423774788022</v>
      </c>
      <c r="H23" s="91">
        <v>0.66568767778871574</v>
      </c>
      <c r="I23" s="91">
        <v>0.67343721836073833</v>
      </c>
      <c r="J23" s="92">
        <v>0.67993506311673491</v>
      </c>
      <c r="K23" s="117">
        <f t="shared" si="10"/>
        <v>-6.0335184033826206E-3</v>
      </c>
      <c r="L23" s="118">
        <f t="shared" si="2"/>
        <v>-5.974436511226533E-3</v>
      </c>
      <c r="M23" s="118">
        <f t="shared" si="3"/>
        <v>-5.1413532026008957E-3</v>
      </c>
      <c r="N23" s="118">
        <f t="shared" si="4"/>
        <v>-7.3893282838263241E-3</v>
      </c>
      <c r="O23" s="118">
        <f t="shared" si="5"/>
        <v>7.3167157343445588E-4</v>
      </c>
      <c r="P23" s="118">
        <f t="shared" si="6"/>
        <v>-1.6775563859651177E-3</v>
      </c>
      <c r="Q23" s="118">
        <f t="shared" si="7"/>
        <v>-5.8577714604504116E-3</v>
      </c>
      <c r="R23" s="119">
        <f t="shared" si="9"/>
        <v>-3.8935780883729842E-3</v>
      </c>
      <c r="S23" s="155"/>
    </row>
    <row r="24" spans="2:19" x14ac:dyDescent="0.25">
      <c r="B24" s="64">
        <v>43577</v>
      </c>
      <c r="C24" s="90">
        <v>0.94156858089304851</v>
      </c>
      <c r="D24" s="91">
        <v>0.80272865167543106</v>
      </c>
      <c r="E24" s="91">
        <v>0.69651449043610492</v>
      </c>
      <c r="F24" s="91">
        <v>0.67092540273974166</v>
      </c>
      <c r="G24" s="91">
        <v>0.65978450921842402</v>
      </c>
      <c r="H24" s="91">
        <v>0.65974831229289199</v>
      </c>
      <c r="I24" s="91">
        <v>0.67209911507703224</v>
      </c>
      <c r="J24" s="92">
        <v>0.67666267684748826</v>
      </c>
      <c r="K24" s="117">
        <f t="shared" si="10"/>
        <v>-4.1772623123553787E-3</v>
      </c>
      <c r="L24" s="118">
        <f t="shared" si="2"/>
        <v>-6.1551488014537359E-3</v>
      </c>
      <c r="M24" s="118">
        <f t="shared" si="3"/>
        <v>-6.8404084651487729E-3</v>
      </c>
      <c r="N24" s="118">
        <f t="shared" si="4"/>
        <v>-9.6925747376148674E-3</v>
      </c>
      <c r="O24" s="118">
        <f t="shared" si="5"/>
        <v>-8.0629610905043059E-3</v>
      </c>
      <c r="P24" s="118">
        <f t="shared" si="6"/>
        <v>-1.0584739248360786E-2</v>
      </c>
      <c r="Q24" s="118">
        <f t="shared" si="7"/>
        <v>-7.8331077564124385E-3</v>
      </c>
      <c r="R24" s="119">
        <f t="shared" si="9"/>
        <v>-8.6876314540432764E-3</v>
      </c>
      <c r="S24" s="155"/>
    </row>
    <row r="25" spans="2:19" x14ac:dyDescent="0.25">
      <c r="B25" s="64">
        <v>43577</v>
      </c>
      <c r="C25" s="90">
        <v>0.94014798858632986</v>
      </c>
      <c r="D25" s="91">
        <v>0.80383625533420855</v>
      </c>
      <c r="E25" s="91">
        <v>0.69884663368705457</v>
      </c>
      <c r="F25" s="91">
        <v>0.67277737110979785</v>
      </c>
      <c r="G25" s="91">
        <v>0.66072538855830587</v>
      </c>
      <c r="H25" s="91">
        <v>0.66131622298623804</v>
      </c>
      <c r="I25" s="91">
        <v>0.67269818474666787</v>
      </c>
      <c r="J25" s="92">
        <v>0.67723307445083269</v>
      </c>
      <c r="K25" s="117">
        <f t="shared" si="10"/>
        <v>-5.6797106190659141E-3</v>
      </c>
      <c r="L25" s="118">
        <f t="shared" si="2"/>
        <v>-4.7838433283686754E-3</v>
      </c>
      <c r="M25" s="118">
        <f t="shared" si="3"/>
        <v>-3.51500681117356E-3</v>
      </c>
      <c r="N25" s="118">
        <f t="shared" si="4"/>
        <v>-6.9590099914769166E-3</v>
      </c>
      <c r="O25" s="118">
        <f t="shared" si="5"/>
        <v>-6.6484188371872532E-3</v>
      </c>
      <c r="P25" s="118">
        <f t="shared" si="6"/>
        <v>-8.2333656433252189E-3</v>
      </c>
      <c r="Q25" s="118">
        <f t="shared" si="7"/>
        <v>-6.9487484721547643E-3</v>
      </c>
      <c r="R25" s="119">
        <f t="shared" si="9"/>
        <v>-7.8519976611189923E-3</v>
      </c>
      <c r="S25" s="155"/>
    </row>
    <row r="26" spans="2:19" x14ac:dyDescent="0.25">
      <c r="B26" s="64">
        <v>43613</v>
      </c>
      <c r="C26" s="90">
        <v>0.94438560604947941</v>
      </c>
      <c r="D26" s="91">
        <v>0.80629401415271074</v>
      </c>
      <c r="E26" s="91">
        <v>0.7030166115028823</v>
      </c>
      <c r="F26" s="91">
        <v>0.67714947692502858</v>
      </c>
      <c r="G26" s="91">
        <v>0.66469787500118405</v>
      </c>
      <c r="H26" s="91">
        <v>0.66885156922172839</v>
      </c>
      <c r="I26" s="91">
        <v>0.67651108067063859</v>
      </c>
      <c r="J26" s="92">
        <v>0.67891508662073763</v>
      </c>
      <c r="K26" s="117">
        <f t="shared" si="10"/>
        <v>-1.197917248874969E-3</v>
      </c>
      <c r="L26" s="118">
        <f t="shared" si="2"/>
        <v>-1.7409334457352266E-3</v>
      </c>
      <c r="M26" s="118">
        <f t="shared" si="3"/>
        <v>2.4309620396449905E-3</v>
      </c>
      <c r="N26" s="118">
        <f t="shared" si="4"/>
        <v>-5.0564150196186208E-4</v>
      </c>
      <c r="O26" s="118">
        <f t="shared" si="5"/>
        <v>-6.7608031725974183E-4</v>
      </c>
      <c r="P26" s="118">
        <f t="shared" si="6"/>
        <v>3.0672870776047301E-3</v>
      </c>
      <c r="Q26" s="118">
        <f t="shared" si="7"/>
        <v>-1.3200710725412845E-3</v>
      </c>
      <c r="R26" s="119">
        <f t="shared" si="9"/>
        <v>-5.3878459868463846E-3</v>
      </c>
      <c r="S26" s="155"/>
    </row>
    <row r="27" spans="2:19" x14ac:dyDescent="0.25">
      <c r="B27" s="64">
        <v>43670</v>
      </c>
      <c r="C27" s="90">
        <v>0.94542058524458406</v>
      </c>
      <c r="D27" s="91">
        <v>0.80692509540418389</v>
      </c>
      <c r="E27" s="91">
        <v>0.70211240928639307</v>
      </c>
      <c r="F27" s="91">
        <v>0.67731970486395776</v>
      </c>
      <c r="G27" s="91">
        <v>0.66489517713980462</v>
      </c>
      <c r="H27" s="91">
        <v>0.66776603681281943</v>
      </c>
      <c r="I27" s="91">
        <v>0.67725606451089559</v>
      </c>
      <c r="J27" s="92">
        <v>0.68167737347343227</v>
      </c>
      <c r="K27" s="117">
        <f t="shared" si="10"/>
        <v>-1.0330148064130462E-4</v>
      </c>
      <c r="L27" s="118">
        <f t="shared" si="2"/>
        <v>-9.596023556396327E-4</v>
      </c>
      <c r="M27" s="118">
        <f t="shared" si="3"/>
        <v>1.1416606448799715E-3</v>
      </c>
      <c r="N27" s="118">
        <f t="shared" si="4"/>
        <v>-2.5437960127916437E-4</v>
      </c>
      <c r="O27" s="118">
        <f t="shared" si="5"/>
        <v>-3.7945119605520272E-4</v>
      </c>
      <c r="P27" s="118">
        <f t="shared" si="6"/>
        <v>1.4393293982855049E-3</v>
      </c>
      <c r="Q27" s="118">
        <f t="shared" si="7"/>
        <v>-2.2031021141477591E-4</v>
      </c>
      <c r="R27" s="119">
        <f t="shared" si="9"/>
        <v>-1.3410894325975864E-3</v>
      </c>
      <c r="S27" s="155"/>
    </row>
    <row r="28" spans="2:19" x14ac:dyDescent="0.25">
      <c r="B28" s="64">
        <v>43739</v>
      </c>
      <c r="C28" s="90">
        <v>0.95009903088973391</v>
      </c>
      <c r="D28" s="91">
        <v>0.81067461764829241</v>
      </c>
      <c r="E28" s="91">
        <v>0.70409800128185984</v>
      </c>
      <c r="F28" s="91">
        <v>0.67997279376757436</v>
      </c>
      <c r="G28" s="91">
        <v>0.66612751959584393</v>
      </c>
      <c r="H28" s="91">
        <v>0.66941158428921455</v>
      </c>
      <c r="I28" s="91">
        <v>0.67779073173888249</v>
      </c>
      <c r="J28" s="92">
        <v>0.68291035793620225</v>
      </c>
      <c r="K28" s="117">
        <f t="shared" si="10"/>
        <v>4.8447210479536373E-3</v>
      </c>
      <c r="L28" s="118">
        <f t="shared" si="2"/>
        <v>3.6826181119915535E-3</v>
      </c>
      <c r="M28" s="118">
        <f t="shared" si="3"/>
        <v>3.9729150728213813E-3</v>
      </c>
      <c r="N28" s="118">
        <f t="shared" si="4"/>
        <v>3.6616647613336717E-3</v>
      </c>
      <c r="O28" s="118">
        <f t="shared" si="5"/>
        <v>1.4732842193521112E-3</v>
      </c>
      <c r="P28" s="118">
        <f t="shared" si="6"/>
        <v>3.9071337944474038E-3</v>
      </c>
      <c r="Q28" s="118">
        <f t="shared" si="7"/>
        <v>5.6897682985068698E-4</v>
      </c>
      <c r="R28" s="119">
        <f t="shared" si="9"/>
        <v>4.6523562416966868E-4</v>
      </c>
      <c r="S28" s="155"/>
    </row>
    <row r="29" spans="2:19" x14ac:dyDescent="0.25">
      <c r="B29" s="64">
        <v>43752</v>
      </c>
      <c r="C29" s="90">
        <v>0.94479112524498121</v>
      </c>
      <c r="D29" s="91">
        <v>0.80798048930067023</v>
      </c>
      <c r="E29" s="91">
        <v>0.70129052242102075</v>
      </c>
      <c r="F29" s="91">
        <v>0.6768606647608153</v>
      </c>
      <c r="G29" s="91">
        <v>0.66845322767540083</v>
      </c>
      <c r="H29" s="91">
        <v>0.66761568456220755</v>
      </c>
      <c r="I29" s="91">
        <v>0.67669333350805805</v>
      </c>
      <c r="J29" s="92">
        <v>0.67870798730472626</v>
      </c>
      <c r="K29" s="117">
        <f t="shared" si="10"/>
        <v>-7.6903161734032111E-4</v>
      </c>
      <c r="L29" s="118">
        <f t="shared" si="2"/>
        <v>3.4706308830600996E-4</v>
      </c>
      <c r="M29" s="118">
        <f t="shared" si="3"/>
        <v>-3.0267340408562937E-5</v>
      </c>
      <c r="N29" s="118">
        <f t="shared" si="4"/>
        <v>-9.3193752467701785E-4</v>
      </c>
      <c r="O29" s="118">
        <f t="shared" si="5"/>
        <v>4.9698136976454865E-3</v>
      </c>
      <c r="P29" s="118">
        <f t="shared" si="6"/>
        <v>1.2138482436210296E-3</v>
      </c>
      <c r="Q29" s="118">
        <f t="shared" si="7"/>
        <v>-1.0510255891466036E-3</v>
      </c>
      <c r="R29" s="119">
        <f t="shared" si="9"/>
        <v>-5.6912469582667269E-3</v>
      </c>
      <c r="S29" s="155"/>
    </row>
    <row r="30" spans="2:19" x14ac:dyDescent="0.25">
      <c r="B30" s="64">
        <v>43783</v>
      </c>
      <c r="C30" s="90">
        <v>0.94396296785543465</v>
      </c>
      <c r="D30" s="91">
        <v>0.80757443015141872</v>
      </c>
      <c r="E30" s="91">
        <v>0.70194353338823201</v>
      </c>
      <c r="F30" s="91">
        <v>0.67546812067816242</v>
      </c>
      <c r="G30" s="91">
        <v>0.66563434130096966</v>
      </c>
      <c r="H30" s="91">
        <v>0.66739321546443964</v>
      </c>
      <c r="I30" s="91">
        <v>0.67639137807380223</v>
      </c>
      <c r="J30" s="92">
        <v>0.68100473166771947</v>
      </c>
      <c r="K30" s="117">
        <f t="shared" si="10"/>
        <v>-1.6449082933783776E-3</v>
      </c>
      <c r="L30" s="118">
        <f t="shared" si="2"/>
        <v>-1.5567191925025536E-4</v>
      </c>
      <c r="M30" s="118">
        <f t="shared" si="3"/>
        <v>9.008606036162714E-4</v>
      </c>
      <c r="N30" s="118">
        <f t="shared" si="4"/>
        <v>-2.98737727911913E-3</v>
      </c>
      <c r="O30" s="118">
        <f t="shared" si="5"/>
        <v>7.3182725781850699E-4</v>
      </c>
      <c r="P30" s="118">
        <f t="shared" si="6"/>
        <v>8.8021446801933578E-4</v>
      </c>
      <c r="Q30" s="118">
        <f t="shared" si="7"/>
        <v>-1.4967785712306503E-3</v>
      </c>
      <c r="R30" s="119">
        <f t="shared" si="9"/>
        <v>-2.3265112157387913E-3</v>
      </c>
      <c r="S30" s="155"/>
    </row>
    <row r="31" spans="2:19" ht="15.75" thickBot="1" x14ac:dyDescent="0.3">
      <c r="B31" s="65">
        <v>43806</v>
      </c>
      <c r="C31" s="96">
        <v>0.94548557491560214</v>
      </c>
      <c r="D31" s="97">
        <v>0.80638901204806879</v>
      </c>
      <c r="E31" s="97">
        <v>0.69900433781589311</v>
      </c>
      <c r="F31" s="97">
        <v>0.67161892800377987</v>
      </c>
      <c r="G31" s="97">
        <v>0.66337792600397971</v>
      </c>
      <c r="H31" s="97">
        <v>0.66559802998763162</v>
      </c>
      <c r="I31" s="97">
        <v>0.67396510215878425</v>
      </c>
      <c r="J31" s="98">
        <v>0.67891322761635009</v>
      </c>
      <c r="K31" s="123">
        <f t="shared" si="10"/>
        <v>-3.4567037470734086E-5</v>
      </c>
      <c r="L31" s="124">
        <f t="shared" si="2"/>
        <v>-1.6233181482380177E-3</v>
      </c>
      <c r="M31" s="124">
        <f t="shared" si="3"/>
        <v>-3.2901365890443124E-3</v>
      </c>
      <c r="N31" s="124">
        <f t="shared" si="4"/>
        <v>-8.668909191818619E-3</v>
      </c>
      <c r="O31" s="124">
        <f t="shared" si="5"/>
        <v>-2.6605256649527842E-3</v>
      </c>
      <c r="P31" s="124">
        <f t="shared" si="6"/>
        <v>-1.8119999318336744E-3</v>
      </c>
      <c r="Q31" s="124">
        <f t="shared" si="7"/>
        <v>-5.0784982615668106E-3</v>
      </c>
      <c r="R31" s="125">
        <f t="shared" si="9"/>
        <v>-5.3905694325240283E-3</v>
      </c>
      <c r="S31" s="156"/>
    </row>
    <row r="32" spans="2:19" ht="15.75" thickTop="1" x14ac:dyDescent="0.25">
      <c r="B32" s="64">
        <v>43839</v>
      </c>
      <c r="C32" s="90">
        <v>0.94340000000000002</v>
      </c>
      <c r="D32" s="91">
        <v>0.80420000000000003</v>
      </c>
      <c r="E32" s="91">
        <v>0.69820000000000004</v>
      </c>
      <c r="F32" s="91">
        <v>0.67530000000000001</v>
      </c>
      <c r="G32" s="91">
        <v>0.66220000000000001</v>
      </c>
      <c r="H32" s="91">
        <v>0.66290000000000004</v>
      </c>
      <c r="I32" s="91">
        <v>0.67320000000000002</v>
      </c>
      <c r="J32" s="92">
        <v>0.67769999999999997</v>
      </c>
      <c r="K32" s="117">
        <f t="shared" si="10"/>
        <v>-2.240314939697563E-3</v>
      </c>
      <c r="L32" s="118">
        <f t="shared" si="2"/>
        <v>-4.333497171553069E-3</v>
      </c>
      <c r="M32" s="118">
        <f t="shared" si="3"/>
        <v>-4.4370413952719012E-3</v>
      </c>
      <c r="N32" s="118">
        <f t="shared" si="4"/>
        <v>-3.2355287952855472E-3</v>
      </c>
      <c r="O32" s="118">
        <f t="shared" si="5"/>
        <v>-4.4314499836006771E-3</v>
      </c>
      <c r="P32" s="118">
        <f t="shared" si="6"/>
        <v>-5.8581975408138476E-3</v>
      </c>
      <c r="Q32" s="118">
        <f t="shared" si="7"/>
        <v>-6.207958208918174E-3</v>
      </c>
      <c r="R32" s="119">
        <f t="shared" si="9"/>
        <v>-7.167950664118794E-3</v>
      </c>
      <c r="S32" s="155"/>
    </row>
    <row r="33" spans="2:19" x14ac:dyDescent="0.25">
      <c r="B33" s="59">
        <v>43864</v>
      </c>
      <c r="C33" s="102">
        <v>0.94579999999999997</v>
      </c>
      <c r="D33" s="103">
        <v>0.80630000000000002</v>
      </c>
      <c r="E33" s="103"/>
      <c r="F33" s="103">
        <v>0.68179999999999996</v>
      </c>
      <c r="G33" s="103">
        <v>0.66990000000000005</v>
      </c>
      <c r="H33" s="103"/>
      <c r="I33" s="103">
        <v>0.67989999999999995</v>
      </c>
      <c r="J33" s="104">
        <v>0.68320000000000003</v>
      </c>
      <c r="K33" s="126">
        <f t="shared" si="10"/>
        <v>2.9797554593380404E-4</v>
      </c>
      <c r="L33" s="127">
        <f t="shared" si="2"/>
        <v>-1.7335224688177497E-3</v>
      </c>
      <c r="M33" s="127"/>
      <c r="N33" s="127">
        <f t="shared" si="4"/>
        <v>6.3586797976815657E-3</v>
      </c>
      <c r="O33" s="127">
        <f t="shared" si="5"/>
        <v>7.144928504962067E-3</v>
      </c>
      <c r="P33" s="127"/>
      <c r="Q33" s="127">
        <f t="shared" si="7"/>
        <v>3.682723133922261E-3</v>
      </c>
      <c r="R33" s="128">
        <f t="shared" si="9"/>
        <v>8.8956190980393757E-4</v>
      </c>
      <c r="S33" s="136" t="s">
        <v>37</v>
      </c>
    </row>
    <row r="34" spans="2:19" x14ac:dyDescent="0.25">
      <c r="B34" s="64">
        <v>43895</v>
      </c>
      <c r="C34" s="90">
        <v>0.94699999999999995</v>
      </c>
      <c r="D34" s="91">
        <v>0.80700000000000005</v>
      </c>
      <c r="E34" s="91">
        <v>0.70209999999999995</v>
      </c>
      <c r="F34" s="91">
        <v>0.67969999999999997</v>
      </c>
      <c r="G34" s="91">
        <v>0.66720000000000002</v>
      </c>
      <c r="H34" s="91">
        <v>0.66890000000000005</v>
      </c>
      <c r="I34" s="91">
        <v>0.67749999999999999</v>
      </c>
      <c r="J34" s="92">
        <v>0.68289999999999995</v>
      </c>
      <c r="K34" s="117">
        <f t="shared" si="10"/>
        <v>1.5671207887495431E-3</v>
      </c>
      <c r="L34" s="118">
        <f t="shared" si="2"/>
        <v>-8.6686423457260631E-4</v>
      </c>
      <c r="M34" s="118">
        <f t="shared" ref="M34:M60" si="11">E34/$E$6-1</f>
        <v>1.123966250901498E-3</v>
      </c>
      <c r="N34" s="118">
        <f t="shared" si="4"/>
        <v>3.2590124061075976E-3</v>
      </c>
      <c r="O34" s="118">
        <f t="shared" si="5"/>
        <v>3.0856789050763833E-3</v>
      </c>
      <c r="P34" s="118">
        <f t="shared" ref="P34:P60" si="12">H34/$H$6-1</f>
        <v>3.1399180343183453E-3</v>
      </c>
      <c r="Q34" s="118">
        <f t="shared" si="7"/>
        <v>1.3979250365103724E-4</v>
      </c>
      <c r="R34" s="119">
        <f t="shared" si="9"/>
        <v>4.5006122395330195E-4</v>
      </c>
      <c r="S34" s="155"/>
    </row>
    <row r="35" spans="2:19" x14ac:dyDescent="0.25">
      <c r="B35" s="64">
        <v>43930</v>
      </c>
      <c r="C35" s="90">
        <v>0.94642046048194917</v>
      </c>
      <c r="D35" s="91">
        <v>0.80725932407858958</v>
      </c>
      <c r="E35" s="91">
        <v>0.70255127982438947</v>
      </c>
      <c r="F35" s="91">
        <v>0.67841155621523719</v>
      </c>
      <c r="G35" s="91">
        <v>0.66637920393666816</v>
      </c>
      <c r="H35" s="91">
        <v>0.66719016333806835</v>
      </c>
      <c r="I35" s="91">
        <v>0.67593122011493412</v>
      </c>
      <c r="J35" s="92">
        <v>0.68067506366130393</v>
      </c>
      <c r="K35" s="117">
        <f t="shared" si="10"/>
        <v>9.5418760345133968E-4</v>
      </c>
      <c r="L35" s="118">
        <f t="shared" si="2"/>
        <v>-5.4579945164745514E-4</v>
      </c>
      <c r="M35" s="118">
        <f t="shared" si="11"/>
        <v>1.7674458801308912E-3</v>
      </c>
      <c r="N35" s="118">
        <f t="shared" si="4"/>
        <v>1.3572280320572894E-3</v>
      </c>
      <c r="O35" s="118">
        <f t="shared" si="5"/>
        <v>1.8516729451996117E-3</v>
      </c>
      <c r="P35" s="118">
        <f t="shared" si="12"/>
        <v>5.7570005120832768E-4</v>
      </c>
      <c r="Q35" s="118">
        <f t="shared" si="7"/>
        <v>-2.1760734575794194E-3</v>
      </c>
      <c r="R35" s="119">
        <f t="shared" si="9"/>
        <v>-2.8094755988139486E-3</v>
      </c>
      <c r="S35" s="155"/>
    </row>
    <row r="36" spans="2:19" x14ac:dyDescent="0.25">
      <c r="B36" s="64">
        <v>43942</v>
      </c>
      <c r="C36" s="90">
        <v>0.94620000000000004</v>
      </c>
      <c r="D36" s="91">
        <v>0.80869999999999997</v>
      </c>
      <c r="E36" s="91">
        <v>0.70409999999999995</v>
      </c>
      <c r="F36" s="91">
        <v>0.67930000000000001</v>
      </c>
      <c r="G36" s="91">
        <v>0.66759999999999997</v>
      </c>
      <c r="H36" s="91">
        <v>0.67079999999999995</v>
      </c>
      <c r="I36" s="91">
        <v>0.67879999999999996</v>
      </c>
      <c r="J36" s="92">
        <v>0.68359999999999999</v>
      </c>
      <c r="K36" s="117">
        <f t="shared" si="10"/>
        <v>7.2102396020579107E-4</v>
      </c>
      <c r="L36" s="118">
        <f t="shared" si="2"/>
        <v>1.2378771914511866E-3</v>
      </c>
      <c r="M36" s="118">
        <f t="shared" si="11"/>
        <v>3.9757650438110304E-3</v>
      </c>
      <c r="N36" s="118">
        <f t="shared" si="4"/>
        <v>2.6685995696174025E-3</v>
      </c>
      <c r="O36" s="118">
        <f t="shared" si="5"/>
        <v>3.6870492161704682E-3</v>
      </c>
      <c r="P36" s="118">
        <f t="shared" si="12"/>
        <v>5.9893212997765843E-3</v>
      </c>
      <c r="Q36" s="118">
        <f t="shared" si="7"/>
        <v>2.0588799283813852E-3</v>
      </c>
      <c r="R36" s="119">
        <f t="shared" si="9"/>
        <v>1.4755628242708596E-3</v>
      </c>
      <c r="S36" s="155"/>
    </row>
    <row r="37" spans="2:19" x14ac:dyDescent="0.25">
      <c r="B37" s="64">
        <v>43978</v>
      </c>
      <c r="C37" s="90">
        <v>0.94657749713249206</v>
      </c>
      <c r="D37" s="91">
        <v>0.80699918748529942</v>
      </c>
      <c r="E37" s="91">
        <v>0.70297542386001455</v>
      </c>
      <c r="F37" s="91">
        <v>0.67829052166440951</v>
      </c>
      <c r="G37" s="91">
        <v>0.66612591243008168</v>
      </c>
      <c r="H37" s="91">
        <v>0.66945334740785967</v>
      </c>
      <c r="I37" s="91">
        <v>0.67773294160097552</v>
      </c>
      <c r="J37" s="92">
        <v>0.68246711874521249</v>
      </c>
      <c r="K37" s="117">
        <f t="shared" si="10"/>
        <v>1.1202728684380769E-3</v>
      </c>
      <c r="L37" s="118">
        <f t="shared" si="2"/>
        <v>-8.6787019536660459E-4</v>
      </c>
      <c r="M37" s="118">
        <f t="shared" si="11"/>
        <v>2.37223260453856E-3</v>
      </c>
      <c r="N37" s="118">
        <f t="shared" si="4"/>
        <v>1.1785771508885379E-3</v>
      </c>
      <c r="O37" s="118">
        <f t="shared" si="5"/>
        <v>1.4708679649160228E-3</v>
      </c>
      <c r="P37" s="118">
        <f t="shared" si="12"/>
        <v>3.9697653558383728E-3</v>
      </c>
      <c r="Q37" s="118">
        <f t="shared" si="7"/>
        <v>4.8366580913472568E-4</v>
      </c>
      <c r="R37" s="119">
        <f t="shared" si="9"/>
        <v>-1.8411080394942214E-4</v>
      </c>
      <c r="S37" s="155"/>
    </row>
    <row r="38" spans="2:19" x14ac:dyDescent="0.25">
      <c r="B38" s="64">
        <v>43999</v>
      </c>
      <c r="C38" s="90">
        <v>0.94338281141971903</v>
      </c>
      <c r="D38" s="91">
        <v>0.80608255058627498</v>
      </c>
      <c r="E38" s="91">
        <v>0.70223519872058615</v>
      </c>
      <c r="F38" s="91">
        <v>0.67722321769921401</v>
      </c>
      <c r="G38" s="91">
        <v>0.66489772249110279</v>
      </c>
      <c r="H38" s="91">
        <v>0.66730456348838008</v>
      </c>
      <c r="I38" s="91">
        <v>0.67688306951716748</v>
      </c>
      <c r="J38" s="92">
        <v>0.68050704768390269</v>
      </c>
      <c r="K38" s="117">
        <f t="shared" si="10"/>
        <v>-2.2584939437761964E-3</v>
      </c>
      <c r="L38" s="118">
        <f t="shared" si="2"/>
        <v>-2.0027429330129465E-3</v>
      </c>
      <c r="M38" s="118">
        <f t="shared" si="11"/>
        <v>1.3167460249869922E-3</v>
      </c>
      <c r="N38" s="118">
        <f t="shared" si="4"/>
        <v>-3.9679775283241181E-4</v>
      </c>
      <c r="O38" s="118">
        <f t="shared" si="5"/>
        <v>-3.7562444930017147E-4</v>
      </c>
      <c r="P38" s="118">
        <f t="shared" si="12"/>
        <v>7.4726434692795607E-4</v>
      </c>
      <c r="Q38" s="118">
        <f t="shared" si="7"/>
        <v>-7.7093328983857123E-4</v>
      </c>
      <c r="R38" s="119">
        <f t="shared" si="9"/>
        <v>-3.0556193898194639E-3</v>
      </c>
      <c r="S38" s="155"/>
    </row>
    <row r="39" spans="2:19" x14ac:dyDescent="0.25">
      <c r="B39" s="64">
        <v>44012</v>
      </c>
      <c r="C39" s="90">
        <v>0.94479999999999997</v>
      </c>
      <c r="D39" s="91">
        <v>0.80659999999999998</v>
      </c>
      <c r="E39" s="91">
        <v>0.70299999999999996</v>
      </c>
      <c r="F39" s="91">
        <v>0.67830000000000001</v>
      </c>
      <c r="G39" s="91">
        <v>0.66810000000000003</v>
      </c>
      <c r="H39" s="91">
        <v>0.66930000000000001</v>
      </c>
      <c r="I39" s="91">
        <v>0.67900000000000005</v>
      </c>
      <c r="J39" s="92">
        <v>0.68300000000000005</v>
      </c>
      <c r="K39" s="117">
        <f t="shared" si="10"/>
        <v>-7.5964548974594148E-4</v>
      </c>
      <c r="L39" s="118">
        <f t="shared" si="2"/>
        <v>-1.3620975112842437E-3</v>
      </c>
      <c r="M39" s="118">
        <f t="shared" si="11"/>
        <v>2.4072757077109319E-3</v>
      </c>
      <c r="N39" s="118">
        <f t="shared" si="4"/>
        <v>1.1925674783916929E-3</v>
      </c>
      <c r="O39" s="118">
        <f t="shared" si="5"/>
        <v>4.4387621050383519E-3</v>
      </c>
      <c r="P39" s="118">
        <f t="shared" si="12"/>
        <v>3.7397924059936472E-3</v>
      </c>
      <c r="Q39" s="118">
        <f t="shared" si="7"/>
        <v>2.3541241475706354E-3</v>
      </c>
      <c r="R39" s="119">
        <f t="shared" si="9"/>
        <v>5.965614525702545E-4</v>
      </c>
      <c r="S39" s="155"/>
    </row>
    <row r="40" spans="2:19" x14ac:dyDescent="0.25">
      <c r="B40" s="137">
        <v>44018</v>
      </c>
      <c r="C40" s="147">
        <v>0.94530000000000003</v>
      </c>
      <c r="D40" s="148">
        <v>0.81089999999999995</v>
      </c>
      <c r="E40" s="148">
        <v>0.70660000000000001</v>
      </c>
      <c r="F40" s="148">
        <v>0.68389999999999995</v>
      </c>
      <c r="G40" s="148">
        <v>0.67349999999999999</v>
      </c>
      <c r="H40" s="148">
        <v>0.67569999999999997</v>
      </c>
      <c r="I40" s="148">
        <v>0.6845</v>
      </c>
      <c r="J40" s="149">
        <v>0.68920000000000003</v>
      </c>
      <c r="K40" s="138">
        <f t="shared" si="10"/>
        <v>-2.3083497190601321E-4</v>
      </c>
      <c r="L40" s="139">
        <f t="shared" si="2"/>
        <v>3.9616602133643042E-3</v>
      </c>
      <c r="M40" s="139">
        <f t="shared" si="11"/>
        <v>7.5405135349482233E-3</v>
      </c>
      <c r="N40" s="139">
        <f t="shared" si="4"/>
        <v>9.4583471892555337E-3</v>
      </c>
      <c r="O40" s="139">
        <f t="shared" si="5"/>
        <v>1.2557261304809497E-2</v>
      </c>
      <c r="P40" s="139">
        <f t="shared" si="12"/>
        <v>1.3337782352801364E-2</v>
      </c>
      <c r="Q40" s="139">
        <f t="shared" si="7"/>
        <v>1.0473340175275681E-2</v>
      </c>
      <c r="R40" s="140">
        <f t="shared" si="9"/>
        <v>9.6795756268104327E-3</v>
      </c>
      <c r="S40" s="141" t="s">
        <v>39</v>
      </c>
    </row>
    <row r="41" spans="2:19" x14ac:dyDescent="0.25">
      <c r="B41" s="68">
        <v>44018</v>
      </c>
      <c r="C41" s="150">
        <v>0.94203528874801634</v>
      </c>
      <c r="D41" s="151">
        <v>0.80525822368187849</v>
      </c>
      <c r="E41" s="151">
        <v>0.70080622814806881</v>
      </c>
      <c r="F41" s="151">
        <v>0.67774736057650653</v>
      </c>
      <c r="G41" s="151">
        <v>0.66542217715941687</v>
      </c>
      <c r="H41" s="151">
        <v>0.66780391819690177</v>
      </c>
      <c r="I41" s="151">
        <v>0.6768175889515039</v>
      </c>
      <c r="J41" s="152">
        <v>0.68068523946115711</v>
      </c>
      <c r="K41" s="142">
        <f t="shared" si="10"/>
        <v>-3.6836622674244479E-3</v>
      </c>
      <c r="L41" s="143">
        <f t="shared" si="2"/>
        <v>-3.0233282178772081E-3</v>
      </c>
      <c r="M41" s="143">
        <f t="shared" si="11"/>
        <v>-7.2082225191727467E-4</v>
      </c>
      <c r="N41" s="143">
        <f t="shared" si="4"/>
        <v>3.7685395443864955E-4</v>
      </c>
      <c r="O41" s="143">
        <f t="shared" si="5"/>
        <v>4.128542182968431E-4</v>
      </c>
      <c r="P41" s="143">
        <f t="shared" si="12"/>
        <v>1.4961395769721442E-3</v>
      </c>
      <c r="Q41" s="143">
        <f t="shared" si="7"/>
        <v>-8.6759708224570797E-4</v>
      </c>
      <c r="R41" s="144">
        <f t="shared" si="9"/>
        <v>-2.7945680287654318E-3</v>
      </c>
      <c r="S41" s="145" t="s">
        <v>40</v>
      </c>
    </row>
    <row r="42" spans="2:19" x14ac:dyDescent="0.25">
      <c r="B42" s="64">
        <v>44039</v>
      </c>
      <c r="C42" s="90">
        <v>0.94759543942638158</v>
      </c>
      <c r="D42" s="91">
        <v>0.80975343878798467</v>
      </c>
      <c r="E42" s="91">
        <v>0.70617909636724274</v>
      </c>
      <c r="F42" s="91">
        <v>0.68470199615267546</v>
      </c>
      <c r="G42" s="91">
        <v>0.67256218115173838</v>
      </c>
      <c r="H42" s="91">
        <v>0.67648821768640721</v>
      </c>
      <c r="I42" s="91">
        <v>0.68361786384174617</v>
      </c>
      <c r="J42" s="92">
        <v>0.68772653954720719</v>
      </c>
      <c r="K42" s="117">
        <f t="shared" si="10"/>
        <v>2.1968700515637707E-3</v>
      </c>
      <c r="L42" s="118">
        <f t="shared" si="2"/>
        <v>2.5421220484227458E-3</v>
      </c>
      <c r="M42" s="118">
        <f t="shared" si="11"/>
        <v>6.9403472990339221E-3</v>
      </c>
      <c r="N42" s="118">
        <f t="shared" si="4"/>
        <v>1.0642119247644022E-2</v>
      </c>
      <c r="O42" s="118">
        <f t="shared" si="5"/>
        <v>1.114732027348686E-2</v>
      </c>
      <c r="P42" s="118">
        <f t="shared" si="12"/>
        <v>1.4519861326243833E-2</v>
      </c>
      <c r="Q42" s="118">
        <f t="shared" si="7"/>
        <v>9.1711121689641573E-3</v>
      </c>
      <c r="R42" s="119">
        <f t="shared" si="9"/>
        <v>7.5209526948909478E-3</v>
      </c>
      <c r="S42" s="155"/>
    </row>
    <row r="43" spans="2:19" x14ac:dyDescent="0.25">
      <c r="B43" s="64">
        <v>44050</v>
      </c>
      <c r="C43" s="90">
        <v>0.94680271427079055</v>
      </c>
      <c r="D43" s="91">
        <v>0.80864291511913533</v>
      </c>
      <c r="E43" s="91">
        <v>0.70658282823171781</v>
      </c>
      <c r="F43" s="91">
        <v>0.68363391280345442</v>
      </c>
      <c r="G43" s="91">
        <v>0.67263012332240757</v>
      </c>
      <c r="H43" s="91">
        <v>0.67533421019083628</v>
      </c>
      <c r="I43" s="91">
        <v>0.68245688350982581</v>
      </c>
      <c r="J43" s="92">
        <v>0.68493421015994904</v>
      </c>
      <c r="K43" s="117">
        <f t="shared" si="10"/>
        <v>1.358467251498352E-3</v>
      </c>
      <c r="L43" s="118">
        <f t="shared" si="2"/>
        <v>1.1672013599479669E-3</v>
      </c>
      <c r="M43" s="118">
        <f t="shared" si="11"/>
        <v>7.5160283209185774E-3</v>
      </c>
      <c r="N43" s="118">
        <f t="shared" si="4"/>
        <v>9.0655939480899228E-3</v>
      </c>
      <c r="O43" s="118">
        <f t="shared" si="5"/>
        <v>1.1249466284266374E-2</v>
      </c>
      <c r="P43" s="118">
        <f t="shared" si="12"/>
        <v>1.2789212522957838E-2</v>
      </c>
      <c r="Q43" s="118">
        <f t="shared" si="7"/>
        <v>7.4572485110044884E-3</v>
      </c>
      <c r="R43" s="119">
        <f t="shared" si="9"/>
        <v>3.4301837588244233E-3</v>
      </c>
      <c r="S43" s="155"/>
    </row>
    <row r="44" spans="2:19" x14ac:dyDescent="0.25">
      <c r="B44" s="59">
        <v>44067</v>
      </c>
      <c r="C44" s="102">
        <v>0.94570602713143326</v>
      </c>
      <c r="D44" s="103">
        <v>0.80713000824302283</v>
      </c>
      <c r="E44" s="103">
        <v>0.70254856017734491</v>
      </c>
      <c r="F44" s="103">
        <v>0.67905247721653383</v>
      </c>
      <c r="G44" s="103">
        <v>0.66960294869235415</v>
      </c>
      <c r="H44" s="103">
        <v>0.67143059229068802</v>
      </c>
      <c r="I44" s="103">
        <v>0.67980649988933117</v>
      </c>
      <c r="J44" s="104">
        <v>0.68208135940773118</v>
      </c>
      <c r="K44" s="126">
        <f t="shared" si="10"/>
        <v>1.9858786335458234E-4</v>
      </c>
      <c r="L44" s="127">
        <f t="shared" si="2"/>
        <v>-7.059032140934729E-4</v>
      </c>
      <c r="M44" s="127">
        <f t="shared" si="11"/>
        <v>1.7635679370513468E-3</v>
      </c>
      <c r="N44" s="127">
        <f t="shared" si="4"/>
        <v>2.303247997911706E-3</v>
      </c>
      <c r="O44" s="127">
        <f t="shared" si="5"/>
        <v>6.698333911737242E-3</v>
      </c>
      <c r="P44" s="127">
        <f t="shared" si="12"/>
        <v>6.9350116851765176E-3</v>
      </c>
      <c r="Q44" s="127">
        <f t="shared" si="7"/>
        <v>3.5446962980796304E-3</v>
      </c>
      <c r="R44" s="128">
        <f t="shared" si="9"/>
        <v>-7.4924911527007865E-4</v>
      </c>
      <c r="S44" s="136" t="s">
        <v>41</v>
      </c>
    </row>
    <row r="45" spans="2:19" x14ac:dyDescent="0.25">
      <c r="B45" s="64">
        <v>44110</v>
      </c>
      <c r="C45" s="90">
        <v>0.94631148181274505</v>
      </c>
      <c r="D45" s="91">
        <v>0.81054428598471207</v>
      </c>
      <c r="E45" s="91">
        <v>0.70533991854332767</v>
      </c>
      <c r="F45" s="91">
        <v>0.68415378028493579</v>
      </c>
      <c r="G45" s="91">
        <v>0.67364916983322254</v>
      </c>
      <c r="H45" s="91">
        <v>0.67537346367203177</v>
      </c>
      <c r="I45" s="91">
        <v>0.68353323727333559</v>
      </c>
      <c r="J45" s="92">
        <v>0.68880568483774851</v>
      </c>
      <c r="K45" s="117">
        <f t="shared" si="10"/>
        <v>8.389294704607142E-4</v>
      </c>
      <c r="L45" s="118">
        <f t="shared" si="2"/>
        <v>3.5212566699562853E-3</v>
      </c>
      <c r="M45" s="118">
        <f t="shared" si="11"/>
        <v>5.7437641463951028E-3</v>
      </c>
      <c r="N45" s="118">
        <f t="shared" si="4"/>
        <v>9.8329350339412258E-3</v>
      </c>
      <c r="O45" s="118">
        <f t="shared" si="5"/>
        <v>1.2781527077336818E-2</v>
      </c>
      <c r="P45" s="118">
        <f t="shared" si="12"/>
        <v>1.2848080416378416E-2</v>
      </c>
      <c r="Q45" s="118">
        <f t="shared" si="7"/>
        <v>9.0461846433989024E-3</v>
      </c>
      <c r="R45" s="119">
        <f t="shared" si="9"/>
        <v>9.1019030126411327E-3</v>
      </c>
      <c r="S45" s="155"/>
    </row>
    <row r="46" spans="2:19" x14ac:dyDescent="0.25">
      <c r="B46" s="59">
        <v>44115</v>
      </c>
      <c r="C46" s="102">
        <v>0.94851982206832441</v>
      </c>
      <c r="D46" s="103">
        <v>0.81122374468409308</v>
      </c>
      <c r="E46" s="103">
        <v>0.70557936538969335</v>
      </c>
      <c r="F46" s="103">
        <v>0.6806599455901341</v>
      </c>
      <c r="G46" s="103">
        <v>0.66993686151721521</v>
      </c>
      <c r="H46" s="103">
        <v>0.67092666397812395</v>
      </c>
      <c r="I46" s="103">
        <v>0.67885551566677349</v>
      </c>
      <c r="J46" s="104">
        <v>0.6844982364842106</v>
      </c>
      <c r="K46" s="126">
        <f t="shared" si="10"/>
        <v>3.1745165786998264E-3</v>
      </c>
      <c r="L46" s="127">
        <f t="shared" si="2"/>
        <v>4.3624830651676216E-3</v>
      </c>
      <c r="M46" s="127">
        <f t="shared" si="11"/>
        <v>6.0851912601109781E-3</v>
      </c>
      <c r="N46" s="127">
        <f t="shared" si="4"/>
        <v>4.6759229029760263E-3</v>
      </c>
      <c r="O46" s="127">
        <f t="shared" si="5"/>
        <v>7.2003470601498254E-3</v>
      </c>
      <c r="P46" s="127">
        <f t="shared" si="12"/>
        <v>6.1792774855042865E-3</v>
      </c>
      <c r="Q46" s="127">
        <f t="shared" si="7"/>
        <v>2.1408333268280177E-3</v>
      </c>
      <c r="R46" s="128">
        <f t="shared" si="9"/>
        <v>2.7914813271587846E-3</v>
      </c>
      <c r="S46" s="136" t="s">
        <v>39</v>
      </c>
    </row>
    <row r="47" spans="2:19" x14ac:dyDescent="0.25">
      <c r="B47" s="64">
        <v>44139</v>
      </c>
      <c r="C47" s="90">
        <v>0.94762829852639285</v>
      </c>
      <c r="D47" s="91">
        <v>0.80868148019150909</v>
      </c>
      <c r="E47" s="91">
        <v>0.70282121393567654</v>
      </c>
      <c r="F47" s="91">
        <v>0.67715769638889933</v>
      </c>
      <c r="G47" s="91">
        <v>0.66553666881846296</v>
      </c>
      <c r="H47" s="91">
        <v>0.66777646926773671</v>
      </c>
      <c r="I47" s="91">
        <v>0.67566137157813855</v>
      </c>
      <c r="J47" s="92">
        <v>0.6816006706173724</v>
      </c>
      <c r="K47" s="117">
        <f t="shared" si="10"/>
        <v>2.2316225269491952E-3</v>
      </c>
      <c r="L47" s="118">
        <f t="shared" si="2"/>
        <v>1.2149481278436181E-3</v>
      </c>
      <c r="M47" s="118">
        <f t="shared" si="11"/>
        <v>2.1523447664975048E-3</v>
      </c>
      <c r="N47" s="118">
        <f t="shared" si="4"/>
        <v>-4.9350930951597149E-4</v>
      </c>
      <c r="O47" s="118">
        <f t="shared" si="5"/>
        <v>5.8498392984240866E-4</v>
      </c>
      <c r="P47" s="118">
        <f t="shared" si="12"/>
        <v>1.4549748041319255E-3</v>
      </c>
      <c r="Q47" s="118">
        <f t="shared" si="7"/>
        <v>-2.5744295603072898E-3</v>
      </c>
      <c r="R47" s="119">
        <f t="shared" si="9"/>
        <v>-1.4534592920808498E-3</v>
      </c>
      <c r="S47" s="155"/>
    </row>
    <row r="48" spans="2:19" ht="15.75" thickBot="1" x14ac:dyDescent="0.3">
      <c r="B48" s="67">
        <v>44153</v>
      </c>
      <c r="C48" s="105">
        <v>0.94317900240504038</v>
      </c>
      <c r="D48" s="106">
        <v>0.80427320981287964</v>
      </c>
      <c r="E48" s="106">
        <v>0.70069199466182386</v>
      </c>
      <c r="F48" s="106">
        <v>0.6775467201463482</v>
      </c>
      <c r="G48" s="106">
        <v>0.6649887245239029</v>
      </c>
      <c r="H48" s="106">
        <v>0.66757533481712905</v>
      </c>
      <c r="I48" s="106">
        <v>0.67579137560718361</v>
      </c>
      <c r="J48" s="107">
        <v>0.6806042091162634</v>
      </c>
      <c r="K48" s="129">
        <f t="shared" si="10"/>
        <v>-2.4740466449615361E-3</v>
      </c>
      <c r="L48" s="130">
        <f t="shared" si="2"/>
        <v>-4.2428573327535357E-3</v>
      </c>
      <c r="M48" s="130">
        <f t="shared" si="11"/>
        <v>-8.8370771100887424E-4</v>
      </c>
      <c r="N48" s="130">
        <f t="shared" si="4"/>
        <v>8.0702240727648089E-5</v>
      </c>
      <c r="O48" s="130">
        <f t="shared" si="5"/>
        <v>-2.3880964736211485E-4</v>
      </c>
      <c r="P48" s="130">
        <f t="shared" si="12"/>
        <v>1.1533362986804185E-3</v>
      </c>
      <c r="Q48" s="130">
        <f t="shared" si="7"/>
        <v>-2.3825148700729049E-3</v>
      </c>
      <c r="R48" s="131">
        <f t="shared" si="9"/>
        <v>-2.9132776692837314E-3</v>
      </c>
      <c r="S48" s="146" t="s">
        <v>42</v>
      </c>
    </row>
    <row r="49" spans="2:19" ht="15.75" thickTop="1" x14ac:dyDescent="0.25">
      <c r="B49" s="64">
        <v>44217</v>
      </c>
      <c r="C49" s="90">
        <v>0.94363298207293944</v>
      </c>
      <c r="D49" s="91">
        <v>0.80661270281357556</v>
      </c>
      <c r="E49" s="91">
        <v>0.70133492749694459</v>
      </c>
      <c r="F49" s="91">
        <v>0.67650049341095775</v>
      </c>
      <c r="G49" s="91">
        <v>0.66585327844840692</v>
      </c>
      <c r="H49" s="91">
        <v>0.66718164498730259</v>
      </c>
      <c r="I49" s="91">
        <v>0.67532228162169217</v>
      </c>
      <c r="J49" s="92">
        <v>0.68045753428409095</v>
      </c>
      <c r="K49" s="117">
        <f t="shared" si="10"/>
        <v>-1.993908198420602E-3</v>
      </c>
      <c r="L49" s="118">
        <f t="shared" si="2"/>
        <v>-1.3463703713080255E-3</v>
      </c>
      <c r="M49" s="118">
        <f t="shared" si="11"/>
        <v>3.3049830550746506E-5</v>
      </c>
      <c r="N49" s="118">
        <f t="shared" si="4"/>
        <v>-1.4635619954068702E-3</v>
      </c>
      <c r="O49" s="118">
        <f t="shared" si="5"/>
        <v>1.0609830089796102E-3</v>
      </c>
      <c r="P49" s="118">
        <f t="shared" si="12"/>
        <v>5.6292520042511285E-4</v>
      </c>
      <c r="Q49" s="118">
        <f t="shared" si="7"/>
        <v>-3.0750013074369864E-3</v>
      </c>
      <c r="R49" s="119">
        <f t="shared" si="9"/>
        <v>-3.1281566337396649E-3</v>
      </c>
      <c r="S49" s="155"/>
    </row>
    <row r="50" spans="2:19" x14ac:dyDescent="0.25">
      <c r="B50" s="59">
        <v>44241</v>
      </c>
      <c r="C50" s="102">
        <v>0.94327931212557792</v>
      </c>
      <c r="D50" s="103">
        <v>0.80593364122903155</v>
      </c>
      <c r="E50" s="103">
        <v>0.70149559301556041</v>
      </c>
      <c r="F50" s="103">
        <v>0.67789146927025612</v>
      </c>
      <c r="G50" s="103">
        <v>0.66586279758834255</v>
      </c>
      <c r="H50" s="103">
        <v>0.6689207465880781</v>
      </c>
      <c r="I50" s="103">
        <v>0.67793940375554096</v>
      </c>
      <c r="J50" s="104">
        <v>0.68209425786934208</v>
      </c>
      <c r="K50" s="126">
        <f t="shared" si="10"/>
        <v>-2.3679569744378126E-3</v>
      </c>
      <c r="L50" s="127">
        <f t="shared" si="2"/>
        <v>-2.1871051053146129E-3</v>
      </c>
      <c r="M50" s="127">
        <f t="shared" si="11"/>
        <v>2.6214269657609535E-4</v>
      </c>
      <c r="N50" s="127">
        <f t="shared" si="4"/>
        <v>5.8956301103774145E-4</v>
      </c>
      <c r="O50" s="127">
        <f t="shared" si="5"/>
        <v>1.0752943293406148E-3</v>
      </c>
      <c r="P50" s="127">
        <f t="shared" si="12"/>
        <v>3.1710314005375384E-3</v>
      </c>
      <c r="Q50" s="127">
        <f t="shared" si="7"/>
        <v>7.8844959721879881E-4</v>
      </c>
      <c r="R50" s="128">
        <f t="shared" si="9"/>
        <v>-7.3035283952205265E-4</v>
      </c>
      <c r="S50" s="136" t="s">
        <v>28</v>
      </c>
    </row>
    <row r="51" spans="2:19" x14ac:dyDescent="0.25">
      <c r="B51" s="64">
        <v>44278</v>
      </c>
      <c r="C51" s="90">
        <v>0.94328823420697472</v>
      </c>
      <c r="D51" s="91">
        <v>0.80443050506302338</v>
      </c>
      <c r="E51" s="91">
        <v>0.69887026022134857</v>
      </c>
      <c r="F51" s="91">
        <v>0.6750452594485471</v>
      </c>
      <c r="G51" s="91">
        <v>0.66247374029538342</v>
      </c>
      <c r="H51" s="91">
        <v>0.66548802304583066</v>
      </c>
      <c r="I51" s="91">
        <v>0.67386599912405865</v>
      </c>
      <c r="J51" s="92">
        <v>0.67907838228509121</v>
      </c>
      <c r="K51" s="117">
        <f t="shared" si="10"/>
        <v>-2.3585207934705421E-3</v>
      </c>
      <c r="L51" s="118">
        <f t="shared" si="2"/>
        <v>-4.0481127274040185E-3</v>
      </c>
      <c r="M51" s="118">
        <f t="shared" si="11"/>
        <v>-3.4813177501834547E-3</v>
      </c>
      <c r="N51" s="118">
        <f t="shared" si="4"/>
        <v>-3.611534024166474E-3</v>
      </c>
      <c r="O51" s="118">
        <f t="shared" si="5"/>
        <v>-4.0199017671164183E-3</v>
      </c>
      <c r="P51" s="118">
        <f t="shared" si="12"/>
        <v>-1.9769757945655719E-3</v>
      </c>
      <c r="Q51" s="118">
        <f t="shared" si="7"/>
        <v>-5.2247962521010383E-3</v>
      </c>
      <c r="R51" s="119">
        <f t="shared" si="9"/>
        <v>-5.1486174652470851E-3</v>
      </c>
      <c r="S51" s="155"/>
    </row>
    <row r="52" spans="2:19" x14ac:dyDescent="0.25">
      <c r="B52" s="64">
        <v>44313</v>
      </c>
      <c r="C52" s="90">
        <v>0.93802943627669011</v>
      </c>
      <c r="D52" s="91">
        <v>0.80170626268135015</v>
      </c>
      <c r="E52" s="91">
        <v>0.69617516853603234</v>
      </c>
      <c r="F52" s="91">
        <v>0.67016281461698668</v>
      </c>
      <c r="G52" s="91">
        <v>0.6589522380144508</v>
      </c>
      <c r="H52" s="91">
        <v>0.65963295716207071</v>
      </c>
      <c r="I52" s="91">
        <v>0.66877776341575457</v>
      </c>
      <c r="J52" s="92">
        <v>0.67411293811788153</v>
      </c>
      <c r="K52" s="117">
        <f t="shared" si="10"/>
        <v>-7.9203361069288825E-3</v>
      </c>
      <c r="L52" s="118">
        <f t="shared" si="2"/>
        <v>-7.4209514304848234E-3</v>
      </c>
      <c r="M52" s="118">
        <f t="shared" si="11"/>
        <v>-7.3242473576661249E-3</v>
      </c>
      <c r="N52" s="118">
        <f t="shared" si="4"/>
        <v>-1.0818179279188711E-2</v>
      </c>
      <c r="O52" s="118">
        <f t="shared" si="5"/>
        <v>-9.314219072624641E-3</v>
      </c>
      <c r="P52" s="118">
        <f t="shared" si="12"/>
        <v>-1.075773571491323E-2</v>
      </c>
      <c r="Q52" s="118">
        <f t="shared" si="7"/>
        <v>-1.2736157145846971E-2</v>
      </c>
      <c r="R52" s="119">
        <f t="shared" si="9"/>
        <v>-1.2423004522047587E-2</v>
      </c>
      <c r="S52" s="155"/>
    </row>
    <row r="53" spans="2:19" x14ac:dyDescent="0.25">
      <c r="B53" s="64">
        <v>44321</v>
      </c>
      <c r="C53" s="90">
        <v>0.93940642627534454</v>
      </c>
      <c r="D53" s="91">
        <v>0.80400483468613682</v>
      </c>
      <c r="E53" s="91">
        <v>0.69769890960972503</v>
      </c>
      <c r="F53" s="91">
        <v>0.67440402646254494</v>
      </c>
      <c r="G53" s="91">
        <v>0.66170824448800925</v>
      </c>
      <c r="H53" s="91">
        <v>0.66228886112033403</v>
      </c>
      <c r="I53" s="91">
        <v>0.67169092454751322</v>
      </c>
      <c r="J53" s="92">
        <v>0.67587452809691928</v>
      </c>
      <c r="K53" s="117">
        <f t="shared" si="10"/>
        <v>-6.4640025184312666E-3</v>
      </c>
      <c r="L53" s="118">
        <f t="shared" si="2"/>
        <v>-4.5751280662653659E-3</v>
      </c>
      <c r="M53" s="118">
        <f t="shared" si="11"/>
        <v>-5.1515458803343961E-3</v>
      </c>
      <c r="N53" s="118">
        <f t="shared" si="4"/>
        <v>-4.5580144894581398E-3</v>
      </c>
      <c r="O53" s="118">
        <f t="shared" si="5"/>
        <v>-5.1707678966711468E-3</v>
      </c>
      <c r="P53" s="118">
        <f t="shared" si="12"/>
        <v>-6.7747139194290762E-3</v>
      </c>
      <c r="Q53" s="118">
        <f t="shared" si="7"/>
        <v>-8.4356872272539629E-3</v>
      </c>
      <c r="R53" s="119">
        <f t="shared" si="9"/>
        <v>-9.8422711754669878E-3</v>
      </c>
      <c r="S53" s="155"/>
    </row>
    <row r="54" spans="2:19" x14ac:dyDescent="0.25">
      <c r="B54" s="64">
        <v>44325</v>
      </c>
      <c r="C54" s="90">
        <v>0.940018068621431</v>
      </c>
      <c r="D54" s="91">
        <v>0.80167144899150722</v>
      </c>
      <c r="E54" s="91">
        <v>0.69532076060347214</v>
      </c>
      <c r="F54" s="91">
        <v>0.66909846521518879</v>
      </c>
      <c r="G54" s="91">
        <v>0.65709154807180215</v>
      </c>
      <c r="H54" s="91">
        <v>0.65898770014217367</v>
      </c>
      <c r="I54" s="91">
        <v>0.66751896994152538</v>
      </c>
      <c r="J54" s="92">
        <v>0.67297288297019975</v>
      </c>
      <c r="K54" s="117">
        <f t="shared" si="10"/>
        <v>-5.8171167068976626E-3</v>
      </c>
      <c r="L54" s="118">
        <f t="shared" si="2"/>
        <v>-7.4640536747231367E-3</v>
      </c>
      <c r="M54" s="118">
        <f t="shared" si="11"/>
        <v>-8.5425471130299302E-3</v>
      </c>
      <c r="N54" s="118">
        <f t="shared" si="4"/>
        <v>-1.2389193152519296E-2</v>
      </c>
      <c r="O54" s="118">
        <f t="shared" si="5"/>
        <v>-1.2111628296775589E-2</v>
      </c>
      <c r="P54" s="118">
        <f t="shared" si="12"/>
        <v>-1.1725418588362957E-2</v>
      </c>
      <c r="Q54" s="118">
        <f t="shared" si="7"/>
        <v>-1.4594414627943753E-2</v>
      </c>
      <c r="R54" s="119">
        <f t="shared" si="9"/>
        <v>-1.4093187919758665E-2</v>
      </c>
      <c r="S54" s="153" t="s">
        <v>51</v>
      </c>
    </row>
    <row r="55" spans="2:19" x14ac:dyDescent="0.25">
      <c r="B55" s="64">
        <v>44362</v>
      </c>
      <c r="C55" s="90">
        <v>0.93979999999999997</v>
      </c>
      <c r="D55" s="91">
        <v>0.80459999999999998</v>
      </c>
      <c r="E55" s="91">
        <v>0.69879999999999998</v>
      </c>
      <c r="F55" s="91">
        <v>0.67369999999999997</v>
      </c>
      <c r="G55" s="91">
        <v>0.66100000000000003</v>
      </c>
      <c r="H55" s="91">
        <v>0.66310000000000002</v>
      </c>
      <c r="I55" s="91">
        <v>0.67220000000000002</v>
      </c>
      <c r="J55" s="92">
        <v>0.6774</v>
      </c>
      <c r="K55" s="117">
        <f t="shared" si="10"/>
        <v>-6.0477506681447801E-3</v>
      </c>
      <c r="L55" s="118">
        <f t="shared" si="2"/>
        <v>-3.8382638948416536E-3</v>
      </c>
      <c r="M55" s="118">
        <f t="shared" si="11"/>
        <v>-3.5815017573991303E-3</v>
      </c>
      <c r="N55" s="118">
        <f t="shared" si="4"/>
        <v>-5.5971801412466604E-3</v>
      </c>
      <c r="O55" s="118">
        <f t="shared" si="5"/>
        <v>-6.2355609168831538E-3</v>
      </c>
      <c r="P55" s="118">
        <f t="shared" si="12"/>
        <v>-5.5582603549761966E-3</v>
      </c>
      <c r="Q55" s="118">
        <f t="shared" si="7"/>
        <v>-7.6841793048644247E-3</v>
      </c>
      <c r="R55" s="119">
        <f t="shared" si="9"/>
        <v>-7.6074513499690966E-3</v>
      </c>
      <c r="S55" s="155"/>
    </row>
    <row r="56" spans="2:19" x14ac:dyDescent="0.25">
      <c r="B56" s="68">
        <v>44397</v>
      </c>
      <c r="C56" s="150">
        <v>0.94113590785303192</v>
      </c>
      <c r="D56" s="151">
        <v>0.80498858193251621</v>
      </c>
      <c r="E56" s="151">
        <v>0.69991521878567042</v>
      </c>
      <c r="F56" s="151">
        <v>0.67487687827009979</v>
      </c>
      <c r="G56" s="151">
        <v>0.66358426511535684</v>
      </c>
      <c r="H56" s="151">
        <v>0.66406683827876556</v>
      </c>
      <c r="I56" s="151">
        <v>0.67297374495960205</v>
      </c>
      <c r="J56" s="152">
        <v>0.67981390951601584</v>
      </c>
      <c r="K56" s="142">
        <f t="shared" si="10"/>
        <v>-4.6348664210483781E-3</v>
      </c>
      <c r="L56" s="143">
        <f t="shared" si="2"/>
        <v>-3.3571671355644428E-3</v>
      </c>
      <c r="M56" s="143">
        <f t="shared" si="11"/>
        <v>-1.9913119639966004E-3</v>
      </c>
      <c r="N56" s="143">
        <f t="shared" si="4"/>
        <v>-3.8600700471131955E-3</v>
      </c>
      <c r="O56" s="143">
        <f t="shared" si="5"/>
        <v>-2.3503101259533254E-3</v>
      </c>
      <c r="P56" s="143">
        <f t="shared" si="12"/>
        <v>-4.1083065925104911E-3</v>
      </c>
      <c r="Q56" s="143">
        <f t="shared" si="7"/>
        <v>-6.5419606726178081E-3</v>
      </c>
      <c r="R56" s="144">
        <f t="shared" si="9"/>
        <v>-4.0710683904038314E-3</v>
      </c>
      <c r="S56" s="157"/>
    </row>
    <row r="57" spans="2:19" x14ac:dyDescent="0.25">
      <c r="B57" s="59">
        <v>44473</v>
      </c>
      <c r="C57" s="102">
        <v>0.94357970509060163</v>
      </c>
      <c r="D57" s="103">
        <v>0.80847894809583387</v>
      </c>
      <c r="E57" s="103">
        <v>0.70262367646462354</v>
      </c>
      <c r="F57" s="103">
        <v>0.67846100115376384</v>
      </c>
      <c r="G57" s="103">
        <v>0.66560097232654303</v>
      </c>
      <c r="H57" s="103">
        <v>0.66741694495525772</v>
      </c>
      <c r="I57" s="103">
        <v>0.67417590386067927</v>
      </c>
      <c r="J57" s="104">
        <v>0.68060571429224592</v>
      </c>
      <c r="K57" s="126">
        <f t="shared" si="10"/>
        <v>-2.0502550556585897E-3</v>
      </c>
      <c r="L57" s="127">
        <f t="shared" si="2"/>
        <v>9.6419654439228175E-4</v>
      </c>
      <c r="M57" s="127">
        <f t="shared" si="11"/>
        <v>1.8706762057458803E-3</v>
      </c>
      <c r="N57" s="127">
        <f t="shared" si="4"/>
        <v>1.4302103480714479E-3</v>
      </c>
      <c r="O57" s="127">
        <f t="shared" si="5"/>
        <v>6.8165948148890543E-4</v>
      </c>
      <c r="P57" s="127">
        <f t="shared" si="12"/>
        <v>9.1580125150603209E-4</v>
      </c>
      <c r="Q57" s="127">
        <f t="shared" si="7"/>
        <v>-4.7673083421679863E-3</v>
      </c>
      <c r="R57" s="128">
        <f t="shared" si="9"/>
        <v>-2.9110725830282513E-3</v>
      </c>
      <c r="S57" s="179" t="s">
        <v>73</v>
      </c>
    </row>
    <row r="58" spans="2:19" x14ac:dyDescent="0.25">
      <c r="B58" s="59">
        <v>44676</v>
      </c>
      <c r="C58" s="102">
        <v>0.94466439645835665</v>
      </c>
      <c r="D58" s="103">
        <v>0.80566545810451506</v>
      </c>
      <c r="E58" s="103">
        <v>0.70286516219959361</v>
      </c>
      <c r="F58" s="103">
        <v>0.67780023956681001</v>
      </c>
      <c r="G58" s="103">
        <v>0.66578692629272418</v>
      </c>
      <c r="H58" s="103">
        <v>0.66746332618526305</v>
      </c>
      <c r="I58" s="103">
        <v>0.67565853638708906</v>
      </c>
      <c r="J58" s="104">
        <v>0.68041177908163053</v>
      </c>
      <c r="K58" s="126">
        <f t="shared" si="10"/>
        <v>-9.0306264790063207E-4</v>
      </c>
      <c r="L58" s="127">
        <f t="shared" si="2"/>
        <v>-2.5191381240970978E-3</v>
      </c>
      <c r="M58" s="127">
        <f t="shared" si="11"/>
        <v>2.2150105694922484E-3</v>
      </c>
      <c r="N58" s="127">
        <f t="shared" si="4"/>
        <v>4.5490504107825736E-4</v>
      </c>
      <c r="O58" s="127">
        <f t="shared" si="5"/>
        <v>9.6122746771776235E-4</v>
      </c>
      <c r="P58" s="127">
        <f t="shared" si="12"/>
        <v>9.8535852952341685E-4</v>
      </c>
      <c r="Q58" s="127">
        <f t="shared" si="7"/>
        <v>-2.5786149291455729E-3</v>
      </c>
      <c r="R58" s="128">
        <f t="shared" si="9"/>
        <v>-3.1951881099482327E-3</v>
      </c>
      <c r="S58" s="157"/>
    </row>
    <row r="59" spans="2:19" x14ac:dyDescent="0.25">
      <c r="B59" s="59">
        <v>44848</v>
      </c>
      <c r="C59" s="102">
        <v>0.94424964905049513</v>
      </c>
      <c r="D59" s="103">
        <v>0.80302096903118059</v>
      </c>
      <c r="E59" s="103">
        <v>0.69981909929419839</v>
      </c>
      <c r="F59" s="103">
        <v>0.67648623390851947</v>
      </c>
      <c r="G59" s="103">
        <v>0.66628932173879152</v>
      </c>
      <c r="H59" s="103">
        <v>0.66831037128285908</v>
      </c>
      <c r="I59" s="103">
        <v>0.67629870006360182</v>
      </c>
      <c r="J59" s="104">
        <v>0.68162153630691091</v>
      </c>
      <c r="K59" s="126">
        <f t="shared" si="10"/>
        <v>-1.3417082309485906E-3</v>
      </c>
      <c r="L59" s="127">
        <f t="shared" si="2"/>
        <v>-5.7932355966350269E-3</v>
      </c>
      <c r="M59" s="127">
        <f t="shared" si="11"/>
        <v>-2.128368688874116E-3</v>
      </c>
      <c r="N59" s="127">
        <f t="shared" si="4"/>
        <v>-1.4846094786106212E-3</v>
      </c>
      <c r="O59" s="127">
        <f t="shared" si="5"/>
        <v>1.7165417319522369E-3</v>
      </c>
      <c r="P59" s="127">
        <f t="shared" si="12"/>
        <v>2.2556601437764279E-3</v>
      </c>
      <c r="Q59" s="127">
        <f t="shared" si="7"/>
        <v>-1.6335918050188747E-3</v>
      </c>
      <c r="R59" s="128">
        <f t="shared" si="9"/>
        <v>-1.4228910092044522E-3</v>
      </c>
      <c r="S59" s="157"/>
    </row>
    <row r="60" spans="2:19" x14ac:dyDescent="0.25">
      <c r="B60" s="59">
        <v>44883</v>
      </c>
      <c r="C60" s="102">
        <v>0.94255255234711077</v>
      </c>
      <c r="D60" s="103">
        <v>0.80358009084075965</v>
      </c>
      <c r="E60" s="103">
        <v>0.7002646916549069</v>
      </c>
      <c r="F60" s="103">
        <v>0.67598169416899156</v>
      </c>
      <c r="G60" s="103">
        <v>0.66700700135347712</v>
      </c>
      <c r="H60" s="103">
        <v>0.66791097075742289</v>
      </c>
      <c r="I60" s="103">
        <v>0.675592138801974</v>
      </c>
      <c r="J60" s="104">
        <v>0.67961478547096976</v>
      </c>
      <c r="K60" s="126">
        <f t="shared" si="10"/>
        <v>-3.1365934040307186E-3</v>
      </c>
      <c r="L60" s="127">
        <f t="shared" si="2"/>
        <v>-5.1009962820383059E-3</v>
      </c>
      <c r="M60" s="127">
        <f t="shared" si="11"/>
        <v>-1.4929988106749947E-3</v>
      </c>
      <c r="N60" s="127">
        <f t="shared" si="4"/>
        <v>-2.2293263254524742E-3</v>
      </c>
      <c r="O60" s="127">
        <f t="shared" si="5"/>
        <v>2.7955197648259489E-3</v>
      </c>
      <c r="P60" s="127">
        <f t="shared" si="12"/>
        <v>1.656684795669161E-3</v>
      </c>
      <c r="Q60" s="127">
        <f t="shared" si="7"/>
        <v>-2.6766324450123724E-3</v>
      </c>
      <c r="R60" s="128">
        <f t="shared" si="9"/>
        <v>-4.3627855716272812E-3</v>
      </c>
      <c r="S60" s="157"/>
    </row>
  </sheetData>
  <mergeCells count="5">
    <mergeCell ref="B2:S2"/>
    <mergeCell ref="C4:J4"/>
    <mergeCell ref="C10:J10"/>
    <mergeCell ref="K10:R10"/>
    <mergeCell ref="S13:S17"/>
  </mergeCells>
  <conditionalFormatting sqref="K13:R17">
    <cfRule type="cellIs" dxfId="7" priority="25" operator="equal">
      <formula>0.005</formula>
    </cfRule>
  </conditionalFormatting>
  <conditionalFormatting sqref="K13:R60">
    <cfRule type="cellIs" dxfId="6" priority="1" operator="lessThan">
      <formula>-0.015</formula>
    </cfRule>
    <cfRule type="cellIs" dxfId="5" priority="2" operator="greaterThan">
      <formula>0.015</formula>
    </cfRule>
    <cfRule type="cellIs" dxfId="4" priority="3" operator="lessThan">
      <formula>-0.00501</formula>
    </cfRule>
    <cfRule type="cellIs" dxfId="3" priority="4" operator="greaterThan">
      <formula>0.00501</formula>
    </cfRule>
    <cfRule type="cellIs" dxfId="2" priority="5" operator="equal">
      <formula>-0.005</formula>
    </cfRule>
    <cfRule type="cellIs" dxfId="1" priority="7" operator="between">
      <formula>-0.005</formula>
      <formula>0.005</formula>
    </cfRule>
  </conditionalFormatting>
  <conditionalFormatting sqref="K22:R60">
    <cfRule type="cellIs" dxfId="0" priority="6" operator="equal">
      <formula>0.005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GTR1</vt:lpstr>
      <vt:lpstr>Summary_GTR1</vt:lpstr>
      <vt:lpstr>GTR2</vt:lpstr>
      <vt:lpstr>Summary_GTR2</vt:lpstr>
      <vt:lpstr>Summary_Average GTR1 GTR2</vt:lpstr>
      <vt:lpstr>Summary_GTR1 (2)</vt:lpstr>
      <vt:lpstr>Summary_GTR2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Stolarczyk</dc:creator>
  <cp:lastModifiedBy>Malgorzata Liszka</cp:lastModifiedBy>
  <dcterms:created xsi:type="dcterms:W3CDTF">2018-10-18T09:50:11Z</dcterms:created>
  <dcterms:modified xsi:type="dcterms:W3CDTF">2023-07-27T09:15:28Z</dcterms:modified>
</cp:coreProperties>
</file>