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5 Månadskontroller\053 SW dose check\01_Results\"/>
    </mc:Choice>
  </mc:AlternateContent>
  <xr:revisionPtr revIDLastSave="0" documentId="13_ncr:1_{DF4EFA87-0F43-48E2-93FD-D5A3CCDD04F4}" xr6:coauthVersionLast="47" xr6:coauthVersionMax="47" xr10:uidLastSave="{00000000-0000-0000-0000-000000000000}"/>
  <bookViews>
    <workbookView xWindow="25800" yWindow="0" windowWidth="25800" windowHeight="21000" activeTab="3" xr2:uid="{00000000-000D-0000-FFFF-FFFF00000000}"/>
  </bookViews>
  <sheets>
    <sheet name="GTR1_single layer" sheetId="1" r:id="rId1"/>
    <sheet name="Summary_GTR1" sheetId="4" r:id="rId2"/>
    <sheet name="GTR2_single layer" sheetId="3" r:id="rId3"/>
    <sheet name="Summary_GTR2" sheetId="5" r:id="rId4"/>
    <sheet name="Summary_GTR2 vs. GTR1" sheetId="6" r:id="rId5"/>
    <sheet name="Summary_Average GTR1 GTR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7" l="1"/>
  <c r="E24" i="7"/>
  <c r="F23" i="7"/>
  <c r="E23" i="7"/>
  <c r="C29" i="7" l="1"/>
  <c r="B29" i="7"/>
  <c r="E21" i="7"/>
  <c r="F21" i="7"/>
  <c r="E22" i="7"/>
  <c r="F22" i="7"/>
  <c r="C27" i="7"/>
  <c r="C28" i="7"/>
  <c r="B27" i="7"/>
  <c r="B28" i="7"/>
  <c r="C26" i="7"/>
  <c r="AE37" i="3" l="1"/>
  <c r="AE34" i="3"/>
  <c r="AE33" i="3"/>
  <c r="AE32" i="3"/>
  <c r="AE31" i="3"/>
  <c r="AE30" i="3"/>
  <c r="AE29" i="3"/>
  <c r="AE28" i="3"/>
  <c r="AE38" i="3" s="1"/>
  <c r="AE27" i="3"/>
  <c r="AE36" i="3" s="1"/>
  <c r="AE24" i="3"/>
  <c r="AD37" i="3"/>
  <c r="AD34" i="3"/>
  <c r="AD33" i="3"/>
  <c r="AD32" i="3"/>
  <c r="AD31" i="3"/>
  <c r="AD30" i="3"/>
  <c r="AD29" i="3"/>
  <c r="AD28" i="3"/>
  <c r="AD27" i="3"/>
  <c r="AD38" i="3" s="1"/>
  <c r="AD24" i="3"/>
  <c r="AC34" i="3"/>
  <c r="AC33" i="3"/>
  <c r="AC32" i="3"/>
  <c r="AC31" i="3"/>
  <c r="AC30" i="3"/>
  <c r="AC29" i="3"/>
  <c r="AC28" i="3"/>
  <c r="AC27" i="3"/>
  <c r="AC24" i="3"/>
  <c r="AB34" i="3"/>
  <c r="AB33" i="3"/>
  <c r="AB32" i="3"/>
  <c r="AB31" i="3"/>
  <c r="AB30" i="3"/>
  <c r="AB29" i="3"/>
  <c r="AB28" i="3"/>
  <c r="AB27" i="3"/>
  <c r="AB24" i="3"/>
  <c r="AL34" i="1"/>
  <c r="AL33" i="1"/>
  <c r="AL32" i="1"/>
  <c r="AL31" i="1"/>
  <c r="AL30" i="1"/>
  <c r="AL29" i="1"/>
  <c r="AL28" i="1"/>
  <c r="AL27" i="1"/>
  <c r="AL38" i="1" s="1"/>
  <c r="AL24" i="1"/>
  <c r="AK37" i="1"/>
  <c r="AK34" i="1"/>
  <c r="AK33" i="1"/>
  <c r="AK32" i="1"/>
  <c r="AK31" i="1"/>
  <c r="AK30" i="1"/>
  <c r="AK29" i="1"/>
  <c r="AK28" i="1"/>
  <c r="AK27" i="1"/>
  <c r="AK38" i="1" s="1"/>
  <c r="AK24" i="1"/>
  <c r="AJ34" i="1"/>
  <c r="AJ33" i="1"/>
  <c r="AJ32" i="1"/>
  <c r="AJ31" i="1"/>
  <c r="AJ30" i="1"/>
  <c r="AJ29" i="1"/>
  <c r="AJ28" i="1"/>
  <c r="AJ27" i="1"/>
  <c r="AJ38" i="1" s="1"/>
  <c r="AJ24" i="1"/>
  <c r="AI36" i="1"/>
  <c r="AI34" i="1"/>
  <c r="AI33" i="1"/>
  <c r="AI32" i="1"/>
  <c r="AI31" i="1"/>
  <c r="AI30" i="1"/>
  <c r="AI29" i="1"/>
  <c r="AI28" i="1"/>
  <c r="AI27" i="1"/>
  <c r="AI38" i="1" s="1"/>
  <c r="AI24" i="1"/>
  <c r="AG34" i="1"/>
  <c r="AG33" i="1"/>
  <c r="AG32" i="1"/>
  <c r="AG31" i="1"/>
  <c r="AG30" i="1"/>
  <c r="AG29" i="1"/>
  <c r="AG28" i="1"/>
  <c r="AG27" i="1"/>
  <c r="AG38" i="1" s="1"/>
  <c r="AG24" i="1"/>
  <c r="AF34" i="1"/>
  <c r="AF33" i="1"/>
  <c r="AF32" i="1"/>
  <c r="AF31" i="1"/>
  <c r="AF30" i="1"/>
  <c r="AF29" i="1"/>
  <c r="AF28" i="1"/>
  <c r="AF27" i="1"/>
  <c r="AF38" i="1" s="1"/>
  <c r="AF24" i="1"/>
  <c r="AC38" i="3" l="1"/>
  <c r="AB37" i="3"/>
  <c r="AB38" i="3"/>
  <c r="AD36" i="3"/>
  <c r="AC36" i="3"/>
  <c r="AC37" i="3"/>
  <c r="AB36" i="3"/>
  <c r="AL36" i="1"/>
  <c r="AL37" i="1"/>
  <c r="AK36" i="1"/>
  <c r="AJ36" i="1"/>
  <c r="AJ37" i="1"/>
  <c r="AI37" i="1"/>
  <c r="AG36" i="1"/>
  <c r="AG37" i="1"/>
  <c r="AF36" i="1"/>
  <c r="AF37" i="1"/>
  <c r="E20" i="7" l="1"/>
  <c r="B25" i="7" l="1"/>
  <c r="C25" i="7"/>
  <c r="B26" i="7"/>
  <c r="E17" i="7" l="1"/>
  <c r="E18" i="7"/>
  <c r="E19" i="7"/>
  <c r="E16" i="7"/>
  <c r="B22" i="7"/>
  <c r="B23" i="7"/>
  <c r="B24" i="7"/>
  <c r="B21" i="7"/>
  <c r="AC18" i="6"/>
  <c r="AB18" i="6"/>
  <c r="AA18" i="6"/>
  <c r="Z18" i="6"/>
  <c r="Y18" i="6"/>
  <c r="X18" i="6"/>
  <c r="W18" i="6"/>
  <c r="V18" i="6"/>
  <c r="AC17" i="6"/>
  <c r="AB17" i="6"/>
  <c r="AA17" i="6"/>
  <c r="Z17" i="6"/>
  <c r="Y17" i="6"/>
  <c r="X17" i="6"/>
  <c r="W17" i="6"/>
  <c r="V17" i="6"/>
  <c r="AC16" i="6"/>
  <c r="AB16" i="6"/>
  <c r="AA16" i="6"/>
  <c r="Z16" i="6"/>
  <c r="Y16" i="6"/>
  <c r="X16" i="6"/>
  <c r="W16" i="6"/>
  <c r="V16" i="6"/>
  <c r="AD16" i="6" s="1"/>
  <c r="W36" i="3"/>
  <c r="V34" i="3"/>
  <c r="V33" i="3"/>
  <c r="V32" i="3"/>
  <c r="V31" i="3"/>
  <c r="V30" i="3"/>
  <c r="V29" i="3"/>
  <c r="V28" i="3"/>
  <c r="V27" i="3"/>
  <c r="V36" i="3" s="1"/>
  <c r="V24" i="3"/>
  <c r="AD18" i="6" l="1"/>
  <c r="AD17" i="6"/>
  <c r="V38" i="3"/>
  <c r="V37" i="3"/>
  <c r="AH24" i="1" l="1"/>
  <c r="AE24" i="1"/>
  <c r="AD24" i="1"/>
  <c r="AC24" i="1"/>
  <c r="M12" i="6" l="1"/>
  <c r="N12" i="6"/>
  <c r="O12" i="6"/>
  <c r="P12" i="6"/>
  <c r="Q12" i="6"/>
  <c r="R12" i="6"/>
  <c r="S12" i="6"/>
  <c r="T12" i="6"/>
  <c r="L12" i="6"/>
  <c r="C12" i="6"/>
  <c r="D12" i="6"/>
  <c r="E12" i="6"/>
  <c r="F12" i="6"/>
  <c r="G12" i="6"/>
  <c r="H12" i="6"/>
  <c r="I12" i="6"/>
  <c r="J12" i="6"/>
  <c r="B12" i="6"/>
  <c r="AA24" i="3" l="1"/>
  <c r="Z24" i="3"/>
  <c r="Y24" i="3"/>
  <c r="X24" i="3"/>
  <c r="W24" i="3"/>
  <c r="U24" i="3"/>
  <c r="AB24" i="1"/>
  <c r="AA24" i="1"/>
  <c r="Z24" i="1"/>
  <c r="Y24" i="1"/>
  <c r="X24" i="1"/>
  <c r="W24" i="1"/>
  <c r="V24" i="1"/>
  <c r="U24" i="1"/>
  <c r="T24" i="3"/>
  <c r="S24" i="3"/>
  <c r="N11" i="6" l="1"/>
  <c r="O11" i="6"/>
  <c r="P11" i="6"/>
  <c r="Q11" i="6"/>
  <c r="R11" i="6"/>
  <c r="S11" i="6"/>
  <c r="T11" i="6"/>
  <c r="M11" i="6"/>
  <c r="L11" i="6"/>
  <c r="B11" i="6"/>
  <c r="D11" i="6"/>
  <c r="E11" i="6"/>
  <c r="F11" i="6"/>
  <c r="G11" i="6"/>
  <c r="H11" i="6"/>
  <c r="I11" i="6"/>
  <c r="J11" i="6"/>
  <c r="C11" i="6"/>
  <c r="T24" i="1"/>
  <c r="S24" i="1"/>
  <c r="L9" i="6"/>
  <c r="L10" i="6"/>
  <c r="M9" i="6"/>
  <c r="N9" i="6"/>
  <c r="O9" i="6"/>
  <c r="P9" i="6"/>
  <c r="Q9" i="6"/>
  <c r="R9" i="6"/>
  <c r="S9" i="6"/>
  <c r="T9" i="6"/>
  <c r="M10" i="6"/>
  <c r="N10" i="6"/>
  <c r="O10" i="6"/>
  <c r="P10" i="6"/>
  <c r="Q10" i="6"/>
  <c r="R10" i="6"/>
  <c r="S10" i="6"/>
  <c r="T10" i="6"/>
  <c r="Z12" i="6"/>
  <c r="Z13" i="6"/>
  <c r="AA13" i="6"/>
  <c r="AB13" i="6"/>
  <c r="Z14" i="6"/>
  <c r="AA14" i="6"/>
  <c r="AB14" i="6"/>
  <c r="Z15" i="6"/>
  <c r="AA15" i="6"/>
  <c r="AB15" i="6"/>
  <c r="Z19" i="6"/>
  <c r="AB19" i="6"/>
  <c r="W20" i="6"/>
  <c r="Z20" i="6"/>
  <c r="AA20" i="6"/>
  <c r="AB20" i="6"/>
  <c r="AC20" i="6"/>
  <c r="V21" i="6"/>
  <c r="AD21" i="6" s="1"/>
  <c r="W21" i="6"/>
  <c r="Y21" i="6"/>
  <c r="Z21" i="6"/>
  <c r="AA21" i="6"/>
  <c r="AB21" i="6"/>
  <c r="AC21" i="6"/>
  <c r="V22" i="6"/>
  <c r="AD22" i="6" s="1"/>
  <c r="W22" i="6"/>
  <c r="Z22" i="6"/>
  <c r="AB22" i="6"/>
  <c r="AC22" i="6"/>
  <c r="N8" i="6"/>
  <c r="O8" i="6"/>
  <c r="P8" i="6"/>
  <c r="Q8" i="6"/>
  <c r="R8" i="6"/>
  <c r="S8" i="6"/>
  <c r="T8" i="6"/>
  <c r="M8" i="6"/>
  <c r="X12" i="6"/>
  <c r="Y12" i="6"/>
  <c r="X15" i="6"/>
  <c r="Y15" i="6"/>
  <c r="V20" i="6"/>
  <c r="AD20" i="6" s="1"/>
  <c r="L8" i="6"/>
  <c r="H6" i="5"/>
  <c r="I19" i="3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AA11" i="6"/>
  <c r="D8" i="6"/>
  <c r="E8" i="6"/>
  <c r="F8" i="6"/>
  <c r="G8" i="6"/>
  <c r="H8" i="6"/>
  <c r="I8" i="6"/>
  <c r="J8" i="6"/>
  <c r="C8" i="6"/>
  <c r="B9" i="6"/>
  <c r="B10" i="6"/>
  <c r="B8" i="6"/>
  <c r="AA22" i="6"/>
  <c r="Y22" i="6"/>
  <c r="X22" i="6"/>
  <c r="X21" i="6"/>
  <c r="Y20" i="6"/>
  <c r="X20" i="6"/>
  <c r="X19" i="6"/>
  <c r="Y14" i="6"/>
  <c r="X14" i="6"/>
  <c r="Y13" i="6"/>
  <c r="X13" i="6"/>
  <c r="AB12" i="6"/>
  <c r="AA12" i="6"/>
  <c r="J6" i="5"/>
  <c r="I6" i="5"/>
  <c r="G6" i="5"/>
  <c r="F6" i="5"/>
  <c r="E6" i="5"/>
  <c r="D6" i="5"/>
  <c r="C6" i="5"/>
  <c r="J6" i="4"/>
  <c r="I6" i="4"/>
  <c r="H6" i="4"/>
  <c r="G6" i="4"/>
  <c r="F6" i="4"/>
  <c r="E6" i="4"/>
  <c r="D6" i="4"/>
  <c r="C6" i="4"/>
  <c r="R34" i="5" l="1"/>
  <c r="R33" i="5"/>
  <c r="R32" i="5"/>
  <c r="R31" i="5"/>
  <c r="P34" i="5"/>
  <c r="P33" i="5"/>
  <c r="P31" i="5"/>
  <c r="Q34" i="5"/>
  <c r="Q33" i="5"/>
  <c r="Q32" i="5"/>
  <c r="Q31" i="5"/>
  <c r="M34" i="5"/>
  <c r="M33" i="5"/>
  <c r="M32" i="5"/>
  <c r="M31" i="5"/>
  <c r="N34" i="5"/>
  <c r="N33" i="5"/>
  <c r="N31" i="5"/>
  <c r="L34" i="5"/>
  <c r="L33" i="5"/>
  <c r="L32" i="5"/>
  <c r="L31" i="5"/>
  <c r="K34" i="5"/>
  <c r="K31" i="5"/>
  <c r="K33" i="5"/>
  <c r="K32" i="5"/>
  <c r="O32" i="5"/>
  <c r="O34" i="5"/>
  <c r="O33" i="5"/>
  <c r="O31" i="5"/>
  <c r="L36" i="5"/>
  <c r="L35" i="5"/>
  <c r="R36" i="5"/>
  <c r="R35" i="5"/>
  <c r="N36" i="5"/>
  <c r="N35" i="5"/>
  <c r="AA10" i="6"/>
  <c r="W9" i="6"/>
  <c r="Z11" i="6"/>
  <c r="Q36" i="5"/>
  <c r="Q35" i="5"/>
  <c r="M36" i="5"/>
  <c r="M35" i="5"/>
  <c r="P36" i="5"/>
  <c r="P35" i="5"/>
  <c r="K36" i="5"/>
  <c r="K35" i="5"/>
  <c r="O36" i="5"/>
  <c r="O35" i="5"/>
  <c r="V10" i="6"/>
  <c r="M38" i="4"/>
  <c r="M37" i="4"/>
  <c r="M40" i="4"/>
  <c r="M39" i="4"/>
  <c r="Q40" i="4"/>
  <c r="Q39" i="4"/>
  <c r="Q38" i="4"/>
  <c r="Q37" i="4"/>
  <c r="L40" i="4"/>
  <c r="L38" i="4"/>
  <c r="L39" i="4"/>
  <c r="L37" i="4"/>
  <c r="N40" i="4"/>
  <c r="N39" i="4"/>
  <c r="N38" i="4"/>
  <c r="N37" i="4"/>
  <c r="R40" i="4"/>
  <c r="R39" i="4"/>
  <c r="R38" i="4"/>
  <c r="R37" i="4"/>
  <c r="P39" i="4"/>
  <c r="P37" i="4"/>
  <c r="P40" i="4"/>
  <c r="P38" i="4"/>
  <c r="K37" i="4"/>
  <c r="K40" i="4"/>
  <c r="K38" i="4"/>
  <c r="K39" i="4"/>
  <c r="O40" i="4"/>
  <c r="O38" i="4"/>
  <c r="O39" i="4"/>
  <c r="O37" i="4"/>
  <c r="M42" i="4"/>
  <c r="M41" i="4"/>
  <c r="Q42" i="4"/>
  <c r="Q41" i="4"/>
  <c r="P42" i="4"/>
  <c r="P41" i="4"/>
  <c r="N42" i="4"/>
  <c r="N41" i="4"/>
  <c r="R42" i="4"/>
  <c r="R41" i="4"/>
  <c r="L41" i="4"/>
  <c r="L42" i="4"/>
  <c r="K41" i="4"/>
  <c r="K42" i="4"/>
  <c r="O41" i="4"/>
  <c r="O42" i="4"/>
  <c r="M43" i="4"/>
  <c r="M36" i="4"/>
  <c r="Q43" i="4"/>
  <c r="Q36" i="4"/>
  <c r="L43" i="4"/>
  <c r="L36" i="4"/>
  <c r="N43" i="4"/>
  <c r="N36" i="4"/>
  <c r="R43" i="4"/>
  <c r="R36" i="4"/>
  <c r="Y10" i="6"/>
  <c r="P43" i="4"/>
  <c r="P36" i="4"/>
  <c r="K43" i="4"/>
  <c r="K36" i="4"/>
  <c r="O43" i="4"/>
  <c r="O36" i="4"/>
  <c r="AB8" i="6"/>
  <c r="X8" i="6"/>
  <c r="AB10" i="6"/>
  <c r="AB9" i="6"/>
  <c r="X10" i="6"/>
  <c r="V9" i="6"/>
  <c r="K34" i="4"/>
  <c r="K35" i="4"/>
  <c r="K44" i="4"/>
  <c r="N34" i="4"/>
  <c r="N44" i="4"/>
  <c r="O34" i="4"/>
  <c r="O35" i="4"/>
  <c r="O44" i="4"/>
  <c r="M34" i="4"/>
  <c r="M44" i="4"/>
  <c r="P44" i="4"/>
  <c r="P34" i="4"/>
  <c r="Y11" i="6"/>
  <c r="Q34" i="4"/>
  <c r="Q44" i="4"/>
  <c r="AA8" i="6"/>
  <c r="L34" i="4"/>
  <c r="L35" i="4"/>
  <c r="L44" i="4"/>
  <c r="R44" i="4"/>
  <c r="R34" i="4"/>
  <c r="R35" i="4"/>
  <c r="Z8" i="6"/>
  <c r="L24" i="5"/>
  <c r="L25" i="5"/>
  <c r="L26" i="5"/>
  <c r="L27" i="5"/>
  <c r="L28" i="5"/>
  <c r="L29" i="5"/>
  <c r="L30" i="5"/>
  <c r="L37" i="5"/>
  <c r="L38" i="5"/>
  <c r="L26" i="4"/>
  <c r="L27" i="4"/>
  <c r="L28" i="4"/>
  <c r="L29" i="4"/>
  <c r="L30" i="4"/>
  <c r="L31" i="4"/>
  <c r="L32" i="4"/>
  <c r="L33" i="4"/>
  <c r="M25" i="5"/>
  <c r="M26" i="5"/>
  <c r="M28" i="5"/>
  <c r="M30" i="5"/>
  <c r="M38" i="5"/>
  <c r="M24" i="5"/>
  <c r="M27" i="5"/>
  <c r="M29" i="5"/>
  <c r="M37" i="5"/>
  <c r="N26" i="4"/>
  <c r="N27" i="4"/>
  <c r="N28" i="4"/>
  <c r="N29" i="4"/>
  <c r="N30" i="4"/>
  <c r="N31" i="4"/>
  <c r="N32" i="4"/>
  <c r="N33" i="4"/>
  <c r="O25" i="5"/>
  <c r="O30" i="5"/>
  <c r="O24" i="5"/>
  <c r="O27" i="5"/>
  <c r="O28" i="5"/>
  <c r="O29" i="5"/>
  <c r="O38" i="5"/>
  <c r="O26" i="5"/>
  <c r="O37" i="5"/>
  <c r="P24" i="4"/>
  <c r="P26" i="4"/>
  <c r="P27" i="4"/>
  <c r="P28" i="4"/>
  <c r="P29" i="4"/>
  <c r="P30" i="4"/>
  <c r="P31" i="4"/>
  <c r="P32" i="4"/>
  <c r="P33" i="4"/>
  <c r="Q25" i="4"/>
  <c r="Q26" i="4"/>
  <c r="Q27" i="4"/>
  <c r="Q28" i="4"/>
  <c r="Q29" i="4"/>
  <c r="Q30" i="4"/>
  <c r="Q31" i="4"/>
  <c r="Q32" i="4"/>
  <c r="Q33" i="4"/>
  <c r="P24" i="5"/>
  <c r="P25" i="5"/>
  <c r="P26" i="5"/>
  <c r="P27" i="5"/>
  <c r="P28" i="5"/>
  <c r="P29" i="5"/>
  <c r="P30" i="5"/>
  <c r="P37" i="5"/>
  <c r="P38" i="5"/>
  <c r="Y9" i="6"/>
  <c r="M26" i="4"/>
  <c r="M28" i="4"/>
  <c r="M30" i="4"/>
  <c r="M31" i="4"/>
  <c r="M33" i="4"/>
  <c r="M27" i="4"/>
  <c r="M29" i="4"/>
  <c r="M32" i="4"/>
  <c r="N24" i="5"/>
  <c r="N25" i="5"/>
  <c r="N26" i="5"/>
  <c r="N27" i="5"/>
  <c r="N28" i="5"/>
  <c r="N29" i="5"/>
  <c r="N30" i="5"/>
  <c r="N37" i="5"/>
  <c r="N38" i="5"/>
  <c r="O18" i="4"/>
  <c r="O27" i="4"/>
  <c r="O31" i="4"/>
  <c r="O26" i="4"/>
  <c r="O29" i="4"/>
  <c r="O32" i="4"/>
  <c r="O33" i="4"/>
  <c r="O28" i="4"/>
  <c r="O30" i="4"/>
  <c r="Q24" i="5"/>
  <c r="Q25" i="5"/>
  <c r="Q26" i="5"/>
  <c r="Q27" i="5"/>
  <c r="Q28" i="5"/>
  <c r="Q29" i="5"/>
  <c r="Q30" i="5"/>
  <c r="Q37" i="5"/>
  <c r="Q38" i="5"/>
  <c r="W32" i="3"/>
  <c r="T32" i="3"/>
  <c r="U32" i="3"/>
  <c r="S32" i="3"/>
  <c r="AA32" i="3"/>
  <c r="X32" i="3"/>
  <c r="Y32" i="3"/>
  <c r="AC9" i="6"/>
  <c r="R24" i="5"/>
  <c r="R37" i="5"/>
  <c r="R25" i="5"/>
  <c r="R28" i="5"/>
  <c r="R29" i="5"/>
  <c r="R26" i="5"/>
  <c r="R38" i="5"/>
  <c r="R27" i="5"/>
  <c r="R30" i="5"/>
  <c r="AB11" i="6"/>
  <c r="R23" i="4"/>
  <c r="R29" i="4"/>
  <c r="R26" i="4"/>
  <c r="R31" i="4"/>
  <c r="R33" i="4"/>
  <c r="R28" i="4"/>
  <c r="R27" i="4"/>
  <c r="R30" i="4"/>
  <c r="R32" i="4"/>
  <c r="H7" i="5"/>
  <c r="AC8" i="6"/>
  <c r="AA9" i="6"/>
  <c r="O32" i="3"/>
  <c r="P32" i="3"/>
  <c r="Q32" i="3"/>
  <c r="R32" i="3"/>
  <c r="K26" i="4"/>
  <c r="K27" i="4"/>
  <c r="K28" i="4"/>
  <c r="K29" i="4"/>
  <c r="K30" i="4"/>
  <c r="K31" i="4"/>
  <c r="K32" i="4"/>
  <c r="K33" i="4"/>
  <c r="C7" i="5"/>
  <c r="K24" i="5"/>
  <c r="K25" i="5"/>
  <c r="K26" i="5"/>
  <c r="K27" i="5"/>
  <c r="F17" i="7" s="1"/>
  <c r="K28" i="5"/>
  <c r="K29" i="5"/>
  <c r="K30" i="5"/>
  <c r="K37" i="5"/>
  <c r="K38" i="5"/>
  <c r="Z10" i="6"/>
  <c r="Z9" i="6"/>
  <c r="X9" i="6"/>
  <c r="V11" i="6"/>
  <c r="X11" i="6"/>
  <c r="V8" i="6"/>
  <c r="V19" i="6"/>
  <c r="V15" i="6"/>
  <c r="V14" i="6"/>
  <c r="V13" i="6"/>
  <c r="V12" i="6"/>
  <c r="AC19" i="6"/>
  <c r="AC15" i="6"/>
  <c r="AC14" i="6"/>
  <c r="AC13" i="6"/>
  <c r="AC12" i="6"/>
  <c r="AC11" i="6"/>
  <c r="AC10" i="6"/>
  <c r="W19" i="6"/>
  <c r="W15" i="6"/>
  <c r="W14" i="6"/>
  <c r="W12" i="6"/>
  <c r="W11" i="6"/>
  <c r="W10" i="6"/>
  <c r="Y8" i="6"/>
  <c r="W13" i="6"/>
  <c r="W8" i="6"/>
  <c r="R16" i="5"/>
  <c r="R21" i="5"/>
  <c r="R23" i="5"/>
  <c r="K14" i="5"/>
  <c r="K16" i="5"/>
  <c r="K17" i="5"/>
  <c r="K19" i="5"/>
  <c r="K21" i="5"/>
  <c r="D7" i="5"/>
  <c r="L14" i="5"/>
  <c r="L15" i="5"/>
  <c r="L16" i="5"/>
  <c r="L17" i="5"/>
  <c r="L18" i="5"/>
  <c r="L19" i="5"/>
  <c r="L20" i="5"/>
  <c r="L21" i="5"/>
  <c r="L22" i="5"/>
  <c r="L23" i="5"/>
  <c r="J7" i="5"/>
  <c r="R17" i="5"/>
  <c r="R22" i="5"/>
  <c r="K15" i="5"/>
  <c r="K18" i="5"/>
  <c r="K20" i="5"/>
  <c r="K22" i="5"/>
  <c r="K23" i="5"/>
  <c r="E7" i="5"/>
  <c r="M14" i="5"/>
  <c r="M15" i="5"/>
  <c r="M16" i="5"/>
  <c r="M17" i="5"/>
  <c r="M18" i="5"/>
  <c r="M19" i="5"/>
  <c r="M20" i="5"/>
  <c r="M21" i="5"/>
  <c r="M22" i="5"/>
  <c r="M23" i="5"/>
  <c r="R15" i="5"/>
  <c r="R20" i="5"/>
  <c r="N14" i="5"/>
  <c r="N18" i="5"/>
  <c r="N22" i="5"/>
  <c r="G7" i="5"/>
  <c r="O14" i="5"/>
  <c r="O15" i="5"/>
  <c r="O16" i="5"/>
  <c r="O17" i="5"/>
  <c r="O18" i="5"/>
  <c r="O19" i="5"/>
  <c r="O20" i="5"/>
  <c r="O21" i="5"/>
  <c r="O22" i="5"/>
  <c r="O23" i="5"/>
  <c r="R18" i="5"/>
  <c r="N16" i="5"/>
  <c r="N20" i="5"/>
  <c r="N23" i="5"/>
  <c r="P14" i="5"/>
  <c r="P15" i="5"/>
  <c r="P16" i="5"/>
  <c r="P17" i="5"/>
  <c r="P18" i="5"/>
  <c r="P19" i="5"/>
  <c r="P20" i="5"/>
  <c r="P21" i="5"/>
  <c r="P22" i="5"/>
  <c r="P23" i="5"/>
  <c r="R14" i="5"/>
  <c r="R19" i="5"/>
  <c r="F7" i="5"/>
  <c r="N15" i="5"/>
  <c r="N17" i="5"/>
  <c r="N19" i="5"/>
  <c r="N21" i="5"/>
  <c r="I7" i="5"/>
  <c r="Q14" i="5"/>
  <c r="Q15" i="5"/>
  <c r="Q16" i="5"/>
  <c r="Q17" i="5"/>
  <c r="Q18" i="5"/>
  <c r="Q19" i="5"/>
  <c r="Q20" i="5"/>
  <c r="Q21" i="5"/>
  <c r="Q22" i="5"/>
  <c r="Q23" i="5"/>
  <c r="O14" i="4"/>
  <c r="O21" i="4"/>
  <c r="O25" i="4"/>
  <c r="H7" i="4"/>
  <c r="P15" i="4"/>
  <c r="P18" i="4"/>
  <c r="P22" i="4"/>
  <c r="Q17" i="4"/>
  <c r="Q24" i="4"/>
  <c r="R14" i="4"/>
  <c r="R21" i="4"/>
  <c r="C7" i="4"/>
  <c r="K14" i="4"/>
  <c r="K15" i="4"/>
  <c r="K16" i="4"/>
  <c r="K17" i="4"/>
  <c r="K18" i="4"/>
  <c r="K19" i="4"/>
  <c r="K20" i="4"/>
  <c r="K21" i="4"/>
  <c r="K22" i="4"/>
  <c r="K23" i="4"/>
  <c r="K24" i="4"/>
  <c r="K25" i="4"/>
  <c r="G7" i="4"/>
  <c r="O15" i="4"/>
  <c r="O17" i="4"/>
  <c r="O19" i="4"/>
  <c r="O20" i="4"/>
  <c r="O23" i="4"/>
  <c r="O24" i="4"/>
  <c r="P16" i="4"/>
  <c r="P21" i="4"/>
  <c r="P25" i="4"/>
  <c r="Q14" i="4"/>
  <c r="Q18" i="4"/>
  <c r="Q22" i="4"/>
  <c r="J7" i="4"/>
  <c r="R17" i="4"/>
  <c r="R20" i="4"/>
  <c r="R25" i="4"/>
  <c r="D7" i="4"/>
  <c r="L14" i="4"/>
  <c r="L15" i="4"/>
  <c r="L16" i="4"/>
  <c r="L17" i="4"/>
  <c r="L18" i="4"/>
  <c r="L19" i="4"/>
  <c r="L20" i="4"/>
  <c r="L22" i="4"/>
  <c r="L23" i="4"/>
  <c r="L24" i="4"/>
  <c r="L25" i="4"/>
  <c r="O16" i="4"/>
  <c r="O22" i="4"/>
  <c r="P14" i="4"/>
  <c r="P17" i="4"/>
  <c r="P20" i="4"/>
  <c r="P23" i="4"/>
  <c r="I7" i="4"/>
  <c r="Q16" i="4"/>
  <c r="Q19" i="4"/>
  <c r="Q23" i="4"/>
  <c r="R15" i="4"/>
  <c r="R19" i="4"/>
  <c r="R24" i="4"/>
  <c r="E7" i="4"/>
  <c r="M14" i="4"/>
  <c r="M15" i="4"/>
  <c r="M16" i="4"/>
  <c r="M17" i="4"/>
  <c r="M18" i="4"/>
  <c r="M19" i="4"/>
  <c r="M20" i="4"/>
  <c r="M21" i="4"/>
  <c r="M22" i="4"/>
  <c r="M23" i="4"/>
  <c r="M24" i="4"/>
  <c r="M25" i="4"/>
  <c r="P19" i="4"/>
  <c r="Q15" i="4"/>
  <c r="Q20" i="4"/>
  <c r="R16" i="4"/>
  <c r="R18" i="4"/>
  <c r="R22" i="4"/>
  <c r="F7" i="4"/>
  <c r="N14" i="4"/>
  <c r="N15" i="4"/>
  <c r="N16" i="4"/>
  <c r="N17" i="4"/>
  <c r="N18" i="4"/>
  <c r="N19" i="4"/>
  <c r="N20" i="4"/>
  <c r="N22" i="4"/>
  <c r="N23" i="4"/>
  <c r="N24" i="4"/>
  <c r="N25" i="4"/>
  <c r="F16" i="7" l="1"/>
  <c r="F19" i="7"/>
  <c r="F5" i="7"/>
  <c r="F9" i="7"/>
  <c r="F20" i="7"/>
  <c r="F18" i="7"/>
  <c r="C24" i="7"/>
  <c r="C23" i="7"/>
  <c r="C19" i="7"/>
  <c r="C22" i="7"/>
  <c r="C10" i="7"/>
  <c r="F10" i="7"/>
  <c r="C21" i="7"/>
  <c r="F7" i="7"/>
  <c r="F8" i="7"/>
  <c r="F11" i="7"/>
  <c r="AD12" i="6"/>
  <c r="AD9" i="6"/>
  <c r="C20" i="7"/>
  <c r="F6" i="7"/>
  <c r="F14" i="7"/>
  <c r="F15" i="7"/>
  <c r="F4" i="7"/>
  <c r="F13" i="7"/>
  <c r="F12" i="7"/>
  <c r="C9" i="7"/>
  <c r="C8" i="7"/>
  <c r="C15" i="7"/>
  <c r="C7" i="7"/>
  <c r="C14" i="7"/>
  <c r="C6" i="7"/>
  <c r="C18" i="7"/>
  <c r="C13" i="7"/>
  <c r="C5" i="7"/>
  <c r="C17" i="7"/>
  <c r="C12" i="7"/>
  <c r="C4" i="7"/>
  <c r="C16" i="7"/>
  <c r="C11" i="7"/>
  <c r="AD11" i="6"/>
  <c r="AD10" i="6"/>
  <c r="AD8" i="6"/>
  <c r="AD13" i="6"/>
  <c r="AD14" i="6"/>
  <c r="AD15" i="6"/>
  <c r="AD19" i="6"/>
  <c r="N32" i="3"/>
  <c r="M32" i="3" l="1"/>
  <c r="N24" i="1"/>
  <c r="O24" i="1"/>
  <c r="P24" i="1"/>
  <c r="Q24" i="1"/>
  <c r="R24" i="1"/>
  <c r="M24" i="1"/>
  <c r="N24" i="3"/>
  <c r="O24" i="3"/>
  <c r="P24" i="3"/>
  <c r="Q24" i="3"/>
  <c r="R24" i="3"/>
  <c r="M24" i="3"/>
  <c r="J19" i="3"/>
  <c r="G32" i="3"/>
  <c r="G24" i="3"/>
  <c r="F24" i="3"/>
  <c r="E24" i="3"/>
  <c r="D24" i="3"/>
  <c r="C24" i="3"/>
  <c r="I21" i="3"/>
  <c r="I20" i="3"/>
  <c r="I18" i="3"/>
  <c r="I17" i="3"/>
  <c r="M30" i="3" s="1"/>
  <c r="I16" i="3"/>
  <c r="M29" i="3" s="1"/>
  <c r="I15" i="3"/>
  <c r="M28" i="3" s="1"/>
  <c r="I14" i="3"/>
  <c r="M27" i="3" s="1"/>
  <c r="D24" i="1"/>
  <c r="E24" i="1"/>
  <c r="F24" i="1"/>
  <c r="G24" i="1"/>
  <c r="C24" i="1"/>
  <c r="I14" i="1"/>
  <c r="AH27" i="1" l="1"/>
  <c r="AE27" i="1"/>
  <c r="AD27" i="1"/>
  <c r="AC27" i="1"/>
  <c r="M27" i="1"/>
  <c r="D31" i="3"/>
  <c r="AA31" i="3"/>
  <c r="T31" i="3"/>
  <c r="S31" i="3"/>
  <c r="Y31" i="3"/>
  <c r="Z31" i="3"/>
  <c r="X31" i="3"/>
  <c r="W31" i="3"/>
  <c r="U31" i="3"/>
  <c r="R31" i="3"/>
  <c r="Q31" i="3"/>
  <c r="P31" i="3"/>
  <c r="O31" i="3"/>
  <c r="N31" i="3"/>
  <c r="F31" i="3"/>
  <c r="E33" i="3"/>
  <c r="Y33" i="3"/>
  <c r="S33" i="3"/>
  <c r="Z33" i="3"/>
  <c r="X33" i="3"/>
  <c r="W33" i="3"/>
  <c r="T33" i="3"/>
  <c r="U33" i="3"/>
  <c r="AA33" i="3"/>
  <c r="R33" i="3"/>
  <c r="Q33" i="3"/>
  <c r="P33" i="3"/>
  <c r="O33" i="3"/>
  <c r="N33" i="3"/>
  <c r="E27" i="1"/>
  <c r="AA27" i="1"/>
  <c r="V27" i="1"/>
  <c r="AB27" i="1"/>
  <c r="Z27" i="1"/>
  <c r="X27" i="1"/>
  <c r="U27" i="1"/>
  <c r="Y27" i="1"/>
  <c r="W27" i="1"/>
  <c r="T27" i="1"/>
  <c r="S27" i="1"/>
  <c r="R27" i="1"/>
  <c r="Q27" i="1"/>
  <c r="P27" i="1"/>
  <c r="N27" i="1"/>
  <c r="O27" i="1"/>
  <c r="G27" i="3"/>
  <c r="S27" i="3"/>
  <c r="AA27" i="3"/>
  <c r="Z27" i="3"/>
  <c r="Y27" i="3"/>
  <c r="U27" i="3"/>
  <c r="X27" i="3"/>
  <c r="T27" i="3"/>
  <c r="W27" i="3"/>
  <c r="R27" i="3"/>
  <c r="Q27" i="3"/>
  <c r="P27" i="3"/>
  <c r="O27" i="3"/>
  <c r="O36" i="3" s="1"/>
  <c r="N27" i="3"/>
  <c r="M31" i="3"/>
  <c r="G34" i="3"/>
  <c r="AA34" i="3"/>
  <c r="Y34" i="3"/>
  <c r="W34" i="3"/>
  <c r="Z34" i="3"/>
  <c r="T34" i="3"/>
  <c r="X34" i="3"/>
  <c r="U34" i="3"/>
  <c r="S34" i="3"/>
  <c r="R34" i="3"/>
  <c r="P34" i="3"/>
  <c r="Q34" i="3"/>
  <c r="O34" i="3"/>
  <c r="N34" i="3"/>
  <c r="D27" i="1"/>
  <c r="C28" i="3"/>
  <c r="W28" i="3"/>
  <c r="T28" i="3"/>
  <c r="U28" i="3"/>
  <c r="AA28" i="3"/>
  <c r="Z28" i="3"/>
  <c r="S28" i="3"/>
  <c r="Y28" i="3"/>
  <c r="X28" i="3"/>
  <c r="R28" i="3"/>
  <c r="P28" i="3"/>
  <c r="Q28" i="3"/>
  <c r="O28" i="3"/>
  <c r="N28" i="3"/>
  <c r="J16" i="3"/>
  <c r="Y29" i="3"/>
  <c r="W29" i="3"/>
  <c r="T29" i="3"/>
  <c r="X29" i="3"/>
  <c r="S29" i="3"/>
  <c r="Z29" i="3"/>
  <c r="U29" i="3"/>
  <c r="AA29" i="3"/>
  <c r="R29" i="3"/>
  <c r="P29" i="3"/>
  <c r="Q29" i="3"/>
  <c r="O29" i="3"/>
  <c r="N29" i="3"/>
  <c r="M34" i="3"/>
  <c r="D30" i="3"/>
  <c r="AA30" i="3"/>
  <c r="Y30" i="3"/>
  <c r="T30" i="3"/>
  <c r="W30" i="3"/>
  <c r="S30" i="3"/>
  <c r="X30" i="3"/>
  <c r="U30" i="3"/>
  <c r="Q30" i="3"/>
  <c r="P30" i="3"/>
  <c r="R30" i="3"/>
  <c r="O30" i="3"/>
  <c r="N30" i="3"/>
  <c r="M33" i="3"/>
  <c r="E32" i="3"/>
  <c r="G28" i="3"/>
  <c r="E31" i="3"/>
  <c r="D28" i="3"/>
  <c r="E28" i="3"/>
  <c r="C27" i="3"/>
  <c r="G31" i="3"/>
  <c r="J15" i="3"/>
  <c r="F28" i="3"/>
  <c r="D27" i="3"/>
  <c r="C32" i="3"/>
  <c r="J17" i="3"/>
  <c r="J21" i="3"/>
  <c r="E27" i="3"/>
  <c r="C29" i="3"/>
  <c r="F30" i="3"/>
  <c r="D32" i="3"/>
  <c r="G33" i="3"/>
  <c r="E30" i="3"/>
  <c r="F27" i="3"/>
  <c r="C34" i="3"/>
  <c r="F33" i="3"/>
  <c r="J14" i="3"/>
  <c r="J18" i="3"/>
  <c r="E29" i="3"/>
  <c r="C31" i="3"/>
  <c r="F32" i="3"/>
  <c r="D34" i="3"/>
  <c r="D29" i="3"/>
  <c r="G30" i="3"/>
  <c r="F29" i="3"/>
  <c r="E34" i="3"/>
  <c r="G29" i="3"/>
  <c r="C33" i="3"/>
  <c r="F34" i="3"/>
  <c r="C30" i="3"/>
  <c r="D33" i="3"/>
  <c r="J20" i="3"/>
  <c r="G27" i="1"/>
  <c r="F27" i="1"/>
  <c r="C27" i="1"/>
  <c r="I15" i="1"/>
  <c r="I16" i="1"/>
  <c r="I17" i="1"/>
  <c r="I18" i="1"/>
  <c r="I19" i="1"/>
  <c r="I20" i="1"/>
  <c r="M33" i="1" s="1"/>
  <c r="I21" i="1"/>
  <c r="J14" i="1"/>
  <c r="P37" i="3" l="1"/>
  <c r="M38" i="3"/>
  <c r="AH29" i="1"/>
  <c r="AC29" i="1"/>
  <c r="AE29" i="1"/>
  <c r="AE28" i="1"/>
  <c r="AD28" i="1"/>
  <c r="AD38" i="1" s="1"/>
  <c r="AH28" i="1"/>
  <c r="AC28" i="1"/>
  <c r="R37" i="3"/>
  <c r="AC32" i="1"/>
  <c r="AH33" i="1"/>
  <c r="AH32" i="1"/>
  <c r="AE33" i="1"/>
  <c r="AC33" i="1"/>
  <c r="AE32" i="1"/>
  <c r="P38" i="3"/>
  <c r="AH34" i="1"/>
  <c r="AE34" i="1"/>
  <c r="AC34" i="1"/>
  <c r="AD34" i="1"/>
  <c r="AD31" i="1"/>
  <c r="AC31" i="1"/>
  <c r="AE31" i="1"/>
  <c r="AH31" i="1"/>
  <c r="Q37" i="3"/>
  <c r="AC30" i="1"/>
  <c r="AH30" i="1"/>
  <c r="AE30" i="1"/>
  <c r="Z31" i="1"/>
  <c r="U31" i="1"/>
  <c r="AB31" i="1"/>
  <c r="Y31" i="1"/>
  <c r="X31" i="1"/>
  <c r="V31" i="1"/>
  <c r="AA31" i="1"/>
  <c r="W31" i="1"/>
  <c r="T31" i="1"/>
  <c r="S31" i="1"/>
  <c r="R31" i="1"/>
  <c r="Q31" i="1"/>
  <c r="P31" i="1"/>
  <c r="N31" i="1"/>
  <c r="O31" i="1"/>
  <c r="M31" i="1"/>
  <c r="W30" i="1"/>
  <c r="V30" i="1"/>
  <c r="U30" i="1"/>
  <c r="AB30" i="1"/>
  <c r="AA30" i="1"/>
  <c r="Y30" i="1"/>
  <c r="X30" i="1"/>
  <c r="Z30" i="1"/>
  <c r="T30" i="1"/>
  <c r="R30" i="1"/>
  <c r="S30" i="1"/>
  <c r="Q30" i="1"/>
  <c r="P30" i="1"/>
  <c r="N30" i="1"/>
  <c r="M30" i="1"/>
  <c r="N38" i="3"/>
  <c r="N37" i="3"/>
  <c r="X33" i="1"/>
  <c r="AA32" i="1"/>
  <c r="V32" i="1"/>
  <c r="AB32" i="1"/>
  <c r="Y32" i="1"/>
  <c r="Z33" i="1"/>
  <c r="Y33" i="1"/>
  <c r="Z32" i="1"/>
  <c r="AB33" i="1"/>
  <c r="W32" i="1"/>
  <c r="U32" i="1"/>
  <c r="AA33" i="1"/>
  <c r="X32" i="1"/>
  <c r="W33" i="1"/>
  <c r="V33" i="1"/>
  <c r="U33" i="1"/>
  <c r="T33" i="1"/>
  <c r="S33" i="1"/>
  <c r="R33" i="1"/>
  <c r="T32" i="1"/>
  <c r="S32" i="1"/>
  <c r="R32" i="1"/>
  <c r="Q33" i="1"/>
  <c r="Q32" i="1"/>
  <c r="P33" i="1"/>
  <c r="P32" i="1"/>
  <c r="N33" i="1"/>
  <c r="O32" i="1"/>
  <c r="N32" i="1"/>
  <c r="M32" i="1"/>
  <c r="W37" i="3"/>
  <c r="W38" i="3"/>
  <c r="X38" i="3"/>
  <c r="T38" i="3"/>
  <c r="T36" i="3"/>
  <c r="T37" i="3"/>
  <c r="X36" i="3"/>
  <c r="X37" i="3"/>
  <c r="U37" i="3"/>
  <c r="U38" i="3"/>
  <c r="U36" i="3"/>
  <c r="Y28" i="1"/>
  <c r="V28" i="1"/>
  <c r="X28" i="1"/>
  <c r="W28" i="1"/>
  <c r="Z28" i="1"/>
  <c r="U28" i="1"/>
  <c r="AB28" i="1"/>
  <c r="AA28" i="1"/>
  <c r="S28" i="1"/>
  <c r="R28" i="1"/>
  <c r="T28" i="1"/>
  <c r="Q28" i="1"/>
  <c r="P28" i="1"/>
  <c r="N28" i="1"/>
  <c r="M28" i="1"/>
  <c r="M36" i="3"/>
  <c r="M37" i="3"/>
  <c r="Z38" i="3"/>
  <c r="O38" i="3"/>
  <c r="O37" i="3"/>
  <c r="Y38" i="3"/>
  <c r="Y37" i="3"/>
  <c r="Y36" i="3"/>
  <c r="AB29" i="1"/>
  <c r="Z29" i="1"/>
  <c r="AA29" i="1"/>
  <c r="W29" i="1"/>
  <c r="V29" i="1"/>
  <c r="U29" i="1"/>
  <c r="X29" i="1"/>
  <c r="Y29" i="1"/>
  <c r="S29" i="1"/>
  <c r="T29" i="1"/>
  <c r="R29" i="1"/>
  <c r="Q29" i="1"/>
  <c r="P29" i="1"/>
  <c r="O29" i="1"/>
  <c r="N29" i="1"/>
  <c r="M29" i="1"/>
  <c r="AA37" i="3"/>
  <c r="P36" i="3"/>
  <c r="Z36" i="3"/>
  <c r="Z37" i="3"/>
  <c r="AA34" i="1"/>
  <c r="V34" i="1"/>
  <c r="AB34" i="1"/>
  <c r="Z34" i="1"/>
  <c r="Y34" i="1"/>
  <c r="X34" i="1"/>
  <c r="W34" i="1"/>
  <c r="U34" i="1"/>
  <c r="T34" i="1"/>
  <c r="R34" i="1"/>
  <c r="S34" i="1"/>
  <c r="Q34" i="1"/>
  <c r="P34" i="1"/>
  <c r="N34" i="1"/>
  <c r="O34" i="1"/>
  <c r="M34" i="1"/>
  <c r="Q36" i="3"/>
  <c r="Q38" i="3"/>
  <c r="AA36" i="3"/>
  <c r="AA38" i="3"/>
  <c r="N36" i="3"/>
  <c r="R36" i="3"/>
  <c r="R38" i="3"/>
  <c r="S38" i="3"/>
  <c r="S36" i="3"/>
  <c r="S37" i="3"/>
  <c r="D38" i="3"/>
  <c r="C36" i="3"/>
  <c r="G37" i="3"/>
  <c r="C37" i="3"/>
  <c r="G38" i="3"/>
  <c r="G36" i="3"/>
  <c r="C38" i="3"/>
  <c r="D37" i="3"/>
  <c r="D36" i="3"/>
  <c r="F37" i="3"/>
  <c r="F36" i="3"/>
  <c r="F38" i="3"/>
  <c r="E38" i="3"/>
  <c r="E37" i="3"/>
  <c r="E36" i="3"/>
  <c r="J19" i="1"/>
  <c r="D32" i="1"/>
  <c r="C32" i="1"/>
  <c r="E32" i="1"/>
  <c r="F32" i="1"/>
  <c r="G32" i="1"/>
  <c r="J21" i="1"/>
  <c r="F34" i="1"/>
  <c r="C34" i="1"/>
  <c r="D34" i="1"/>
  <c r="E34" i="1"/>
  <c r="G34" i="1"/>
  <c r="J20" i="1"/>
  <c r="E33" i="1"/>
  <c r="F33" i="1"/>
  <c r="G33" i="1"/>
  <c r="C33" i="1"/>
  <c r="D33" i="1"/>
  <c r="J18" i="1"/>
  <c r="E31" i="1"/>
  <c r="F31" i="1"/>
  <c r="G31" i="1"/>
  <c r="C31" i="1"/>
  <c r="D31" i="1"/>
  <c r="J16" i="1"/>
  <c r="E29" i="1"/>
  <c r="F29" i="1"/>
  <c r="G29" i="1"/>
  <c r="C29" i="1"/>
  <c r="D29" i="1"/>
  <c r="J17" i="1"/>
  <c r="F30" i="1"/>
  <c r="C30" i="1"/>
  <c r="D30" i="1"/>
  <c r="E30" i="1"/>
  <c r="G30" i="1"/>
  <c r="J15" i="1"/>
  <c r="F28" i="1"/>
  <c r="D28" i="1"/>
  <c r="E28" i="1"/>
  <c r="G28" i="1"/>
  <c r="C28" i="1"/>
  <c r="AH36" i="1" l="1"/>
  <c r="AA38" i="1"/>
  <c r="V37" i="1"/>
  <c r="AH37" i="1"/>
  <c r="AH38" i="1"/>
  <c r="C38" i="1"/>
  <c r="AB38" i="1"/>
  <c r="N37" i="1"/>
  <c r="AD37" i="1"/>
  <c r="O38" i="1"/>
  <c r="T36" i="1"/>
  <c r="AC37" i="1"/>
  <c r="AE37" i="1"/>
  <c r="AE36" i="1"/>
  <c r="AA37" i="1"/>
  <c r="R38" i="1"/>
  <c r="V36" i="1"/>
  <c r="Z36" i="1"/>
  <c r="Y37" i="1"/>
  <c r="AD36" i="1"/>
  <c r="N38" i="1"/>
  <c r="S37" i="1"/>
  <c r="AE38" i="1"/>
  <c r="C37" i="1"/>
  <c r="O37" i="1"/>
  <c r="U36" i="1"/>
  <c r="P38" i="1"/>
  <c r="AB36" i="1"/>
  <c r="AC38" i="1"/>
  <c r="Q36" i="1"/>
  <c r="W38" i="1"/>
  <c r="AC36" i="1"/>
  <c r="G38" i="1"/>
  <c r="T38" i="1"/>
  <c r="X38" i="1"/>
  <c r="O36" i="1"/>
  <c r="Z37" i="1"/>
  <c r="Z38" i="1"/>
  <c r="G36" i="1"/>
  <c r="V38" i="1"/>
  <c r="Q37" i="1"/>
  <c r="X37" i="1"/>
  <c r="W37" i="1"/>
  <c r="S36" i="1"/>
  <c r="U38" i="1"/>
  <c r="Q38" i="1"/>
  <c r="P36" i="1"/>
  <c r="Y38" i="1"/>
  <c r="X36" i="1"/>
  <c r="S38" i="1"/>
  <c r="R36" i="1"/>
  <c r="U37" i="1"/>
  <c r="M38" i="1"/>
  <c r="M36" i="1"/>
  <c r="M37" i="1"/>
  <c r="AB37" i="1"/>
  <c r="P37" i="1"/>
  <c r="Y36" i="1"/>
  <c r="AA36" i="1"/>
  <c r="R37" i="1"/>
  <c r="W36" i="1"/>
  <c r="T37" i="1"/>
  <c r="N36" i="1"/>
  <c r="C36" i="1"/>
  <c r="G37" i="1"/>
  <c r="E38" i="1"/>
  <c r="E37" i="1"/>
  <c r="E36" i="1"/>
  <c r="F36" i="1"/>
  <c r="F37" i="1"/>
  <c r="F38" i="1"/>
  <c r="D38" i="1"/>
  <c r="D36" i="1"/>
  <c r="D37" i="1"/>
</calcChain>
</file>

<file path=xl/sharedStrings.xml><?xml version="1.0" encoding="utf-8"?>
<sst xmlns="http://schemas.openxmlformats.org/spreadsheetml/2006/main" count="384" uniqueCount="67">
  <si>
    <t>Gantry:</t>
  </si>
  <si>
    <t>GTR1</t>
  </si>
  <si>
    <t>Inställningar:</t>
  </si>
  <si>
    <t>Fältstorlek 10x10cm2, Spotstorlek 3mm, Spotavstånd 2.5mm, 1681 spots, 0.4 MU/spot, Vattenytan i isocentrum</t>
  </si>
  <si>
    <t>Mätdjup:</t>
  </si>
  <si>
    <t>Jonkammare:</t>
  </si>
  <si>
    <t>N_D,w,Q0 =</t>
  </si>
  <si>
    <t>Elektrometer:</t>
  </si>
  <si>
    <t>PTW UNIDOSE T10022  SN00456</t>
  </si>
  <si>
    <t>k_elec =</t>
  </si>
  <si>
    <t>PTW Roos TW34001 #003389</t>
  </si>
  <si>
    <t>Energi</t>
  </si>
  <si>
    <t>(MeV)</t>
  </si>
  <si>
    <t>(%)</t>
  </si>
  <si>
    <t>GTR2</t>
  </si>
  <si>
    <t>PTW UNIDOSE T10022  SN00470</t>
  </si>
  <si>
    <t>REFERENCE</t>
  </si>
  <si>
    <t xml:space="preserve">Diff. from Ref. </t>
  </si>
  <si>
    <t>average</t>
  </si>
  <si>
    <t>min</t>
  </si>
  <si>
    <t>max</t>
  </si>
  <si>
    <t>Dose (Gy)</t>
  </si>
  <si>
    <t>Energy (MeV)</t>
  </si>
  <si>
    <t>Average Dose (Gy)</t>
  </si>
  <si>
    <t>RSD Average Dose</t>
  </si>
  <si>
    <t>xxx</t>
  </si>
  <si>
    <t>measurement excluded from evaluation</t>
  </si>
  <si>
    <t>DD/MM/YYYY</t>
  </si>
  <si>
    <t/>
  </si>
  <si>
    <t>After cyclo PM</t>
  </si>
  <si>
    <t>Average dose (Gy)</t>
  </si>
  <si>
    <t>60 (MeV)</t>
  </si>
  <si>
    <t>70 (MeV)</t>
  </si>
  <si>
    <t>100 (MeV)</t>
  </si>
  <si>
    <t>120 (MeV)</t>
  </si>
  <si>
    <t>150 (MeV)</t>
  </si>
  <si>
    <t>170 (MeV)</t>
  </si>
  <si>
    <t>200 (MeV)</t>
  </si>
  <si>
    <t>226 (MeV)</t>
  </si>
  <si>
    <t>Reference dose (Gy)</t>
  </si>
  <si>
    <t>RSD (%)</t>
  </si>
  <si>
    <t>Difference from Reference value</t>
  </si>
  <si>
    <t>Date</t>
  </si>
  <si>
    <t>(DD/MM/YYYY)</t>
  </si>
  <si>
    <t>Reference measurements</t>
  </si>
  <si>
    <t>Relative difference: GTR2 vs. GTR1</t>
  </si>
  <si>
    <t>Average Relative difference between rooms</t>
  </si>
  <si>
    <t>-</t>
  </si>
  <si>
    <t>After BCREU replacement</t>
  </si>
  <si>
    <t>After open cyclo PM</t>
  </si>
  <si>
    <t>After open Cyclo PM</t>
  </si>
  <si>
    <t>1 w after open Cyclo PM</t>
  </si>
  <si>
    <t>2w after cyclo PM</t>
  </si>
  <si>
    <t>new site config</t>
  </si>
  <si>
    <t>New site config</t>
  </si>
  <si>
    <t>Acute deflector replacement</t>
  </si>
  <si>
    <t>New Deflector</t>
  </si>
  <si>
    <t>After Cyclo PM</t>
  </si>
  <si>
    <t>after Cyclo PM</t>
  </si>
  <si>
    <t>Average Difference from reference</t>
  </si>
  <si>
    <t>new electrometer Unidos Tango</t>
  </si>
  <si>
    <t>ATTN!! Data after postprocesseing</t>
  </si>
  <si>
    <t>Before IC Cyclo gains calibration</t>
  </si>
  <si>
    <t>After IC Cyclo gains calibration</t>
  </si>
  <si>
    <t>After changes in RF settings</t>
  </si>
  <si>
    <t>After ECPM</t>
  </si>
  <si>
    <t>New calibration + blue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</si>
</sst>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"/>
    <numFmt numFmtId="167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0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horizontal="center"/>
    </xf>
    <xf numFmtId="10" fontId="6" fillId="0" borderId="0" xfId="2" applyNumberFormat="1" applyFont="1" applyAlignment="1">
      <alignment horizontal="center"/>
    </xf>
    <xf numFmtId="0" fontId="8" fillId="0" borderId="0" xfId="0" applyFont="1"/>
    <xf numFmtId="166" fontId="5" fillId="0" borderId="0" xfId="0" applyNumberFormat="1" applyFont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165" fontId="5" fillId="0" borderId="1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4" fontId="8" fillId="0" borderId="0" xfId="0" applyNumberFormat="1" applyFont="1"/>
    <xf numFmtId="165" fontId="5" fillId="0" borderId="0" xfId="1" applyNumberFormat="1" applyFont="1" applyFill="1" applyAlignment="1">
      <alignment horizontal="center"/>
    </xf>
    <xf numFmtId="10" fontId="9" fillId="0" borderId="0" xfId="0" applyNumberFormat="1" applyFont="1" applyAlignment="1">
      <alignment horizontal="center"/>
    </xf>
    <xf numFmtId="14" fontId="8" fillId="0" borderId="6" xfId="0" applyNumberFormat="1" applyFont="1" applyBorder="1"/>
    <xf numFmtId="166" fontId="5" fillId="0" borderId="7" xfId="0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4" fontId="8" fillId="0" borderId="10" xfId="0" applyNumberFormat="1" applyFont="1" applyBorder="1"/>
    <xf numFmtId="14" fontId="8" fillId="0" borderId="17" xfId="0" applyNumberFormat="1" applyFont="1" applyBorder="1"/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5" fillId="0" borderId="23" xfId="0" applyNumberFormat="1" applyFont="1" applyBorder="1" applyAlignment="1">
      <alignment horizontal="center"/>
    </xf>
    <xf numFmtId="166" fontId="7" fillId="2" borderId="18" xfId="3" applyNumberFormat="1" applyFont="1" applyBorder="1" applyAlignment="1">
      <alignment horizontal="center"/>
    </xf>
    <xf numFmtId="166" fontId="7" fillId="2" borderId="20" xfId="3" applyNumberFormat="1" applyFont="1" applyBorder="1" applyAlignment="1">
      <alignment horizontal="center"/>
    </xf>
    <xf numFmtId="166" fontId="7" fillId="2" borderId="22" xfId="3" applyNumberFormat="1" applyFont="1" applyBorder="1" applyAlignment="1">
      <alignment horizontal="center"/>
    </xf>
    <xf numFmtId="0" fontId="7" fillId="2" borderId="0" xfId="3" applyFont="1" applyAlignment="1">
      <alignment horizontal="center"/>
    </xf>
    <xf numFmtId="14" fontId="8" fillId="0" borderId="0" xfId="0" applyNumberFormat="1" applyFont="1" applyAlignment="1">
      <alignment horizontal="center"/>
    </xf>
    <xf numFmtId="10" fontId="9" fillId="4" borderId="6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0" xfId="0" applyFont="1" applyFill="1"/>
    <xf numFmtId="0" fontId="8" fillId="0" borderId="0" xfId="0" applyFont="1" applyAlignment="1">
      <alignment horizontal="left" vertical="center"/>
    </xf>
    <xf numFmtId="166" fontId="5" fillId="0" borderId="19" xfId="0" applyNumberFormat="1" applyFont="1" applyBorder="1" applyAlignment="1">
      <alignment horizontal="center"/>
    </xf>
    <xf numFmtId="166" fontId="5" fillId="0" borderId="21" xfId="0" applyNumberFormat="1" applyFont="1" applyBorder="1" applyAlignment="1">
      <alignment horizontal="center"/>
    </xf>
    <xf numFmtId="166" fontId="5" fillId="0" borderId="24" xfId="0" applyNumberFormat="1" applyFont="1" applyBorder="1" applyAlignment="1">
      <alignment horizontal="center"/>
    </xf>
    <xf numFmtId="166" fontId="12" fillId="0" borderId="21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65" fontId="12" fillId="0" borderId="0" xfId="1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2" borderId="32" xfId="3" applyFont="1" applyBorder="1" applyAlignment="1">
      <alignment horizontal="right"/>
    </xf>
    <xf numFmtId="164" fontId="7" fillId="2" borderId="29" xfId="3" applyNumberFormat="1" applyFont="1" applyBorder="1" applyAlignment="1">
      <alignment horizontal="center"/>
    </xf>
    <xf numFmtId="164" fontId="7" fillId="2" borderId="30" xfId="3" applyNumberFormat="1" applyFont="1" applyBorder="1" applyAlignment="1">
      <alignment horizontal="center"/>
    </xf>
    <xf numFmtId="164" fontId="7" fillId="2" borderId="31" xfId="3" applyNumberFormat="1" applyFont="1" applyBorder="1" applyAlignment="1">
      <alignment horizontal="center"/>
    </xf>
    <xf numFmtId="0" fontId="5" fillId="0" borderId="32" xfId="0" applyFont="1" applyBorder="1" applyAlignment="1">
      <alignment horizontal="right"/>
    </xf>
    <xf numFmtId="165" fontId="5" fillId="0" borderId="33" xfId="1" applyNumberFormat="1" applyFont="1" applyBorder="1" applyAlignment="1">
      <alignment horizontal="center"/>
    </xf>
    <xf numFmtId="165" fontId="5" fillId="0" borderId="34" xfId="1" applyNumberFormat="1" applyFont="1" applyBorder="1" applyAlignment="1">
      <alignment horizontal="center"/>
    </xf>
    <xf numFmtId="165" fontId="5" fillId="0" borderId="35" xfId="1" applyNumberFormat="1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8" fillId="6" borderId="3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8" fillId="0" borderId="26" xfId="0" applyNumberFormat="1" applyFont="1" applyBorder="1" applyAlignment="1">
      <alignment horizontal="center"/>
    </xf>
    <xf numFmtId="164" fontId="5" fillId="6" borderId="26" xfId="0" applyNumberFormat="1" applyFont="1" applyFill="1" applyBorder="1" applyAlignment="1">
      <alignment horizontal="center"/>
    </xf>
    <xf numFmtId="164" fontId="5" fillId="6" borderId="27" xfId="0" applyNumberFormat="1" applyFont="1" applyFill="1" applyBorder="1" applyAlignment="1">
      <alignment horizontal="center"/>
    </xf>
    <xf numFmtId="164" fontId="5" fillId="6" borderId="28" xfId="0" applyNumberFormat="1" applyFont="1" applyFill="1" applyBorder="1" applyAlignment="1">
      <alignment horizontal="center"/>
    </xf>
    <xf numFmtId="165" fontId="5" fillId="7" borderId="26" xfId="1" applyNumberFormat="1" applyFont="1" applyFill="1" applyBorder="1" applyAlignment="1">
      <alignment horizontal="center"/>
    </xf>
    <xf numFmtId="165" fontId="5" fillId="7" borderId="27" xfId="1" applyNumberFormat="1" applyFont="1" applyFill="1" applyBorder="1" applyAlignment="1">
      <alignment horizontal="center"/>
    </xf>
    <xf numFmtId="165" fontId="5" fillId="7" borderId="28" xfId="1" applyNumberFormat="1" applyFont="1" applyFill="1" applyBorder="1" applyAlignment="1">
      <alignment horizontal="center"/>
    </xf>
    <xf numFmtId="14" fontId="8" fillId="0" borderId="40" xfId="0" applyNumberFormat="1" applyFont="1" applyBorder="1" applyAlignment="1">
      <alignment horizontal="center"/>
    </xf>
    <xf numFmtId="164" fontId="5" fillId="6" borderId="40" xfId="0" applyNumberFormat="1" applyFont="1" applyFill="1" applyBorder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5" fontId="5" fillId="7" borderId="40" xfId="1" applyNumberFormat="1" applyFont="1" applyFill="1" applyBorder="1" applyAlignment="1">
      <alignment horizontal="center"/>
    </xf>
    <xf numFmtId="165" fontId="5" fillId="7" borderId="0" xfId="1" applyNumberFormat="1" applyFont="1" applyFill="1" applyBorder="1" applyAlignment="1">
      <alignment horizontal="center"/>
    </xf>
    <xf numFmtId="165" fontId="5" fillId="7" borderId="1" xfId="1" applyNumberFormat="1" applyFont="1" applyFill="1" applyBorder="1" applyAlignment="1">
      <alignment horizontal="center"/>
    </xf>
    <xf numFmtId="14" fontId="8" fillId="0" borderId="41" xfId="0" applyNumberFormat="1" applyFont="1" applyBorder="1" applyAlignment="1">
      <alignment horizontal="center"/>
    </xf>
    <xf numFmtId="164" fontId="5" fillId="6" borderId="41" xfId="0" applyNumberFormat="1" applyFont="1" applyFill="1" applyBorder="1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165" fontId="5" fillId="7" borderId="41" xfId="1" applyNumberFormat="1" applyFont="1" applyFill="1" applyBorder="1" applyAlignment="1">
      <alignment horizontal="center"/>
    </xf>
    <xf numFmtId="165" fontId="5" fillId="7" borderId="2" xfId="1" applyNumberFormat="1" applyFont="1" applyFill="1" applyBorder="1" applyAlignment="1">
      <alignment horizontal="center"/>
    </xf>
    <xf numFmtId="165" fontId="5" fillId="7" borderId="3" xfId="1" applyNumberFormat="1" applyFont="1" applyFill="1" applyBorder="1" applyAlignment="1">
      <alignment horizontal="center"/>
    </xf>
    <xf numFmtId="14" fontId="5" fillId="0" borderId="39" xfId="0" applyNumberFormat="1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4" fontId="5" fillId="0" borderId="43" xfId="0" applyNumberFormat="1" applyFont="1" applyBorder="1" applyAlignment="1">
      <alignment horizontal="center"/>
    </xf>
    <xf numFmtId="164" fontId="5" fillId="6" borderId="44" xfId="0" applyNumberFormat="1" applyFont="1" applyFill="1" applyBorder="1" applyAlignment="1">
      <alignment horizontal="center"/>
    </xf>
    <xf numFmtId="164" fontId="5" fillId="6" borderId="45" xfId="0" applyNumberFormat="1" applyFont="1" applyFill="1" applyBorder="1" applyAlignment="1">
      <alignment horizontal="center"/>
    </xf>
    <xf numFmtId="164" fontId="5" fillId="6" borderId="46" xfId="0" applyNumberFormat="1" applyFont="1" applyFill="1" applyBorder="1" applyAlignment="1">
      <alignment horizontal="center"/>
    </xf>
    <xf numFmtId="165" fontId="5" fillId="7" borderId="44" xfId="1" applyNumberFormat="1" applyFont="1" applyFill="1" applyBorder="1" applyAlignment="1">
      <alignment horizontal="center"/>
    </xf>
    <xf numFmtId="165" fontId="5" fillId="7" borderId="45" xfId="1" applyNumberFormat="1" applyFont="1" applyFill="1" applyBorder="1" applyAlignment="1">
      <alignment horizontal="center"/>
    </xf>
    <xf numFmtId="165" fontId="5" fillId="7" borderId="46" xfId="1" applyNumberFormat="1" applyFont="1" applyFill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11" fillId="3" borderId="32" xfId="4" applyFont="1" applyBorder="1" applyAlignment="1">
      <alignment horizontal="right"/>
    </xf>
    <xf numFmtId="164" fontId="11" fillId="3" borderId="29" xfId="4" applyNumberFormat="1" applyFont="1" applyBorder="1" applyAlignment="1">
      <alignment horizontal="center"/>
    </xf>
    <xf numFmtId="164" fontId="11" fillId="3" borderId="30" xfId="4" applyNumberFormat="1" applyFont="1" applyBorder="1" applyAlignment="1">
      <alignment horizontal="center"/>
    </xf>
    <xf numFmtId="164" fontId="11" fillId="3" borderId="31" xfId="4" applyNumberFormat="1" applyFont="1" applyBorder="1" applyAlignment="1">
      <alignment horizontal="center"/>
    </xf>
    <xf numFmtId="0" fontId="3" fillId="0" borderId="0" xfId="3" applyFill="1" applyAlignment="1">
      <alignment horizontal="center"/>
    </xf>
    <xf numFmtId="0" fontId="4" fillId="0" borderId="0" xfId="4" applyFill="1" applyAlignment="1">
      <alignment horizontal="center"/>
    </xf>
    <xf numFmtId="0" fontId="8" fillId="0" borderId="0" xfId="0" applyFont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/>
    </xf>
    <xf numFmtId="164" fontId="12" fillId="6" borderId="2" xfId="0" applyNumberFormat="1" applyFont="1" applyFill="1" applyBorder="1" applyAlignment="1">
      <alignment horizontal="center"/>
    </xf>
    <xf numFmtId="10" fontId="5" fillId="0" borderId="49" xfId="0" applyNumberFormat="1" applyFont="1" applyBorder="1" applyAlignment="1">
      <alignment horizontal="center"/>
    </xf>
    <xf numFmtId="10" fontId="5" fillId="0" borderId="50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4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0" fontId="5" fillId="0" borderId="4" xfId="1" applyNumberFormat="1" applyFont="1" applyBorder="1" applyAlignment="1">
      <alignment horizontal="center"/>
    </xf>
    <xf numFmtId="10" fontId="9" fillId="4" borderId="8" xfId="0" applyNumberFormat="1" applyFont="1" applyFill="1" applyBorder="1" applyAlignment="1">
      <alignment horizontal="center"/>
    </xf>
    <xf numFmtId="10" fontId="6" fillId="0" borderId="4" xfId="2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4" fontId="5" fillId="0" borderId="54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/>
    </xf>
    <xf numFmtId="14" fontId="19" fillId="0" borderId="10" xfId="0" applyNumberFormat="1" applyFont="1" applyBorder="1" applyAlignment="1">
      <alignment horizontal="center"/>
    </xf>
    <xf numFmtId="14" fontId="15" fillId="0" borderId="11" xfId="0" applyNumberFormat="1" applyFont="1" applyBorder="1" applyAlignment="1">
      <alignment horizontal="center"/>
    </xf>
    <xf numFmtId="0" fontId="0" fillId="0" borderId="11" xfId="0" applyBorder="1"/>
    <xf numFmtId="165" fontId="15" fillId="0" borderId="11" xfId="1" applyNumberFormat="1" applyFont="1" applyBorder="1" applyAlignment="1">
      <alignment horizontal="center"/>
    </xf>
    <xf numFmtId="165" fontId="15" fillId="0" borderId="10" xfId="1" applyNumberFormat="1" applyFont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0" fillId="7" borderId="0" xfId="0" applyFont="1" applyFill="1" applyAlignment="1">
      <alignment horizontal="center" wrapText="1"/>
    </xf>
    <xf numFmtId="14" fontId="5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4" fontId="5" fillId="0" borderId="21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0" fontId="20" fillId="0" borderId="0" xfId="0" applyFont="1"/>
    <xf numFmtId="1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7" fillId="2" borderId="12" xfId="3" applyFont="1" applyBorder="1" applyAlignment="1">
      <alignment horizontal="center" vertical="center" wrapText="1"/>
    </xf>
    <xf numFmtId="0" fontId="7" fillId="2" borderId="16" xfId="3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7" fillId="2" borderId="0" xfId="3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6" fillId="2" borderId="0" xfId="3" applyFont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8" fillId="6" borderId="26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5" fillId="0" borderId="2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3" borderId="0" xfId="4" applyFont="1" applyAlignment="1">
      <alignment horizontal="center"/>
    </xf>
    <xf numFmtId="0" fontId="17" fillId="3" borderId="0" xfId="4" applyFont="1" applyAlignment="1">
      <alignment horizontal="center"/>
    </xf>
    <xf numFmtId="0" fontId="5" fillId="0" borderId="4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3" fillId="2" borderId="0" xfId="3" applyAlignment="1">
      <alignment horizontal="center"/>
    </xf>
    <xf numFmtId="0" fontId="4" fillId="3" borderId="0" xfId="4" applyAlignment="1">
      <alignment horizontal="center"/>
    </xf>
  </cellXfs>
  <cellStyles count="5">
    <cellStyle name="Good" xfId="3" builtinId="26"/>
    <cellStyle name="Neutral" xfId="4" builtinId="28"/>
    <cellStyle name="Normal" xfId="0" builtinId="0"/>
    <cellStyle name="Normal 2" xfId="2" xr:uid="{00000000-0005-0000-0000-000003000000}"/>
    <cellStyle name="Percent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dosimetry stability with calibrated ionisation chamber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GTR1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'Summary_Average GTR1 GTR2'!$B$4:$B$33</c:f>
              <c:numCache>
                <c:formatCode>m/d/yyyy</c:formatCode>
                <c:ptCount val="30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44411</c:v>
                </c:pt>
                <c:pt idx="4">
                  <c:v>44412</c:v>
                </c:pt>
                <c:pt idx="5">
                  <c:v>44460</c:v>
                </c:pt>
                <c:pt idx="6">
                  <c:v>44469</c:v>
                </c:pt>
                <c:pt idx="7">
                  <c:v>44471</c:v>
                </c:pt>
                <c:pt idx="8">
                  <c:v>44475</c:v>
                </c:pt>
                <c:pt idx="9">
                  <c:v>44494</c:v>
                </c:pt>
                <c:pt idx="10">
                  <c:v>44522</c:v>
                </c:pt>
                <c:pt idx="11">
                  <c:v>44540</c:v>
                </c:pt>
                <c:pt idx="12">
                  <c:v>44566</c:v>
                </c:pt>
                <c:pt idx="13">
                  <c:v>44581</c:v>
                </c:pt>
                <c:pt idx="14">
                  <c:v>44585</c:v>
                </c:pt>
                <c:pt idx="15">
                  <c:v>44614</c:v>
                </c:pt>
                <c:pt idx="16">
                  <c:v>44633</c:v>
                </c:pt>
                <c:pt idx="17">
                  <c:v>44656</c:v>
                </c:pt>
                <c:pt idx="18">
                  <c:v>44694</c:v>
                </c:pt>
                <c:pt idx="19">
                  <c:v>44726</c:v>
                </c:pt>
                <c:pt idx="20">
                  <c:v>44763</c:v>
                </c:pt>
                <c:pt idx="21">
                  <c:v>44782</c:v>
                </c:pt>
                <c:pt idx="22">
                  <c:v>44782</c:v>
                </c:pt>
                <c:pt idx="23">
                  <c:v>44820</c:v>
                </c:pt>
                <c:pt idx="24">
                  <c:v>44843</c:v>
                </c:pt>
                <c:pt idx="25">
                  <c:v>44957</c:v>
                </c:pt>
              </c:numCache>
            </c:numRef>
          </c:xVal>
          <c:yVal>
            <c:numRef>
              <c:f>'Summary_Average GTR1 GTR2'!$C$4:$C$33</c:f>
              <c:numCache>
                <c:formatCode>0.0%</c:formatCode>
                <c:ptCount val="30"/>
                <c:pt idx="0">
                  <c:v>-6.4370796005722153E-4</c:v>
                </c:pt>
                <c:pt idx="1">
                  <c:v>-3.210029479314841E-4</c:v>
                </c:pt>
                <c:pt idx="2">
                  <c:v>-3.9652359997990883E-5</c:v>
                </c:pt>
                <c:pt idx="3">
                  <c:v>1.028083204677982E-3</c:v>
                </c:pt>
                <c:pt idx="4">
                  <c:v>-2.3719936691327104E-5</c:v>
                </c:pt>
                <c:pt idx="5">
                  <c:v>-6.1760853392095472E-4</c:v>
                </c:pt>
                <c:pt idx="6">
                  <c:v>5.1917064729947171E-3</c:v>
                </c:pt>
                <c:pt idx="7">
                  <c:v>2.2648350547425089E-3</c:v>
                </c:pt>
                <c:pt idx="8">
                  <c:v>1.7446018144355868E-3</c:v>
                </c:pt>
                <c:pt idx="9">
                  <c:v>7.9178753955559955E-3</c:v>
                </c:pt>
                <c:pt idx="10">
                  <c:v>5.6147559188547969E-3</c:v>
                </c:pt>
                <c:pt idx="11">
                  <c:v>5.228660974996302E-3</c:v>
                </c:pt>
                <c:pt idx="12">
                  <c:v>1.2284296039944326E-2</c:v>
                </c:pt>
                <c:pt idx="13">
                  <c:v>6.0585509928287595E-3</c:v>
                </c:pt>
                <c:pt idx="14">
                  <c:v>4.6214640367382986E-3</c:v>
                </c:pt>
                <c:pt idx="15">
                  <c:v>3.7068619768890199E-3</c:v>
                </c:pt>
                <c:pt idx="16">
                  <c:v>3.8429319838317322E-3</c:v>
                </c:pt>
                <c:pt idx="17">
                  <c:v>5.1685543521269861E-3</c:v>
                </c:pt>
                <c:pt idx="18">
                  <c:v>2.7297661941355911E-3</c:v>
                </c:pt>
                <c:pt idx="19">
                  <c:v>7.7639119868565531E-3</c:v>
                </c:pt>
                <c:pt idx="20">
                  <c:v>-9.9196596177250629E-4</c:v>
                </c:pt>
                <c:pt idx="21">
                  <c:v>1.3239717316660404E-3</c:v>
                </c:pt>
                <c:pt idx="22">
                  <c:v>-3.8162036309517811E-4</c:v>
                </c:pt>
                <c:pt idx="23">
                  <c:v>-1.3959385571634675E-3</c:v>
                </c:pt>
                <c:pt idx="24">
                  <c:v>3.6934587500017935E-3</c:v>
                </c:pt>
                <c:pt idx="25">
                  <c:v>1.7345257686599141E-3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7-4377-861B-1B25B55F8AAC}"/>
            </c:ext>
          </c:extLst>
        </c:ser>
        <c:ser>
          <c:idx val="1"/>
          <c:order val="1"/>
          <c:tx>
            <c:v>GTR2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'Summary_Average GTR1 GTR2'!$E$4:$E$33</c:f>
              <c:numCache>
                <c:formatCode>m/d/yyyy</c:formatCode>
                <c:ptCount val="30"/>
                <c:pt idx="0">
                  <c:v>44404</c:v>
                </c:pt>
                <c:pt idx="1">
                  <c:v>44406</c:v>
                </c:pt>
                <c:pt idx="2">
                  <c:v>44410</c:v>
                </c:pt>
                <c:pt idx="3">
                  <c:v>44411</c:v>
                </c:pt>
                <c:pt idx="4">
                  <c:v>44413</c:v>
                </c:pt>
                <c:pt idx="5">
                  <c:v>44441</c:v>
                </c:pt>
                <c:pt idx="6">
                  <c:v>44486</c:v>
                </c:pt>
                <c:pt idx="7">
                  <c:v>44501</c:v>
                </c:pt>
                <c:pt idx="8">
                  <c:v>44540</c:v>
                </c:pt>
                <c:pt idx="9">
                  <c:v>44565</c:v>
                </c:pt>
                <c:pt idx="10">
                  <c:v>44567</c:v>
                </c:pt>
                <c:pt idx="11">
                  <c:v>44607</c:v>
                </c:pt>
                <c:pt idx="12">
                  <c:v>44656</c:v>
                </c:pt>
                <c:pt idx="13">
                  <c:v>44698</c:v>
                </c:pt>
                <c:pt idx="14">
                  <c:v>44743</c:v>
                </c:pt>
                <c:pt idx="15">
                  <c:v>44757</c:v>
                </c:pt>
                <c:pt idx="16">
                  <c:v>44783</c:v>
                </c:pt>
                <c:pt idx="17">
                  <c:v>44814</c:v>
                </c:pt>
                <c:pt idx="18">
                  <c:v>44843</c:v>
                </c:pt>
                <c:pt idx="19">
                  <c:v>44961</c:v>
                </c:pt>
                <c:pt idx="20">
                  <c:v>45038</c:v>
                </c:pt>
              </c:numCache>
            </c:numRef>
          </c:xVal>
          <c:yVal>
            <c:numRef>
              <c:f>'Summary_Average GTR1 GTR2'!$F$4:$F$33</c:f>
              <c:numCache>
                <c:formatCode>0.0%</c:formatCode>
                <c:ptCount val="30"/>
                <c:pt idx="0">
                  <c:v>2.8156887674719855E-4</c:v>
                </c:pt>
                <c:pt idx="1">
                  <c:v>-7.7574529916439594E-4</c:v>
                </c:pt>
                <c:pt idx="2">
                  <c:v>-4.026022864878076E-5</c:v>
                </c:pt>
                <c:pt idx="3">
                  <c:v>1.867802249692907E-5</c:v>
                </c:pt>
                <c:pt idx="4">
                  <c:v>1.2930339253470757E-3</c:v>
                </c:pt>
                <c:pt idx="5">
                  <c:v>1.2801128906491793E-3</c:v>
                </c:pt>
                <c:pt idx="6">
                  <c:v>3.132981374984356E-3</c:v>
                </c:pt>
                <c:pt idx="7">
                  <c:v>6.9050838141305748E-3</c:v>
                </c:pt>
                <c:pt idx="8">
                  <c:v>3.5828277071809078E-3</c:v>
                </c:pt>
                <c:pt idx="9">
                  <c:v>7.6105192034889302E-3</c:v>
                </c:pt>
                <c:pt idx="10">
                  <c:v>-4.7718114915349663E-3</c:v>
                </c:pt>
                <c:pt idx="11">
                  <c:v>-5.1167510031508712E-3</c:v>
                </c:pt>
                <c:pt idx="12">
                  <c:v>1.2552821330128056E-3</c:v>
                </c:pt>
                <c:pt idx="13">
                  <c:v>1.050555801222805E-3</c:v>
                </c:pt>
                <c:pt idx="14">
                  <c:v>5.8530437267404201E-3</c:v>
                </c:pt>
                <c:pt idx="15">
                  <c:v>-6.9223000531408174E-3</c:v>
                </c:pt>
                <c:pt idx="16">
                  <c:v>-6.340450264825423E-3</c:v>
                </c:pt>
                <c:pt idx="17">
                  <c:v>-7.6423904462264852E-3</c:v>
                </c:pt>
                <c:pt idx="18">
                  <c:v>4.6574920116583636E-3</c:v>
                </c:pt>
                <c:pt idx="19">
                  <c:v>-5.56051915941011E-3</c:v>
                </c:pt>
                <c:pt idx="20">
                  <c:v>-3.5112814962232203E-3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7-4377-861B-1B25B55F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65567"/>
        <c:axId val="1921760159"/>
      </c:scatterChart>
      <c:valAx>
        <c:axId val="19217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1760159"/>
        <c:crosses val="autoZero"/>
        <c:crossBetween val="midCat"/>
      </c:valAx>
      <c:valAx>
        <c:axId val="19217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Average Difference from 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176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219075</xdr:rowOff>
    </xdr:from>
    <xdr:to>
      <xdr:col>27</xdr:col>
      <xdr:colOff>247651</xdr:colOff>
      <xdr:row>36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3002C-7FFF-444B-8F60-84CF182D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8"/>
  <sheetViews>
    <sheetView showGridLines="0" topLeftCell="J1" workbookViewId="0">
      <selection activeCell="AE56" sqref="AE56"/>
    </sheetView>
  </sheetViews>
  <sheetFormatPr defaultRowHeight="12.75" x14ac:dyDescent="0.2"/>
  <cols>
    <col min="1" max="1" width="13.42578125" style="1" bestFit="1" customWidth="1"/>
    <col min="2" max="2" width="9.140625" style="1"/>
    <col min="3" max="3" width="10.7109375" style="1" bestFit="1" customWidth="1"/>
    <col min="4" max="7" width="12.140625" style="1" bestFit="1" customWidth="1"/>
    <col min="8" max="8" width="0.42578125" style="1" customWidth="1"/>
    <col min="9" max="9" width="13.28515625" style="1" bestFit="1" customWidth="1"/>
    <col min="10" max="10" width="15" style="1" bestFit="1" customWidth="1"/>
    <col min="11" max="11" width="3.7109375" style="1" customWidth="1"/>
    <col min="12" max="12" width="14.85546875" style="1" customWidth="1"/>
    <col min="13" max="18" width="12.140625" style="1" bestFit="1" customWidth="1"/>
    <col min="19" max="19" width="12.7109375" style="1" bestFit="1" customWidth="1"/>
    <col min="20" max="29" width="12.140625" style="1" bestFit="1" customWidth="1"/>
    <col min="30" max="30" width="14" style="1" customWidth="1"/>
    <col min="31" max="31" width="12.140625" style="1" customWidth="1"/>
    <col min="32" max="38" width="12.140625" style="1" bestFit="1" customWidth="1"/>
    <col min="39" max="16384" width="9.140625" style="1"/>
  </cols>
  <sheetData>
    <row r="2" spans="1:38" x14ac:dyDescent="0.2">
      <c r="A2" s="5" t="s">
        <v>0</v>
      </c>
      <c r="B2" s="178" t="s">
        <v>1</v>
      </c>
      <c r="C2" s="178"/>
      <c r="D2" s="178"/>
    </row>
    <row r="3" spans="1:38" ht="41.25" customHeight="1" x14ac:dyDescent="0.2">
      <c r="A3" s="37" t="s">
        <v>2</v>
      </c>
      <c r="B3" s="174" t="s">
        <v>3</v>
      </c>
      <c r="C3" s="174"/>
      <c r="D3" s="174"/>
    </row>
    <row r="4" spans="1:38" x14ac:dyDescent="0.2">
      <c r="A4" s="5" t="s">
        <v>4</v>
      </c>
      <c r="B4" s="179">
        <v>2</v>
      </c>
      <c r="C4" s="179"/>
      <c r="D4" s="179"/>
    </row>
    <row r="5" spans="1:38" x14ac:dyDescent="0.2">
      <c r="A5" s="5" t="s">
        <v>5</v>
      </c>
      <c r="B5" s="36" t="s">
        <v>10</v>
      </c>
      <c r="C5" s="36"/>
      <c r="D5" s="36"/>
    </row>
    <row r="6" spans="1:38" x14ac:dyDescent="0.2">
      <c r="A6" s="5" t="s">
        <v>6</v>
      </c>
      <c r="B6" s="181">
        <v>8.3519999999999997E-2</v>
      </c>
      <c r="C6" s="181"/>
      <c r="D6" s="181"/>
    </row>
    <row r="7" spans="1:38" x14ac:dyDescent="0.2">
      <c r="A7" s="5" t="s">
        <v>7</v>
      </c>
      <c r="B7" s="180" t="s">
        <v>8</v>
      </c>
      <c r="C7" s="180"/>
      <c r="D7" s="180"/>
    </row>
    <row r="8" spans="1:38" ht="13.5" thickBot="1" x14ac:dyDescent="0.25">
      <c r="A8" s="5" t="s">
        <v>9</v>
      </c>
      <c r="B8" s="179">
        <v>1</v>
      </c>
      <c r="C8" s="179"/>
      <c r="D8" s="179"/>
    </row>
    <row r="9" spans="1:38" ht="13.5" thickBot="1" x14ac:dyDescent="0.25">
      <c r="A9" s="5"/>
      <c r="M9" s="175">
        <v>2021</v>
      </c>
      <c r="N9" s="176"/>
      <c r="O9" s="176"/>
      <c r="P9" s="176"/>
      <c r="Q9" s="176"/>
      <c r="R9" s="176"/>
      <c r="S9" s="177"/>
    </row>
    <row r="10" spans="1:38" ht="12.75" customHeight="1" x14ac:dyDescent="0.2">
      <c r="I10" s="32" t="s">
        <v>16</v>
      </c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E10" s="160"/>
      <c r="AF10" s="160"/>
      <c r="AG10" s="160"/>
      <c r="AH10" s="160"/>
    </row>
    <row r="11" spans="1:38" ht="34.5" thickBot="1" x14ac:dyDescent="0.25">
      <c r="H11" s="16"/>
      <c r="L11" s="12"/>
      <c r="O11" s="136" t="s">
        <v>48</v>
      </c>
      <c r="P11" s="137"/>
      <c r="Q11" s="136" t="s">
        <v>49</v>
      </c>
      <c r="R11" s="137"/>
      <c r="S11" s="138"/>
      <c r="T11" s="137" t="s">
        <v>56</v>
      </c>
      <c r="U11" s="161"/>
      <c r="V11" s="160"/>
      <c r="W11" s="160"/>
      <c r="X11" s="137" t="s">
        <v>57</v>
      </c>
      <c r="Y11" s="161"/>
      <c r="Z11" s="160"/>
      <c r="AA11" s="153" t="s">
        <v>60</v>
      </c>
      <c r="AB11" s="160"/>
      <c r="AC11" s="160"/>
      <c r="AD11" s="162" t="s">
        <v>62</v>
      </c>
      <c r="AE11" s="162" t="s">
        <v>63</v>
      </c>
      <c r="AF11" s="153" t="s">
        <v>60</v>
      </c>
      <c r="AG11" s="153" t="s">
        <v>65</v>
      </c>
      <c r="AH11" s="160"/>
    </row>
    <row r="12" spans="1:38" x14ac:dyDescent="0.2">
      <c r="B12" s="168" t="s">
        <v>22</v>
      </c>
      <c r="C12" s="165" t="s">
        <v>21</v>
      </c>
      <c r="D12" s="166"/>
      <c r="E12" s="166"/>
      <c r="F12" s="166"/>
      <c r="G12" s="167"/>
      <c r="H12" s="2"/>
      <c r="I12" s="170" t="s">
        <v>23</v>
      </c>
      <c r="J12" s="172" t="s">
        <v>24</v>
      </c>
      <c r="K12" s="2"/>
      <c r="L12" s="10" t="s">
        <v>11</v>
      </c>
      <c r="M12" s="47">
        <v>44460</v>
      </c>
      <c r="N12" s="47">
        <v>44469</v>
      </c>
      <c r="O12" s="47">
        <v>44471</v>
      </c>
      <c r="P12" s="47">
        <v>44475</v>
      </c>
      <c r="Q12" s="47">
        <v>44494</v>
      </c>
      <c r="R12" s="47">
        <v>44522</v>
      </c>
      <c r="S12" s="128">
        <v>44540</v>
      </c>
      <c r="T12" s="47">
        <v>44566</v>
      </c>
      <c r="U12" s="47">
        <v>44581</v>
      </c>
      <c r="V12" s="47">
        <v>44585</v>
      </c>
      <c r="W12" s="47">
        <v>44614</v>
      </c>
      <c r="X12" s="47">
        <v>44633</v>
      </c>
      <c r="Y12" s="47">
        <v>44656</v>
      </c>
      <c r="Z12" s="47">
        <v>44694</v>
      </c>
      <c r="AA12" s="154">
        <v>44694</v>
      </c>
      <c r="AB12" s="47">
        <v>44726</v>
      </c>
      <c r="AC12" s="47">
        <v>44763</v>
      </c>
      <c r="AD12" s="47">
        <v>44782</v>
      </c>
      <c r="AE12" s="47">
        <v>44782</v>
      </c>
      <c r="AF12" s="154">
        <v>44820</v>
      </c>
      <c r="AG12" s="154">
        <v>44843</v>
      </c>
      <c r="AH12" s="46">
        <v>44957</v>
      </c>
      <c r="AI12" s="46" t="s">
        <v>27</v>
      </c>
      <c r="AJ12" s="46" t="s">
        <v>27</v>
      </c>
      <c r="AK12" s="46" t="s">
        <v>27</v>
      </c>
      <c r="AL12" s="46" t="s">
        <v>27</v>
      </c>
    </row>
    <row r="13" spans="1:38" ht="13.5" thickBot="1" x14ac:dyDescent="0.25">
      <c r="B13" s="169"/>
      <c r="C13" s="19">
        <v>44404</v>
      </c>
      <c r="D13" s="23">
        <v>44405</v>
      </c>
      <c r="E13" s="19">
        <v>44406</v>
      </c>
      <c r="F13" s="23">
        <v>44411</v>
      </c>
      <c r="G13" s="24">
        <v>44412</v>
      </c>
      <c r="H13" s="2"/>
      <c r="I13" s="171"/>
      <c r="J13" s="173"/>
      <c r="K13" s="2"/>
      <c r="L13" s="11" t="s">
        <v>12</v>
      </c>
      <c r="M13" s="9" t="s">
        <v>21</v>
      </c>
      <c r="N13" s="9" t="s">
        <v>21</v>
      </c>
      <c r="O13" s="9" t="s">
        <v>21</v>
      </c>
      <c r="P13" s="9" t="s">
        <v>21</v>
      </c>
      <c r="Q13" s="9" t="s">
        <v>21</v>
      </c>
      <c r="R13" s="9" t="s">
        <v>21</v>
      </c>
      <c r="S13" s="11" t="s">
        <v>21</v>
      </c>
      <c r="T13" s="9" t="s">
        <v>21</v>
      </c>
      <c r="U13" s="9" t="s">
        <v>21</v>
      </c>
      <c r="V13" s="9" t="s">
        <v>21</v>
      </c>
      <c r="W13" s="9" t="s">
        <v>21</v>
      </c>
      <c r="X13" s="9" t="s">
        <v>21</v>
      </c>
      <c r="Y13" s="9" t="s">
        <v>21</v>
      </c>
      <c r="Z13" s="9" t="s">
        <v>21</v>
      </c>
      <c r="AA13" s="126" t="s">
        <v>21</v>
      </c>
      <c r="AB13" s="9" t="s">
        <v>21</v>
      </c>
      <c r="AC13" s="9" t="s">
        <v>21</v>
      </c>
      <c r="AD13" s="9" t="s">
        <v>21</v>
      </c>
      <c r="AE13" s="9" t="s">
        <v>21</v>
      </c>
      <c r="AF13" s="126" t="s">
        <v>21</v>
      </c>
      <c r="AG13" s="126" t="s">
        <v>21</v>
      </c>
      <c r="AH13" s="9" t="s">
        <v>21</v>
      </c>
      <c r="AI13" s="9" t="s">
        <v>21</v>
      </c>
      <c r="AJ13" s="9" t="s">
        <v>21</v>
      </c>
      <c r="AK13" s="9" t="s">
        <v>21</v>
      </c>
      <c r="AL13" s="9" t="s">
        <v>21</v>
      </c>
    </row>
    <row r="14" spans="1:38" x14ac:dyDescent="0.2">
      <c r="B14" s="25">
        <v>60</v>
      </c>
      <c r="C14" s="20">
        <v>0.93354293214796269</v>
      </c>
      <c r="D14" s="21">
        <v>0.93459999999999999</v>
      </c>
      <c r="E14" s="20">
        <v>0.93315000000000003</v>
      </c>
      <c r="F14" s="21">
        <v>0.93379999999999996</v>
      </c>
      <c r="G14" s="38">
        <v>0.93435000000000001</v>
      </c>
      <c r="H14" s="15"/>
      <c r="I14" s="29">
        <f>AVERAGE(C14:G14)</f>
        <v>0.93388858642959249</v>
      </c>
      <c r="J14" s="13">
        <f>STDEV(C14:G14)/I14</f>
        <v>6.3164133906528361E-4</v>
      </c>
      <c r="K14" s="7"/>
      <c r="L14" s="10">
        <v>60</v>
      </c>
      <c r="M14" s="6">
        <v>0.93463328013993108</v>
      </c>
      <c r="N14" s="6">
        <v>0.94041393651518879</v>
      </c>
      <c r="O14" s="6">
        <v>0.93855097956300237</v>
      </c>
      <c r="P14" s="6">
        <v>0.93455247191866397</v>
      </c>
      <c r="Q14" s="6">
        <v>0.93999252217796614</v>
      </c>
      <c r="R14" s="6">
        <v>0.94060452283314544</v>
      </c>
      <c r="S14" s="129">
        <v>0.94057077560117719</v>
      </c>
      <c r="T14" s="6">
        <v>0.94531340077124271</v>
      </c>
      <c r="U14" s="6">
        <v>0.94039564597318959</v>
      </c>
      <c r="V14" s="6">
        <v>0.93808820002776583</v>
      </c>
      <c r="W14" s="6">
        <v>0.94079918994316281</v>
      </c>
      <c r="X14" s="6">
        <v>0.93946701134538269</v>
      </c>
      <c r="Y14" s="6">
        <v>0.93871096623448314</v>
      </c>
      <c r="Z14" s="15">
        <v>0.93863658506365866</v>
      </c>
      <c r="AA14" s="155">
        <v>0.93849417320126094</v>
      </c>
      <c r="AB14" s="15">
        <v>0.9389723638811508</v>
      </c>
      <c r="AC14" s="15">
        <v>0.9366626052034418</v>
      </c>
      <c r="AD14" s="15">
        <v>0.94152259591735499</v>
      </c>
      <c r="AE14" s="15">
        <v>0.93887591307633855</v>
      </c>
      <c r="AF14" s="155">
        <v>0.93736263213942073</v>
      </c>
      <c r="AG14" s="155">
        <v>0.93956128246743154</v>
      </c>
      <c r="AH14" s="6">
        <v>0.93950781788775162</v>
      </c>
      <c r="AI14" s="6"/>
      <c r="AJ14" s="6"/>
      <c r="AK14" s="6"/>
      <c r="AL14" s="6"/>
    </row>
    <row r="15" spans="1:38" x14ac:dyDescent="0.2">
      <c r="B15" s="26">
        <v>70</v>
      </c>
      <c r="C15" s="6">
        <v>0.80369999999999997</v>
      </c>
      <c r="D15" s="22">
        <v>0.80479999999999996</v>
      </c>
      <c r="E15" s="6">
        <v>0.80459999999999998</v>
      </c>
      <c r="F15" s="22">
        <v>0.80430000000000001</v>
      </c>
      <c r="G15" s="39">
        <v>0.80500000000000005</v>
      </c>
      <c r="H15" s="15"/>
      <c r="I15" s="30">
        <f t="shared" ref="I15:I21" si="0">AVERAGE(C15:G15)</f>
        <v>0.80448000000000008</v>
      </c>
      <c r="J15" s="13">
        <f t="shared" ref="J15:J21" si="1">STDEV(C15:G15)/I15</f>
        <v>6.3016069290159889E-4</v>
      </c>
      <c r="K15" s="7"/>
      <c r="L15" s="10">
        <v>70</v>
      </c>
      <c r="M15" s="6">
        <v>0.80461958693550573</v>
      </c>
      <c r="N15" s="6">
        <v>0.8079823697118973</v>
      </c>
      <c r="O15" s="6" t="s">
        <v>28</v>
      </c>
      <c r="P15" s="6">
        <v>0.80546215536410626</v>
      </c>
      <c r="Q15" s="6">
        <v>0.81048186720848281</v>
      </c>
      <c r="R15" s="6">
        <v>0.80812012755144735</v>
      </c>
      <c r="S15" s="129">
        <v>0.80857392588269161</v>
      </c>
      <c r="T15" s="6">
        <v>0.81372450302786392</v>
      </c>
      <c r="U15" s="6">
        <v>0.80970260228616697</v>
      </c>
      <c r="V15" s="6">
        <v>0.80896282237024864</v>
      </c>
      <c r="W15" s="6">
        <v>0.80720436772245652</v>
      </c>
      <c r="X15" s="6">
        <v>0.80693635978161438</v>
      </c>
      <c r="Y15" s="6">
        <v>0.80817843461230454</v>
      </c>
      <c r="Z15" s="15">
        <v>0.80632394923618922</v>
      </c>
      <c r="AA15" s="155">
        <v>0.80623845205145417</v>
      </c>
      <c r="AB15" s="15">
        <v>0.80856651605283125</v>
      </c>
      <c r="AC15" s="15">
        <v>0.80605553681089193</v>
      </c>
      <c r="AD15" s="15">
        <v>0.80684710314126362</v>
      </c>
      <c r="AE15" s="15">
        <v>0.80704223614713688</v>
      </c>
      <c r="AF15" s="155">
        <v>0.80634578678149582</v>
      </c>
      <c r="AG15" s="155">
        <v>0.80722128866230591</v>
      </c>
      <c r="AH15" s="6">
        <v>0.80714555887639439</v>
      </c>
      <c r="AI15" s="6"/>
      <c r="AJ15" s="6"/>
      <c r="AK15" s="6"/>
      <c r="AL15" s="6"/>
    </row>
    <row r="16" spans="1:38" x14ac:dyDescent="0.2">
      <c r="B16" s="26">
        <v>100</v>
      </c>
      <c r="C16" s="6">
        <v>0.70020000000000004</v>
      </c>
      <c r="D16" s="22">
        <v>0.70120000000000005</v>
      </c>
      <c r="E16" s="6">
        <v>0.70109999999999995</v>
      </c>
      <c r="F16" s="22">
        <v>0.70150000000000001</v>
      </c>
      <c r="G16" s="39">
        <v>0.70130000000000003</v>
      </c>
      <c r="H16" s="15"/>
      <c r="I16" s="30">
        <f t="shared" si="0"/>
        <v>0.70106000000000002</v>
      </c>
      <c r="J16" s="13">
        <f t="shared" si="1"/>
        <v>7.1747219010977875E-4</v>
      </c>
      <c r="K16" s="7"/>
      <c r="L16" s="10">
        <v>100</v>
      </c>
      <c r="M16" s="6">
        <v>0.70079343080724654</v>
      </c>
      <c r="N16" s="6">
        <v>0.70556824849996802</v>
      </c>
      <c r="O16" s="6">
        <v>0.70219355885969603</v>
      </c>
      <c r="P16" s="6">
        <v>0.70332537215302737</v>
      </c>
      <c r="Q16" s="6">
        <v>0.70700380664858198</v>
      </c>
      <c r="R16" s="6">
        <v>0.70581619443905064</v>
      </c>
      <c r="S16" s="129">
        <v>0.70454606385219742</v>
      </c>
      <c r="T16" s="6">
        <v>0.70956055333474255</v>
      </c>
      <c r="U16" s="6">
        <v>0.70557793861701068</v>
      </c>
      <c r="V16" s="6">
        <v>0.70470617540419855</v>
      </c>
      <c r="W16" s="6">
        <v>0.70281433517192959</v>
      </c>
      <c r="X16" s="6">
        <v>0.70422898187159444</v>
      </c>
      <c r="Y16" s="6">
        <v>0.70488356359561533</v>
      </c>
      <c r="Z16" s="15">
        <v>0.70293866466350374</v>
      </c>
      <c r="AA16" s="155">
        <v>0.70308136435182367</v>
      </c>
      <c r="AB16" s="15">
        <v>0.70609170675397148</v>
      </c>
      <c r="AC16" s="15">
        <v>0.70209115886683238</v>
      </c>
      <c r="AD16" s="15" t="s">
        <v>28</v>
      </c>
      <c r="AE16" s="15">
        <v>0.70284431269186431</v>
      </c>
      <c r="AF16" s="155">
        <v>0.70169945303547809</v>
      </c>
      <c r="AG16" s="155">
        <v>0.70350934926357189</v>
      </c>
      <c r="AH16" s="6">
        <v>0.70242751458476493</v>
      </c>
      <c r="AI16" s="6"/>
      <c r="AJ16" s="6"/>
      <c r="AK16" s="6"/>
      <c r="AL16" s="6"/>
    </row>
    <row r="17" spans="2:38" x14ac:dyDescent="0.2">
      <c r="B17" s="26">
        <v>120</v>
      </c>
      <c r="C17" s="6">
        <v>0.67420000000000002</v>
      </c>
      <c r="D17" s="22">
        <v>0.67379999999999995</v>
      </c>
      <c r="E17" s="6">
        <v>0.67400000000000004</v>
      </c>
      <c r="F17" s="22">
        <v>0.67369999999999997</v>
      </c>
      <c r="G17" s="39">
        <v>0.67369999999999997</v>
      </c>
      <c r="H17" s="15"/>
      <c r="I17" s="30">
        <f t="shared" si="0"/>
        <v>0.67387999999999992</v>
      </c>
      <c r="J17" s="13">
        <f t="shared" si="1"/>
        <v>3.217113341942489E-4</v>
      </c>
      <c r="K17" s="7"/>
      <c r="L17" s="10">
        <v>120</v>
      </c>
      <c r="M17" s="6">
        <v>0.67382530573751032</v>
      </c>
      <c r="N17" s="6">
        <v>0.67743804835293897</v>
      </c>
      <c r="O17" s="6" t="s">
        <v>28</v>
      </c>
      <c r="P17" s="6">
        <v>0.67521762539522445</v>
      </c>
      <c r="Q17" s="6">
        <v>0.67945959900612463</v>
      </c>
      <c r="R17" s="6">
        <v>0.67659378535694115</v>
      </c>
      <c r="S17" s="129">
        <v>0.67730914568464007</v>
      </c>
      <c r="T17" s="6">
        <v>0.68255274965777657</v>
      </c>
      <c r="U17" s="6">
        <v>0.67804279681280522</v>
      </c>
      <c r="V17" s="6">
        <v>0.67747682829286138</v>
      </c>
      <c r="W17" s="6">
        <v>0.67609348764086963</v>
      </c>
      <c r="X17" s="6">
        <v>0.67633666956585714</v>
      </c>
      <c r="Y17" s="6">
        <v>0.67782618265636607</v>
      </c>
      <c r="Z17" s="15">
        <v>0.67533820673290479</v>
      </c>
      <c r="AA17" s="155">
        <v>0.67485263959052355</v>
      </c>
      <c r="AB17" s="15">
        <v>0.67949959192646969</v>
      </c>
      <c r="AC17" s="15">
        <v>0.67291009541650526</v>
      </c>
      <c r="AD17" s="15" t="s">
        <v>28</v>
      </c>
      <c r="AE17" s="15">
        <v>0.67314931850273751</v>
      </c>
      <c r="AF17" s="155">
        <v>0.67283001091411998</v>
      </c>
      <c r="AG17" s="155">
        <v>0.67638828636611825</v>
      </c>
      <c r="AH17" s="6">
        <v>0.67484334720136507</v>
      </c>
      <c r="AI17" s="6"/>
      <c r="AJ17" s="6"/>
      <c r="AK17" s="6"/>
      <c r="AL17" s="6"/>
    </row>
    <row r="18" spans="2:38" x14ac:dyDescent="0.2">
      <c r="B18" s="26">
        <v>150</v>
      </c>
      <c r="C18" s="6">
        <v>0.66569999999999996</v>
      </c>
      <c r="D18" s="22">
        <v>0.6653</v>
      </c>
      <c r="E18" s="6">
        <v>0.66639999999999999</v>
      </c>
      <c r="F18" s="22">
        <v>0.66720000000000002</v>
      </c>
      <c r="G18" s="39">
        <v>0.66610000000000003</v>
      </c>
      <c r="H18" s="15"/>
      <c r="I18" s="30">
        <f t="shared" si="0"/>
        <v>0.66614000000000007</v>
      </c>
      <c r="J18" s="13">
        <f t="shared" si="1"/>
        <v>1.0856387385093102E-3</v>
      </c>
      <c r="K18" s="7"/>
      <c r="L18" s="10">
        <v>150</v>
      </c>
      <c r="M18" s="6">
        <v>0.66596785693067373</v>
      </c>
      <c r="N18" s="6">
        <v>0.66964000913103527</v>
      </c>
      <c r="O18" s="6">
        <v>0.66704390118815016</v>
      </c>
      <c r="P18" s="6">
        <v>0.66747744307378831</v>
      </c>
      <c r="Q18" s="6">
        <v>0.67077574733752843</v>
      </c>
      <c r="R18" s="6">
        <v>0.66923945292830034</v>
      </c>
      <c r="S18" s="129">
        <v>0.66941283476366065</v>
      </c>
      <c r="T18" s="6">
        <v>0.6756923044145825</v>
      </c>
      <c r="U18" s="6">
        <v>0.6705698370834785</v>
      </c>
      <c r="V18" s="6">
        <v>0.66915208470745713</v>
      </c>
      <c r="W18" s="6">
        <v>0.66736907370185328</v>
      </c>
      <c r="X18" s="6">
        <v>0.66852132015621868</v>
      </c>
      <c r="Y18" s="6">
        <v>0.66946688487165085</v>
      </c>
      <c r="Z18" s="15">
        <v>0.66703669167162993</v>
      </c>
      <c r="AA18" s="155">
        <v>0.66623558386658555</v>
      </c>
      <c r="AB18" s="15">
        <v>0.67253527216016473</v>
      </c>
      <c r="AC18" s="15">
        <v>0.66416333397109606</v>
      </c>
      <c r="AD18" s="15">
        <v>0.66482659336926275</v>
      </c>
      <c r="AE18" s="15">
        <v>0.66421650666546361</v>
      </c>
      <c r="AF18" s="155">
        <v>0.66358826388958103</v>
      </c>
      <c r="AG18" s="155">
        <v>0.66853147032930471</v>
      </c>
      <c r="AH18" s="6">
        <v>0.66595690586586342</v>
      </c>
      <c r="AI18" s="6"/>
      <c r="AJ18" s="6"/>
      <c r="AK18" s="6"/>
      <c r="AL18" s="6"/>
    </row>
    <row r="19" spans="2:38" x14ac:dyDescent="0.2">
      <c r="B19" s="26">
        <v>170</v>
      </c>
      <c r="C19" s="6">
        <v>0.66610000000000003</v>
      </c>
      <c r="D19" s="22">
        <v>0.66590000000000005</v>
      </c>
      <c r="E19" s="6">
        <v>0.66600000000000004</v>
      </c>
      <c r="F19" s="22">
        <v>0.66779999999999995</v>
      </c>
      <c r="G19" s="39">
        <v>0.6673</v>
      </c>
      <c r="H19" s="15"/>
      <c r="I19" s="30">
        <f t="shared" si="0"/>
        <v>0.66661999999999999</v>
      </c>
      <c r="J19" s="13">
        <f t="shared" si="1"/>
        <v>1.3051775664789712E-3</v>
      </c>
      <c r="K19" s="7"/>
      <c r="L19" s="10">
        <v>170</v>
      </c>
      <c r="M19" s="6">
        <v>0.66481953862823362</v>
      </c>
      <c r="N19" s="6">
        <v>0.66970279369541996</v>
      </c>
      <c r="O19" s="6">
        <v>0.66803678592189597</v>
      </c>
      <c r="P19" s="6">
        <v>0.66831544136799492</v>
      </c>
      <c r="Q19" s="6">
        <v>0.67203015865770677</v>
      </c>
      <c r="R19" s="6">
        <v>0.66955409179370229</v>
      </c>
      <c r="S19" s="129">
        <v>0.66931181874337364</v>
      </c>
      <c r="T19" s="6">
        <v>0.67434371595565701</v>
      </c>
      <c r="U19" s="6">
        <v>0.66977822724872904</v>
      </c>
      <c r="V19" s="6">
        <v>0.66946802297561891</v>
      </c>
      <c r="W19" s="6">
        <v>0.66853750030078696</v>
      </c>
      <c r="X19" s="6">
        <v>0.66850483298325702</v>
      </c>
      <c r="Y19" s="6">
        <v>0.66939775334476381</v>
      </c>
      <c r="Z19" s="15">
        <v>0.6672904306576446</v>
      </c>
      <c r="AA19" s="155">
        <v>0.66754814914350136</v>
      </c>
      <c r="AB19" s="15">
        <v>0.67220475203605912</v>
      </c>
      <c r="AC19" s="15">
        <v>0.66473813189096342</v>
      </c>
      <c r="AD19" s="15" t="s">
        <v>28</v>
      </c>
      <c r="AE19" s="15">
        <v>0.66477722847033238</v>
      </c>
      <c r="AF19" s="155">
        <v>0.66331268956480094</v>
      </c>
      <c r="AG19" s="155">
        <v>0.66847936873323177</v>
      </c>
      <c r="AH19" s="6">
        <v>0.66664071654921231</v>
      </c>
      <c r="AI19" s="6"/>
      <c r="AJ19" s="6"/>
      <c r="AK19" s="6"/>
      <c r="AL19" s="6"/>
    </row>
    <row r="20" spans="2:38" x14ac:dyDescent="0.2">
      <c r="B20" s="26">
        <v>200</v>
      </c>
      <c r="C20" s="6">
        <v>0.66659999999999997</v>
      </c>
      <c r="D20" s="22">
        <v>0.66710000000000003</v>
      </c>
      <c r="E20" s="6">
        <v>0.66820000000000002</v>
      </c>
      <c r="F20" s="22">
        <v>0.66910000000000003</v>
      </c>
      <c r="G20" s="39">
        <v>0.66739999999999999</v>
      </c>
      <c r="H20" s="15"/>
      <c r="I20" s="30">
        <f t="shared" si="0"/>
        <v>0.66768000000000005</v>
      </c>
      <c r="J20" s="13">
        <f t="shared" si="1"/>
        <v>1.4728037106326065E-3</v>
      </c>
      <c r="K20" s="7"/>
      <c r="L20" s="10">
        <v>200</v>
      </c>
      <c r="M20" s="6">
        <v>0.66664301697503314</v>
      </c>
      <c r="N20" s="6">
        <v>0.6707698268579606</v>
      </c>
      <c r="O20" s="6" t="s">
        <v>28</v>
      </c>
      <c r="P20" s="6">
        <v>0.66857975711455131</v>
      </c>
      <c r="Q20" s="6">
        <v>0.67310575355531677</v>
      </c>
      <c r="R20" s="6">
        <v>0.67068746078196984</v>
      </c>
      <c r="S20" s="129">
        <v>0.67100219343027145</v>
      </c>
      <c r="T20" s="6">
        <v>0.6760051259979124</v>
      </c>
      <c r="U20" s="6">
        <v>0.67171287382149047</v>
      </c>
      <c r="V20" s="6">
        <v>0.6705376862360265</v>
      </c>
      <c r="W20" s="6">
        <v>0.66969414463707544</v>
      </c>
      <c r="X20" s="6">
        <v>0.66972608589153082</v>
      </c>
      <c r="Y20" s="6">
        <v>0.67085235830800738</v>
      </c>
      <c r="Z20" s="15">
        <v>0.67003672268757986</v>
      </c>
      <c r="AA20" s="155">
        <v>0.66897753449910513</v>
      </c>
      <c r="AB20" s="15">
        <v>0.6733991230694627</v>
      </c>
      <c r="AC20" s="15">
        <v>0.66588516700821621</v>
      </c>
      <c r="AD20" s="15" t="s">
        <v>28</v>
      </c>
      <c r="AE20" s="15">
        <v>0.66527575635785885</v>
      </c>
      <c r="AF20" s="155">
        <v>0.66499687698674903</v>
      </c>
      <c r="AG20" s="155">
        <v>0.66946404320474728</v>
      </c>
      <c r="AH20" s="6">
        <v>0.66797522957136102</v>
      </c>
      <c r="AI20" s="6"/>
      <c r="AJ20" s="6"/>
      <c r="AK20" s="6"/>
      <c r="AL20" s="6"/>
    </row>
    <row r="21" spans="2:38" ht="13.5" thickBot="1" x14ac:dyDescent="0.25">
      <c r="B21" s="27">
        <v>226</v>
      </c>
      <c r="C21" s="8">
        <v>0.66800000000000004</v>
      </c>
      <c r="D21" s="28">
        <v>0.66759999999999997</v>
      </c>
      <c r="E21" s="8">
        <v>0.66790000000000005</v>
      </c>
      <c r="F21" s="28">
        <v>0.66979999999999995</v>
      </c>
      <c r="G21" s="40">
        <v>0.66669999999999996</v>
      </c>
      <c r="H21" s="15"/>
      <c r="I21" s="31">
        <f t="shared" si="0"/>
        <v>0.66799999999999993</v>
      </c>
      <c r="J21" s="14">
        <f t="shared" si="1"/>
        <v>1.6903577530892446E-3</v>
      </c>
      <c r="K21" s="7"/>
      <c r="L21" s="10">
        <v>226</v>
      </c>
      <c r="M21" s="6">
        <v>0.66737343085005463</v>
      </c>
      <c r="N21" s="6">
        <v>0.67065585734744526</v>
      </c>
      <c r="O21" s="6">
        <v>0.66882334434328072</v>
      </c>
      <c r="P21" s="6">
        <v>0.66860793506182625</v>
      </c>
      <c r="Q21" s="6">
        <v>0.67427056781852901</v>
      </c>
      <c r="R21" s="6">
        <v>0.67389965482708591</v>
      </c>
      <c r="S21" s="129">
        <v>0.67173883259250511</v>
      </c>
      <c r="T21" s="6">
        <v>0.67545449965963811</v>
      </c>
      <c r="U21" s="6">
        <v>0.67131274458774437</v>
      </c>
      <c r="V21" s="6">
        <v>0.67019771004163975</v>
      </c>
      <c r="W21" s="6">
        <v>0.67156934995275852</v>
      </c>
      <c r="X21" s="6">
        <v>0.67072825946020354</v>
      </c>
      <c r="Y21" s="6">
        <v>0.67225180338547075</v>
      </c>
      <c r="Z21" s="15">
        <v>0.67049613585706025</v>
      </c>
      <c r="AA21" s="155">
        <v>0.66995236658177937</v>
      </c>
      <c r="AB21" s="15">
        <v>0.67436444820974906</v>
      </c>
      <c r="AC21" s="15">
        <v>0.66504901401803929</v>
      </c>
      <c r="AD21" s="15">
        <v>0.66542868110486897</v>
      </c>
      <c r="AE21" s="15">
        <v>0.66547067193474863</v>
      </c>
      <c r="AF21" s="155">
        <v>0.66549485856273716</v>
      </c>
      <c r="AG21" s="155">
        <v>0.67053748980800942</v>
      </c>
      <c r="AH21" s="6">
        <v>0.66864609270201658</v>
      </c>
      <c r="AI21" s="6"/>
      <c r="AJ21" s="6"/>
      <c r="AK21" s="6"/>
      <c r="AL21" s="6"/>
    </row>
    <row r="22" spans="2:38" x14ac:dyDescent="0.2">
      <c r="M22" s="2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4" spans="2:38" x14ac:dyDescent="0.2">
      <c r="B24" s="12"/>
      <c r="C24" s="33">
        <f>C13</f>
        <v>44404</v>
      </c>
      <c r="D24" s="33">
        <f t="shared" ref="D24:G24" si="2">D13</f>
        <v>44405</v>
      </c>
      <c r="E24" s="33">
        <f t="shared" si="2"/>
        <v>44406</v>
      </c>
      <c r="F24" s="33">
        <f t="shared" si="2"/>
        <v>44411</v>
      </c>
      <c r="G24" s="33">
        <f t="shared" si="2"/>
        <v>44412</v>
      </c>
      <c r="H24" s="16"/>
      <c r="L24" s="12"/>
      <c r="M24" s="47">
        <f t="shared" ref="M24:AB24" si="3">M12</f>
        <v>44460</v>
      </c>
      <c r="N24" s="47">
        <f t="shared" si="3"/>
        <v>44469</v>
      </c>
      <c r="O24" s="47">
        <f t="shared" si="3"/>
        <v>44471</v>
      </c>
      <c r="P24" s="47">
        <f t="shared" si="3"/>
        <v>44475</v>
      </c>
      <c r="Q24" s="47">
        <f t="shared" si="3"/>
        <v>44494</v>
      </c>
      <c r="R24" s="47">
        <f t="shared" si="3"/>
        <v>44522</v>
      </c>
      <c r="S24" s="128">
        <f t="shared" si="3"/>
        <v>44540</v>
      </c>
      <c r="T24" s="47">
        <f t="shared" si="3"/>
        <v>44566</v>
      </c>
      <c r="U24" s="47">
        <f t="shared" si="3"/>
        <v>44581</v>
      </c>
      <c r="V24" s="47">
        <f t="shared" si="3"/>
        <v>44585</v>
      </c>
      <c r="W24" s="47">
        <f t="shared" si="3"/>
        <v>44614</v>
      </c>
      <c r="X24" s="47">
        <f t="shared" si="3"/>
        <v>44633</v>
      </c>
      <c r="Y24" s="47">
        <f t="shared" si="3"/>
        <v>44656</v>
      </c>
      <c r="Z24" s="47">
        <f t="shared" si="3"/>
        <v>44694</v>
      </c>
      <c r="AA24" s="47">
        <f t="shared" si="3"/>
        <v>44694</v>
      </c>
      <c r="AB24" s="47">
        <f t="shared" si="3"/>
        <v>44726</v>
      </c>
      <c r="AC24" s="47">
        <f t="shared" ref="AC24:AD24" si="4">AC12</f>
        <v>44763</v>
      </c>
      <c r="AD24" s="47">
        <f t="shared" si="4"/>
        <v>44782</v>
      </c>
      <c r="AE24" s="47">
        <f t="shared" ref="AE24:AH24" si="5">AE12</f>
        <v>44782</v>
      </c>
      <c r="AF24" s="47">
        <f t="shared" ref="AF24:AG24" si="6">AF12</f>
        <v>44820</v>
      </c>
      <c r="AG24" s="47">
        <f t="shared" si="6"/>
        <v>44843</v>
      </c>
      <c r="AH24" s="47">
        <f t="shared" si="5"/>
        <v>44957</v>
      </c>
      <c r="AI24" s="47" t="str">
        <f t="shared" ref="AI24:AL24" si="7">AI12</f>
        <v>DD/MM/YYYY</v>
      </c>
      <c r="AJ24" s="47" t="str">
        <f t="shared" si="7"/>
        <v>DD/MM/YYYY</v>
      </c>
      <c r="AK24" s="47" t="str">
        <f t="shared" si="7"/>
        <v>DD/MM/YYYY</v>
      </c>
      <c r="AL24" s="47" t="str">
        <f t="shared" si="7"/>
        <v>DD/MM/YYYY</v>
      </c>
    </row>
    <row r="25" spans="2:38" x14ac:dyDescent="0.2">
      <c r="B25" s="10" t="s">
        <v>11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L25" s="10" t="s">
        <v>11</v>
      </c>
      <c r="M25" s="2" t="s">
        <v>17</v>
      </c>
      <c r="N25" s="2" t="s">
        <v>17</v>
      </c>
      <c r="O25" s="2" t="s">
        <v>17</v>
      </c>
      <c r="P25" s="2" t="s">
        <v>17</v>
      </c>
      <c r="Q25" s="2" t="s">
        <v>17</v>
      </c>
      <c r="R25" s="2" t="s">
        <v>17</v>
      </c>
      <c r="S25" s="10" t="s">
        <v>17</v>
      </c>
      <c r="T25" s="2" t="s">
        <v>17</v>
      </c>
      <c r="U25" s="2" t="s">
        <v>17</v>
      </c>
      <c r="V25" s="2" t="s">
        <v>17</v>
      </c>
      <c r="W25" s="2" t="s">
        <v>17</v>
      </c>
      <c r="X25" s="2" t="s">
        <v>17</v>
      </c>
      <c r="Y25" s="2" t="s">
        <v>17</v>
      </c>
      <c r="Z25" s="2" t="s">
        <v>17</v>
      </c>
      <c r="AA25" s="2" t="s">
        <v>17</v>
      </c>
      <c r="AB25" s="2" t="s">
        <v>17</v>
      </c>
      <c r="AC25" s="2" t="s">
        <v>17</v>
      </c>
      <c r="AD25" s="2" t="s">
        <v>17</v>
      </c>
      <c r="AE25" s="2" t="s">
        <v>17</v>
      </c>
      <c r="AF25" s="2" t="s">
        <v>17</v>
      </c>
      <c r="AG25" s="2" t="s">
        <v>17</v>
      </c>
      <c r="AH25" s="2" t="s">
        <v>17</v>
      </c>
      <c r="AI25" s="2" t="s">
        <v>17</v>
      </c>
      <c r="AJ25" s="2" t="s">
        <v>17</v>
      </c>
      <c r="AK25" s="2" t="s">
        <v>17</v>
      </c>
      <c r="AL25" s="2" t="s">
        <v>17</v>
      </c>
    </row>
    <row r="26" spans="2:38" ht="13.5" thickBot="1" x14ac:dyDescent="0.25">
      <c r="B26" s="11" t="s">
        <v>12</v>
      </c>
      <c r="C26" s="9" t="s">
        <v>13</v>
      </c>
      <c r="D26" s="9" t="s">
        <v>13</v>
      </c>
      <c r="E26" s="9" t="s">
        <v>13</v>
      </c>
      <c r="F26" s="9" t="s">
        <v>13</v>
      </c>
      <c r="G26" s="9" t="s">
        <v>13</v>
      </c>
      <c r="H26" s="2"/>
      <c r="I26" s="2"/>
      <c r="J26" s="2"/>
      <c r="K26" s="2"/>
      <c r="L26" s="11" t="s">
        <v>12</v>
      </c>
      <c r="M26" s="9" t="s">
        <v>13</v>
      </c>
      <c r="N26" s="9" t="s">
        <v>13</v>
      </c>
      <c r="O26" s="9" t="s">
        <v>13</v>
      </c>
      <c r="P26" s="9" t="s">
        <v>13</v>
      </c>
      <c r="Q26" s="9" t="s">
        <v>13</v>
      </c>
      <c r="R26" s="9" t="s">
        <v>13</v>
      </c>
      <c r="S26" s="11" t="s">
        <v>13</v>
      </c>
      <c r="T26" s="9" t="s">
        <v>13</v>
      </c>
      <c r="U26" s="9" t="s">
        <v>13</v>
      </c>
      <c r="V26" s="9" t="s">
        <v>13</v>
      </c>
      <c r="W26" s="9" t="s">
        <v>13</v>
      </c>
      <c r="X26" s="9" t="s">
        <v>13</v>
      </c>
      <c r="Y26" s="9" t="s">
        <v>13</v>
      </c>
      <c r="Z26" s="9" t="s">
        <v>13</v>
      </c>
      <c r="AA26" s="9" t="s">
        <v>13</v>
      </c>
      <c r="AB26" s="9" t="s">
        <v>13</v>
      </c>
      <c r="AC26" s="9" t="s">
        <v>13</v>
      </c>
      <c r="AD26" s="9" t="s">
        <v>13</v>
      </c>
      <c r="AE26" s="9" t="s">
        <v>13</v>
      </c>
      <c r="AF26" s="9" t="s">
        <v>13</v>
      </c>
      <c r="AG26" s="9" t="s">
        <v>13</v>
      </c>
      <c r="AH26" s="9" t="s">
        <v>13</v>
      </c>
      <c r="AI26" s="9" t="s">
        <v>13</v>
      </c>
      <c r="AJ26" s="9" t="s">
        <v>13</v>
      </c>
      <c r="AK26" s="9" t="s">
        <v>13</v>
      </c>
      <c r="AL26" s="9" t="s">
        <v>13</v>
      </c>
    </row>
    <row r="27" spans="2:38" x14ac:dyDescent="0.2">
      <c r="B27" s="10">
        <v>60</v>
      </c>
      <c r="C27" s="3">
        <f>C14/$I$14-1</f>
        <v>-3.7012368140321161E-4</v>
      </c>
      <c r="D27" s="3">
        <f t="shared" ref="D27:G27" si="8">D14/$I$14-1</f>
        <v>7.6177563442270113E-4</v>
      </c>
      <c r="E27" s="3">
        <f t="shared" si="8"/>
        <v>-7.9087210222383852E-4</v>
      </c>
      <c r="F27" s="3">
        <f t="shared" si="8"/>
        <v>-9.4857599589270869E-5</v>
      </c>
      <c r="G27" s="3">
        <f t="shared" si="8"/>
        <v>4.9407774879406396E-4</v>
      </c>
      <c r="H27" s="17"/>
      <c r="L27" s="10">
        <v>60</v>
      </c>
      <c r="M27" s="48">
        <f t="shared" ref="M27:T27" si="9">M14/$I$14-1</f>
        <v>7.974117267945946E-4</v>
      </c>
      <c r="N27" s="48">
        <f t="shared" si="9"/>
        <v>6.9872896836054021E-3</v>
      </c>
      <c r="O27" s="48">
        <f t="shared" si="9"/>
        <v>4.9924511351349121E-3</v>
      </c>
      <c r="P27" s="48">
        <f t="shared" si="9"/>
        <v>7.1088296689603148E-4</v>
      </c>
      <c r="Q27" s="48">
        <f t="shared" si="9"/>
        <v>6.5360427754128647E-3</v>
      </c>
      <c r="R27" s="48">
        <f t="shared" si="9"/>
        <v>7.1913679009925069E-3</v>
      </c>
      <c r="S27" s="130">
        <f t="shared" si="9"/>
        <v>7.1552316504175373E-3</v>
      </c>
      <c r="T27" s="48">
        <f t="shared" si="9"/>
        <v>1.2233594571841921E-2</v>
      </c>
      <c r="U27" s="48">
        <f t="shared" ref="U27:V27" si="10">U14/$I$14-1</f>
        <v>6.9677043259246396E-3</v>
      </c>
      <c r="V27" s="48">
        <f t="shared" si="10"/>
        <v>4.496910722754599E-3</v>
      </c>
      <c r="W27" s="48">
        <f>W14/$I$14-1</f>
        <v>7.3998157960049049E-3</v>
      </c>
      <c r="X27" s="48">
        <f t="shared" ref="X27:AB27" si="11">X14/$I$14-1</f>
        <v>5.9733302203826E-3</v>
      </c>
      <c r="Y27" s="48">
        <f t="shared" si="11"/>
        <v>5.1637635098715773E-3</v>
      </c>
      <c r="Z27" s="48">
        <f t="shared" si="11"/>
        <v>5.0841167812303301E-3</v>
      </c>
      <c r="AA27" s="48">
        <f t="shared" si="11"/>
        <v>4.9316233634211226E-3</v>
      </c>
      <c r="AB27" s="48">
        <f t="shared" si="11"/>
        <v>5.443665899156569E-3</v>
      </c>
      <c r="AC27" s="48">
        <f t="shared" ref="AC27:AD27" si="12">AC14/$I$14-1</f>
        <v>2.9703958418154652E-3</v>
      </c>
      <c r="AD27" s="48">
        <f t="shared" si="12"/>
        <v>8.1744327949746509E-3</v>
      </c>
      <c r="AE27" s="48">
        <f t="shared" ref="AE27:AH27" si="13">AE14/$I$14-1</f>
        <v>5.3403871930948199E-3</v>
      </c>
      <c r="AF27" s="48">
        <f t="shared" ref="AF27:AG27" si="14">AF14/$I$14-1</f>
        <v>3.7199787643942273E-3</v>
      </c>
      <c r="AG27" s="48">
        <f t="shared" si="14"/>
        <v>6.0742749405757746E-3</v>
      </c>
      <c r="AH27" s="48">
        <f t="shared" si="13"/>
        <v>6.017025520830499E-3</v>
      </c>
      <c r="AI27" s="48">
        <f t="shared" ref="AI27:AL27" si="15">AI14/$I$14-1</f>
        <v>-1</v>
      </c>
      <c r="AJ27" s="48">
        <f t="shared" si="15"/>
        <v>-1</v>
      </c>
      <c r="AK27" s="48">
        <f t="shared" si="15"/>
        <v>-1</v>
      </c>
      <c r="AL27" s="48">
        <f t="shared" si="15"/>
        <v>-1</v>
      </c>
    </row>
    <row r="28" spans="2:38" x14ac:dyDescent="0.2">
      <c r="B28" s="10">
        <v>70</v>
      </c>
      <c r="C28" s="3">
        <f>C15/$I$15-1</f>
        <v>-9.6957040572809294E-4</v>
      </c>
      <c r="D28" s="3">
        <f t="shared" ref="D28:G28" si="16">D15/$I$15-1</f>
        <v>3.9777247414463091E-4</v>
      </c>
      <c r="E28" s="3">
        <f t="shared" si="16"/>
        <v>1.4916467780423659E-4</v>
      </c>
      <c r="F28" s="3">
        <f t="shared" si="16"/>
        <v>-2.2374701670657693E-4</v>
      </c>
      <c r="G28" s="3">
        <f t="shared" si="16"/>
        <v>6.4638027048524727E-4</v>
      </c>
      <c r="H28" s="17"/>
      <c r="L28" s="10">
        <v>70</v>
      </c>
      <c r="M28" s="48">
        <f>M15/$I$15-1</f>
        <v>1.735120021699732E-4</v>
      </c>
      <c r="N28" s="48">
        <f>N15/$I$15-1</f>
        <v>4.3535820802222958E-3</v>
      </c>
      <c r="O28" s="48"/>
      <c r="P28" s="48">
        <f t="shared" ref="P28:W28" si="17">P15/$I$15-1</f>
        <v>1.2208574036720599E-3</v>
      </c>
      <c r="Q28" s="48">
        <f t="shared" si="17"/>
        <v>7.4605549031458995E-3</v>
      </c>
      <c r="R28" s="48">
        <f t="shared" si="17"/>
        <v>4.5248204448180562E-3</v>
      </c>
      <c r="S28" s="130">
        <f t="shared" si="17"/>
        <v>5.088909460386315E-3</v>
      </c>
      <c r="T28" s="48">
        <f t="shared" si="17"/>
        <v>1.1491277630101271E-2</v>
      </c>
      <c r="U28" s="48">
        <f t="shared" si="17"/>
        <v>6.4918982276338522E-3</v>
      </c>
      <c r="V28" s="48">
        <f t="shared" si="17"/>
        <v>5.5723229542667951E-3</v>
      </c>
      <c r="W28" s="48">
        <f t="shared" si="17"/>
        <v>3.3864952795052972E-3</v>
      </c>
      <c r="X28" s="48">
        <f t="shared" ref="X28:AB28" si="18">X15/$I$15-1</f>
        <v>3.0533509616326171E-3</v>
      </c>
      <c r="Y28" s="48">
        <f t="shared" si="18"/>
        <v>4.5972983943720624E-3</v>
      </c>
      <c r="Z28" s="48">
        <f t="shared" si="18"/>
        <v>2.2921007808636151E-3</v>
      </c>
      <c r="AA28" s="48">
        <f t="shared" si="18"/>
        <v>2.1858244474119992E-3</v>
      </c>
      <c r="AB28" s="48">
        <f t="shared" si="18"/>
        <v>5.079698753021944E-3</v>
      </c>
      <c r="AC28" s="48">
        <f t="shared" ref="AC28:AD28" si="19">AC15/$I$15-1</f>
        <v>1.9584536730457014E-3</v>
      </c>
      <c r="AD28" s="48">
        <f t="shared" si="19"/>
        <v>2.9424014783008268E-3</v>
      </c>
      <c r="AE28" s="48">
        <f t="shared" ref="AE28:AH28" si="20">AE15/$I$15-1</f>
        <v>3.1849594112181023E-3</v>
      </c>
      <c r="AF28" s="48">
        <f t="shared" ref="AF28:AG28" si="21">AF15/$I$15-1</f>
        <v>2.3192457009444389E-3</v>
      </c>
      <c r="AG28" s="48">
        <f t="shared" si="21"/>
        <v>3.4075286673451721E-3</v>
      </c>
      <c r="AH28" s="48">
        <f t="shared" si="20"/>
        <v>3.3133935913811641E-3</v>
      </c>
      <c r="AI28" s="48">
        <f t="shared" ref="AI28:AL28" si="22">AI15/$I$15-1</f>
        <v>-1</v>
      </c>
      <c r="AJ28" s="48">
        <f t="shared" si="22"/>
        <v>-1</v>
      </c>
      <c r="AK28" s="48">
        <f t="shared" si="22"/>
        <v>-1</v>
      </c>
      <c r="AL28" s="48">
        <f t="shared" si="22"/>
        <v>-1</v>
      </c>
    </row>
    <row r="29" spans="2:38" x14ac:dyDescent="0.2">
      <c r="B29" s="10">
        <v>100</v>
      </c>
      <c r="C29" s="3">
        <f>C16/$I$16-1</f>
        <v>-1.2267138333380556E-3</v>
      </c>
      <c r="D29" s="3">
        <f t="shared" ref="D29:G29" si="23">D16/$I$16-1</f>
        <v>1.9969760077609422E-4</v>
      </c>
      <c r="E29" s="3">
        <f t="shared" si="23"/>
        <v>5.7056457364534907E-5</v>
      </c>
      <c r="F29" s="3">
        <f t="shared" si="23"/>
        <v>6.2762103101010602E-4</v>
      </c>
      <c r="G29" s="3">
        <f t="shared" si="23"/>
        <v>3.4233874418743149E-4</v>
      </c>
      <c r="H29" s="17"/>
      <c r="L29" s="10">
        <v>100</v>
      </c>
      <c r="M29" s="48">
        <f t="shared" ref="M29:N29" si="24">M16/$I$16-1</f>
        <v>-3.8023734452607982E-4</v>
      </c>
      <c r="N29" s="48">
        <f t="shared" si="24"/>
        <v>6.4306172081818325E-3</v>
      </c>
      <c r="O29" s="48">
        <f t="shared" ref="O29:P29" si="25">O16/$I$16-1</f>
        <v>1.616921318711606E-3</v>
      </c>
      <c r="P29" s="48">
        <f t="shared" si="25"/>
        <v>3.2313527416016896E-3</v>
      </c>
      <c r="Q29" s="48">
        <f t="shared" ref="Q29:R29" si="26">Q16/$I$16-1</f>
        <v>8.4783137657005181E-3</v>
      </c>
      <c r="R29" s="48">
        <f t="shared" si="26"/>
        <v>6.7842901307315628E-3</v>
      </c>
      <c r="S29" s="130">
        <f t="shared" ref="S29:T29" si="27">S16/$I$16-1</f>
        <v>4.9725613388260648E-3</v>
      </c>
      <c r="T29" s="48">
        <f t="shared" si="27"/>
        <v>1.2125286472973063E-2</v>
      </c>
      <c r="U29" s="48">
        <f t="shared" ref="U29:W29" si="28">U16/$I$16-1</f>
        <v>6.4444393019293944E-3</v>
      </c>
      <c r="V29" s="48">
        <f t="shared" si="28"/>
        <v>5.2009462873341405E-3</v>
      </c>
      <c r="W29" s="48">
        <f t="shared" si="28"/>
        <v>2.5024037485088524E-3</v>
      </c>
      <c r="X29" s="48">
        <f t="shared" ref="X29:AB29" si="29">X16/$I$16-1</f>
        <v>4.5202719761423538E-3</v>
      </c>
      <c r="Y29" s="48">
        <f t="shared" si="29"/>
        <v>5.4539748318478409E-3</v>
      </c>
      <c r="Z29" s="48">
        <f t="shared" si="29"/>
        <v>2.679748756887701E-3</v>
      </c>
      <c r="AA29" s="48">
        <f t="shared" si="29"/>
        <v>2.8832972239518639E-3</v>
      </c>
      <c r="AB29" s="48">
        <f t="shared" si="29"/>
        <v>7.1772840469737087E-3</v>
      </c>
      <c r="AC29" s="48">
        <f t="shared" ref="AC29" si="30">AC16/$I$16-1</f>
        <v>1.4708567980377119E-3</v>
      </c>
      <c r="AD29" s="48"/>
      <c r="AE29" s="48">
        <f t="shared" ref="AE29:AH29" si="31">AE16/$I$16-1</f>
        <v>2.5451640257101449E-3</v>
      </c>
      <c r="AF29" s="48">
        <f t="shared" ref="AF29:AG29" si="32">AF16/$I$16-1</f>
        <v>9.1212312138488905E-4</v>
      </c>
      <c r="AG29" s="48">
        <f t="shared" si="32"/>
        <v>3.4937797956977601E-3</v>
      </c>
      <c r="AH29" s="48">
        <f t="shared" si="31"/>
        <v>1.9506384400265198E-3</v>
      </c>
      <c r="AI29" s="48">
        <f t="shared" ref="AI29:AL29" si="33">AI16/$I$16-1</f>
        <v>-1</v>
      </c>
      <c r="AJ29" s="48">
        <f t="shared" si="33"/>
        <v>-1</v>
      </c>
      <c r="AK29" s="48">
        <f t="shared" si="33"/>
        <v>-1</v>
      </c>
      <c r="AL29" s="48">
        <f t="shared" si="33"/>
        <v>-1</v>
      </c>
    </row>
    <row r="30" spans="2:38" x14ac:dyDescent="0.2">
      <c r="B30" s="10">
        <v>120</v>
      </c>
      <c r="C30" s="3">
        <f>C17/$I$17-1</f>
        <v>4.7486199323332201E-4</v>
      </c>
      <c r="D30" s="3">
        <f t="shared" ref="D30:G30" si="34">D17/$I$17-1</f>
        <v>-1.1871549830821948E-4</v>
      </c>
      <c r="E30" s="3">
        <f t="shared" si="34"/>
        <v>1.7807324746255127E-4</v>
      </c>
      <c r="F30" s="3">
        <f t="shared" si="34"/>
        <v>-2.6710987119360485E-4</v>
      </c>
      <c r="G30" s="3">
        <f t="shared" si="34"/>
        <v>-2.6710987119360485E-4</v>
      </c>
      <c r="H30" s="17"/>
      <c r="L30" s="10">
        <v>120</v>
      </c>
      <c r="M30" s="48">
        <f>M17/$I$17-1</f>
        <v>-8.1163207825696304E-5</v>
      </c>
      <c r="N30" s="48">
        <f>N17/$I$17-1</f>
        <v>5.2799435403025896E-3</v>
      </c>
      <c r="O30" s="48"/>
      <c r="P30" s="48">
        <f t="shared" ref="P30:W30" si="35">P17/$I$17-1</f>
        <v>1.9849608167989974E-3</v>
      </c>
      <c r="Q30" s="48">
        <f t="shared" si="35"/>
        <v>8.2798109546575738E-3</v>
      </c>
      <c r="R30" s="48">
        <f t="shared" si="35"/>
        <v>4.0271047618882783E-3</v>
      </c>
      <c r="S30" s="130">
        <f t="shared" si="35"/>
        <v>5.0886592340477765E-3</v>
      </c>
      <c r="T30" s="48">
        <f t="shared" si="35"/>
        <v>1.286987246657656E-2</v>
      </c>
      <c r="U30" s="48">
        <f t="shared" si="35"/>
        <v>6.1773562248550462E-3</v>
      </c>
      <c r="V30" s="48">
        <f t="shared" si="35"/>
        <v>5.3374907889556233E-3</v>
      </c>
      <c r="W30" s="48">
        <f t="shared" si="35"/>
        <v>3.284691103563997E-3</v>
      </c>
      <c r="X30" s="48">
        <f t="shared" ref="X30:AB30" si="36">X17/$I$17-1</f>
        <v>3.6455593961197685E-3</v>
      </c>
      <c r="Y30" s="48">
        <f t="shared" si="36"/>
        <v>5.8559130058262188E-3</v>
      </c>
      <c r="Z30" s="48">
        <f t="shared" si="36"/>
        <v>2.1638967366666151E-3</v>
      </c>
      <c r="AA30" s="48">
        <f t="shared" si="36"/>
        <v>1.4433424207924705E-3</v>
      </c>
      <c r="AB30" s="48">
        <f t="shared" si="36"/>
        <v>8.3391581980023499E-3</v>
      </c>
      <c r="AC30" s="48">
        <f t="shared" ref="AC30" si="37">AC17/$I$17-1</f>
        <v>-1.4392838242635042E-3</v>
      </c>
      <c r="AD30" s="48"/>
      <c r="AE30" s="48">
        <f t="shared" ref="AE30:AH30" si="38">AE17/$I$17-1</f>
        <v>-1.0842902256520404E-3</v>
      </c>
      <c r="AF30" s="48">
        <f t="shared" ref="AF30:AG30" si="39">AF17/$I$17-1</f>
        <v>-1.5581247193564574E-3</v>
      </c>
      <c r="AG30" s="48">
        <f t="shared" si="39"/>
        <v>3.7221558231708141E-3</v>
      </c>
      <c r="AH30" s="48">
        <f t="shared" si="38"/>
        <v>1.4295530381747135E-3</v>
      </c>
      <c r="AI30" s="48">
        <f t="shared" ref="AI30:AL30" si="40">AI17/$I$17-1</f>
        <v>-1</v>
      </c>
      <c r="AJ30" s="48">
        <f t="shared" si="40"/>
        <v>-1</v>
      </c>
      <c r="AK30" s="48">
        <f t="shared" si="40"/>
        <v>-1</v>
      </c>
      <c r="AL30" s="48">
        <f t="shared" si="40"/>
        <v>-1</v>
      </c>
    </row>
    <row r="31" spans="2:38" x14ac:dyDescent="0.2">
      <c r="B31" s="10">
        <v>150</v>
      </c>
      <c r="C31" s="3">
        <f>C18/$I$18-1</f>
        <v>-6.6052181223186235E-4</v>
      </c>
      <c r="D31" s="3">
        <f t="shared" ref="D31:G31" si="41">D18/$I$18-1</f>
        <v>-1.2609961869878283E-3</v>
      </c>
      <c r="E31" s="3">
        <f t="shared" si="41"/>
        <v>3.9030834359121691E-4</v>
      </c>
      <c r="F31" s="3">
        <f t="shared" si="41"/>
        <v>1.5912570931033709E-3</v>
      </c>
      <c r="G31" s="3">
        <f t="shared" si="41"/>
        <v>-6.0047437475674315E-5</v>
      </c>
      <c r="H31" s="17"/>
      <c r="L31" s="10">
        <v>150</v>
      </c>
      <c r="M31" s="48">
        <f t="shared" ref="M31:N31" si="42">M18/$I$18-1</f>
        <v>-2.5841875480581145E-4</v>
      </c>
      <c r="N31" s="48">
        <f t="shared" si="42"/>
        <v>5.2541644864971815E-3</v>
      </c>
      <c r="O31" s="48">
        <f t="shared" ref="O31:P31" si="43">O18/$I$18-1</f>
        <v>1.3569237519892585E-3</v>
      </c>
      <c r="P31" s="48">
        <f t="shared" si="43"/>
        <v>2.007750733762137E-3</v>
      </c>
      <c r="Q31" s="48">
        <f t="shared" ref="Q31:R31" si="44">Q18/$I$18-1</f>
        <v>6.9591187100734864E-3</v>
      </c>
      <c r="R31" s="48">
        <f t="shared" si="44"/>
        <v>4.6528551480173874E-3</v>
      </c>
      <c r="S31" s="130">
        <f t="shared" ref="S31:T31" si="45">S18/$I$18-1</f>
        <v>4.9131335209724458E-3</v>
      </c>
      <c r="T31" s="48">
        <f t="shared" si="45"/>
        <v>1.4339785052064791E-2</v>
      </c>
      <c r="U31" s="48">
        <f t="shared" ref="U31:W31" si="46">U18/$I$18-1</f>
        <v>6.6500091324321886E-3</v>
      </c>
      <c r="V31" s="48">
        <f t="shared" si="46"/>
        <v>4.5216992035563841E-3</v>
      </c>
      <c r="W31" s="48">
        <f t="shared" si="46"/>
        <v>1.8450681566235527E-3</v>
      </c>
      <c r="X31" s="48">
        <f t="shared" ref="X31:AB31" si="47">X18/$I$18-1</f>
        <v>3.5748043297483267E-3</v>
      </c>
      <c r="Y31" s="48">
        <f t="shared" si="47"/>
        <v>4.9942727829748179E-3</v>
      </c>
      <c r="Z31" s="48">
        <f t="shared" si="47"/>
        <v>1.3461009271773516E-3</v>
      </c>
      <c r="AA31" s="48">
        <f t="shared" si="47"/>
        <v>1.4348915631168246E-4</v>
      </c>
      <c r="AB31" s="48">
        <f t="shared" si="47"/>
        <v>9.6004926294241955E-3</v>
      </c>
      <c r="AC31" s="48">
        <f t="shared" ref="AC31:AD31" si="48">AC18/$I$18-1</f>
        <v>-2.9673432445191938E-3</v>
      </c>
      <c r="AD31" s="48">
        <f t="shared" si="48"/>
        <v>-1.9716675634811054E-3</v>
      </c>
      <c r="AE31" s="48">
        <f t="shared" ref="AE31:AH31" si="49">AE18/$I$18-1</f>
        <v>-2.8875211435080983E-3</v>
      </c>
      <c r="AF31" s="48">
        <f t="shared" ref="AF31:AG31" si="50">AF18/$I$18-1</f>
        <v>-3.8306303636158612E-3</v>
      </c>
      <c r="AG31" s="48">
        <f t="shared" si="50"/>
        <v>3.5900416268421775E-3</v>
      </c>
      <c r="AH31" s="48">
        <f t="shared" si="49"/>
        <v>-2.7485833929297154E-4</v>
      </c>
      <c r="AI31" s="48">
        <f t="shared" ref="AI31:AL31" si="51">AI18/$I$18-1</f>
        <v>-1</v>
      </c>
      <c r="AJ31" s="48">
        <f t="shared" si="51"/>
        <v>-1</v>
      </c>
      <c r="AK31" s="48">
        <f t="shared" si="51"/>
        <v>-1</v>
      </c>
      <c r="AL31" s="48">
        <f t="shared" si="51"/>
        <v>-1</v>
      </c>
    </row>
    <row r="32" spans="2:38" x14ac:dyDescent="0.2">
      <c r="B32" s="10">
        <v>170</v>
      </c>
      <c r="C32" s="3">
        <f>C19/$I$19-1</f>
        <v>-7.8005460382224445E-4</v>
      </c>
      <c r="D32" s="3">
        <f t="shared" ref="D32:G32" si="52">D19/$I$19-1</f>
        <v>-1.0800756052923299E-3</v>
      </c>
      <c r="E32" s="3">
        <f t="shared" si="52"/>
        <v>-9.3006510455728719E-4</v>
      </c>
      <c r="F32" s="3">
        <f t="shared" si="52"/>
        <v>1.7701239086735931E-3</v>
      </c>
      <c r="G32" s="3">
        <f t="shared" si="52"/>
        <v>1.0200714049983794E-3</v>
      </c>
      <c r="H32" s="17"/>
      <c r="L32" s="10">
        <v>170</v>
      </c>
      <c r="M32" s="48">
        <f t="shared" ref="M32:T32" si="53">M19/$I$19-1</f>
        <v>-2.7008811193278692E-3</v>
      </c>
      <c r="N32" s="48">
        <f t="shared" si="53"/>
        <v>4.6245142591281319E-3</v>
      </c>
      <c r="O32" s="48">
        <f t="shared" si="53"/>
        <v>2.125327655779774E-3</v>
      </c>
      <c r="P32" s="48">
        <f t="shared" si="53"/>
        <v>2.5433400857983735E-3</v>
      </c>
      <c r="Q32" s="48">
        <f t="shared" si="53"/>
        <v>8.1158060929866771E-3</v>
      </c>
      <c r="R32" s="48">
        <f t="shared" si="53"/>
        <v>4.40144579175894E-3</v>
      </c>
      <c r="S32" s="130">
        <f t="shared" si="53"/>
        <v>4.0380107758148931E-3</v>
      </c>
      <c r="T32" s="48">
        <f t="shared" si="53"/>
        <v>1.1586384980434072E-2</v>
      </c>
      <c r="U32" s="48">
        <f t="shared" ref="U32:W32" si="54">U19/$I$19-1</f>
        <v>4.7376725101693218E-3</v>
      </c>
      <c r="V32" s="48">
        <f t="shared" si="54"/>
        <v>4.2723335267753626E-3</v>
      </c>
      <c r="W32" s="48">
        <f t="shared" si="54"/>
        <v>2.8764518028066011E-3</v>
      </c>
      <c r="X32" s="48">
        <f t="shared" ref="X32:AB32" si="55">X19/$I$19-1</f>
        <v>2.8274473962033309E-3</v>
      </c>
      <c r="Y32" s="48">
        <f t="shared" si="55"/>
        <v>4.166921701664883E-3</v>
      </c>
      <c r="Z32" s="48">
        <f t="shared" si="55"/>
        <v>1.0057163866139529E-3</v>
      </c>
      <c r="AA32" s="48">
        <f t="shared" si="55"/>
        <v>1.392321177734468E-3</v>
      </c>
      <c r="AB32" s="48">
        <f t="shared" si="55"/>
        <v>8.3777144941032944E-3</v>
      </c>
      <c r="AC32" s="48">
        <f t="shared" ref="AC32" si="56">AC19/$I$19-1</f>
        <v>-2.8229997735389478E-3</v>
      </c>
      <c r="AD32" s="48"/>
      <c r="AE32" s="48">
        <f t="shared" ref="AE32:AH32" si="57">AE19/$I$19-1</f>
        <v>-2.7643507990573468E-3</v>
      </c>
      <c r="AF32" s="48">
        <f t="shared" ref="AF32:AG32" si="58">AF19/$I$19-1</f>
        <v>-4.9613129447046989E-3</v>
      </c>
      <c r="AG32" s="48">
        <f t="shared" si="58"/>
        <v>2.7892483472320428E-3</v>
      </c>
      <c r="AH32" s="48">
        <f t="shared" si="57"/>
        <v>3.1076999208456968E-5</v>
      </c>
      <c r="AI32" s="48">
        <f t="shared" ref="AI32:AL32" si="59">AI19/$I$19-1</f>
        <v>-1</v>
      </c>
      <c r="AJ32" s="48">
        <f t="shared" si="59"/>
        <v>-1</v>
      </c>
      <c r="AK32" s="48">
        <f t="shared" si="59"/>
        <v>-1</v>
      </c>
      <c r="AL32" s="48">
        <f t="shared" si="59"/>
        <v>-1</v>
      </c>
    </row>
    <row r="33" spans="2:38" x14ac:dyDescent="0.2">
      <c r="B33" s="10">
        <v>200</v>
      </c>
      <c r="C33" s="3">
        <f>C20/$I$20-1</f>
        <v>-1.6175413371676273E-3</v>
      </c>
      <c r="D33" s="3">
        <f t="shared" ref="D33:G33" si="60">D20/$I$20-1</f>
        <v>-8.6867960699743563E-4</v>
      </c>
      <c r="E33" s="3">
        <f t="shared" si="60"/>
        <v>7.7881619937691937E-4</v>
      </c>
      <c r="F33" s="3">
        <f t="shared" si="60"/>
        <v>2.1267673136831089E-3</v>
      </c>
      <c r="G33" s="3">
        <f t="shared" si="60"/>
        <v>-4.1936256889540946E-4</v>
      </c>
      <c r="H33" s="17"/>
      <c r="L33" s="10">
        <v>200</v>
      </c>
      <c r="M33" s="48">
        <f>M20/$I$20-1</f>
        <v>-1.553113804467543E-3</v>
      </c>
      <c r="N33" s="48">
        <f>N20/$I$19-1</f>
        <v>6.2251760492644248E-3</v>
      </c>
      <c r="O33" s="48"/>
      <c r="P33" s="48">
        <f t="shared" ref="P33:W33" si="61">P20/$I$19-1</f>
        <v>2.9398414607291201E-3</v>
      </c>
      <c r="Q33" s="48">
        <f t="shared" si="61"/>
        <v>9.7293113847720658E-3</v>
      </c>
      <c r="R33" s="48">
        <f t="shared" si="61"/>
        <v>6.101618286234789E-3</v>
      </c>
      <c r="S33" s="130">
        <f t="shared" si="61"/>
        <v>6.5737503079288384E-3</v>
      </c>
      <c r="T33" s="48">
        <f t="shared" si="61"/>
        <v>1.4078674504083954E-2</v>
      </c>
      <c r="U33" s="48">
        <f t="shared" si="61"/>
        <v>7.6398455214221617E-3</v>
      </c>
      <c r="V33" s="48">
        <f t="shared" si="61"/>
        <v>5.8769407398915341E-3</v>
      </c>
      <c r="W33" s="48">
        <f t="shared" si="61"/>
        <v>4.611539763396566E-3</v>
      </c>
      <c r="X33" s="48">
        <f t="shared" ref="X33:AB33" si="62">X20/$I$19-1</f>
        <v>4.6594549991461065E-3</v>
      </c>
      <c r="Y33" s="48">
        <f t="shared" si="62"/>
        <v>6.3489818907433992E-3</v>
      </c>
      <c r="Z33" s="48">
        <f t="shared" si="62"/>
        <v>5.1254428123665985E-3</v>
      </c>
      <c r="AA33" s="48">
        <f t="shared" si="62"/>
        <v>3.5365493071091159E-3</v>
      </c>
      <c r="AB33" s="48">
        <f t="shared" si="62"/>
        <v>1.0169396461946478E-2</v>
      </c>
      <c r="AC33" s="48">
        <f t="shared" ref="AC33" si="63">AC20/$I$19-1</f>
        <v>-1.1023266505412188E-3</v>
      </c>
      <c r="AD33" s="48"/>
      <c r="AE33" s="48">
        <f t="shared" ref="AE33:AH33" si="64">AE20/$I$19-1</f>
        <v>-2.0165066186750291E-3</v>
      </c>
      <c r="AF33" s="48">
        <f t="shared" ref="AF33:AG33" si="65">AF20/$I$19-1</f>
        <v>-2.4348549597236202E-3</v>
      </c>
      <c r="AG33" s="48">
        <f t="shared" si="65"/>
        <v>4.2663634525625937E-3</v>
      </c>
      <c r="AH33" s="48">
        <f t="shared" si="64"/>
        <v>2.032986666108183E-3</v>
      </c>
      <c r="AI33" s="48">
        <f t="shared" ref="AI33:AL33" si="66">AI20/$I$19-1</f>
        <v>-1</v>
      </c>
      <c r="AJ33" s="48">
        <f t="shared" si="66"/>
        <v>-1</v>
      </c>
      <c r="AK33" s="48">
        <f t="shared" si="66"/>
        <v>-1</v>
      </c>
      <c r="AL33" s="48">
        <f t="shared" si="66"/>
        <v>-1</v>
      </c>
    </row>
    <row r="34" spans="2:38" x14ac:dyDescent="0.2">
      <c r="B34" s="10">
        <v>226</v>
      </c>
      <c r="C34" s="3">
        <f>C21/$I$21-1</f>
        <v>0</v>
      </c>
      <c r="D34" s="3">
        <f>D21/$I$21-1</f>
        <v>-5.9880239520948564E-4</v>
      </c>
      <c r="E34" s="3">
        <f>E21/$I$21-1</f>
        <v>-1.4970059880226039E-4</v>
      </c>
      <c r="F34" s="3">
        <f>F21/$I$21-1</f>
        <v>2.6946107784431295E-3</v>
      </c>
      <c r="G34" s="3">
        <f>G21/$I$21-1</f>
        <v>-1.9461077844310504E-3</v>
      </c>
      <c r="H34" s="17"/>
      <c r="L34" s="10">
        <v>226</v>
      </c>
      <c r="M34" s="48">
        <f t="shared" ref="M34:T34" si="67">M21/$I$21-1</f>
        <v>-9.3797776937920574E-4</v>
      </c>
      <c r="N34" s="48">
        <f t="shared" si="67"/>
        <v>3.9758343524631812E-3</v>
      </c>
      <c r="O34" s="48">
        <f t="shared" si="67"/>
        <v>1.2325514120969938E-3</v>
      </c>
      <c r="P34" s="48">
        <f t="shared" si="67"/>
        <v>9.1008242788381821E-4</v>
      </c>
      <c r="Q34" s="48">
        <f t="shared" si="67"/>
        <v>9.3870775726483391E-3</v>
      </c>
      <c r="R34" s="48">
        <f t="shared" si="67"/>
        <v>8.8318186034221924E-3</v>
      </c>
      <c r="S34" s="130">
        <f t="shared" si="67"/>
        <v>5.5970547791994729E-3</v>
      </c>
      <c r="T34" s="48">
        <f t="shared" si="67"/>
        <v>1.1159430628200795E-2</v>
      </c>
      <c r="U34" s="48">
        <f t="shared" ref="U34:W34" si="68">U21/$I$21-1</f>
        <v>4.9591984846473203E-3</v>
      </c>
      <c r="V34" s="48">
        <f t="shared" si="68"/>
        <v>3.2899850922751828E-3</v>
      </c>
      <c r="W34" s="48">
        <f t="shared" si="68"/>
        <v>5.3433382526326678E-3</v>
      </c>
      <c r="X34" s="48">
        <f t="shared" ref="X34:AB34" si="69">X21/$I$21-1</f>
        <v>4.0842207488078763E-3</v>
      </c>
      <c r="Y34" s="48">
        <f t="shared" si="69"/>
        <v>6.364975127950423E-3</v>
      </c>
      <c r="Z34" s="48">
        <f t="shared" si="69"/>
        <v>3.7367303249407069E-3</v>
      </c>
      <c r="AA34" s="48">
        <f t="shared" si="69"/>
        <v>2.9227044637416544E-3</v>
      </c>
      <c r="AB34" s="48">
        <f t="shared" si="69"/>
        <v>9.5276170804627913E-3</v>
      </c>
      <c r="AC34" s="48">
        <f t="shared" ref="AC34:AD34" si="70">AC21/$I$21-1</f>
        <v>-4.4176436855698498E-3</v>
      </c>
      <c r="AD34" s="48">
        <f t="shared" si="70"/>
        <v>-3.8492797831302106E-3</v>
      </c>
      <c r="AE34" s="48">
        <f t="shared" ref="AE34:AH34" si="71">AE21/$I$21-1</f>
        <v>-3.7864192593581869E-3</v>
      </c>
      <c r="AF34" s="48">
        <f t="shared" ref="AF34:AG34" si="72">AF21/$I$21-1</f>
        <v>-3.7502117324292872E-3</v>
      </c>
      <c r="AG34" s="48">
        <f t="shared" si="72"/>
        <v>3.798637437139929E-3</v>
      </c>
      <c r="AH34" s="48">
        <f t="shared" si="71"/>
        <v>9.6720464373745152E-4</v>
      </c>
      <c r="AI34" s="48">
        <f t="shared" ref="AI34:AL34" si="73">AI21/$I$21-1</f>
        <v>-1</v>
      </c>
      <c r="AJ34" s="48">
        <f t="shared" si="73"/>
        <v>-1</v>
      </c>
      <c r="AK34" s="48">
        <f t="shared" si="73"/>
        <v>-1</v>
      </c>
      <c r="AL34" s="48">
        <f t="shared" si="73"/>
        <v>-1</v>
      </c>
    </row>
    <row r="36" spans="2:38" x14ac:dyDescent="0.2">
      <c r="B36" s="35" t="s">
        <v>18</v>
      </c>
      <c r="C36" s="34">
        <f>AVERAGE(C27:C34)</f>
        <v>-6.4370796005722153E-4</v>
      </c>
      <c r="D36" s="34">
        <f t="shared" ref="D36:F36" si="74">AVERAGE(D27:D34)</f>
        <v>-3.210029479314841E-4</v>
      </c>
      <c r="E36" s="34">
        <f t="shared" si="74"/>
        <v>-3.9652359997990883E-5</v>
      </c>
      <c r="F36" s="34">
        <f t="shared" si="74"/>
        <v>1.028083204677982E-3</v>
      </c>
      <c r="G36" s="34">
        <f>AVERAGE(G27:G34)</f>
        <v>-2.3719936691327104E-5</v>
      </c>
      <c r="H36" s="18"/>
      <c r="L36" s="35" t="s">
        <v>18</v>
      </c>
      <c r="M36" s="34">
        <f t="shared" ref="M36:R36" si="75">AVERAGE(M27:M34)</f>
        <v>-6.1760853392095472E-4</v>
      </c>
      <c r="N36" s="34">
        <f t="shared" si="75"/>
        <v>5.3913902074581299E-3</v>
      </c>
      <c r="O36" s="34">
        <f t="shared" si="75"/>
        <v>2.2648350547425089E-3</v>
      </c>
      <c r="P36" s="34">
        <f t="shared" si="75"/>
        <v>1.9436335796427784E-3</v>
      </c>
      <c r="Q36" s="34">
        <f t="shared" si="75"/>
        <v>8.1182545199246781E-3</v>
      </c>
      <c r="R36" s="34">
        <f t="shared" si="75"/>
        <v>5.8144151334829641E-3</v>
      </c>
      <c r="S36" s="131">
        <f t="shared" ref="S36:T36" si="76">AVERAGE(S27:S34)</f>
        <v>5.428413883449168E-3</v>
      </c>
      <c r="T36" s="34">
        <f t="shared" si="76"/>
        <v>1.2485538288284553E-2</v>
      </c>
      <c r="U36" s="34">
        <f t="shared" ref="U36:W36" si="77">AVERAGE(U27:U34)</f>
        <v>6.2585154661267406E-3</v>
      </c>
      <c r="V36" s="34">
        <f t="shared" si="77"/>
        <v>4.8210786644762027E-3</v>
      </c>
      <c r="W36" s="34">
        <f t="shared" si="77"/>
        <v>3.9062254878803049E-3</v>
      </c>
      <c r="X36" s="34">
        <f t="shared" ref="X36:AB36" si="78">AVERAGE(X27:X34)</f>
        <v>4.0423050035228725E-3</v>
      </c>
      <c r="Y36" s="34">
        <f t="shared" si="78"/>
        <v>5.3682626556564028E-3</v>
      </c>
      <c r="Z36" s="34">
        <f t="shared" si="78"/>
        <v>2.9292316883433589E-3</v>
      </c>
      <c r="AA36" s="34">
        <f t="shared" si="78"/>
        <v>2.4298939450592971E-3</v>
      </c>
      <c r="AB36" s="34">
        <f t="shared" si="78"/>
        <v>7.9643784453864164E-3</v>
      </c>
      <c r="AC36" s="34">
        <f t="shared" ref="AC36:AD36" si="79">AVERAGE(AC27:AC34)</f>
        <v>-7.937363581917295E-4</v>
      </c>
      <c r="AD36" s="34">
        <f t="shared" si="79"/>
        <v>1.3239717316660404E-3</v>
      </c>
      <c r="AE36" s="34">
        <f t="shared" ref="AE36:AH36" si="80">AVERAGE(AE27:AE34)</f>
        <v>-1.835721770284543E-4</v>
      </c>
      <c r="AF36" s="34">
        <f t="shared" ref="AF36:AG36" si="81">AVERAGE(AF27:AF34)</f>
        <v>-1.1979733916382962E-3</v>
      </c>
      <c r="AG36" s="34">
        <f t="shared" si="81"/>
        <v>3.892753761320783E-3</v>
      </c>
      <c r="AH36" s="34">
        <f t="shared" si="80"/>
        <v>1.933377570021752E-3</v>
      </c>
      <c r="AI36" s="34">
        <f t="shared" ref="AI36:AL36" si="82">AVERAGE(AI27:AI34)</f>
        <v>-1</v>
      </c>
      <c r="AJ36" s="34">
        <f t="shared" si="82"/>
        <v>-1</v>
      </c>
      <c r="AK36" s="34">
        <f t="shared" si="82"/>
        <v>-1</v>
      </c>
      <c r="AL36" s="34">
        <f t="shared" si="82"/>
        <v>-1</v>
      </c>
    </row>
    <row r="37" spans="2:38" x14ac:dyDescent="0.2">
      <c r="B37" s="10" t="s">
        <v>19</v>
      </c>
      <c r="C37" s="4">
        <f>MIN(C27:C34)</f>
        <v>-1.6175413371676273E-3</v>
      </c>
      <c r="D37" s="4">
        <f t="shared" ref="D37:F37" si="83">MIN(D27:D34)</f>
        <v>-1.2609961869878283E-3</v>
      </c>
      <c r="E37" s="4">
        <f t="shared" si="83"/>
        <v>-9.3006510455728719E-4</v>
      </c>
      <c r="F37" s="4">
        <f t="shared" si="83"/>
        <v>-2.6710987119360485E-4</v>
      </c>
      <c r="G37" s="4">
        <f>MIN(G27:G34)</f>
        <v>-1.9461077844310504E-3</v>
      </c>
      <c r="H37" s="4"/>
      <c r="L37" s="10" t="s">
        <v>19</v>
      </c>
      <c r="M37" s="4">
        <f>MIN(M27:M34)</f>
        <v>-2.7008811193278692E-3</v>
      </c>
      <c r="N37" s="4">
        <f t="shared" ref="N37:P37" si="84">MIN(N27:N34)</f>
        <v>3.9758343524631812E-3</v>
      </c>
      <c r="O37" s="4">
        <f t="shared" si="84"/>
        <v>1.2325514120969938E-3</v>
      </c>
      <c r="P37" s="4">
        <f t="shared" si="84"/>
        <v>7.1088296689603148E-4</v>
      </c>
      <c r="Q37" s="4">
        <f t="shared" ref="Q37:W37" si="85">MIN(Q27:Q34)</f>
        <v>6.5360427754128647E-3</v>
      </c>
      <c r="R37" s="4">
        <f t="shared" si="85"/>
        <v>4.0271047618882783E-3</v>
      </c>
      <c r="S37" s="132">
        <f t="shared" si="85"/>
        <v>4.0380107758148931E-3</v>
      </c>
      <c r="T37" s="4">
        <f t="shared" si="85"/>
        <v>1.1159430628200795E-2</v>
      </c>
      <c r="U37" s="4">
        <f t="shared" si="85"/>
        <v>4.7376725101693218E-3</v>
      </c>
      <c r="V37" s="4">
        <f t="shared" si="85"/>
        <v>3.2899850922751828E-3</v>
      </c>
      <c r="W37" s="4">
        <f t="shared" si="85"/>
        <v>1.8450681566235527E-3</v>
      </c>
      <c r="X37" s="4">
        <f t="shared" ref="X37:AB37" si="86">MIN(X27:X34)</f>
        <v>2.8274473962033309E-3</v>
      </c>
      <c r="Y37" s="4">
        <f t="shared" si="86"/>
        <v>4.166921701664883E-3</v>
      </c>
      <c r="Z37" s="4">
        <f t="shared" si="86"/>
        <v>1.0057163866139529E-3</v>
      </c>
      <c r="AA37" s="4">
        <f t="shared" si="86"/>
        <v>1.4348915631168246E-4</v>
      </c>
      <c r="AB37" s="4">
        <f t="shared" si="86"/>
        <v>5.079698753021944E-3</v>
      </c>
      <c r="AC37" s="4">
        <f t="shared" ref="AC37:AD37" si="87">MIN(AC27:AC34)</f>
        <v>-4.4176436855698498E-3</v>
      </c>
      <c r="AD37" s="4">
        <f t="shared" si="87"/>
        <v>-3.8492797831302106E-3</v>
      </c>
      <c r="AE37" s="4">
        <f t="shared" ref="AE37:AH37" si="88">MIN(AE27:AE34)</f>
        <v>-3.7864192593581869E-3</v>
      </c>
      <c r="AF37" s="4">
        <f t="shared" ref="AF37:AG37" si="89">MIN(AF27:AF34)</f>
        <v>-4.9613129447046989E-3</v>
      </c>
      <c r="AG37" s="4">
        <f t="shared" si="89"/>
        <v>2.7892483472320428E-3</v>
      </c>
      <c r="AH37" s="4">
        <f t="shared" si="88"/>
        <v>-2.7485833929297154E-4</v>
      </c>
      <c r="AI37" s="4">
        <f t="shared" ref="AI37:AL37" si="90">MIN(AI27:AI34)</f>
        <v>-1</v>
      </c>
      <c r="AJ37" s="4">
        <f t="shared" si="90"/>
        <v>-1</v>
      </c>
      <c r="AK37" s="4">
        <f t="shared" si="90"/>
        <v>-1</v>
      </c>
      <c r="AL37" s="4">
        <f t="shared" si="90"/>
        <v>-1</v>
      </c>
    </row>
    <row r="38" spans="2:38" x14ac:dyDescent="0.2">
      <c r="B38" s="10" t="s">
        <v>20</v>
      </c>
      <c r="C38" s="4">
        <f>MAX(C27:C34)</f>
        <v>4.7486199323332201E-4</v>
      </c>
      <c r="D38" s="4">
        <f t="shared" ref="D38:F38" si="91">MAX(D27:D34)</f>
        <v>7.6177563442270113E-4</v>
      </c>
      <c r="E38" s="4">
        <f t="shared" si="91"/>
        <v>7.7881619937691937E-4</v>
      </c>
      <c r="F38" s="4">
        <f t="shared" si="91"/>
        <v>2.6946107784431295E-3</v>
      </c>
      <c r="G38" s="4">
        <f>MAX(G27:G34)</f>
        <v>1.0200714049983794E-3</v>
      </c>
      <c r="H38" s="4"/>
      <c r="L38" s="10" t="s">
        <v>20</v>
      </c>
      <c r="M38" s="4">
        <f>MAX(M27:M34)</f>
        <v>7.974117267945946E-4</v>
      </c>
      <c r="N38" s="4">
        <f t="shared" ref="N38:P38" si="92">MAX(N27:N34)</f>
        <v>6.9872896836054021E-3</v>
      </c>
      <c r="O38" s="4">
        <f t="shared" si="92"/>
        <v>4.9924511351349121E-3</v>
      </c>
      <c r="P38" s="4">
        <f t="shared" si="92"/>
        <v>3.2313527416016896E-3</v>
      </c>
      <c r="Q38" s="4">
        <f t="shared" ref="Q38:W38" si="93">MAX(Q27:Q34)</f>
        <v>9.7293113847720658E-3</v>
      </c>
      <c r="R38" s="4">
        <f t="shared" si="93"/>
        <v>8.8318186034221924E-3</v>
      </c>
      <c r="S38" s="132">
        <f t="shared" si="93"/>
        <v>7.1552316504175373E-3</v>
      </c>
      <c r="T38" s="4">
        <f t="shared" si="93"/>
        <v>1.4339785052064791E-2</v>
      </c>
      <c r="U38" s="4">
        <f t="shared" si="93"/>
        <v>7.6398455214221617E-3</v>
      </c>
      <c r="V38" s="4">
        <f t="shared" si="93"/>
        <v>5.8769407398915341E-3</v>
      </c>
      <c r="W38" s="4">
        <f t="shared" si="93"/>
        <v>7.3998157960049049E-3</v>
      </c>
      <c r="X38" s="4">
        <f t="shared" ref="X38:AB38" si="94">MAX(X27:X34)</f>
        <v>5.9733302203826E-3</v>
      </c>
      <c r="Y38" s="4">
        <f t="shared" si="94"/>
        <v>6.364975127950423E-3</v>
      </c>
      <c r="Z38" s="4">
        <f t="shared" si="94"/>
        <v>5.1254428123665985E-3</v>
      </c>
      <c r="AA38" s="4">
        <f t="shared" si="94"/>
        <v>4.9316233634211226E-3</v>
      </c>
      <c r="AB38" s="4">
        <f t="shared" si="94"/>
        <v>1.0169396461946478E-2</v>
      </c>
      <c r="AC38" s="4">
        <f t="shared" ref="AC38:AD38" si="95">MAX(AC27:AC34)</f>
        <v>2.9703958418154652E-3</v>
      </c>
      <c r="AD38" s="4">
        <f t="shared" si="95"/>
        <v>8.1744327949746509E-3</v>
      </c>
      <c r="AE38" s="4">
        <f t="shared" ref="AE38:AH38" si="96">MAX(AE27:AE34)</f>
        <v>5.3403871930948199E-3</v>
      </c>
      <c r="AF38" s="4">
        <f t="shared" ref="AF38:AG38" si="97">MAX(AF27:AF34)</f>
        <v>3.7199787643942273E-3</v>
      </c>
      <c r="AG38" s="4">
        <f t="shared" si="97"/>
        <v>6.0742749405757746E-3</v>
      </c>
      <c r="AH38" s="4">
        <f t="shared" si="96"/>
        <v>6.017025520830499E-3</v>
      </c>
      <c r="AI38" s="4">
        <f t="shared" ref="AI38:AL38" si="98">MAX(AI27:AI34)</f>
        <v>-1</v>
      </c>
      <c r="AJ38" s="4">
        <f t="shared" si="98"/>
        <v>-1</v>
      </c>
      <c r="AK38" s="4">
        <f t="shared" si="98"/>
        <v>-1</v>
      </c>
      <c r="AL38" s="4">
        <f t="shared" si="98"/>
        <v>-1</v>
      </c>
    </row>
  </sheetData>
  <mergeCells count="11">
    <mergeCell ref="M9:S9"/>
    <mergeCell ref="B2:D2"/>
    <mergeCell ref="B4:D4"/>
    <mergeCell ref="B7:D7"/>
    <mergeCell ref="B8:D8"/>
    <mergeCell ref="B6:D6"/>
    <mergeCell ref="C12:G12"/>
    <mergeCell ref="B12:B13"/>
    <mergeCell ref="I12:I13"/>
    <mergeCell ref="J12:J13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44"/>
  <sheetViews>
    <sheetView showGridLines="0" topLeftCell="A15" workbookViewId="0">
      <selection activeCell="A39" sqref="A39:XFD39"/>
    </sheetView>
  </sheetViews>
  <sheetFormatPr defaultRowHeight="15" x14ac:dyDescent="0.25"/>
  <cols>
    <col min="2" max="2" width="16.42578125" bestFit="1" customWidth="1"/>
    <col min="19" max="19" width="27.28515625" bestFit="1" customWidth="1"/>
  </cols>
  <sheetData>
    <row r="2" spans="2:19" x14ac:dyDescent="0.25">
      <c r="B2" s="182" t="s">
        <v>1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2:19" ht="15.75" thickBot="1" x14ac:dyDescent="0.3"/>
    <row r="4" spans="2:19" x14ac:dyDescent="0.25">
      <c r="B4" s="2"/>
      <c r="C4" s="183" t="s">
        <v>30</v>
      </c>
      <c r="D4" s="184"/>
      <c r="E4" s="184"/>
      <c r="F4" s="184"/>
      <c r="G4" s="184"/>
      <c r="H4" s="184"/>
      <c r="I4" s="184"/>
      <c r="J4" s="185"/>
    </row>
    <row r="5" spans="2:19" x14ac:dyDescent="0.25">
      <c r="B5" s="2"/>
      <c r="C5" s="49" t="s">
        <v>31</v>
      </c>
      <c r="D5" s="50" t="s">
        <v>32</v>
      </c>
      <c r="E5" s="50" t="s">
        <v>33</v>
      </c>
      <c r="F5" s="50" t="s">
        <v>34</v>
      </c>
      <c r="G5" s="50" t="s">
        <v>35</v>
      </c>
      <c r="H5" s="50" t="s">
        <v>36</v>
      </c>
      <c r="I5" s="50" t="s">
        <v>37</v>
      </c>
      <c r="J5" s="51" t="s">
        <v>38</v>
      </c>
    </row>
    <row r="6" spans="2:19" x14ac:dyDescent="0.25">
      <c r="B6" s="52" t="s">
        <v>39</v>
      </c>
      <c r="C6" s="53">
        <f>AVERAGE(C14:C18)</f>
        <v>0.93388858642959249</v>
      </c>
      <c r="D6" s="54">
        <f t="shared" ref="D6:J6" si="0">AVERAGE(D14:D18)</f>
        <v>0.80448000000000008</v>
      </c>
      <c r="E6" s="54">
        <f t="shared" si="0"/>
        <v>0.70106000000000002</v>
      </c>
      <c r="F6" s="54">
        <f t="shared" si="0"/>
        <v>0.67387999999999992</v>
      </c>
      <c r="G6" s="54">
        <f t="shared" si="0"/>
        <v>0.66614000000000007</v>
      </c>
      <c r="H6" s="54">
        <f t="shared" si="0"/>
        <v>0.66661999999999999</v>
      </c>
      <c r="I6" s="54">
        <f t="shared" si="0"/>
        <v>0.66768000000000005</v>
      </c>
      <c r="J6" s="55">
        <f t="shared" si="0"/>
        <v>0.66799999999999993</v>
      </c>
    </row>
    <row r="7" spans="2:19" ht="15.75" thickBot="1" x14ac:dyDescent="0.3">
      <c r="B7" s="56" t="s">
        <v>40</v>
      </c>
      <c r="C7" s="57">
        <f t="shared" ref="C7:J7" si="1">STDEV(C14:C18)/C6</f>
        <v>6.3164133906528361E-4</v>
      </c>
      <c r="D7" s="58">
        <f t="shared" si="1"/>
        <v>6.3016069290159889E-4</v>
      </c>
      <c r="E7" s="58">
        <f t="shared" si="1"/>
        <v>7.1747219010977875E-4</v>
      </c>
      <c r="F7" s="58">
        <f t="shared" si="1"/>
        <v>3.217113341942489E-4</v>
      </c>
      <c r="G7" s="58">
        <f t="shared" si="1"/>
        <v>1.0856387385093102E-3</v>
      </c>
      <c r="H7" s="58">
        <f t="shared" si="1"/>
        <v>1.3051775664789712E-3</v>
      </c>
      <c r="I7" s="58">
        <f t="shared" si="1"/>
        <v>1.4728037106326065E-3</v>
      </c>
      <c r="J7" s="59">
        <f t="shared" si="1"/>
        <v>1.6903577530892446E-3</v>
      </c>
    </row>
    <row r="10" spans="2:19" ht="15.75" thickBot="1" x14ac:dyDescent="0.3"/>
    <row r="11" spans="2:19" x14ac:dyDescent="0.25">
      <c r="B11" s="2"/>
      <c r="C11" s="186" t="s">
        <v>30</v>
      </c>
      <c r="D11" s="187"/>
      <c r="E11" s="187"/>
      <c r="F11" s="187"/>
      <c r="G11" s="187"/>
      <c r="H11" s="187"/>
      <c r="I11" s="187"/>
      <c r="J11" s="188"/>
      <c r="K11" s="189" t="s">
        <v>41</v>
      </c>
      <c r="L11" s="190"/>
      <c r="M11" s="190"/>
      <c r="N11" s="190"/>
      <c r="O11" s="190"/>
      <c r="P11" s="190"/>
      <c r="Q11" s="190"/>
      <c r="R11" s="191"/>
      <c r="S11" s="1"/>
    </row>
    <row r="12" spans="2:19" x14ac:dyDescent="0.25">
      <c r="B12" s="60" t="s">
        <v>42</v>
      </c>
      <c r="C12" s="61">
        <v>60</v>
      </c>
      <c r="D12" s="62">
        <v>70</v>
      </c>
      <c r="E12" s="62">
        <v>100</v>
      </c>
      <c r="F12" s="62">
        <v>120</v>
      </c>
      <c r="G12" s="62">
        <v>150</v>
      </c>
      <c r="H12" s="62">
        <v>170</v>
      </c>
      <c r="I12" s="62">
        <v>200</v>
      </c>
      <c r="J12" s="63">
        <v>226</v>
      </c>
      <c r="K12" s="64">
        <v>60</v>
      </c>
      <c r="L12" s="65">
        <v>70</v>
      </c>
      <c r="M12" s="65">
        <v>100</v>
      </c>
      <c r="N12" s="65">
        <v>120</v>
      </c>
      <c r="O12" s="65">
        <v>150</v>
      </c>
      <c r="P12" s="65">
        <v>170</v>
      </c>
      <c r="Q12" s="65">
        <v>200</v>
      </c>
      <c r="R12" s="66">
        <v>226</v>
      </c>
      <c r="S12" s="1"/>
    </row>
    <row r="13" spans="2:19" ht="15.75" thickBot="1" x14ac:dyDescent="0.3">
      <c r="B13" s="67" t="s">
        <v>43</v>
      </c>
      <c r="C13" s="68" t="s">
        <v>12</v>
      </c>
      <c r="D13" s="69" t="s">
        <v>12</v>
      </c>
      <c r="E13" s="69" t="s">
        <v>12</v>
      </c>
      <c r="F13" s="69" t="s">
        <v>12</v>
      </c>
      <c r="G13" s="69" t="s">
        <v>12</v>
      </c>
      <c r="H13" s="69" t="s">
        <v>12</v>
      </c>
      <c r="I13" s="69" t="s">
        <v>12</v>
      </c>
      <c r="J13" s="70" t="s">
        <v>12</v>
      </c>
      <c r="K13" s="71" t="s">
        <v>12</v>
      </c>
      <c r="L13" s="72" t="s">
        <v>12</v>
      </c>
      <c r="M13" s="72" t="s">
        <v>12</v>
      </c>
      <c r="N13" s="72" t="s">
        <v>12</v>
      </c>
      <c r="O13" s="72" t="s">
        <v>12</v>
      </c>
      <c r="P13" s="72" t="s">
        <v>12</v>
      </c>
      <c r="Q13" s="72" t="s">
        <v>12</v>
      </c>
      <c r="R13" s="73" t="s">
        <v>12</v>
      </c>
      <c r="S13" s="1"/>
    </row>
    <row r="14" spans="2:19" x14ac:dyDescent="0.25">
      <c r="B14" s="74">
        <v>44404</v>
      </c>
      <c r="C14" s="75">
        <v>0.93354293214796269</v>
      </c>
      <c r="D14" s="76">
        <v>0.80369999999999997</v>
      </c>
      <c r="E14" s="76">
        <v>0.70020000000000004</v>
      </c>
      <c r="F14" s="76">
        <v>0.67420000000000002</v>
      </c>
      <c r="G14" s="76">
        <v>0.66569999999999996</v>
      </c>
      <c r="H14" s="76">
        <v>0.66610000000000003</v>
      </c>
      <c r="I14" s="76">
        <v>0.66659999999999997</v>
      </c>
      <c r="J14" s="77">
        <v>0.66800000000000004</v>
      </c>
      <c r="K14" s="78">
        <f>C14/$C$6-1</f>
        <v>-3.7012368140321161E-4</v>
      </c>
      <c r="L14" s="79">
        <f>D14/$D$6-1</f>
        <v>-9.6957040572809294E-4</v>
      </c>
      <c r="M14" s="79">
        <f>E14/$E$6-1</f>
        <v>-1.2267138333380556E-3</v>
      </c>
      <c r="N14" s="79">
        <f>F14/$F$6-1</f>
        <v>4.7486199323332201E-4</v>
      </c>
      <c r="O14" s="79">
        <f>G14/$G$6-1</f>
        <v>-6.6052181223186235E-4</v>
      </c>
      <c r="P14" s="79">
        <f>H14/$H$6-1</f>
        <v>-7.8005460382224445E-4</v>
      </c>
      <c r="Q14" s="79">
        <f>I14/$I$6-1</f>
        <v>-1.6175413371676273E-3</v>
      </c>
      <c r="R14" s="80">
        <f>J14/$J$6-1</f>
        <v>0</v>
      </c>
      <c r="S14" s="192" t="s">
        <v>44</v>
      </c>
    </row>
    <row r="15" spans="2:19" x14ac:dyDescent="0.25">
      <c r="B15" s="81">
        <v>44405</v>
      </c>
      <c r="C15" s="82">
        <v>0.93459999999999999</v>
      </c>
      <c r="D15" s="83">
        <v>0.80479999999999996</v>
      </c>
      <c r="E15" s="83">
        <v>0.70120000000000005</v>
      </c>
      <c r="F15" s="83">
        <v>0.67379999999999995</v>
      </c>
      <c r="G15" s="83">
        <v>0.6653</v>
      </c>
      <c r="H15" s="83">
        <v>0.66590000000000005</v>
      </c>
      <c r="I15" s="83">
        <v>0.66710000000000003</v>
      </c>
      <c r="J15" s="84">
        <v>0.66759999999999997</v>
      </c>
      <c r="K15" s="85">
        <f t="shared" ref="K15:K25" si="2">C15/$C$6-1</f>
        <v>7.6177563442270113E-4</v>
      </c>
      <c r="L15" s="86">
        <f t="shared" ref="L15:L25" si="3">D15/$D$6-1</f>
        <v>3.9777247414463091E-4</v>
      </c>
      <c r="M15" s="86">
        <f t="shared" ref="M15:M25" si="4">E15/$E$6-1</f>
        <v>1.9969760077609422E-4</v>
      </c>
      <c r="N15" s="86">
        <f t="shared" ref="N15:N25" si="5">F15/$F$6-1</f>
        <v>-1.1871549830821948E-4</v>
      </c>
      <c r="O15" s="86">
        <f t="shared" ref="O15:O25" si="6">G15/$G$6-1</f>
        <v>-1.2609961869878283E-3</v>
      </c>
      <c r="P15" s="86">
        <f t="shared" ref="P15:P25" si="7">H15/$H$6-1</f>
        <v>-1.0800756052923299E-3</v>
      </c>
      <c r="Q15" s="86">
        <f t="shared" ref="Q15:Q25" si="8">I15/$I$6-1</f>
        <v>-8.6867960699743563E-4</v>
      </c>
      <c r="R15" s="87">
        <f t="shared" ref="R15:R25" si="9">J15/$J$6-1</f>
        <v>-5.9880239520948564E-4</v>
      </c>
      <c r="S15" s="193"/>
    </row>
    <row r="16" spans="2:19" x14ac:dyDescent="0.25">
      <c r="B16" s="81">
        <v>44406</v>
      </c>
      <c r="C16" s="82">
        <v>0.93315000000000003</v>
      </c>
      <c r="D16" s="83">
        <v>0.80459999999999998</v>
      </c>
      <c r="E16" s="83">
        <v>0.70109999999999995</v>
      </c>
      <c r="F16" s="83">
        <v>0.67400000000000004</v>
      </c>
      <c r="G16" s="83">
        <v>0.66639999999999999</v>
      </c>
      <c r="H16" s="83">
        <v>0.66600000000000004</v>
      </c>
      <c r="I16" s="83">
        <v>0.66820000000000002</v>
      </c>
      <c r="J16" s="84">
        <v>0.66790000000000005</v>
      </c>
      <c r="K16" s="85">
        <f t="shared" si="2"/>
        <v>-7.9087210222383852E-4</v>
      </c>
      <c r="L16" s="86">
        <f t="shared" si="3"/>
        <v>1.4916467780423659E-4</v>
      </c>
      <c r="M16" s="86">
        <f t="shared" si="4"/>
        <v>5.7056457364534907E-5</v>
      </c>
      <c r="N16" s="86">
        <f t="shared" si="5"/>
        <v>1.7807324746255127E-4</v>
      </c>
      <c r="O16" s="86">
        <f t="shared" si="6"/>
        <v>3.9030834359121691E-4</v>
      </c>
      <c r="P16" s="86">
        <f t="shared" si="7"/>
        <v>-9.3006510455728719E-4</v>
      </c>
      <c r="Q16" s="86">
        <f t="shared" si="8"/>
        <v>7.7881619937691937E-4</v>
      </c>
      <c r="R16" s="87">
        <f t="shared" si="9"/>
        <v>-1.4970059880226039E-4</v>
      </c>
      <c r="S16" s="193"/>
    </row>
    <row r="17" spans="2:19" x14ac:dyDescent="0.25">
      <c r="B17" s="81">
        <v>44411</v>
      </c>
      <c r="C17" s="82">
        <v>0.93379999999999996</v>
      </c>
      <c r="D17" s="83">
        <v>0.80430000000000001</v>
      </c>
      <c r="E17" s="83">
        <v>0.70150000000000001</v>
      </c>
      <c r="F17" s="83">
        <v>0.67369999999999997</v>
      </c>
      <c r="G17" s="83">
        <v>0.66720000000000002</v>
      </c>
      <c r="H17" s="83">
        <v>0.66779999999999995</v>
      </c>
      <c r="I17" s="83">
        <v>0.66910000000000003</v>
      </c>
      <c r="J17" s="84">
        <v>0.66979999999999995</v>
      </c>
      <c r="K17" s="85">
        <f t="shared" si="2"/>
        <v>-9.4857599589270869E-5</v>
      </c>
      <c r="L17" s="86">
        <f t="shared" si="3"/>
        <v>-2.2374701670657693E-4</v>
      </c>
      <c r="M17" s="86">
        <f t="shared" si="4"/>
        <v>6.2762103101010602E-4</v>
      </c>
      <c r="N17" s="86">
        <f t="shared" si="5"/>
        <v>-2.6710987119360485E-4</v>
      </c>
      <c r="O17" s="86">
        <f t="shared" si="6"/>
        <v>1.5912570931033709E-3</v>
      </c>
      <c r="P17" s="86">
        <f t="shared" si="7"/>
        <v>1.7701239086735931E-3</v>
      </c>
      <c r="Q17" s="86">
        <f t="shared" si="8"/>
        <v>2.1267673136831089E-3</v>
      </c>
      <c r="R17" s="87">
        <f t="shared" si="9"/>
        <v>2.6946107784431295E-3</v>
      </c>
      <c r="S17" s="193"/>
    </row>
    <row r="18" spans="2:19" ht="15.75" thickBot="1" x14ac:dyDescent="0.3">
      <c r="B18" s="88">
        <v>44412</v>
      </c>
      <c r="C18" s="89">
        <v>0.93435000000000001</v>
      </c>
      <c r="D18" s="90">
        <v>0.80500000000000005</v>
      </c>
      <c r="E18" s="90">
        <v>0.70130000000000003</v>
      </c>
      <c r="F18" s="90">
        <v>0.67369999999999997</v>
      </c>
      <c r="G18" s="90">
        <v>0.66610000000000003</v>
      </c>
      <c r="H18" s="90">
        <v>0.6673</v>
      </c>
      <c r="I18" s="90">
        <v>0.66739999999999999</v>
      </c>
      <c r="J18" s="91">
        <v>0.66669999999999996</v>
      </c>
      <c r="K18" s="92">
        <f t="shared" si="2"/>
        <v>4.9407774879406396E-4</v>
      </c>
      <c r="L18" s="93">
        <f t="shared" si="3"/>
        <v>6.4638027048524727E-4</v>
      </c>
      <c r="M18" s="93">
        <f t="shared" si="4"/>
        <v>3.4233874418743149E-4</v>
      </c>
      <c r="N18" s="93">
        <f t="shared" si="5"/>
        <v>-2.6710987119360485E-4</v>
      </c>
      <c r="O18" s="93">
        <f t="shared" si="6"/>
        <v>-6.0047437475674315E-5</v>
      </c>
      <c r="P18" s="93">
        <f t="shared" si="7"/>
        <v>1.0200714049983794E-3</v>
      </c>
      <c r="Q18" s="93">
        <f t="shared" si="8"/>
        <v>-4.1936256889540946E-4</v>
      </c>
      <c r="R18" s="94">
        <f t="shared" si="9"/>
        <v>-1.9461077844310504E-3</v>
      </c>
      <c r="S18" s="194"/>
    </row>
    <row r="19" spans="2:19" x14ac:dyDescent="0.25">
      <c r="B19" s="95">
        <v>44460</v>
      </c>
      <c r="C19" s="82">
        <v>0.93463328013993108</v>
      </c>
      <c r="D19" s="83">
        <v>0.80461958693550573</v>
      </c>
      <c r="E19" s="83">
        <v>0.70079343080724654</v>
      </c>
      <c r="F19" s="83">
        <v>0.67382530573751032</v>
      </c>
      <c r="G19" s="83">
        <v>0.66596785693067373</v>
      </c>
      <c r="H19" s="83">
        <v>0.66481953862823362</v>
      </c>
      <c r="I19" s="83">
        <v>0.66664301697503314</v>
      </c>
      <c r="J19" s="84">
        <v>0.66737343085005463</v>
      </c>
      <c r="K19" s="78">
        <f t="shared" si="2"/>
        <v>7.974117267945946E-4</v>
      </c>
      <c r="L19" s="79">
        <f t="shared" si="3"/>
        <v>1.735120021699732E-4</v>
      </c>
      <c r="M19" s="79">
        <f t="shared" si="4"/>
        <v>-3.8023734452607982E-4</v>
      </c>
      <c r="N19" s="79">
        <f t="shared" si="5"/>
        <v>-8.1163207825696304E-5</v>
      </c>
      <c r="O19" s="79">
        <f t="shared" si="6"/>
        <v>-2.5841875480581145E-4</v>
      </c>
      <c r="P19" s="79">
        <f t="shared" si="7"/>
        <v>-2.7008811193278692E-3</v>
      </c>
      <c r="Q19" s="79">
        <f t="shared" si="8"/>
        <v>-1.553113804467543E-3</v>
      </c>
      <c r="R19" s="80">
        <f t="shared" si="9"/>
        <v>-9.3797776937920574E-4</v>
      </c>
      <c r="S19" s="96"/>
    </row>
    <row r="20" spans="2:19" x14ac:dyDescent="0.25">
      <c r="B20" s="95">
        <v>44469</v>
      </c>
      <c r="C20" s="82">
        <v>0.94041393651518879</v>
      </c>
      <c r="D20" s="83">
        <v>0.8079823697118973</v>
      </c>
      <c r="E20" s="83">
        <v>0.70556824849996802</v>
      </c>
      <c r="F20" s="83">
        <v>0.67743804835293897</v>
      </c>
      <c r="G20" s="83">
        <v>0.66964000913103527</v>
      </c>
      <c r="H20" s="83">
        <v>0.66970279369541996</v>
      </c>
      <c r="I20" s="83">
        <v>0.6707698268579606</v>
      </c>
      <c r="J20" s="84">
        <v>0.67065585734744526</v>
      </c>
      <c r="K20" s="85">
        <f t="shared" si="2"/>
        <v>6.9872896836054021E-3</v>
      </c>
      <c r="L20" s="86">
        <f t="shared" si="3"/>
        <v>4.3535820802222958E-3</v>
      </c>
      <c r="M20" s="86">
        <f t="shared" si="4"/>
        <v>6.4306172081818325E-3</v>
      </c>
      <c r="N20" s="86">
        <f t="shared" si="5"/>
        <v>5.2799435403025896E-3</v>
      </c>
      <c r="O20" s="86">
        <f t="shared" si="6"/>
        <v>5.2541644864971815E-3</v>
      </c>
      <c r="P20" s="86">
        <f t="shared" si="7"/>
        <v>4.6245142591281319E-3</v>
      </c>
      <c r="Q20" s="86">
        <f t="shared" si="8"/>
        <v>4.6277061735571223E-3</v>
      </c>
      <c r="R20" s="87">
        <f t="shared" si="9"/>
        <v>3.9758343524631812E-3</v>
      </c>
      <c r="S20" s="97"/>
    </row>
    <row r="21" spans="2:19" x14ac:dyDescent="0.25">
      <c r="B21" s="95">
        <v>44471</v>
      </c>
      <c r="C21" s="82">
        <v>0.93855097956300237</v>
      </c>
      <c r="D21" s="83" t="s">
        <v>28</v>
      </c>
      <c r="E21" s="83">
        <v>0.70219355885969603</v>
      </c>
      <c r="F21" s="83" t="s">
        <v>28</v>
      </c>
      <c r="G21" s="83">
        <v>0.66704390118815016</v>
      </c>
      <c r="H21" s="83">
        <v>0.66803678592189597</v>
      </c>
      <c r="I21" s="83" t="s">
        <v>28</v>
      </c>
      <c r="J21" s="84">
        <v>0.66882334434328072</v>
      </c>
      <c r="K21" s="85">
        <f t="shared" si="2"/>
        <v>4.9924511351349121E-3</v>
      </c>
      <c r="L21" s="86" t="s">
        <v>47</v>
      </c>
      <c r="M21" s="86">
        <f t="shared" si="4"/>
        <v>1.616921318711606E-3</v>
      </c>
      <c r="N21" s="86" t="s">
        <v>47</v>
      </c>
      <c r="O21" s="86">
        <f t="shared" si="6"/>
        <v>1.3569237519892585E-3</v>
      </c>
      <c r="P21" s="86">
        <f t="shared" si="7"/>
        <v>2.125327655779774E-3</v>
      </c>
      <c r="Q21" s="86" t="s">
        <v>47</v>
      </c>
      <c r="R21" s="87">
        <f t="shared" si="9"/>
        <v>1.2325514120969938E-3</v>
      </c>
      <c r="S21" s="97" t="s">
        <v>48</v>
      </c>
    </row>
    <row r="22" spans="2:19" x14ac:dyDescent="0.25">
      <c r="B22" s="95">
        <v>44475</v>
      </c>
      <c r="C22" s="82">
        <v>0.93455247191866397</v>
      </c>
      <c r="D22" s="83">
        <v>0.80546215536410626</v>
      </c>
      <c r="E22" s="83">
        <v>0.70332537215302737</v>
      </c>
      <c r="F22" s="83">
        <v>0.67521762539522445</v>
      </c>
      <c r="G22" s="83">
        <v>0.66747744307378831</v>
      </c>
      <c r="H22" s="83">
        <v>0.66831544136799492</v>
      </c>
      <c r="I22" s="83">
        <v>0.66857975711455131</v>
      </c>
      <c r="J22" s="84">
        <v>0.66860793506182625</v>
      </c>
      <c r="K22" s="85">
        <f t="shared" si="2"/>
        <v>7.1088296689603148E-4</v>
      </c>
      <c r="L22" s="86">
        <f t="shared" si="3"/>
        <v>1.2208574036720599E-3</v>
      </c>
      <c r="M22" s="86">
        <f t="shared" si="4"/>
        <v>3.2313527416016896E-3</v>
      </c>
      <c r="N22" s="86">
        <f t="shared" si="5"/>
        <v>1.9849608167989974E-3</v>
      </c>
      <c r="O22" s="86">
        <f t="shared" si="6"/>
        <v>2.007750733762137E-3</v>
      </c>
      <c r="P22" s="86">
        <f t="shared" si="7"/>
        <v>2.5433400857983735E-3</v>
      </c>
      <c r="Q22" s="86">
        <f t="shared" si="8"/>
        <v>1.3475873390715876E-3</v>
      </c>
      <c r="R22" s="87">
        <f t="shared" si="9"/>
        <v>9.1008242788381821E-4</v>
      </c>
      <c r="S22" s="97"/>
    </row>
    <row r="23" spans="2:19" x14ac:dyDescent="0.25">
      <c r="B23" s="95">
        <v>44494</v>
      </c>
      <c r="C23" s="82">
        <v>0.93999252217796614</v>
      </c>
      <c r="D23" s="83">
        <v>0.81048186720848281</v>
      </c>
      <c r="E23" s="83">
        <v>0.70700380664858198</v>
      </c>
      <c r="F23" s="83">
        <v>0.67945959900612463</v>
      </c>
      <c r="G23" s="83">
        <v>0.67077574733752843</v>
      </c>
      <c r="H23" s="83">
        <v>0.67203015865770677</v>
      </c>
      <c r="I23" s="83">
        <v>0.67310575355531677</v>
      </c>
      <c r="J23" s="84">
        <v>0.67427056781852901</v>
      </c>
      <c r="K23" s="85">
        <f t="shared" si="2"/>
        <v>6.5360427754128647E-3</v>
      </c>
      <c r="L23" s="86">
        <f t="shared" si="3"/>
        <v>7.4605549031458995E-3</v>
      </c>
      <c r="M23" s="86">
        <f t="shared" si="4"/>
        <v>8.4783137657005181E-3</v>
      </c>
      <c r="N23" s="86">
        <f t="shared" si="5"/>
        <v>8.2798109546575738E-3</v>
      </c>
      <c r="O23" s="86">
        <f t="shared" si="6"/>
        <v>6.9591187100734864E-3</v>
      </c>
      <c r="P23" s="86">
        <f t="shared" si="7"/>
        <v>8.1158060929866771E-3</v>
      </c>
      <c r="Q23" s="86">
        <f t="shared" si="8"/>
        <v>8.1262783898226054E-3</v>
      </c>
      <c r="R23" s="87">
        <f t="shared" si="9"/>
        <v>9.3870775726483391E-3</v>
      </c>
      <c r="S23" s="97" t="s">
        <v>51</v>
      </c>
    </row>
    <row r="24" spans="2:19" x14ac:dyDescent="0.25">
      <c r="B24" s="95">
        <v>44522</v>
      </c>
      <c r="C24" s="82">
        <v>0.94060452283314544</v>
      </c>
      <c r="D24" s="83">
        <v>0.80812012755144735</v>
      </c>
      <c r="E24" s="83">
        <v>0.70581619443905064</v>
      </c>
      <c r="F24" s="83">
        <v>0.67659378535694115</v>
      </c>
      <c r="G24" s="83">
        <v>0.66923945292830034</v>
      </c>
      <c r="H24" s="83">
        <v>0.66955409179370229</v>
      </c>
      <c r="I24" s="83">
        <v>0.67068746078196984</v>
      </c>
      <c r="J24" s="84">
        <v>0.67389965482708591</v>
      </c>
      <c r="K24" s="85">
        <f t="shared" si="2"/>
        <v>7.1913679009925069E-3</v>
      </c>
      <c r="L24" s="86">
        <f t="shared" si="3"/>
        <v>4.5248204448180562E-3</v>
      </c>
      <c r="M24" s="86">
        <f t="shared" si="4"/>
        <v>6.7842901307315628E-3</v>
      </c>
      <c r="N24" s="86">
        <f t="shared" si="5"/>
        <v>4.0271047618882783E-3</v>
      </c>
      <c r="O24" s="86">
        <f t="shared" si="6"/>
        <v>4.6528551480173874E-3</v>
      </c>
      <c r="P24" s="86">
        <f t="shared" si="7"/>
        <v>4.40144579175894E-3</v>
      </c>
      <c r="Q24" s="86">
        <f t="shared" si="8"/>
        <v>4.5043445692094508E-3</v>
      </c>
      <c r="R24" s="87">
        <f t="shared" si="9"/>
        <v>8.8318186034221924E-3</v>
      </c>
      <c r="S24" s="97"/>
    </row>
    <row r="25" spans="2:19" ht="15.75" thickBot="1" x14ac:dyDescent="0.3">
      <c r="B25" s="98">
        <v>44540</v>
      </c>
      <c r="C25" s="99">
        <v>0.94057077560117719</v>
      </c>
      <c r="D25" s="100">
        <v>0.80857392588269161</v>
      </c>
      <c r="E25" s="100">
        <v>0.70454606385219742</v>
      </c>
      <c r="F25" s="100">
        <v>0.67730914568464007</v>
      </c>
      <c r="G25" s="100">
        <v>0.66941283476366065</v>
      </c>
      <c r="H25" s="100">
        <v>0.66931181874337364</v>
      </c>
      <c r="I25" s="100">
        <v>0.67100219343027145</v>
      </c>
      <c r="J25" s="101">
        <v>0.67173883259250511</v>
      </c>
      <c r="K25" s="102">
        <f t="shared" si="2"/>
        <v>7.1552316504175373E-3</v>
      </c>
      <c r="L25" s="103">
        <f t="shared" si="3"/>
        <v>5.088909460386315E-3</v>
      </c>
      <c r="M25" s="103">
        <f t="shared" si="4"/>
        <v>4.9725613388260648E-3</v>
      </c>
      <c r="N25" s="103">
        <f t="shared" si="5"/>
        <v>5.0886592340477765E-3</v>
      </c>
      <c r="O25" s="103">
        <f t="shared" si="6"/>
        <v>4.9131335209724458E-3</v>
      </c>
      <c r="P25" s="103">
        <f t="shared" si="7"/>
        <v>4.0380107758148931E-3</v>
      </c>
      <c r="Q25" s="103">
        <f t="shared" si="8"/>
        <v>4.9757270403059106E-3</v>
      </c>
      <c r="R25" s="104">
        <f t="shared" si="9"/>
        <v>5.5970547791994729E-3</v>
      </c>
      <c r="S25" s="105" t="s">
        <v>53</v>
      </c>
    </row>
    <row r="26" spans="2:19" ht="15.75" thickTop="1" x14ac:dyDescent="0.25">
      <c r="B26" s="134">
        <v>44566</v>
      </c>
      <c r="C26" s="82">
        <v>0.94531340077124271</v>
      </c>
      <c r="D26" s="83">
        <v>0.81372450302786392</v>
      </c>
      <c r="E26" s="83">
        <v>0.70956055333474255</v>
      </c>
      <c r="F26" s="83">
        <v>0.68255274965777657</v>
      </c>
      <c r="G26" s="83">
        <v>0.6756923044145825</v>
      </c>
      <c r="H26" s="83">
        <v>0.67434371595565701</v>
      </c>
      <c r="I26" s="83">
        <v>0.6760051259979124</v>
      </c>
      <c r="J26" s="84">
        <v>0.67545449965963811</v>
      </c>
      <c r="K26" s="85">
        <f t="shared" ref="K26:K33" si="10">C26/$C$6-1</f>
        <v>1.2233594571841921E-2</v>
      </c>
      <c r="L26" s="86">
        <f t="shared" ref="L26:L33" si="11">D26/$D$6-1</f>
        <v>1.1491277630101271E-2</v>
      </c>
      <c r="M26" s="86">
        <f t="shared" ref="M26:M33" si="12">E26/$E$6-1</f>
        <v>1.2125286472973063E-2</v>
      </c>
      <c r="N26" s="86">
        <f t="shared" ref="N26:N33" si="13">F26/$F$6-1</f>
        <v>1.286987246657656E-2</v>
      </c>
      <c r="O26" s="86">
        <f t="shared" ref="O26:O33" si="14">G26/$G$6-1</f>
        <v>1.4339785052064791E-2</v>
      </c>
      <c r="P26" s="86">
        <f t="shared" ref="P26:P33" si="15">H26/$H$6-1</f>
        <v>1.1586384980434072E-2</v>
      </c>
      <c r="Q26" s="86">
        <f t="shared" ref="Q26:Q33" si="16">I26/$I$6-1</f>
        <v>1.2468736517362133E-2</v>
      </c>
      <c r="R26" s="87">
        <f t="shared" ref="R26:R33" si="17">J26/$J$6-1</f>
        <v>1.1159430628200795E-2</v>
      </c>
      <c r="S26" s="97" t="s">
        <v>55</v>
      </c>
    </row>
    <row r="27" spans="2:19" x14ac:dyDescent="0.25">
      <c r="B27" s="95">
        <v>44581</v>
      </c>
      <c r="C27" s="82">
        <v>0.94039564597318959</v>
      </c>
      <c r="D27" s="83">
        <v>0.80970260228616697</v>
      </c>
      <c r="E27" s="83">
        <v>0.70557793861701068</v>
      </c>
      <c r="F27" s="83">
        <v>0.67804279681280522</v>
      </c>
      <c r="G27" s="83">
        <v>0.6705698370834785</v>
      </c>
      <c r="H27" s="83">
        <v>0.66977822724872904</v>
      </c>
      <c r="I27" s="83">
        <v>0.67171287382149047</v>
      </c>
      <c r="J27" s="84">
        <v>0.67131274458774437</v>
      </c>
      <c r="K27" s="85">
        <f t="shared" si="10"/>
        <v>6.9677043259246396E-3</v>
      </c>
      <c r="L27" s="86">
        <f t="shared" si="11"/>
        <v>6.4918982276338522E-3</v>
      </c>
      <c r="M27" s="86">
        <f t="shared" si="12"/>
        <v>6.4444393019293944E-3</v>
      </c>
      <c r="N27" s="86">
        <f t="shared" si="13"/>
        <v>6.1773562248550462E-3</v>
      </c>
      <c r="O27" s="86">
        <f t="shared" si="14"/>
        <v>6.6500091324321886E-3</v>
      </c>
      <c r="P27" s="86">
        <f t="shared" si="15"/>
        <v>4.7376725101693218E-3</v>
      </c>
      <c r="Q27" s="86">
        <f t="shared" si="16"/>
        <v>6.0401297350383132E-3</v>
      </c>
      <c r="R27" s="87">
        <f t="shared" si="17"/>
        <v>4.9591984846473203E-3</v>
      </c>
      <c r="S27" s="97"/>
    </row>
    <row r="28" spans="2:19" x14ac:dyDescent="0.25">
      <c r="B28" s="95">
        <v>44585</v>
      </c>
      <c r="C28" s="82">
        <v>0.93808820002776583</v>
      </c>
      <c r="D28" s="83">
        <v>0.80896282237024864</v>
      </c>
      <c r="E28" s="83">
        <v>0.70470617540419855</v>
      </c>
      <c r="F28" s="83">
        <v>0.67747682829286138</v>
      </c>
      <c r="G28" s="83">
        <v>0.66915208470745713</v>
      </c>
      <c r="H28" s="83">
        <v>0.66946802297561891</v>
      </c>
      <c r="I28" s="83">
        <v>0.6705376862360265</v>
      </c>
      <c r="J28" s="84">
        <v>0.67019771004163975</v>
      </c>
      <c r="K28" s="85">
        <f t="shared" si="10"/>
        <v>4.496910722754599E-3</v>
      </c>
      <c r="L28" s="86">
        <f t="shared" si="11"/>
        <v>5.5723229542667951E-3</v>
      </c>
      <c r="M28" s="86">
        <f t="shared" si="12"/>
        <v>5.2009462873341405E-3</v>
      </c>
      <c r="N28" s="86">
        <f t="shared" si="13"/>
        <v>5.3374907889556233E-3</v>
      </c>
      <c r="O28" s="86">
        <f t="shared" si="14"/>
        <v>4.5216992035563841E-3</v>
      </c>
      <c r="P28" s="86">
        <f t="shared" si="15"/>
        <v>4.2723335267753626E-3</v>
      </c>
      <c r="Q28" s="86">
        <f t="shared" si="16"/>
        <v>4.2800237179883016E-3</v>
      </c>
      <c r="R28" s="87">
        <f t="shared" si="17"/>
        <v>3.2899850922751828E-3</v>
      </c>
      <c r="S28" s="97"/>
    </row>
    <row r="29" spans="2:19" x14ac:dyDescent="0.25">
      <c r="B29" s="95">
        <v>44614</v>
      </c>
      <c r="C29" s="82">
        <v>0.94079918994316281</v>
      </c>
      <c r="D29" s="83">
        <v>0.80720436772245652</v>
      </c>
      <c r="E29" s="83">
        <v>0.70281433517192959</v>
      </c>
      <c r="F29" s="83">
        <v>0.67609348764086963</v>
      </c>
      <c r="G29" s="83">
        <v>0.66736907370185328</v>
      </c>
      <c r="H29" s="83">
        <v>0.66853750030078696</v>
      </c>
      <c r="I29" s="83">
        <v>0.66969414463707544</v>
      </c>
      <c r="J29" s="84">
        <v>0.67156934995275852</v>
      </c>
      <c r="K29" s="85">
        <f t="shared" si="10"/>
        <v>7.3998157960049049E-3</v>
      </c>
      <c r="L29" s="86">
        <f t="shared" si="11"/>
        <v>3.3864952795052972E-3</v>
      </c>
      <c r="M29" s="86">
        <f t="shared" si="12"/>
        <v>2.5024037485088524E-3</v>
      </c>
      <c r="N29" s="86">
        <f t="shared" si="13"/>
        <v>3.284691103563997E-3</v>
      </c>
      <c r="O29" s="86">
        <f t="shared" si="14"/>
        <v>1.8450681566235527E-3</v>
      </c>
      <c r="P29" s="86">
        <f t="shared" si="15"/>
        <v>2.8764518028066011E-3</v>
      </c>
      <c r="Q29" s="86">
        <f t="shared" si="16"/>
        <v>3.0166316754662859E-3</v>
      </c>
      <c r="R29" s="87">
        <f t="shared" si="17"/>
        <v>5.3433382526326678E-3</v>
      </c>
      <c r="S29" s="97"/>
    </row>
    <row r="30" spans="2:19" x14ac:dyDescent="0.25">
      <c r="B30" s="95">
        <v>44633</v>
      </c>
      <c r="C30" s="82">
        <v>0.93946701134538269</v>
      </c>
      <c r="D30" s="83">
        <v>0.80693635978161438</v>
      </c>
      <c r="E30" s="83">
        <v>0.70422898187159444</v>
      </c>
      <c r="F30" s="83">
        <v>0.67633666956585714</v>
      </c>
      <c r="G30" s="83">
        <v>0.66852132015621868</v>
      </c>
      <c r="H30" s="83">
        <v>0.66850483298325702</v>
      </c>
      <c r="I30" s="83">
        <v>0.66972608589153082</v>
      </c>
      <c r="J30" s="84">
        <v>0.67072825946020354</v>
      </c>
      <c r="K30" s="85">
        <f t="shared" si="10"/>
        <v>5.9733302203826E-3</v>
      </c>
      <c r="L30" s="86">
        <f t="shared" si="11"/>
        <v>3.0533509616326171E-3</v>
      </c>
      <c r="M30" s="86">
        <f t="shared" si="12"/>
        <v>4.5202719761423538E-3</v>
      </c>
      <c r="N30" s="86">
        <f t="shared" si="13"/>
        <v>3.6455593961197685E-3</v>
      </c>
      <c r="O30" s="86">
        <f t="shared" si="14"/>
        <v>3.5748043297483267E-3</v>
      </c>
      <c r="P30" s="86">
        <f t="shared" si="15"/>
        <v>2.8274473962033309E-3</v>
      </c>
      <c r="Q30" s="86">
        <f t="shared" si="16"/>
        <v>3.0644708416169841E-3</v>
      </c>
      <c r="R30" s="87">
        <f t="shared" si="17"/>
        <v>4.0842207488078763E-3</v>
      </c>
      <c r="S30" s="97" t="s">
        <v>58</v>
      </c>
    </row>
    <row r="31" spans="2:19" x14ac:dyDescent="0.25">
      <c r="B31" s="95">
        <v>44656</v>
      </c>
      <c r="C31" s="82">
        <v>0.93871096623448314</v>
      </c>
      <c r="D31" s="83">
        <v>0.80817843461230454</v>
      </c>
      <c r="E31" s="83">
        <v>0.70488356359561533</v>
      </c>
      <c r="F31" s="83">
        <v>0.67782618265636607</v>
      </c>
      <c r="G31" s="83">
        <v>0.66946688487165085</v>
      </c>
      <c r="H31" s="83">
        <v>0.66939775334476381</v>
      </c>
      <c r="I31" s="83">
        <v>0.67085235830800738</v>
      </c>
      <c r="J31" s="84">
        <v>0.67225180338547075</v>
      </c>
      <c r="K31" s="85">
        <f t="shared" si="10"/>
        <v>5.1637635098715773E-3</v>
      </c>
      <c r="L31" s="86">
        <f t="shared" si="11"/>
        <v>4.5972983943720624E-3</v>
      </c>
      <c r="M31" s="86">
        <f t="shared" si="12"/>
        <v>5.4539748318478409E-3</v>
      </c>
      <c r="N31" s="86">
        <f t="shared" si="13"/>
        <v>5.8559130058262188E-3</v>
      </c>
      <c r="O31" s="86">
        <f t="shared" si="14"/>
        <v>4.9942727829748179E-3</v>
      </c>
      <c r="P31" s="86">
        <f t="shared" si="15"/>
        <v>4.166921701664883E-3</v>
      </c>
      <c r="Q31" s="86">
        <f t="shared" si="16"/>
        <v>4.7513154625080656E-3</v>
      </c>
      <c r="R31" s="87">
        <f t="shared" si="17"/>
        <v>6.364975127950423E-3</v>
      </c>
      <c r="S31" s="97"/>
    </row>
    <row r="32" spans="2:19" x14ac:dyDescent="0.25">
      <c r="B32" s="156">
        <v>44694</v>
      </c>
      <c r="C32" s="82">
        <v>0.93863658506365866</v>
      </c>
      <c r="D32" s="83">
        <v>0.80632394923618922</v>
      </c>
      <c r="E32" s="83">
        <v>0.70293866466350374</v>
      </c>
      <c r="F32" s="83">
        <v>0.67533820673290479</v>
      </c>
      <c r="G32" s="83">
        <v>0.66703669167162993</v>
      </c>
      <c r="H32" s="83">
        <v>0.6672904306576446</v>
      </c>
      <c r="I32" s="83">
        <v>0.67003672268757986</v>
      </c>
      <c r="J32" s="84">
        <v>0.67049613585706025</v>
      </c>
      <c r="K32" s="85">
        <f t="shared" si="10"/>
        <v>5.0841167812303301E-3</v>
      </c>
      <c r="L32" s="86">
        <f t="shared" si="11"/>
        <v>2.2921007808636151E-3</v>
      </c>
      <c r="M32" s="86">
        <f t="shared" si="12"/>
        <v>2.679748756887701E-3</v>
      </c>
      <c r="N32" s="86">
        <f t="shared" si="13"/>
        <v>2.1638967366666151E-3</v>
      </c>
      <c r="O32" s="86">
        <f t="shared" si="14"/>
        <v>1.3461009271773516E-3</v>
      </c>
      <c r="P32" s="86">
        <f t="shared" si="15"/>
        <v>1.0057163866139529E-3</v>
      </c>
      <c r="Q32" s="86">
        <f t="shared" si="16"/>
        <v>3.5297188587044559E-3</v>
      </c>
      <c r="R32" s="87">
        <f t="shared" si="17"/>
        <v>3.7367303249407069E-3</v>
      </c>
      <c r="S32" s="97"/>
    </row>
    <row r="33" spans="2:19" x14ac:dyDescent="0.25">
      <c r="B33" s="156">
        <v>44726</v>
      </c>
      <c r="C33" s="82">
        <v>0.9389723638811508</v>
      </c>
      <c r="D33" s="83">
        <v>0.80856651605283125</v>
      </c>
      <c r="E33" s="83">
        <v>0.70609170675397148</v>
      </c>
      <c r="F33" s="83">
        <v>0.67949959192646969</v>
      </c>
      <c r="G33" s="83">
        <v>0.67253527216016473</v>
      </c>
      <c r="H33" s="83">
        <v>0.67220475203605912</v>
      </c>
      <c r="I33" s="83">
        <v>0.6733991230694627</v>
      </c>
      <c r="J33" s="84">
        <v>0.67436444820974906</v>
      </c>
      <c r="K33" s="85">
        <f t="shared" si="10"/>
        <v>5.443665899156569E-3</v>
      </c>
      <c r="L33" s="86">
        <f t="shared" si="11"/>
        <v>5.079698753021944E-3</v>
      </c>
      <c r="M33" s="86">
        <f t="shared" si="12"/>
        <v>7.1772840469737087E-3</v>
      </c>
      <c r="N33" s="86">
        <f t="shared" si="13"/>
        <v>8.3391581980023499E-3</v>
      </c>
      <c r="O33" s="86">
        <f t="shared" si="14"/>
        <v>9.6004926294241955E-3</v>
      </c>
      <c r="P33" s="86">
        <f t="shared" si="15"/>
        <v>8.3777144941032944E-3</v>
      </c>
      <c r="Q33" s="86">
        <f t="shared" si="16"/>
        <v>8.5656647937075725E-3</v>
      </c>
      <c r="R33" s="87">
        <f t="shared" si="17"/>
        <v>9.5276170804627913E-3</v>
      </c>
      <c r="S33" s="97"/>
    </row>
    <row r="34" spans="2:19" x14ac:dyDescent="0.25">
      <c r="B34" s="95">
        <v>44763</v>
      </c>
      <c r="C34" s="82">
        <v>0.9366626052034418</v>
      </c>
      <c r="D34" s="83">
        <v>0.80605553681089193</v>
      </c>
      <c r="E34" s="83">
        <v>0.70209115886683238</v>
      </c>
      <c r="F34" s="83">
        <v>0.67291009541650526</v>
      </c>
      <c r="G34" s="83">
        <v>0.66416333397109606</v>
      </c>
      <c r="H34" s="83">
        <v>0.66473813189096342</v>
      </c>
      <c r="I34" s="83">
        <v>0.66588516700821621</v>
      </c>
      <c r="J34" s="84">
        <v>0.66504901401803929</v>
      </c>
      <c r="K34" s="85">
        <f t="shared" ref="K34:K44" si="18">C34/$C$6-1</f>
        <v>2.9703958418154652E-3</v>
      </c>
      <c r="L34" s="86">
        <f t="shared" ref="L34:L44" si="19">D34/$D$6-1</f>
        <v>1.9584536730457014E-3</v>
      </c>
      <c r="M34" s="86">
        <f t="shared" ref="M34:M44" si="20">E34/$E$6-1</f>
        <v>1.4708567980377119E-3</v>
      </c>
      <c r="N34" s="86">
        <f t="shared" ref="N34:N44" si="21">F34/$F$6-1</f>
        <v>-1.4392838242635042E-3</v>
      </c>
      <c r="O34" s="86">
        <f t="shared" ref="O34:O44" si="22">G34/$G$6-1</f>
        <v>-2.9673432445191938E-3</v>
      </c>
      <c r="P34" s="86">
        <f t="shared" ref="P34:P44" si="23">H34/$H$6-1</f>
        <v>-2.8229997735389478E-3</v>
      </c>
      <c r="Q34" s="86">
        <f t="shared" ref="Q34:Q44" si="24">I34/$I$6-1</f>
        <v>-2.6881634791874331E-3</v>
      </c>
      <c r="R34" s="87">
        <f t="shared" ref="R34:R44" si="25">J34/$J$6-1</f>
        <v>-4.4176436855698498E-3</v>
      </c>
      <c r="S34" s="97"/>
    </row>
    <row r="35" spans="2:19" x14ac:dyDescent="0.25">
      <c r="B35" s="95">
        <v>44782</v>
      </c>
      <c r="C35" s="82">
        <v>0.94152259591735499</v>
      </c>
      <c r="D35" s="83">
        <v>0.80684710314126362</v>
      </c>
      <c r="E35" s="83" t="s">
        <v>28</v>
      </c>
      <c r="F35" s="83" t="s">
        <v>28</v>
      </c>
      <c r="G35" s="83">
        <v>0.66482659336926275</v>
      </c>
      <c r="H35" s="83" t="s">
        <v>28</v>
      </c>
      <c r="I35" s="83" t="s">
        <v>28</v>
      </c>
      <c r="J35" s="84">
        <v>0.66542868110486897</v>
      </c>
      <c r="K35" s="85">
        <f t="shared" si="18"/>
        <v>8.1744327949746509E-3</v>
      </c>
      <c r="L35" s="86">
        <f t="shared" si="19"/>
        <v>2.9424014783008268E-3</v>
      </c>
      <c r="M35" s="86"/>
      <c r="N35" s="86"/>
      <c r="O35" s="86">
        <f t="shared" si="22"/>
        <v>-1.9716675634811054E-3</v>
      </c>
      <c r="P35" s="86"/>
      <c r="Q35" s="86"/>
      <c r="R35" s="87">
        <f t="shared" si="25"/>
        <v>-3.8492797831302106E-3</v>
      </c>
      <c r="S35" s="97" t="s">
        <v>62</v>
      </c>
    </row>
    <row r="36" spans="2:19" x14ac:dyDescent="0.25">
      <c r="B36" s="95">
        <v>44782</v>
      </c>
      <c r="C36" s="82">
        <v>0.93887591307633855</v>
      </c>
      <c r="D36" s="83">
        <v>0.80704223614713688</v>
      </c>
      <c r="E36" s="83">
        <v>0.70284431269186431</v>
      </c>
      <c r="F36" s="83">
        <v>0.67314931850273751</v>
      </c>
      <c r="G36" s="83">
        <v>0.66421650666546361</v>
      </c>
      <c r="H36" s="83">
        <v>0.66477722847033238</v>
      </c>
      <c r="I36" s="83">
        <v>0.66527575635785885</v>
      </c>
      <c r="J36" s="84">
        <v>0.66547067193474863</v>
      </c>
      <c r="K36" s="85">
        <f t="shared" ref="K36:K42" si="26">C36/$C$6-1</f>
        <v>5.3403871930948199E-3</v>
      </c>
      <c r="L36" s="86">
        <f t="shared" ref="L36:L42" si="27">D36/$D$6-1</f>
        <v>3.1849594112181023E-3</v>
      </c>
      <c r="M36" s="86">
        <f t="shared" ref="M36:M42" si="28">E36/$E$6-1</f>
        <v>2.5451640257101449E-3</v>
      </c>
      <c r="N36" s="86">
        <f t="shared" ref="N36:N42" si="29">F36/$F$6-1</f>
        <v>-1.0842902256520404E-3</v>
      </c>
      <c r="O36" s="86">
        <f t="shared" ref="O36:O42" si="30">G36/$G$6-1</f>
        <v>-2.8875211435080983E-3</v>
      </c>
      <c r="P36" s="86">
        <f t="shared" ref="P36:P42" si="31">H36/$H$6-1</f>
        <v>-2.7643507990573468E-3</v>
      </c>
      <c r="Q36" s="86">
        <f t="shared" ref="Q36:Q42" si="32">I36/$I$6-1</f>
        <v>-3.6008921072088196E-3</v>
      </c>
      <c r="R36" s="87">
        <f t="shared" ref="R36:R42" si="33">J36/$J$6-1</f>
        <v>-3.7864192593581869E-3</v>
      </c>
      <c r="S36" s="97" t="s">
        <v>63</v>
      </c>
    </row>
    <row r="37" spans="2:19" x14ac:dyDescent="0.25">
      <c r="B37" s="95">
        <v>44820</v>
      </c>
      <c r="C37" s="82">
        <v>0.93736263213942073</v>
      </c>
      <c r="D37" s="83">
        <v>0.80634578678149582</v>
      </c>
      <c r="E37" s="83">
        <v>0.70169945303547809</v>
      </c>
      <c r="F37" s="83">
        <v>0.67283001091411998</v>
      </c>
      <c r="G37" s="83">
        <v>0.66358826388958103</v>
      </c>
      <c r="H37" s="83">
        <v>0.66331268956480094</v>
      </c>
      <c r="I37" s="83">
        <v>0.66499687698674903</v>
      </c>
      <c r="J37" s="84">
        <v>0.66549485856273716</v>
      </c>
      <c r="K37" s="85">
        <f t="shared" ref="K37:K40" si="34">C37/$C$6-1</f>
        <v>3.7199787643942273E-3</v>
      </c>
      <c r="L37" s="86">
        <f t="shared" ref="L37:L40" si="35">D37/$D$6-1</f>
        <v>2.3192457009444389E-3</v>
      </c>
      <c r="M37" s="86">
        <f t="shared" ref="M37:M40" si="36">E37/$E$6-1</f>
        <v>9.1212312138488905E-4</v>
      </c>
      <c r="N37" s="86">
        <f t="shared" ref="N37:N40" si="37">F37/$F$6-1</f>
        <v>-1.5581247193564574E-3</v>
      </c>
      <c r="O37" s="86">
        <f t="shared" ref="O37:O40" si="38">G37/$G$6-1</f>
        <v>-3.8306303636158612E-3</v>
      </c>
      <c r="P37" s="86">
        <f t="shared" ref="P37:P40" si="39">H37/$H$6-1</f>
        <v>-4.9613129447046989E-3</v>
      </c>
      <c r="Q37" s="86">
        <f t="shared" ref="Q37:Q40" si="40">I37/$I$6-1</f>
        <v>-4.0185762839249906E-3</v>
      </c>
      <c r="R37" s="87">
        <f t="shared" ref="R37:R40" si="41">J37/$J$6-1</f>
        <v>-3.7502117324292872E-3</v>
      </c>
      <c r="S37" s="97"/>
    </row>
    <row r="38" spans="2:19" x14ac:dyDescent="0.25">
      <c r="B38" s="95">
        <v>44843</v>
      </c>
      <c r="C38" s="82">
        <v>0.93956128246743154</v>
      </c>
      <c r="D38" s="83">
        <v>0.80722128866230591</v>
      </c>
      <c r="E38" s="83">
        <v>0.70350934926357189</v>
      </c>
      <c r="F38" s="83">
        <v>0.67638828636611825</v>
      </c>
      <c r="G38" s="83">
        <v>0.66853147032930471</v>
      </c>
      <c r="H38" s="83">
        <v>0.66847936873323177</v>
      </c>
      <c r="I38" s="83">
        <v>0.66946404320474728</v>
      </c>
      <c r="J38" s="84">
        <v>0.67053748980800942</v>
      </c>
      <c r="K38" s="85">
        <f t="shared" si="34"/>
        <v>6.0742749405757746E-3</v>
      </c>
      <c r="L38" s="86">
        <f t="shared" si="35"/>
        <v>3.4075286673451721E-3</v>
      </c>
      <c r="M38" s="86">
        <f t="shared" si="36"/>
        <v>3.4937797956977601E-3</v>
      </c>
      <c r="N38" s="86">
        <f t="shared" si="37"/>
        <v>3.7221558231708141E-3</v>
      </c>
      <c r="O38" s="86">
        <f t="shared" si="38"/>
        <v>3.5900416268421775E-3</v>
      </c>
      <c r="P38" s="86">
        <f t="shared" si="39"/>
        <v>2.7892483472320428E-3</v>
      </c>
      <c r="Q38" s="86">
        <f t="shared" si="40"/>
        <v>2.6720033620106776E-3</v>
      </c>
      <c r="R38" s="87">
        <f t="shared" si="41"/>
        <v>3.798637437139929E-3</v>
      </c>
      <c r="S38" s="97" t="s">
        <v>65</v>
      </c>
    </row>
    <row r="39" spans="2:19" x14ac:dyDescent="0.25">
      <c r="B39" s="95">
        <v>44957</v>
      </c>
      <c r="C39" s="82">
        <v>0.93950781788775162</v>
      </c>
      <c r="D39" s="83">
        <v>0.80714555887639439</v>
      </c>
      <c r="E39" s="83">
        <v>0.70242751458476493</v>
      </c>
      <c r="F39" s="83">
        <v>0.67484334720136507</v>
      </c>
      <c r="G39" s="83">
        <v>0.66595690586586342</v>
      </c>
      <c r="H39" s="83">
        <v>0.66664071654921231</v>
      </c>
      <c r="I39" s="83">
        <v>0.66797522957136102</v>
      </c>
      <c r="J39" s="84">
        <v>0.66864609270201658</v>
      </c>
      <c r="K39" s="85">
        <f t="shared" si="34"/>
        <v>6.017025520830499E-3</v>
      </c>
      <c r="L39" s="86">
        <f t="shared" si="35"/>
        <v>3.3133935913811641E-3</v>
      </c>
      <c r="M39" s="86">
        <f t="shared" si="36"/>
        <v>1.9506384400265198E-3</v>
      </c>
      <c r="N39" s="86">
        <f t="shared" si="37"/>
        <v>1.4295530381747135E-3</v>
      </c>
      <c r="O39" s="86">
        <f t="shared" si="38"/>
        <v>-2.7485833929297154E-4</v>
      </c>
      <c r="P39" s="86">
        <f t="shared" si="39"/>
        <v>3.1076999208456968E-5</v>
      </c>
      <c r="Q39" s="86">
        <f t="shared" si="40"/>
        <v>4.4217225521347991E-4</v>
      </c>
      <c r="R39" s="87">
        <f t="shared" si="41"/>
        <v>9.6720464373745152E-4</v>
      </c>
      <c r="S39" s="97"/>
    </row>
    <row r="40" spans="2:19" x14ac:dyDescent="0.25">
      <c r="B40" s="95"/>
      <c r="C40" s="82"/>
      <c r="D40" s="83"/>
      <c r="E40" s="83"/>
      <c r="F40" s="83"/>
      <c r="G40" s="83"/>
      <c r="H40" s="83"/>
      <c r="I40" s="83"/>
      <c r="J40" s="84"/>
      <c r="K40" s="85">
        <f t="shared" si="34"/>
        <v>-1</v>
      </c>
      <c r="L40" s="86">
        <f t="shared" si="35"/>
        <v>-1</v>
      </c>
      <c r="M40" s="86">
        <f t="shared" si="36"/>
        <v>-1</v>
      </c>
      <c r="N40" s="86">
        <f t="shared" si="37"/>
        <v>-1</v>
      </c>
      <c r="O40" s="86">
        <f t="shared" si="38"/>
        <v>-1</v>
      </c>
      <c r="P40" s="86">
        <f t="shared" si="39"/>
        <v>-1</v>
      </c>
      <c r="Q40" s="86">
        <f t="shared" si="40"/>
        <v>-1</v>
      </c>
      <c r="R40" s="87">
        <f t="shared" si="41"/>
        <v>-1</v>
      </c>
      <c r="S40" s="97"/>
    </row>
    <row r="41" spans="2:19" x14ac:dyDescent="0.25">
      <c r="B41" s="95"/>
      <c r="C41" s="82"/>
      <c r="D41" s="83"/>
      <c r="E41" s="83"/>
      <c r="F41" s="83"/>
      <c r="G41" s="83"/>
      <c r="H41" s="83"/>
      <c r="I41" s="83"/>
      <c r="J41" s="84"/>
      <c r="K41" s="85">
        <f t="shared" si="26"/>
        <v>-1</v>
      </c>
      <c r="L41" s="86">
        <f t="shared" si="27"/>
        <v>-1</v>
      </c>
      <c r="M41" s="86">
        <f t="shared" si="28"/>
        <v>-1</v>
      </c>
      <c r="N41" s="86">
        <f t="shared" si="29"/>
        <v>-1</v>
      </c>
      <c r="O41" s="86">
        <f t="shared" si="30"/>
        <v>-1</v>
      </c>
      <c r="P41" s="86">
        <f t="shared" si="31"/>
        <v>-1</v>
      </c>
      <c r="Q41" s="86">
        <f t="shared" si="32"/>
        <v>-1</v>
      </c>
      <c r="R41" s="87">
        <f t="shared" si="33"/>
        <v>-1</v>
      </c>
      <c r="S41" s="97"/>
    </row>
    <row r="42" spans="2:19" x14ac:dyDescent="0.25">
      <c r="B42" s="95"/>
      <c r="C42" s="82"/>
      <c r="D42" s="83"/>
      <c r="E42" s="83"/>
      <c r="F42" s="83"/>
      <c r="G42" s="83"/>
      <c r="H42" s="83"/>
      <c r="I42" s="83"/>
      <c r="J42" s="84"/>
      <c r="K42" s="85">
        <f t="shared" si="26"/>
        <v>-1</v>
      </c>
      <c r="L42" s="86">
        <f t="shared" si="27"/>
        <v>-1</v>
      </c>
      <c r="M42" s="86">
        <f t="shared" si="28"/>
        <v>-1</v>
      </c>
      <c r="N42" s="86">
        <f t="shared" si="29"/>
        <v>-1</v>
      </c>
      <c r="O42" s="86">
        <f t="shared" si="30"/>
        <v>-1</v>
      </c>
      <c r="P42" s="86">
        <f t="shared" si="31"/>
        <v>-1</v>
      </c>
      <c r="Q42" s="86">
        <f t="shared" si="32"/>
        <v>-1</v>
      </c>
      <c r="R42" s="87">
        <f t="shared" si="33"/>
        <v>-1</v>
      </c>
      <c r="S42" s="97"/>
    </row>
    <row r="43" spans="2:19" x14ac:dyDescent="0.25">
      <c r="B43" s="95"/>
      <c r="C43" s="82"/>
      <c r="D43" s="83"/>
      <c r="E43" s="83"/>
      <c r="F43" s="83"/>
      <c r="G43" s="83"/>
      <c r="H43" s="83"/>
      <c r="I43" s="83"/>
      <c r="J43" s="84"/>
      <c r="K43" s="85">
        <f t="shared" ref="K43" si="42">C43/$C$6-1</f>
        <v>-1</v>
      </c>
      <c r="L43" s="86">
        <f t="shared" ref="L43" si="43">D43/$D$6-1</f>
        <v>-1</v>
      </c>
      <c r="M43" s="86">
        <f t="shared" ref="M43" si="44">E43/$E$6-1</f>
        <v>-1</v>
      </c>
      <c r="N43" s="86">
        <f t="shared" ref="N43" si="45">F43/$F$6-1</f>
        <v>-1</v>
      </c>
      <c r="O43" s="86">
        <f t="shared" ref="O43" si="46">G43/$G$6-1</f>
        <v>-1</v>
      </c>
      <c r="P43" s="86">
        <f t="shared" ref="P43" si="47">H43/$H$6-1</f>
        <v>-1</v>
      </c>
      <c r="Q43" s="86">
        <f t="shared" ref="Q43" si="48">I43/$I$6-1</f>
        <v>-1</v>
      </c>
      <c r="R43" s="87">
        <f t="shared" ref="R43" si="49">J43/$J$6-1</f>
        <v>-1</v>
      </c>
      <c r="S43" s="97"/>
    </row>
    <row r="44" spans="2:19" x14ac:dyDescent="0.25">
      <c r="B44" s="95"/>
      <c r="C44" s="82"/>
      <c r="D44" s="83"/>
      <c r="E44" s="83"/>
      <c r="F44" s="83"/>
      <c r="G44" s="83"/>
      <c r="H44" s="83"/>
      <c r="I44" s="83"/>
      <c r="J44" s="84"/>
      <c r="K44" s="85">
        <f t="shared" si="18"/>
        <v>-1</v>
      </c>
      <c r="L44" s="86">
        <f t="shared" si="19"/>
        <v>-1</v>
      </c>
      <c r="M44" s="86">
        <f t="shared" si="20"/>
        <v>-1</v>
      </c>
      <c r="N44" s="86">
        <f t="shared" si="21"/>
        <v>-1</v>
      </c>
      <c r="O44" s="86">
        <f t="shared" si="22"/>
        <v>-1</v>
      </c>
      <c r="P44" s="86">
        <f t="shared" si="23"/>
        <v>-1</v>
      </c>
      <c r="Q44" s="86">
        <f t="shared" si="24"/>
        <v>-1</v>
      </c>
      <c r="R44" s="87">
        <f t="shared" si="25"/>
        <v>-1</v>
      </c>
      <c r="S44" s="97"/>
    </row>
  </sheetData>
  <mergeCells count="5">
    <mergeCell ref="B2:S2"/>
    <mergeCell ref="C4:J4"/>
    <mergeCell ref="C11:J11"/>
    <mergeCell ref="K11:R11"/>
    <mergeCell ref="S14:S18"/>
  </mergeCells>
  <conditionalFormatting sqref="K14:R20 K21 M21 O21:P21 R21">
    <cfRule type="cellIs" dxfId="27" priority="15" operator="lessThan">
      <formula>-0.015</formula>
    </cfRule>
    <cfRule type="cellIs" dxfId="26" priority="16" operator="greaterThan">
      <formula>0.015</formula>
    </cfRule>
    <cfRule type="cellIs" dxfId="25" priority="17" operator="lessThan">
      <formula>-0.00501</formula>
    </cfRule>
    <cfRule type="cellIs" dxfId="24" priority="18" operator="greaterThan">
      <formula>0.00501</formula>
    </cfRule>
    <cfRule type="cellIs" dxfId="23" priority="19" operator="equal">
      <formula>-0.005</formula>
    </cfRule>
    <cfRule type="cellIs" dxfId="22" priority="20" operator="equal">
      <formula>0.005</formula>
    </cfRule>
    <cfRule type="cellIs" dxfId="21" priority="21" operator="between">
      <formula>-0.005</formula>
      <formula>0.005</formula>
    </cfRule>
  </conditionalFormatting>
  <conditionalFormatting sqref="K22:R44">
    <cfRule type="cellIs" dxfId="20" priority="1" operator="lessThan">
      <formula>-0.015</formula>
    </cfRule>
    <cfRule type="cellIs" dxfId="19" priority="2" operator="greaterThan">
      <formula>0.015</formula>
    </cfRule>
    <cfRule type="cellIs" dxfId="18" priority="3" operator="lessThan">
      <formula>-0.00501</formula>
    </cfRule>
    <cfRule type="cellIs" dxfId="17" priority="4" operator="greaterThan">
      <formula>0.00501</formula>
    </cfRule>
    <cfRule type="cellIs" dxfId="16" priority="5" operator="equal">
      <formula>-0.005</formula>
    </cfRule>
    <cfRule type="cellIs" dxfId="15" priority="6" operator="equal">
      <formula>0.005</formula>
    </cfRule>
    <cfRule type="cellIs" dxfId="14" priority="7" operator="between">
      <formula>-0.005</formula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38"/>
  <sheetViews>
    <sheetView showGridLines="0" topLeftCell="L1" workbookViewId="0">
      <selection activeCell="AB11" sqref="AB11"/>
    </sheetView>
  </sheetViews>
  <sheetFormatPr defaultRowHeight="12.75" x14ac:dyDescent="0.2"/>
  <cols>
    <col min="1" max="1" width="13.42578125" style="1" bestFit="1" customWidth="1"/>
    <col min="2" max="2" width="9.140625" style="1"/>
    <col min="3" max="3" width="10.7109375" style="1" bestFit="1" customWidth="1"/>
    <col min="4" max="7" width="12.140625" style="1" bestFit="1" customWidth="1"/>
    <col min="8" max="8" width="0.42578125" style="1" customWidth="1"/>
    <col min="9" max="9" width="13.28515625" style="1" bestFit="1" customWidth="1"/>
    <col min="10" max="10" width="15" style="1" bestFit="1" customWidth="1"/>
    <col min="11" max="11" width="3.7109375" style="1" customWidth="1"/>
    <col min="12" max="12" width="14.85546875" style="1" customWidth="1"/>
    <col min="13" max="15" width="12.140625" style="1" bestFit="1" customWidth="1"/>
    <col min="16" max="16" width="12.85546875" style="1" bestFit="1" customWidth="1"/>
    <col min="17" max="21" width="12.140625" style="1" bestFit="1" customWidth="1"/>
    <col min="22" max="22" width="12.140625" style="1" customWidth="1"/>
    <col min="23" max="23" width="12.85546875" style="1" customWidth="1"/>
    <col min="24" max="24" width="17.7109375" style="1" customWidth="1"/>
    <col min="25" max="31" width="12.140625" style="1" bestFit="1" customWidth="1"/>
    <col min="32" max="16384" width="9.140625" style="1"/>
  </cols>
  <sheetData>
    <row r="2" spans="1:31" x14ac:dyDescent="0.2">
      <c r="A2" s="5" t="s">
        <v>0</v>
      </c>
      <c r="B2" s="195" t="s">
        <v>14</v>
      </c>
      <c r="C2" s="195"/>
      <c r="D2" s="195"/>
    </row>
    <row r="3" spans="1:31" ht="41.25" customHeight="1" x14ac:dyDescent="0.2">
      <c r="A3" s="37" t="s">
        <v>2</v>
      </c>
      <c r="B3" s="174" t="s">
        <v>3</v>
      </c>
      <c r="C3" s="174"/>
      <c r="D3" s="174"/>
    </row>
    <row r="4" spans="1:31" x14ac:dyDescent="0.2">
      <c r="A4" s="5" t="s">
        <v>4</v>
      </c>
      <c r="B4" s="179">
        <v>2</v>
      </c>
      <c r="C4" s="179"/>
      <c r="D4" s="179"/>
    </row>
    <row r="5" spans="1:31" x14ac:dyDescent="0.2">
      <c r="A5" s="5" t="s">
        <v>5</v>
      </c>
      <c r="B5" s="36" t="s">
        <v>10</v>
      </c>
      <c r="C5" s="36"/>
      <c r="D5" s="36"/>
    </row>
    <row r="6" spans="1:31" x14ac:dyDescent="0.2">
      <c r="A6" s="5" t="s">
        <v>6</v>
      </c>
      <c r="B6" s="181">
        <v>8.3519999999999997E-2</v>
      </c>
      <c r="C6" s="181"/>
      <c r="D6" s="181"/>
    </row>
    <row r="7" spans="1:31" x14ac:dyDescent="0.2">
      <c r="A7" s="5" t="s">
        <v>7</v>
      </c>
      <c r="B7" s="180" t="s">
        <v>15</v>
      </c>
      <c r="C7" s="180"/>
      <c r="D7" s="180"/>
    </row>
    <row r="8" spans="1:31" ht="13.5" thickBot="1" x14ac:dyDescent="0.25">
      <c r="A8" s="5" t="s">
        <v>9</v>
      </c>
      <c r="B8" s="179">
        <v>1</v>
      </c>
      <c r="C8" s="179"/>
      <c r="D8" s="179"/>
    </row>
    <row r="9" spans="1:31" ht="13.5" thickBot="1" x14ac:dyDescent="0.25">
      <c r="A9" s="5"/>
      <c r="M9" s="175">
        <v>2021</v>
      </c>
      <c r="N9" s="176"/>
      <c r="O9" s="176"/>
      <c r="P9" s="177"/>
    </row>
    <row r="10" spans="1:31" x14ac:dyDescent="0.2">
      <c r="I10" s="32" t="s">
        <v>16</v>
      </c>
    </row>
    <row r="11" spans="1:31" ht="34.5" customHeight="1" thickBot="1" x14ac:dyDescent="0.25">
      <c r="H11" s="16"/>
      <c r="L11" s="12"/>
      <c r="M11" s="135"/>
      <c r="N11" s="136" t="s">
        <v>29</v>
      </c>
      <c r="O11" s="136"/>
      <c r="P11" s="163" t="s">
        <v>54</v>
      </c>
      <c r="Q11" s="136" t="s">
        <v>56</v>
      </c>
      <c r="W11" s="136" t="s">
        <v>61</v>
      </c>
      <c r="X11" s="162" t="s">
        <v>63</v>
      </c>
      <c r="Z11" s="164" t="s">
        <v>65</v>
      </c>
      <c r="AB11" s="162" t="s">
        <v>66</v>
      </c>
    </row>
    <row r="12" spans="1:31" x14ac:dyDescent="0.2">
      <c r="B12" s="168" t="s">
        <v>22</v>
      </c>
      <c r="C12" s="165" t="s">
        <v>21</v>
      </c>
      <c r="D12" s="166"/>
      <c r="E12" s="166"/>
      <c r="F12" s="166"/>
      <c r="G12" s="167"/>
      <c r="H12" s="2"/>
      <c r="I12" s="170" t="s">
        <v>23</v>
      </c>
      <c r="J12" s="172" t="s">
        <v>24</v>
      </c>
      <c r="K12" s="2"/>
      <c r="L12" s="10" t="s">
        <v>11</v>
      </c>
      <c r="M12" s="47">
        <v>44441</v>
      </c>
      <c r="N12" s="47">
        <v>44486</v>
      </c>
      <c r="O12" s="47">
        <v>44501</v>
      </c>
      <c r="P12" s="128">
        <v>44540</v>
      </c>
      <c r="Q12" s="47">
        <v>44565</v>
      </c>
      <c r="R12" s="47">
        <v>44567</v>
      </c>
      <c r="S12" s="47">
        <v>44607</v>
      </c>
      <c r="T12" s="47">
        <v>44656</v>
      </c>
      <c r="U12" s="47">
        <v>44698</v>
      </c>
      <c r="V12" s="47">
        <v>44743</v>
      </c>
      <c r="W12" s="157">
        <v>44758</v>
      </c>
      <c r="X12" s="47">
        <v>44783</v>
      </c>
      <c r="Y12" s="47">
        <v>44814</v>
      </c>
      <c r="Z12" s="47">
        <v>44843</v>
      </c>
      <c r="AA12" s="47">
        <v>44961</v>
      </c>
      <c r="AB12" s="47">
        <v>45038</v>
      </c>
      <c r="AC12" s="47">
        <v>45124</v>
      </c>
      <c r="AD12" s="47" t="s">
        <v>27</v>
      </c>
      <c r="AE12" s="47" t="s">
        <v>27</v>
      </c>
    </row>
    <row r="13" spans="1:31" ht="13.5" thickBot="1" x14ac:dyDescent="0.25">
      <c r="B13" s="169"/>
      <c r="C13" s="19">
        <v>44404</v>
      </c>
      <c r="D13" s="23">
        <v>44406</v>
      </c>
      <c r="E13" s="19">
        <v>44410</v>
      </c>
      <c r="F13" s="23">
        <v>44411</v>
      </c>
      <c r="G13" s="24">
        <v>44413</v>
      </c>
      <c r="H13" s="2"/>
      <c r="I13" s="171"/>
      <c r="J13" s="173"/>
      <c r="K13" s="2"/>
      <c r="L13" s="11" t="s">
        <v>12</v>
      </c>
      <c r="M13" s="9" t="s">
        <v>21</v>
      </c>
      <c r="N13" s="9" t="s">
        <v>21</v>
      </c>
      <c r="O13" s="9" t="s">
        <v>21</v>
      </c>
      <c r="P13" s="11" t="s">
        <v>21</v>
      </c>
      <c r="Q13" s="9" t="s">
        <v>21</v>
      </c>
      <c r="R13" s="9" t="s">
        <v>21</v>
      </c>
      <c r="S13" s="9" t="s">
        <v>21</v>
      </c>
      <c r="T13" s="9" t="s">
        <v>21</v>
      </c>
      <c r="U13" s="9" t="s">
        <v>21</v>
      </c>
      <c r="V13" s="9" t="s">
        <v>21</v>
      </c>
      <c r="W13" s="158" t="s">
        <v>21</v>
      </c>
      <c r="X13" s="9" t="s">
        <v>21</v>
      </c>
      <c r="Y13" s="9" t="s">
        <v>21</v>
      </c>
      <c r="Z13" s="9" t="s">
        <v>21</v>
      </c>
      <c r="AA13" s="9" t="s">
        <v>21</v>
      </c>
      <c r="AB13" s="9" t="s">
        <v>21</v>
      </c>
      <c r="AC13" s="9" t="s">
        <v>21</v>
      </c>
      <c r="AD13" s="9" t="s">
        <v>21</v>
      </c>
      <c r="AE13" s="9" t="s">
        <v>21</v>
      </c>
    </row>
    <row r="14" spans="1:31" x14ac:dyDescent="0.2">
      <c r="B14" s="25">
        <v>60</v>
      </c>
      <c r="C14" s="20">
        <v>0.93564999999999998</v>
      </c>
      <c r="D14" s="21">
        <v>0.9355</v>
      </c>
      <c r="E14" s="20">
        <v>0.93520000000000003</v>
      </c>
      <c r="F14" s="21">
        <v>0.93585000000000007</v>
      </c>
      <c r="G14" s="38">
        <v>0.9355</v>
      </c>
      <c r="H14" s="15"/>
      <c r="I14" s="29">
        <f>AVERAGE(C14:G14)</f>
        <v>0.93554000000000015</v>
      </c>
      <c r="J14" s="13">
        <f>STDEV(C14:G14)/I14</f>
        <v>2.5463645059691919E-4</v>
      </c>
      <c r="K14" s="7"/>
      <c r="L14" s="10">
        <v>60</v>
      </c>
      <c r="M14" s="15">
        <v>0.93861513466987934</v>
      </c>
      <c r="N14" s="15">
        <v>0.93885742257199789</v>
      </c>
      <c r="O14" s="15">
        <v>0.9400964615866183</v>
      </c>
      <c r="P14" s="133">
        <v>0.93866213665216747</v>
      </c>
      <c r="Q14" s="15">
        <v>0.93948692693882907</v>
      </c>
      <c r="R14" s="15">
        <v>0.93201615449323261</v>
      </c>
      <c r="S14" s="6">
        <v>0.93441268719863924</v>
      </c>
      <c r="T14" s="15">
        <v>0.93681133439549558</v>
      </c>
      <c r="U14" s="15">
        <v>0.93739120085485306</v>
      </c>
      <c r="V14" s="15">
        <v>0.94089597776272305</v>
      </c>
      <c r="W14" s="15">
        <v>0.93558386482863276</v>
      </c>
      <c r="X14" s="15">
        <v>0.9394500038644138</v>
      </c>
      <c r="Y14" s="15">
        <v>0.93564874486577898</v>
      </c>
      <c r="Z14" s="15">
        <v>0.93899221852353898</v>
      </c>
      <c r="AA14" s="15">
        <v>0.93449683370020209</v>
      </c>
      <c r="AB14" s="15">
        <v>0.9331612804661541</v>
      </c>
      <c r="AC14" s="15">
        <v>0.92609572154360109</v>
      </c>
      <c r="AD14" s="15"/>
      <c r="AE14" s="15"/>
    </row>
    <row r="15" spans="1:31" x14ac:dyDescent="0.2">
      <c r="B15" s="26">
        <v>70</v>
      </c>
      <c r="C15" s="6">
        <v>0.79979999999999996</v>
      </c>
      <c r="D15" s="22">
        <v>0.8004</v>
      </c>
      <c r="E15" s="6">
        <v>0.80130000000000001</v>
      </c>
      <c r="F15" s="22">
        <v>0.80110000000000003</v>
      </c>
      <c r="G15" s="39">
        <v>0.80110000000000003</v>
      </c>
      <c r="H15" s="15"/>
      <c r="I15" s="30">
        <f t="shared" ref="I15:I21" si="0">AVERAGE(C15:G15)</f>
        <v>0.80074000000000001</v>
      </c>
      <c r="J15" s="13">
        <f t="shared" ref="J15:J21" si="1">STDEV(C15:G15)/I15</f>
        <v>7.828972210034824E-4</v>
      </c>
      <c r="K15" s="7"/>
      <c r="L15" s="10">
        <v>70</v>
      </c>
      <c r="M15" s="15">
        <v>0.80389035289795541</v>
      </c>
      <c r="N15" s="15">
        <v>0.80338472982280928</v>
      </c>
      <c r="O15" s="15">
        <v>0.80437514397912568</v>
      </c>
      <c r="P15" s="133">
        <v>0.80391420211122722</v>
      </c>
      <c r="Q15" s="15">
        <v>0.80522720489156574</v>
      </c>
      <c r="R15" s="15">
        <v>0.80042798568500451</v>
      </c>
      <c r="S15" s="6">
        <v>0.79799169255247493</v>
      </c>
      <c r="T15" s="15">
        <v>0.80055718580429336</v>
      </c>
      <c r="U15" s="15">
        <v>0.79971618866983052</v>
      </c>
      <c r="V15" s="15">
        <v>0.80362477107401553</v>
      </c>
      <c r="W15" s="15">
        <v>0.80073577765798787</v>
      </c>
      <c r="X15" s="15">
        <v>0.80210575796833394</v>
      </c>
      <c r="Y15" s="15">
        <v>0.79850773027853439</v>
      </c>
      <c r="Z15" s="15">
        <v>0.80318180062193234</v>
      </c>
      <c r="AA15" s="15">
        <v>0.79698492682376065</v>
      </c>
      <c r="AB15" s="15">
        <v>0.79776403802999996</v>
      </c>
      <c r="AC15" s="15">
        <v>0.79307091181255018</v>
      </c>
      <c r="AD15" s="15"/>
      <c r="AE15" s="15"/>
    </row>
    <row r="16" spans="1:31" x14ac:dyDescent="0.2">
      <c r="B16" s="26">
        <v>100</v>
      </c>
      <c r="C16" s="6">
        <v>0.69579999999999997</v>
      </c>
      <c r="D16" s="22">
        <v>0.69550000000000001</v>
      </c>
      <c r="E16" s="6">
        <v>0.69620000000000004</v>
      </c>
      <c r="F16" s="22">
        <v>0.69769999999999999</v>
      </c>
      <c r="G16" s="39">
        <v>0.69710000000000005</v>
      </c>
      <c r="H16" s="15"/>
      <c r="I16" s="30">
        <f t="shared" si="0"/>
        <v>0.69645999999999986</v>
      </c>
      <c r="J16" s="13">
        <f t="shared" si="1"/>
        <v>1.3183101893734705E-3</v>
      </c>
      <c r="K16" s="7"/>
      <c r="L16" s="10">
        <v>100</v>
      </c>
      <c r="M16" s="15">
        <v>0.69841997323016403</v>
      </c>
      <c r="N16" s="15">
        <v>0.69811678030316782</v>
      </c>
      <c r="O16" s="15">
        <v>0.70129271652998015</v>
      </c>
      <c r="P16" s="133">
        <v>0.69926394424285054</v>
      </c>
      <c r="Q16" s="15">
        <v>0.70106269475775984</v>
      </c>
      <c r="R16" s="15">
        <v>0.69394301417238691</v>
      </c>
      <c r="S16" s="6">
        <v>0.69362252589517348</v>
      </c>
      <c r="T16" s="15">
        <v>0.69767966202095799</v>
      </c>
      <c r="U16" s="15">
        <v>0.6972766091301339</v>
      </c>
      <c r="V16" s="15">
        <v>0.7015149194566731</v>
      </c>
      <c r="W16" s="15">
        <v>0.69274994302834414</v>
      </c>
      <c r="X16" s="15">
        <v>0.6948120032151841</v>
      </c>
      <c r="Y16" s="15">
        <v>0.6932967253680945</v>
      </c>
      <c r="Z16" s="15">
        <v>0.69998825252146513</v>
      </c>
      <c r="AA16" s="15">
        <v>0.69302455389222539</v>
      </c>
      <c r="AB16" s="15">
        <v>0.69442008329961369</v>
      </c>
      <c r="AC16" s="15">
        <v>0.69388914065091123</v>
      </c>
      <c r="AD16" s="15"/>
      <c r="AE16" s="15"/>
    </row>
    <row r="17" spans="2:31" x14ac:dyDescent="0.2">
      <c r="B17" s="26">
        <v>120</v>
      </c>
      <c r="C17" s="6">
        <v>0.67274999999999996</v>
      </c>
      <c r="D17" s="22">
        <v>0.67049999999999998</v>
      </c>
      <c r="E17" s="6">
        <v>0.67295000000000005</v>
      </c>
      <c r="F17" s="22">
        <v>0.67369999999999997</v>
      </c>
      <c r="G17" s="39">
        <v>0.67079999999999995</v>
      </c>
      <c r="H17" s="15"/>
      <c r="I17" s="30">
        <f t="shared" si="0"/>
        <v>0.67213999999999996</v>
      </c>
      <c r="J17" s="13">
        <f t="shared" si="1"/>
        <v>2.0970648902014907E-3</v>
      </c>
      <c r="K17" s="7"/>
      <c r="L17" s="10">
        <v>120</v>
      </c>
      <c r="M17" s="15">
        <v>0.67296607246133844</v>
      </c>
      <c r="N17" s="15">
        <v>0.67453413679932339</v>
      </c>
      <c r="O17" s="15">
        <v>0.67812006413387416</v>
      </c>
      <c r="P17" s="133">
        <v>0.67518176991282597</v>
      </c>
      <c r="Q17" s="15">
        <v>0.67797142315080783</v>
      </c>
      <c r="R17" s="15">
        <v>0.66884880595095819</v>
      </c>
      <c r="S17" s="6">
        <v>0.66811633482460586</v>
      </c>
      <c r="T17" s="15">
        <v>0.67415672001294258</v>
      </c>
      <c r="U17" s="15">
        <v>0.67260855166827072</v>
      </c>
      <c r="V17" s="15">
        <v>0.67621695157430384</v>
      </c>
      <c r="W17" s="15">
        <v>0.66701922885507015</v>
      </c>
      <c r="X17" s="15">
        <v>0.66583612686615246</v>
      </c>
      <c r="Y17" s="15">
        <v>0.66654921047480098</v>
      </c>
      <c r="Z17" s="15" t="s">
        <v>28</v>
      </c>
      <c r="AA17" s="15">
        <v>0.6673635685550543</v>
      </c>
      <c r="AB17" s="15">
        <v>0.66854754029551033</v>
      </c>
      <c r="AC17" s="15">
        <v>0.67096948128309231</v>
      </c>
      <c r="AD17" s="15"/>
      <c r="AE17" s="15"/>
    </row>
    <row r="18" spans="2:31" x14ac:dyDescent="0.2">
      <c r="B18" s="26">
        <v>150</v>
      </c>
      <c r="C18" s="6">
        <v>0.66339999999999999</v>
      </c>
      <c r="D18" s="22">
        <v>0.66149999999999998</v>
      </c>
      <c r="E18" s="6">
        <v>0.66059999999999997</v>
      </c>
      <c r="F18" s="22">
        <v>0.66180000000000005</v>
      </c>
      <c r="G18" s="39">
        <v>0.66379999999999995</v>
      </c>
      <c r="H18" s="15"/>
      <c r="I18" s="30">
        <f t="shared" si="0"/>
        <v>0.66221999999999992</v>
      </c>
      <c r="J18" s="13">
        <f t="shared" si="1"/>
        <v>2.0270996580652621E-3</v>
      </c>
      <c r="K18" s="7"/>
      <c r="L18" s="10">
        <v>150</v>
      </c>
      <c r="M18" s="15">
        <v>0.66226340428012764</v>
      </c>
      <c r="N18" s="15">
        <v>0.66287066878467071</v>
      </c>
      <c r="O18" s="15">
        <v>0.66681738529850476</v>
      </c>
      <c r="P18" s="133">
        <v>0.66462203347753601</v>
      </c>
      <c r="Q18" s="15">
        <v>0.66896220829084352</v>
      </c>
      <c r="R18" s="15">
        <v>0.65758046380381352</v>
      </c>
      <c r="S18" s="6">
        <v>0.65761952223154985</v>
      </c>
      <c r="T18" s="15">
        <v>0.66285611406397738</v>
      </c>
      <c r="U18" s="15">
        <v>0.6622151051667825</v>
      </c>
      <c r="V18" s="15">
        <v>0.66605081747795636</v>
      </c>
      <c r="W18" s="15">
        <v>0.65488071623579658</v>
      </c>
      <c r="X18" s="15">
        <v>0.65586282513656646</v>
      </c>
      <c r="Y18" s="15">
        <v>0.65495472641068297</v>
      </c>
      <c r="Z18" s="15">
        <v>0.66644900616415081</v>
      </c>
      <c r="AA18" s="15">
        <v>0.6571847064533507</v>
      </c>
      <c r="AB18" s="15">
        <v>0.65993388594805802</v>
      </c>
      <c r="AC18" s="15">
        <v>0.66169528729955973</v>
      </c>
      <c r="AD18" s="15"/>
      <c r="AE18" s="15"/>
    </row>
    <row r="19" spans="2:31" x14ac:dyDescent="0.2">
      <c r="B19" s="26">
        <v>170</v>
      </c>
      <c r="C19" s="6">
        <v>0.66420000000000001</v>
      </c>
      <c r="D19" s="22">
        <v>0.66310000000000002</v>
      </c>
      <c r="E19" s="6">
        <v>0.6633</v>
      </c>
      <c r="F19" s="22">
        <v>0.66290000000000004</v>
      </c>
      <c r="G19" s="41">
        <v>0.66749999999999998</v>
      </c>
      <c r="H19" s="15"/>
      <c r="I19" s="30">
        <f>AVERAGE(C19:F19)</f>
        <v>0.66337500000000005</v>
      </c>
      <c r="J19" s="13">
        <f>STDEV(C19:F19)/I19</f>
        <v>8.6486599977680814E-4</v>
      </c>
      <c r="K19" s="7"/>
      <c r="L19" s="10">
        <v>170</v>
      </c>
      <c r="M19" s="15">
        <v>0.66350838063260198</v>
      </c>
      <c r="N19" s="15">
        <v>0.66628320914198258</v>
      </c>
      <c r="O19" s="15">
        <v>0.66965888259564921</v>
      </c>
      <c r="P19" s="133">
        <v>0.66621685945161335</v>
      </c>
      <c r="Q19" s="15">
        <v>0.67069106598640471</v>
      </c>
      <c r="R19" s="15">
        <v>0.66013783035476781</v>
      </c>
      <c r="S19" s="6">
        <v>0.65973920586460211</v>
      </c>
      <c r="T19" s="15">
        <v>0.66414845833068403</v>
      </c>
      <c r="U19" s="15">
        <v>0.66555239061813121</v>
      </c>
      <c r="V19" s="15">
        <v>0.66870348409694524</v>
      </c>
      <c r="W19" s="15">
        <v>0.65757007833800241</v>
      </c>
      <c r="X19" s="15">
        <v>0.6557507588357635</v>
      </c>
      <c r="Y19" s="15">
        <v>0.65581814563338425</v>
      </c>
      <c r="Z19" s="15" t="s">
        <v>28</v>
      </c>
      <c r="AA19" s="15">
        <v>0.66012425965028365</v>
      </c>
      <c r="AB19" s="15">
        <v>0.66141157140458495</v>
      </c>
      <c r="AC19" s="15">
        <v>0.66559183522192267</v>
      </c>
      <c r="AD19" s="15"/>
      <c r="AE19" s="15"/>
    </row>
    <row r="20" spans="2:31" x14ac:dyDescent="0.2">
      <c r="B20" s="26">
        <v>200</v>
      </c>
      <c r="C20" s="6">
        <v>0.67220000000000002</v>
      </c>
      <c r="D20" s="22">
        <v>0.67190000000000005</v>
      </c>
      <c r="E20" s="6">
        <v>0.67300000000000004</v>
      </c>
      <c r="F20" s="22">
        <v>0.67110000000000003</v>
      </c>
      <c r="G20" s="39">
        <v>0.67390000000000005</v>
      </c>
      <c r="H20" s="15"/>
      <c r="I20" s="30">
        <f t="shared" si="0"/>
        <v>0.67242000000000002</v>
      </c>
      <c r="J20" s="13">
        <f t="shared" si="1"/>
        <v>1.5927260623408452E-3</v>
      </c>
      <c r="K20" s="7"/>
      <c r="L20" s="10">
        <v>200</v>
      </c>
      <c r="M20" s="15">
        <v>0.67203536819698084</v>
      </c>
      <c r="N20" s="15">
        <v>0.67462075883889472</v>
      </c>
      <c r="O20" s="15">
        <v>0.67696301609879472</v>
      </c>
      <c r="P20" s="133">
        <v>0.67358100629273543</v>
      </c>
      <c r="Q20" s="15">
        <v>0.67834551311761859</v>
      </c>
      <c r="R20" s="15">
        <v>0.66777954383067517</v>
      </c>
      <c r="S20" s="6">
        <v>0.66741838035844492</v>
      </c>
      <c r="T20" s="15">
        <v>0.67255435878241709</v>
      </c>
      <c r="U20" s="15">
        <v>0.67296618536371178</v>
      </c>
      <c r="V20" s="15">
        <v>0.67605760217949695</v>
      </c>
      <c r="W20" s="15">
        <v>0.66364188341261388</v>
      </c>
      <c r="X20" s="15">
        <v>0.66339231865158521</v>
      </c>
      <c r="Y20" s="15">
        <v>0.66462520211826404</v>
      </c>
      <c r="Z20" s="15">
        <v>0.67567440966858061</v>
      </c>
      <c r="AA20" s="15">
        <v>0.66747453955082325</v>
      </c>
      <c r="AB20" s="15">
        <v>0.67001542702918404</v>
      </c>
      <c r="AC20" s="15">
        <v>0.67171114046492375</v>
      </c>
      <c r="AD20" s="15"/>
      <c r="AE20" s="15"/>
    </row>
    <row r="21" spans="2:31" ht="13.5" thickBot="1" x14ac:dyDescent="0.25">
      <c r="B21" s="27">
        <v>226</v>
      </c>
      <c r="C21" s="8">
        <v>0.67669999999999997</v>
      </c>
      <c r="D21" s="28">
        <v>0.67649999999999999</v>
      </c>
      <c r="E21" s="8">
        <v>0.6764</v>
      </c>
      <c r="F21" s="28">
        <v>0.67530000000000001</v>
      </c>
      <c r="G21" s="40">
        <v>0.6764</v>
      </c>
      <c r="H21" s="15"/>
      <c r="I21" s="31">
        <f t="shared" si="0"/>
        <v>0.67625999999999997</v>
      </c>
      <c r="J21" s="14">
        <f t="shared" si="1"/>
        <v>8.1396852953139788E-4</v>
      </c>
      <c r="K21" s="7"/>
      <c r="L21" s="10">
        <v>226</v>
      </c>
      <c r="M21" s="15">
        <v>0.67577429484801299</v>
      </c>
      <c r="N21" s="15">
        <v>0.67871804687112447</v>
      </c>
      <c r="O21" s="15">
        <v>0.68087433276653075</v>
      </c>
      <c r="P21" s="133">
        <v>0.678405090338701</v>
      </c>
      <c r="Q21" s="15">
        <v>0.68015177934221283</v>
      </c>
      <c r="R21" s="15">
        <v>0.67171511360451697</v>
      </c>
      <c r="S21" s="6">
        <v>0.67195203367466483</v>
      </c>
      <c r="T21" s="15">
        <v>0.67750000342750394</v>
      </c>
      <c r="U21" s="15">
        <v>0.67744175728072142</v>
      </c>
      <c r="V21" s="15">
        <v>0.67960488008888564</v>
      </c>
      <c r="W21" s="15">
        <v>0.66977707779033202</v>
      </c>
      <c r="X21" s="15">
        <v>0.66926408171268315</v>
      </c>
      <c r="Y21" s="15">
        <v>0.66837953949601625</v>
      </c>
      <c r="Z21" s="15">
        <v>0.6795828099616753</v>
      </c>
      <c r="AA21" s="15">
        <v>0.67167367521722732</v>
      </c>
      <c r="AB21" s="15">
        <v>0.67384617073469411</v>
      </c>
      <c r="AC21" s="15">
        <v>0.67544033743027776</v>
      </c>
      <c r="AD21" s="15"/>
      <c r="AE21" s="15"/>
    </row>
    <row r="22" spans="2:31" x14ac:dyDescent="0.2">
      <c r="B22" s="42" t="s">
        <v>25</v>
      </c>
      <c r="C22" s="43" t="s">
        <v>26</v>
      </c>
      <c r="D22" s="44"/>
      <c r="E22" s="44"/>
      <c r="F22" s="4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4" spans="2:31" x14ac:dyDescent="0.2">
      <c r="B24" s="12"/>
      <c r="C24" s="33">
        <f>C13</f>
        <v>44404</v>
      </c>
      <c r="D24" s="33">
        <f t="shared" ref="D24:G24" si="2">D13</f>
        <v>44406</v>
      </c>
      <c r="E24" s="33">
        <f t="shared" si="2"/>
        <v>44410</v>
      </c>
      <c r="F24" s="33">
        <f t="shared" si="2"/>
        <v>44411</v>
      </c>
      <c r="G24" s="33">
        <f t="shared" si="2"/>
        <v>44413</v>
      </c>
      <c r="H24" s="16"/>
      <c r="L24" s="12"/>
      <c r="M24" s="47">
        <f t="shared" ref="M24:T24" si="3">M12</f>
        <v>44441</v>
      </c>
      <c r="N24" s="47">
        <f t="shared" si="3"/>
        <v>44486</v>
      </c>
      <c r="O24" s="47">
        <f t="shared" si="3"/>
        <v>44501</v>
      </c>
      <c r="P24" s="128">
        <f t="shared" si="3"/>
        <v>44540</v>
      </c>
      <c r="Q24" s="47">
        <f t="shared" si="3"/>
        <v>44565</v>
      </c>
      <c r="R24" s="47">
        <f t="shared" si="3"/>
        <v>44567</v>
      </c>
      <c r="S24" s="47">
        <f t="shared" si="3"/>
        <v>44607</v>
      </c>
      <c r="T24" s="47">
        <f t="shared" si="3"/>
        <v>44656</v>
      </c>
      <c r="U24" s="47">
        <f t="shared" ref="U24:AA24" si="4">U12</f>
        <v>44698</v>
      </c>
      <c r="V24" s="47">
        <f t="shared" si="4"/>
        <v>44743</v>
      </c>
      <c r="W24" s="47">
        <f t="shared" si="4"/>
        <v>44758</v>
      </c>
      <c r="X24" s="47">
        <f t="shared" si="4"/>
        <v>44783</v>
      </c>
      <c r="Y24" s="47">
        <f t="shared" si="4"/>
        <v>44814</v>
      </c>
      <c r="Z24" s="47">
        <f t="shared" si="4"/>
        <v>44843</v>
      </c>
      <c r="AA24" s="47">
        <f t="shared" si="4"/>
        <v>44961</v>
      </c>
      <c r="AB24" s="47">
        <f t="shared" ref="AB24:AE24" si="5">AB12</f>
        <v>45038</v>
      </c>
      <c r="AC24" s="47">
        <f t="shared" si="5"/>
        <v>45124</v>
      </c>
      <c r="AD24" s="47" t="str">
        <f t="shared" si="5"/>
        <v>DD/MM/YYYY</v>
      </c>
      <c r="AE24" s="47" t="str">
        <f t="shared" si="5"/>
        <v>DD/MM/YYYY</v>
      </c>
    </row>
    <row r="25" spans="2:31" x14ac:dyDescent="0.2">
      <c r="B25" s="10" t="s">
        <v>11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L25" s="10" t="s">
        <v>11</v>
      </c>
      <c r="M25" s="2" t="s">
        <v>17</v>
      </c>
      <c r="N25" s="2" t="s">
        <v>17</v>
      </c>
      <c r="O25" s="2" t="s">
        <v>17</v>
      </c>
      <c r="P25" s="10" t="s">
        <v>17</v>
      </c>
      <c r="Q25" s="2" t="s">
        <v>17</v>
      </c>
      <c r="R25" s="2" t="s">
        <v>17</v>
      </c>
      <c r="S25" s="2" t="s">
        <v>17</v>
      </c>
      <c r="T25" s="2" t="s">
        <v>17</v>
      </c>
      <c r="U25" s="2" t="s">
        <v>17</v>
      </c>
      <c r="V25" s="2" t="s">
        <v>17</v>
      </c>
      <c r="W25" s="2" t="s">
        <v>17</v>
      </c>
      <c r="X25" s="2" t="s">
        <v>17</v>
      </c>
      <c r="Y25" s="2" t="s">
        <v>17</v>
      </c>
      <c r="Z25" s="2" t="s">
        <v>17</v>
      </c>
      <c r="AA25" s="2" t="s">
        <v>17</v>
      </c>
      <c r="AB25" s="2" t="s">
        <v>17</v>
      </c>
      <c r="AC25" s="2" t="s">
        <v>17</v>
      </c>
      <c r="AD25" s="2" t="s">
        <v>17</v>
      </c>
      <c r="AE25" s="2" t="s">
        <v>17</v>
      </c>
    </row>
    <row r="26" spans="2:31" ht="13.5" thickBot="1" x14ac:dyDescent="0.25">
      <c r="B26" s="11" t="s">
        <v>12</v>
      </c>
      <c r="C26" s="9" t="s">
        <v>13</v>
      </c>
      <c r="D26" s="9" t="s">
        <v>13</v>
      </c>
      <c r="E26" s="9" t="s">
        <v>13</v>
      </c>
      <c r="F26" s="9" t="s">
        <v>13</v>
      </c>
      <c r="G26" s="9" t="s">
        <v>13</v>
      </c>
      <c r="H26" s="2"/>
      <c r="I26" s="2"/>
      <c r="J26" s="2"/>
      <c r="K26" s="2"/>
      <c r="L26" s="11" t="s">
        <v>12</v>
      </c>
      <c r="M26" s="9" t="s">
        <v>13</v>
      </c>
      <c r="N26" s="9" t="s">
        <v>13</v>
      </c>
      <c r="O26" s="9" t="s">
        <v>13</v>
      </c>
      <c r="P26" s="11" t="s">
        <v>13</v>
      </c>
      <c r="Q26" s="9" t="s">
        <v>13</v>
      </c>
      <c r="R26" s="9" t="s">
        <v>13</v>
      </c>
      <c r="S26" s="9" t="s">
        <v>13</v>
      </c>
      <c r="T26" s="9" t="s">
        <v>13</v>
      </c>
      <c r="U26" s="9" t="s">
        <v>13</v>
      </c>
      <c r="V26" s="9" t="s">
        <v>13</v>
      </c>
      <c r="W26" s="9" t="s">
        <v>13</v>
      </c>
      <c r="X26" s="9" t="s">
        <v>13</v>
      </c>
      <c r="Y26" s="9" t="s">
        <v>13</v>
      </c>
      <c r="Z26" s="9" t="s">
        <v>13</v>
      </c>
      <c r="AA26" s="9" t="s">
        <v>13</v>
      </c>
      <c r="AB26" s="9" t="s">
        <v>13</v>
      </c>
      <c r="AC26" s="9" t="s">
        <v>13</v>
      </c>
      <c r="AD26" s="9" t="s">
        <v>13</v>
      </c>
      <c r="AE26" s="9" t="s">
        <v>13</v>
      </c>
    </row>
    <row r="27" spans="2:31" x14ac:dyDescent="0.2">
      <c r="B27" s="10">
        <v>60</v>
      </c>
      <c r="C27" s="3">
        <f>C14/$I$14-1</f>
        <v>1.1757915214727355E-4</v>
      </c>
      <c r="D27" s="3">
        <f t="shared" ref="D27:G27" si="6">D14/$I$14-1</f>
        <v>-4.2756055326442777E-5</v>
      </c>
      <c r="E27" s="3">
        <f t="shared" si="6"/>
        <v>-3.6342647027398645E-4</v>
      </c>
      <c r="F27" s="3">
        <f t="shared" si="6"/>
        <v>3.3135942877904334E-4</v>
      </c>
      <c r="G27" s="3">
        <f t="shared" si="6"/>
        <v>-4.2756055326442777E-5</v>
      </c>
      <c r="H27" s="17"/>
      <c r="L27" s="10">
        <v>60</v>
      </c>
      <c r="M27" s="48">
        <f t="shared" ref="M27:R27" si="7">M14/$I$14-1</f>
        <v>3.2870157020321589E-3</v>
      </c>
      <c r="N27" s="48">
        <f t="shared" si="7"/>
        <v>3.545997575729265E-3</v>
      </c>
      <c r="O27" s="48">
        <f t="shared" si="7"/>
        <v>4.8704080922441495E-3</v>
      </c>
      <c r="P27" s="130">
        <f t="shared" si="7"/>
        <v>3.337256185911075E-3</v>
      </c>
      <c r="Q27" s="48">
        <f t="shared" si="7"/>
        <v>4.2188756641392544E-3</v>
      </c>
      <c r="R27" s="48">
        <f t="shared" si="7"/>
        <v>-3.7666433362203433E-3</v>
      </c>
      <c r="S27" s="48">
        <f t="shared" ref="S27:T27" si="8">S14/$I$14-1</f>
        <v>-1.2049862126268795E-3</v>
      </c>
      <c r="T27" s="48">
        <f t="shared" si="8"/>
        <v>1.3589310938018073E-3</v>
      </c>
      <c r="U27" s="48">
        <f t="shared" ref="U27:AA27" si="9">U14/$I$14-1</f>
        <v>1.9787511542561642E-3</v>
      </c>
      <c r="V27" s="48">
        <f t="shared" ref="V27" si="10">V14/$I$14-1</f>
        <v>5.725012038739985E-3</v>
      </c>
      <c r="W27" s="48">
        <f t="shared" si="9"/>
        <v>4.6887175997323283E-5</v>
      </c>
      <c r="X27" s="48">
        <f t="shared" si="9"/>
        <v>4.179408538826479E-3</v>
      </c>
      <c r="Y27" s="48">
        <f t="shared" si="9"/>
        <v>1.1623753744238741E-4</v>
      </c>
      <c r="Z27" s="48">
        <f t="shared" si="9"/>
        <v>3.6900811547757595E-3</v>
      </c>
      <c r="AA27" s="48">
        <f t="shared" si="9"/>
        <v>-1.1150419007183165E-3</v>
      </c>
      <c r="AB27" s="48">
        <f t="shared" ref="AB27:AE27" si="11">AB14/$I$14-1</f>
        <v>-2.5426165998738703E-3</v>
      </c>
      <c r="AC27" s="48">
        <f t="shared" si="11"/>
        <v>-1.0095002304977951E-2</v>
      </c>
      <c r="AD27" s="48">
        <f t="shared" si="11"/>
        <v>-1</v>
      </c>
      <c r="AE27" s="48">
        <f t="shared" si="11"/>
        <v>-1</v>
      </c>
    </row>
    <row r="28" spans="2:31" x14ac:dyDescent="0.2">
      <c r="B28" s="10">
        <v>70</v>
      </c>
      <c r="C28" s="3">
        <f>C15/$I$15-1</f>
        <v>-1.1739141294303534E-3</v>
      </c>
      <c r="D28" s="3">
        <f t="shared" ref="D28:G28" si="12">D15/$I$15-1</f>
        <v>-4.2460723830461955E-4</v>
      </c>
      <c r="E28" s="3">
        <f t="shared" si="12"/>
        <v>6.9935309838409232E-4</v>
      </c>
      <c r="F28" s="3">
        <f t="shared" si="12"/>
        <v>4.4958413467544034E-4</v>
      </c>
      <c r="G28" s="3">
        <f t="shared" si="12"/>
        <v>4.4958413467544034E-4</v>
      </c>
      <c r="H28" s="17"/>
      <c r="L28" s="10">
        <v>70</v>
      </c>
      <c r="M28" s="48">
        <f t="shared" ref="M28:R28" si="13">M15/$I$15-1</f>
        <v>3.9343018931929929E-3</v>
      </c>
      <c r="N28" s="48">
        <f t="shared" si="13"/>
        <v>3.3028571356610303E-3</v>
      </c>
      <c r="O28" s="48">
        <f t="shared" si="13"/>
        <v>4.539730722988411E-3</v>
      </c>
      <c r="P28" s="130">
        <f t="shared" si="13"/>
        <v>3.9640858596139417E-3</v>
      </c>
      <c r="Q28" s="48">
        <f t="shared" si="13"/>
        <v>5.6038225785719487E-3</v>
      </c>
      <c r="R28" s="48">
        <f t="shared" si="13"/>
        <v>-3.8965746059327344E-4</v>
      </c>
      <c r="S28" s="48">
        <f t="shared" ref="S28:T28" si="14">S15/$I$15-1</f>
        <v>-3.4322095156044119E-3</v>
      </c>
      <c r="T28" s="48">
        <f t="shared" si="14"/>
        <v>-2.2830656106431757E-4</v>
      </c>
      <c r="U28" s="48">
        <f t="shared" ref="U28:AA28" si="15">U15/$I$15-1</f>
        <v>-1.2785814748476065E-3</v>
      </c>
      <c r="V28" s="48">
        <f t="shared" ref="V28" si="16">V15/$I$15-1</f>
        <v>3.6026314084665056E-3</v>
      </c>
      <c r="W28" s="48">
        <f t="shared" si="15"/>
        <v>-5.2730499440212242E-6</v>
      </c>
      <c r="X28" s="48">
        <f t="shared" si="15"/>
        <v>1.7056197621374558E-3</v>
      </c>
      <c r="Y28" s="48">
        <f t="shared" si="15"/>
        <v>-2.7877584752423745E-3</v>
      </c>
      <c r="Z28" s="48">
        <f t="shared" si="15"/>
        <v>3.0494300546148878E-3</v>
      </c>
      <c r="AA28" s="48">
        <f t="shared" si="15"/>
        <v>-4.6895036793958012E-3</v>
      </c>
      <c r="AB28" s="48">
        <f t="shared" ref="AB28:AE28" si="17">AB15/$I$15-1</f>
        <v>-3.7165146864150955E-3</v>
      </c>
      <c r="AC28" s="48">
        <f t="shared" si="17"/>
        <v>-9.5775010458448717E-3</v>
      </c>
      <c r="AD28" s="48">
        <f t="shared" si="17"/>
        <v>-1</v>
      </c>
      <c r="AE28" s="48">
        <f t="shared" si="17"/>
        <v>-1</v>
      </c>
    </row>
    <row r="29" spans="2:31" x14ac:dyDescent="0.2">
      <c r="B29" s="10">
        <v>100</v>
      </c>
      <c r="C29" s="3">
        <f>C16/$I$16-1</f>
        <v>-9.4764954196924212E-4</v>
      </c>
      <c r="D29" s="3">
        <f t="shared" ref="D29:G29" si="18">D16/$I$16-1</f>
        <v>-1.3783993337734834E-3</v>
      </c>
      <c r="E29" s="3">
        <f t="shared" si="18"/>
        <v>-3.7331648623006863E-4</v>
      </c>
      <c r="F29" s="3">
        <f t="shared" si="18"/>
        <v>1.7804324727912491E-3</v>
      </c>
      <c r="G29" s="3">
        <f t="shared" si="18"/>
        <v>9.1893288918276639E-4</v>
      </c>
      <c r="H29" s="17"/>
      <c r="L29" s="10">
        <v>100</v>
      </c>
      <c r="M29" s="48">
        <f t="shared" ref="M29:R29" si="19">M16/$I$16-1</f>
        <v>2.8141935361172266E-3</v>
      </c>
      <c r="N29" s="48">
        <f t="shared" si="19"/>
        <v>2.3788592355167282E-3</v>
      </c>
      <c r="O29" s="48">
        <f t="shared" si="19"/>
        <v>6.9389721304602414E-3</v>
      </c>
      <c r="P29" s="130">
        <f t="shared" si="19"/>
        <v>4.0259946627956289E-3</v>
      </c>
      <c r="Q29" s="48">
        <f t="shared" si="19"/>
        <v>6.608699362145698E-3</v>
      </c>
      <c r="R29" s="48">
        <f t="shared" si="19"/>
        <v>-3.6139704040618614E-3</v>
      </c>
      <c r="S29" s="48">
        <f t="shared" ref="S29:T29" si="20">S16/$I$16-1</f>
        <v>-4.0741379330132554E-3</v>
      </c>
      <c r="T29" s="48">
        <f t="shared" si="20"/>
        <v>1.7512305386642169E-3</v>
      </c>
      <c r="U29" s="48">
        <f t="shared" ref="U29:AA29" si="21">U16/$I$16-1</f>
        <v>1.1725140426357417E-3</v>
      </c>
      <c r="V29" s="48">
        <f t="shared" ref="V29" si="22">V16/$I$16-1</f>
        <v>7.2580183451644853E-3</v>
      </c>
      <c r="W29" s="48">
        <f t="shared" si="21"/>
        <v>-5.3270208937422625E-3</v>
      </c>
      <c r="X29" s="48">
        <f t="shared" si="21"/>
        <v>-2.3662475731782706E-3</v>
      </c>
      <c r="Y29" s="48">
        <f t="shared" si="21"/>
        <v>-4.5419329637098604E-3</v>
      </c>
      <c r="Z29" s="48">
        <f t="shared" si="21"/>
        <v>5.0659801301802254E-3</v>
      </c>
      <c r="AA29" s="48">
        <f t="shared" si="21"/>
        <v>-4.9327256522621044E-3</v>
      </c>
      <c r="AB29" s="48">
        <f t="shared" ref="AB29:AE29" si="23">AB16/$I$16-1</f>
        <v>-2.9289789799645805E-3</v>
      </c>
      <c r="AC29" s="48">
        <f t="shared" si="23"/>
        <v>-3.6913237645932462E-3</v>
      </c>
      <c r="AD29" s="48">
        <f t="shared" si="23"/>
        <v>-1</v>
      </c>
      <c r="AE29" s="48">
        <f t="shared" si="23"/>
        <v>-1</v>
      </c>
    </row>
    <row r="30" spans="2:31" x14ac:dyDescent="0.2">
      <c r="B30" s="10">
        <v>120</v>
      </c>
      <c r="C30" s="3">
        <f>C17/$I$17-1</f>
        <v>9.0754902252498937E-4</v>
      </c>
      <c r="D30" s="3">
        <f t="shared" ref="D30:G30" si="24">D17/$I$17-1</f>
        <v>-2.4399678638378219E-3</v>
      </c>
      <c r="E30" s="3">
        <f t="shared" si="24"/>
        <v>1.2051060790907453E-3</v>
      </c>
      <c r="F30" s="3">
        <f t="shared" si="24"/>
        <v>2.3209450412116084E-3</v>
      </c>
      <c r="G30" s="3">
        <f t="shared" si="24"/>
        <v>-1.9936322789895211E-3</v>
      </c>
      <c r="H30" s="17"/>
      <c r="L30" s="10">
        <v>120</v>
      </c>
      <c r="M30" s="48">
        <f t="shared" ref="M30:R30" si="25">M17/$I$17-1</f>
        <v>1.2290184505288071E-3</v>
      </c>
      <c r="N30" s="48">
        <f t="shared" si="25"/>
        <v>3.561961495110344E-3</v>
      </c>
      <c r="O30" s="48">
        <f t="shared" si="25"/>
        <v>8.8970514087454156E-3</v>
      </c>
      <c r="P30" s="130">
        <f t="shared" si="25"/>
        <v>4.5255005100515167E-3</v>
      </c>
      <c r="Q30" s="48">
        <f t="shared" si="25"/>
        <v>8.6759055417142683E-3</v>
      </c>
      <c r="R30" s="48">
        <f t="shared" si="25"/>
        <v>-4.8965900690953745E-3</v>
      </c>
      <c r="S30" s="48">
        <f t="shared" ref="S30:T30" si="26">S17/$I$17-1</f>
        <v>-5.9863498309787877E-3</v>
      </c>
      <c r="T30" s="48">
        <f t="shared" si="26"/>
        <v>3.0004463548407578E-3</v>
      </c>
      <c r="U30" s="48">
        <f t="shared" ref="U30:AA30" si="27">U17/$I$17-1</f>
        <v>6.9710427629776639E-4</v>
      </c>
      <c r="V30" s="48">
        <f t="shared" ref="V30" si="28">V17/$I$17-1</f>
        <v>6.0656285510516383E-3</v>
      </c>
      <c r="W30" s="48">
        <f t="shared" si="27"/>
        <v>-7.6186079461567635E-3</v>
      </c>
      <c r="X30" s="48">
        <f t="shared" si="27"/>
        <v>-9.378809673353028E-3</v>
      </c>
      <c r="Y30" s="48">
        <f t="shared" si="27"/>
        <v>-8.3178943749798728E-3</v>
      </c>
      <c r="Z30" s="48"/>
      <c r="AA30" s="48">
        <f t="shared" si="27"/>
        <v>-7.1063044082269045E-3</v>
      </c>
      <c r="AB30" s="48">
        <f t="shared" ref="AB30:AE30" si="29">AB17/$I$17-1</f>
        <v>-5.3448086774922077E-3</v>
      </c>
      <c r="AC30" s="48">
        <f t="shared" si="29"/>
        <v>-1.7414805202898842E-3</v>
      </c>
      <c r="AD30" s="48">
        <f t="shared" si="29"/>
        <v>-1</v>
      </c>
      <c r="AE30" s="48">
        <f t="shared" si="29"/>
        <v>-1</v>
      </c>
    </row>
    <row r="31" spans="2:31" x14ac:dyDescent="0.2">
      <c r="B31" s="10">
        <v>150</v>
      </c>
      <c r="C31" s="3">
        <f>C18/$I$18-1</f>
        <v>1.781885174111375E-3</v>
      </c>
      <c r="D31" s="3">
        <f t="shared" ref="D31:G31" si="30">D18/$I$18-1</f>
        <v>-1.0872519706440764E-3</v>
      </c>
      <c r="E31" s="3">
        <f t="shared" si="30"/>
        <v>-2.4463169339493662E-3</v>
      </c>
      <c r="F31" s="3">
        <f t="shared" si="30"/>
        <v>-6.342303162089058E-4</v>
      </c>
      <c r="G31" s="3">
        <f t="shared" si="30"/>
        <v>2.3859140466915285E-3</v>
      </c>
      <c r="H31" s="17"/>
      <c r="L31" s="10">
        <v>150</v>
      </c>
      <c r="M31" s="48">
        <f t="shared" ref="M31:R31" si="31">M18/$I$18-1</f>
        <v>6.5543595976658153E-5</v>
      </c>
      <c r="N31" s="48">
        <f t="shared" si="31"/>
        <v>9.825568310695143E-4</v>
      </c>
      <c r="O31" s="48">
        <f t="shared" si="31"/>
        <v>6.9423836466806499E-3</v>
      </c>
      <c r="P31" s="130">
        <f t="shared" si="31"/>
        <v>3.6272439333395745E-3</v>
      </c>
      <c r="Q31" s="48">
        <f t="shared" si="31"/>
        <v>1.0181221181546407E-2</v>
      </c>
      <c r="R31" s="48">
        <f t="shared" si="31"/>
        <v>-7.0060345446927297E-3</v>
      </c>
      <c r="S31" s="48">
        <f t="shared" ref="S31:T31" si="32">S18/$I$18-1</f>
        <v>-6.9470534995168531E-3</v>
      </c>
      <c r="T31" s="48">
        <f t="shared" si="32"/>
        <v>9.6057815224170895E-4</v>
      </c>
      <c r="U31" s="48">
        <f t="shared" ref="U31:AA31" si="33">U18/$I$18-1</f>
        <v>-7.391551474444924E-6</v>
      </c>
      <c r="V31" s="48">
        <f t="shared" ref="V31" si="34">V18/$I$18-1</f>
        <v>5.7848109056755082E-3</v>
      </c>
      <c r="W31" s="48">
        <f t="shared" si="33"/>
        <v>-1.1082848244093113E-2</v>
      </c>
      <c r="X31" s="48">
        <f t="shared" si="33"/>
        <v>-9.5997929138857963E-3</v>
      </c>
      <c r="Y31" s="48">
        <f t="shared" si="33"/>
        <v>-1.0971087537852919E-2</v>
      </c>
      <c r="Z31" s="48">
        <f t="shared" si="33"/>
        <v>6.3861045636659508E-3</v>
      </c>
      <c r="AA31" s="48">
        <f t="shared" si="33"/>
        <v>-7.6036567102311103E-3</v>
      </c>
      <c r="AB31" s="48">
        <f t="shared" ref="AB31:AE31" si="35">AB18/$I$18-1</f>
        <v>-3.4521972334600193E-3</v>
      </c>
      <c r="AC31" s="48">
        <f t="shared" si="35"/>
        <v>-7.9235405218835986E-4</v>
      </c>
      <c r="AD31" s="48">
        <f t="shared" si="35"/>
        <v>-1</v>
      </c>
      <c r="AE31" s="48">
        <f t="shared" si="35"/>
        <v>-1</v>
      </c>
    </row>
    <row r="32" spans="2:31" x14ac:dyDescent="0.2">
      <c r="B32" s="10">
        <v>170</v>
      </c>
      <c r="C32" s="3">
        <f>C19/$I$19-1</f>
        <v>1.2436404748445984E-3</v>
      </c>
      <c r="D32" s="3">
        <f t="shared" ref="D32:G32" si="36">D19/$I$19-1</f>
        <v>-4.1454682494823647E-4</v>
      </c>
      <c r="E32" s="3">
        <f t="shared" si="36"/>
        <v>-1.1305822498597351E-4</v>
      </c>
      <c r="F32" s="3">
        <f t="shared" si="36"/>
        <v>-7.1603542491049943E-4</v>
      </c>
      <c r="G32" s="45">
        <f t="shared" si="36"/>
        <v>6.2182023742225478E-3</v>
      </c>
      <c r="H32" s="17"/>
      <c r="L32" s="10">
        <v>170</v>
      </c>
      <c r="M32" s="48">
        <f t="shared" ref="M32:R32" si="37">M19/$I$19-1</f>
        <v>2.0106370092620729E-4</v>
      </c>
      <c r="N32" s="48">
        <f t="shared" si="37"/>
        <v>4.3839595130694686E-3</v>
      </c>
      <c r="O32" s="48">
        <f t="shared" si="37"/>
        <v>9.4725948304490437E-3</v>
      </c>
      <c r="P32" s="130">
        <f t="shared" si="37"/>
        <v>4.2839411367827651E-3</v>
      </c>
      <c r="Q32" s="48">
        <f t="shared" si="37"/>
        <v>1.1028552457365226E-2</v>
      </c>
      <c r="R32" s="48">
        <f t="shared" si="37"/>
        <v>-4.8798487209078534E-3</v>
      </c>
      <c r="S32" s="48">
        <f t="shared" ref="S32:T32" si="38">S19/$I$19-1</f>
        <v>-5.4807524181615941E-3</v>
      </c>
      <c r="T32" s="48">
        <f t="shared" si="38"/>
        <v>1.1659443462355146E-3</v>
      </c>
      <c r="U32" s="48">
        <f t="shared" ref="U32:AA32" si="39">U19/$I$19-1</f>
        <v>3.2822922451571923E-3</v>
      </c>
      <c r="V32" s="48">
        <f t="shared" ref="V32" si="40">V19/$I$19-1</f>
        <v>8.0323860515472134E-3</v>
      </c>
      <c r="W32" s="48">
        <f t="shared" si="39"/>
        <v>-8.7505885238329251E-3</v>
      </c>
      <c r="X32" s="48">
        <f t="shared" si="39"/>
        <v>-1.1493108971903587E-2</v>
      </c>
      <c r="Y32" s="48">
        <f t="shared" si="39"/>
        <v>-1.1391527215550479E-2</v>
      </c>
      <c r="Z32" s="48"/>
      <c r="AA32" s="48">
        <f t="shared" si="39"/>
        <v>-4.9003057843850506E-3</v>
      </c>
      <c r="AB32" s="48">
        <f t="shared" ref="AB32:AE32" si="41">AB19/$I$19-1</f>
        <v>-2.9597566917883844E-3</v>
      </c>
      <c r="AC32" s="48">
        <f t="shared" si="41"/>
        <v>3.3417527370229738E-3</v>
      </c>
      <c r="AD32" s="48">
        <f t="shared" si="41"/>
        <v>-1</v>
      </c>
      <c r="AE32" s="48">
        <f t="shared" si="41"/>
        <v>-1</v>
      </c>
    </row>
    <row r="33" spans="2:31" x14ac:dyDescent="0.2">
      <c r="B33" s="10">
        <v>200</v>
      </c>
      <c r="C33" s="3">
        <f>C20/$I$20-1</f>
        <v>-3.2717646708901871E-4</v>
      </c>
      <c r="D33" s="3">
        <f t="shared" ref="D33:G33" si="42">D20/$I$20-1</f>
        <v>-7.7332619493764021E-4</v>
      </c>
      <c r="E33" s="3">
        <f t="shared" si="42"/>
        <v>8.6255614050756435E-4</v>
      </c>
      <c r="F33" s="3">
        <f t="shared" si="42"/>
        <v>-1.9630588025341122E-3</v>
      </c>
      <c r="G33" s="3">
        <f t="shared" si="42"/>
        <v>2.2010053240535399E-3</v>
      </c>
      <c r="H33" s="17"/>
      <c r="L33" s="10">
        <v>200</v>
      </c>
      <c r="M33" s="48">
        <f t="shared" ref="M33:N33" si="43">M20/$I$20-1</f>
        <v>-5.7201124746319998E-4</v>
      </c>
      <c r="N33" s="48">
        <f t="shared" si="43"/>
        <v>3.27289319011137E-3</v>
      </c>
      <c r="O33" s="48">
        <f t="shared" ref="O33:P33" si="44">O20/$I$20-1</f>
        <v>6.7562179869644634E-3</v>
      </c>
      <c r="P33" s="130">
        <f t="shared" si="44"/>
        <v>1.726608805114882E-3</v>
      </c>
      <c r="Q33" s="48">
        <f t="shared" ref="Q33:R33" si="45">Q20/$I$20-1</f>
        <v>8.8122202159641727E-3</v>
      </c>
      <c r="R33" s="48">
        <f t="shared" si="45"/>
        <v>-6.9011275234598379E-3</v>
      </c>
      <c r="S33" s="48">
        <f t="shared" ref="S33:T33" si="46">S20/$I$20-1</f>
        <v>-7.4382374729411449E-3</v>
      </c>
      <c r="T33" s="48">
        <f t="shared" si="46"/>
        <v>1.9981378069822142E-4</v>
      </c>
      <c r="U33" s="48">
        <f t="shared" ref="U33:AA33" si="47">U20/$I$20-1</f>
        <v>8.1226817124968598E-4</v>
      </c>
      <c r="V33" s="48">
        <f t="shared" ref="V33" si="48">V20/$I$20-1</f>
        <v>5.4097174080143251E-3</v>
      </c>
      <c r="W33" s="48">
        <f t="shared" si="47"/>
        <v>-1.3054514421620644E-2</v>
      </c>
      <c r="X33" s="48">
        <f t="shared" si="47"/>
        <v>-1.3425658588999134E-2</v>
      </c>
      <c r="Y33" s="48">
        <f t="shared" si="47"/>
        <v>-1.159215651190626E-2</v>
      </c>
      <c r="Z33" s="48">
        <f t="shared" si="47"/>
        <v>4.8398466264842899E-3</v>
      </c>
      <c r="AA33" s="48">
        <f t="shared" si="47"/>
        <v>-7.3547194449551379E-3</v>
      </c>
      <c r="AB33" s="48">
        <f t="shared" ref="AB33:AE33" si="49">AB20/$I$20-1</f>
        <v>-3.5759985884060708E-3</v>
      </c>
      <c r="AC33" s="48">
        <f t="shared" si="49"/>
        <v>-1.0541916288573372E-3</v>
      </c>
      <c r="AD33" s="48">
        <f t="shared" si="49"/>
        <v>-1</v>
      </c>
      <c r="AE33" s="48">
        <f t="shared" si="49"/>
        <v>-1</v>
      </c>
    </row>
    <row r="34" spans="2:31" x14ac:dyDescent="0.2">
      <c r="B34" s="10">
        <v>226</v>
      </c>
      <c r="C34" s="3">
        <f>C21/$I$21-1</f>
        <v>6.5063732883796632E-4</v>
      </c>
      <c r="D34" s="3">
        <f>D21/$I$21-1</f>
        <v>3.5489308845715328E-4</v>
      </c>
      <c r="E34" s="3">
        <f>E21/$I$21-1</f>
        <v>2.0702096826674676E-4</v>
      </c>
      <c r="F34" s="3">
        <f>F21/$I$21-1</f>
        <v>-1.4195723538283911E-3</v>
      </c>
      <c r="G34" s="3">
        <f>G21/$I$21-1</f>
        <v>2.0702096826674676E-4</v>
      </c>
      <c r="H34" s="17"/>
      <c r="L34" s="10">
        <v>226</v>
      </c>
      <c r="M34" s="48">
        <f t="shared" ref="M34:R34" si="50">M21/$I$21-1</f>
        <v>-7.1822250611741634E-4</v>
      </c>
      <c r="N34" s="48">
        <f t="shared" si="50"/>
        <v>3.6347660236071277E-3</v>
      </c>
      <c r="O34" s="48">
        <f t="shared" si="50"/>
        <v>6.8233116945122241E-3</v>
      </c>
      <c r="P34" s="130">
        <f t="shared" si="50"/>
        <v>3.1719905638378787E-3</v>
      </c>
      <c r="Q34" s="48">
        <f t="shared" si="50"/>
        <v>5.7548566264644663E-3</v>
      </c>
      <c r="R34" s="48">
        <f t="shared" si="50"/>
        <v>-6.7206198732484568E-3</v>
      </c>
      <c r="S34" s="48">
        <f t="shared" ref="S34:T34" si="51">S21/$I$21-1</f>
        <v>-6.3702811423640426E-3</v>
      </c>
      <c r="T34" s="48">
        <f t="shared" si="51"/>
        <v>1.8336193586845351E-3</v>
      </c>
      <c r="U34" s="48">
        <f t="shared" ref="U34:AA34" si="52">U21/$I$21-1</f>
        <v>1.747489546507941E-3</v>
      </c>
      <c r="V34" s="48">
        <f t="shared" ref="V34" si="53">V21/$I$21-1</f>
        <v>4.9461451052636995E-3</v>
      </c>
      <c r="W34" s="48">
        <f t="shared" si="52"/>
        <v>-9.5864345217341329E-3</v>
      </c>
      <c r="X34" s="48">
        <f t="shared" si="52"/>
        <v>-1.0345012698247502E-2</v>
      </c>
      <c r="Y34" s="48">
        <f t="shared" si="52"/>
        <v>-1.1653004028012504E-2</v>
      </c>
      <c r="Z34" s="48">
        <f t="shared" si="52"/>
        <v>4.9135095402290663E-3</v>
      </c>
      <c r="AA34" s="48">
        <f t="shared" si="52"/>
        <v>-6.7818956951064546E-3</v>
      </c>
      <c r="AB34" s="48">
        <f t="shared" ref="AB34:AE34" si="54">AB21/$I$21-1</f>
        <v>-3.5693805123855338E-3</v>
      </c>
      <c r="AC34" s="48">
        <f t="shared" si="54"/>
        <v>-1.2120524202557936E-3</v>
      </c>
      <c r="AD34" s="48">
        <f t="shared" si="54"/>
        <v>-1</v>
      </c>
      <c r="AE34" s="48">
        <f t="shared" si="54"/>
        <v>-1</v>
      </c>
    </row>
    <row r="36" spans="2:31" x14ac:dyDescent="0.2">
      <c r="B36" s="35" t="s">
        <v>18</v>
      </c>
      <c r="C36" s="34">
        <f>AVERAGE(C27:C34)</f>
        <v>2.8156887674719855E-4</v>
      </c>
      <c r="D36" s="34">
        <f t="shared" ref="D36:F36" si="55">AVERAGE(D27:D34)</f>
        <v>-7.7574529916439594E-4</v>
      </c>
      <c r="E36" s="34">
        <f t="shared" si="55"/>
        <v>-4.026022864878076E-5</v>
      </c>
      <c r="F36" s="34">
        <f t="shared" si="55"/>
        <v>1.867802249692907E-5</v>
      </c>
      <c r="G36" s="34">
        <f>AVERAGE(G27:G34)</f>
        <v>1.2930339253470757E-3</v>
      </c>
      <c r="H36" s="18"/>
      <c r="L36" s="35" t="s">
        <v>18</v>
      </c>
      <c r="M36" s="34">
        <f t="shared" ref="M36:R36" si="56">AVERAGE(M27:M34)</f>
        <v>1.2801128906491793E-3</v>
      </c>
      <c r="N36" s="34">
        <f t="shared" si="56"/>
        <v>3.132981374984356E-3</v>
      </c>
      <c r="O36" s="34">
        <f t="shared" si="56"/>
        <v>6.9050838141305748E-3</v>
      </c>
      <c r="P36" s="131">
        <f t="shared" si="56"/>
        <v>3.5828277071809078E-3</v>
      </c>
      <c r="Q36" s="34">
        <f t="shared" si="56"/>
        <v>7.6105192034889302E-3</v>
      </c>
      <c r="R36" s="34">
        <f t="shared" si="56"/>
        <v>-4.7718114915349663E-3</v>
      </c>
      <c r="S36" s="34">
        <f t="shared" ref="S36:T36" si="57">AVERAGE(S27:S34)</f>
        <v>-5.1167510031508712E-3</v>
      </c>
      <c r="T36" s="34">
        <f t="shared" si="57"/>
        <v>1.2552821330128056E-3</v>
      </c>
      <c r="U36" s="34">
        <f t="shared" ref="U36:AA36" si="58">AVERAGE(U27:U34)</f>
        <v>1.050555801222805E-3</v>
      </c>
      <c r="V36" s="34">
        <f t="shared" ref="V36" si="59">AVERAGE(V27:V34)</f>
        <v>5.8530437267404201E-3</v>
      </c>
      <c r="W36" s="34">
        <f>AVERAGE(W27:W34)</f>
        <v>-6.9223000531408174E-3</v>
      </c>
      <c r="X36" s="34">
        <f t="shared" si="58"/>
        <v>-6.340450264825423E-3</v>
      </c>
      <c r="Y36" s="34">
        <f t="shared" si="58"/>
        <v>-7.6423904462264852E-3</v>
      </c>
      <c r="Z36" s="34">
        <f t="shared" si="58"/>
        <v>4.6574920116583636E-3</v>
      </c>
      <c r="AA36" s="34">
        <f t="shared" si="58"/>
        <v>-5.56051915941011E-3</v>
      </c>
      <c r="AB36" s="34">
        <f t="shared" ref="AB36:AE36" si="60">AVERAGE(AB27:AB34)</f>
        <v>-3.5112814962232203E-3</v>
      </c>
      <c r="AC36" s="34">
        <f t="shared" si="60"/>
        <v>-3.1027691249980588E-3</v>
      </c>
      <c r="AD36" s="34">
        <f t="shared" si="60"/>
        <v>-1</v>
      </c>
      <c r="AE36" s="34">
        <f t="shared" si="60"/>
        <v>-1</v>
      </c>
    </row>
    <row r="37" spans="2:31" x14ac:dyDescent="0.2">
      <c r="B37" s="10" t="s">
        <v>19</v>
      </c>
      <c r="C37" s="4">
        <f>MIN(C27:C34)</f>
        <v>-1.1739141294303534E-3</v>
      </c>
      <c r="D37" s="4">
        <f t="shared" ref="D37:F37" si="61">MIN(D27:D34)</f>
        <v>-2.4399678638378219E-3</v>
      </c>
      <c r="E37" s="4">
        <f t="shared" si="61"/>
        <v>-2.4463169339493662E-3</v>
      </c>
      <c r="F37" s="4">
        <f t="shared" si="61"/>
        <v>-1.9630588025341122E-3</v>
      </c>
      <c r="G37" s="4">
        <f>MIN(G27:G34)</f>
        <v>-1.9936322789895211E-3</v>
      </c>
      <c r="H37" s="4"/>
      <c r="L37" s="10" t="s">
        <v>19</v>
      </c>
      <c r="M37" s="4">
        <f>MIN(M27:M34)</f>
        <v>-7.1822250611741634E-4</v>
      </c>
      <c r="N37" s="4">
        <f t="shared" ref="N37:P37" si="62">MIN(N27:N34)</f>
        <v>9.825568310695143E-4</v>
      </c>
      <c r="O37" s="4">
        <f t="shared" si="62"/>
        <v>4.539730722988411E-3</v>
      </c>
      <c r="P37" s="132">
        <f t="shared" si="62"/>
        <v>1.726608805114882E-3</v>
      </c>
      <c r="Q37" s="4">
        <f>MIN(Q27:Q34)</f>
        <v>4.2188756641392544E-3</v>
      </c>
      <c r="R37" s="4">
        <f>MIN(R27:R34)</f>
        <v>-7.0060345446927297E-3</v>
      </c>
      <c r="S37" s="4">
        <f>MIN(S27:S34)</f>
        <v>-7.4382374729411449E-3</v>
      </c>
      <c r="T37" s="4">
        <f>MIN(T27:T34)</f>
        <v>-2.2830656106431757E-4</v>
      </c>
      <c r="U37" s="4">
        <f t="shared" ref="U37:AA37" si="63">MIN(U27:U34)</f>
        <v>-1.2785814748476065E-3</v>
      </c>
      <c r="V37" s="4">
        <f t="shared" ref="V37" si="64">MIN(V27:V34)</f>
        <v>3.6026314084665056E-3</v>
      </c>
      <c r="W37" s="4">
        <f t="shared" si="63"/>
        <v>-1.3054514421620644E-2</v>
      </c>
      <c r="X37" s="4">
        <f t="shared" si="63"/>
        <v>-1.3425658588999134E-2</v>
      </c>
      <c r="Y37" s="4">
        <f t="shared" si="63"/>
        <v>-1.1653004028012504E-2</v>
      </c>
      <c r="Z37" s="4">
        <f t="shared" si="63"/>
        <v>3.0494300546148878E-3</v>
      </c>
      <c r="AA37" s="4">
        <f t="shared" si="63"/>
        <v>-7.6036567102311103E-3</v>
      </c>
      <c r="AB37" s="4">
        <f t="shared" ref="AB37:AE37" si="65">MIN(AB27:AB34)</f>
        <v>-5.3448086774922077E-3</v>
      </c>
      <c r="AC37" s="4">
        <f t="shared" si="65"/>
        <v>-1.0095002304977951E-2</v>
      </c>
      <c r="AD37" s="4">
        <f t="shared" si="65"/>
        <v>-1</v>
      </c>
      <c r="AE37" s="4">
        <f t="shared" si="65"/>
        <v>-1</v>
      </c>
    </row>
    <row r="38" spans="2:31" x14ac:dyDescent="0.2">
      <c r="B38" s="10" t="s">
        <v>20</v>
      </c>
      <c r="C38" s="4">
        <f>MAX(C27:C34)</f>
        <v>1.781885174111375E-3</v>
      </c>
      <c r="D38" s="4">
        <f t="shared" ref="D38:F38" si="66">MAX(D27:D34)</f>
        <v>3.5489308845715328E-4</v>
      </c>
      <c r="E38" s="4">
        <f t="shared" si="66"/>
        <v>1.2051060790907453E-3</v>
      </c>
      <c r="F38" s="4">
        <f t="shared" si="66"/>
        <v>2.3209450412116084E-3</v>
      </c>
      <c r="G38" s="4">
        <f>MAX(G27:G34)</f>
        <v>6.2182023742225478E-3</v>
      </c>
      <c r="H38" s="4"/>
      <c r="L38" s="10" t="s">
        <v>20</v>
      </c>
      <c r="M38" s="4">
        <f>MAX(M27:M34)</f>
        <v>3.9343018931929929E-3</v>
      </c>
      <c r="N38" s="4">
        <f t="shared" ref="N38:P38" si="67">MAX(N27:N34)</f>
        <v>4.3839595130694686E-3</v>
      </c>
      <c r="O38" s="4">
        <f t="shared" si="67"/>
        <v>9.4725948304490437E-3</v>
      </c>
      <c r="P38" s="132">
        <f t="shared" si="67"/>
        <v>4.5255005100515167E-3</v>
      </c>
      <c r="Q38" s="4">
        <f>MAX(Q27:Q34)</f>
        <v>1.1028552457365226E-2</v>
      </c>
      <c r="R38" s="4">
        <f>MAX(R27:R34)</f>
        <v>-3.8965746059327344E-4</v>
      </c>
      <c r="S38" s="4">
        <f>MAX(S27:S34)</f>
        <v>-1.2049862126268795E-3</v>
      </c>
      <c r="T38" s="4">
        <f>MAX(T27:T34)</f>
        <v>3.0004463548407578E-3</v>
      </c>
      <c r="U38" s="4">
        <f t="shared" ref="U38:AA38" si="68">MAX(U27:U34)</f>
        <v>3.2822922451571923E-3</v>
      </c>
      <c r="V38" s="4">
        <f t="shared" ref="V38" si="69">MAX(V27:V34)</f>
        <v>8.0323860515472134E-3</v>
      </c>
      <c r="W38" s="4">
        <f t="shared" si="68"/>
        <v>4.6887175997323283E-5</v>
      </c>
      <c r="X38" s="4">
        <f t="shared" si="68"/>
        <v>4.179408538826479E-3</v>
      </c>
      <c r="Y38" s="4">
        <f t="shared" si="68"/>
        <v>1.1623753744238741E-4</v>
      </c>
      <c r="Z38" s="4">
        <f t="shared" si="68"/>
        <v>6.3861045636659508E-3</v>
      </c>
      <c r="AA38" s="4">
        <f t="shared" si="68"/>
        <v>-1.1150419007183165E-3</v>
      </c>
      <c r="AB38" s="4">
        <f t="shared" ref="AB38:AE38" si="70">MAX(AB27:AB34)</f>
        <v>-2.5426165998738703E-3</v>
      </c>
      <c r="AC38" s="4">
        <f t="shared" si="70"/>
        <v>3.3417527370229738E-3</v>
      </c>
      <c r="AD38" s="4">
        <f t="shared" si="70"/>
        <v>-1</v>
      </c>
      <c r="AE38" s="4">
        <f t="shared" si="70"/>
        <v>-1</v>
      </c>
    </row>
  </sheetData>
  <mergeCells count="11">
    <mergeCell ref="M9:P9"/>
    <mergeCell ref="B12:B13"/>
    <mergeCell ref="C12:G12"/>
    <mergeCell ref="I12:I13"/>
    <mergeCell ref="J12:J13"/>
    <mergeCell ref="B8:D8"/>
    <mergeCell ref="B2:D2"/>
    <mergeCell ref="B3:D3"/>
    <mergeCell ref="B4:D4"/>
    <mergeCell ref="B6:D6"/>
    <mergeCell ref="B7:D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38"/>
  <sheetViews>
    <sheetView showGridLines="0" tabSelected="1" workbookViewId="0">
      <selection activeCell="R43" sqref="R43"/>
    </sheetView>
  </sheetViews>
  <sheetFormatPr defaultRowHeight="15" x14ac:dyDescent="0.25"/>
  <cols>
    <col min="2" max="2" width="16.42578125" bestFit="1" customWidth="1"/>
    <col min="19" max="19" width="26" bestFit="1" customWidth="1"/>
  </cols>
  <sheetData>
    <row r="2" spans="2:19" x14ac:dyDescent="0.25">
      <c r="B2" s="196" t="s">
        <v>14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</row>
    <row r="3" spans="2:19" ht="15.75" thickBot="1" x14ac:dyDescent="0.3"/>
    <row r="4" spans="2:19" x14ac:dyDescent="0.25">
      <c r="B4" s="2"/>
      <c r="C4" s="183" t="s">
        <v>30</v>
      </c>
      <c r="D4" s="184"/>
      <c r="E4" s="184"/>
      <c r="F4" s="184"/>
      <c r="G4" s="184"/>
      <c r="H4" s="184"/>
      <c r="I4" s="184"/>
      <c r="J4" s="185"/>
    </row>
    <row r="5" spans="2:19" x14ac:dyDescent="0.25">
      <c r="B5" s="2"/>
      <c r="C5" s="49" t="s">
        <v>31</v>
      </c>
      <c r="D5" s="50" t="s">
        <v>32</v>
      </c>
      <c r="E5" s="50" t="s">
        <v>33</v>
      </c>
      <c r="F5" s="50" t="s">
        <v>34</v>
      </c>
      <c r="G5" s="50" t="s">
        <v>35</v>
      </c>
      <c r="H5" s="50" t="s">
        <v>36</v>
      </c>
      <c r="I5" s="50" t="s">
        <v>37</v>
      </c>
      <c r="J5" s="51" t="s">
        <v>38</v>
      </c>
    </row>
    <row r="6" spans="2:19" x14ac:dyDescent="0.25">
      <c r="B6" s="106" t="s">
        <v>39</v>
      </c>
      <c r="C6" s="107">
        <f>AVERAGE(C14:C18)</f>
        <v>0.93554000000000015</v>
      </c>
      <c r="D6" s="108">
        <f t="shared" ref="D6:J6" si="0">AVERAGE(D14:D18)</f>
        <v>0.80074000000000001</v>
      </c>
      <c r="E6" s="108">
        <f t="shared" si="0"/>
        <v>0.69645999999999986</v>
      </c>
      <c r="F6" s="108">
        <f t="shared" si="0"/>
        <v>0.67213999999999996</v>
      </c>
      <c r="G6" s="108">
        <f t="shared" si="0"/>
        <v>0.66221999999999992</v>
      </c>
      <c r="H6" s="108">
        <f>AVERAGE(H14:H17)</f>
        <v>0.66337500000000005</v>
      </c>
      <c r="I6" s="108">
        <f t="shared" si="0"/>
        <v>0.67242000000000002</v>
      </c>
      <c r="J6" s="109">
        <f t="shared" si="0"/>
        <v>0.67625999999999997</v>
      </c>
    </row>
    <row r="7" spans="2:19" ht="15.75" thickBot="1" x14ac:dyDescent="0.3">
      <c r="B7" s="56" t="s">
        <v>40</v>
      </c>
      <c r="C7" s="57">
        <f t="shared" ref="C7:J7" si="1">STDEV(C14:C18)/C6</f>
        <v>2.5463645059691919E-4</v>
      </c>
      <c r="D7" s="58">
        <f t="shared" si="1"/>
        <v>7.828972210034824E-4</v>
      </c>
      <c r="E7" s="58">
        <f t="shared" si="1"/>
        <v>1.3183101893734705E-3</v>
      </c>
      <c r="F7" s="58">
        <f t="shared" si="1"/>
        <v>2.0970648902014907E-3</v>
      </c>
      <c r="G7" s="58">
        <f t="shared" si="1"/>
        <v>2.0270996580652621E-3</v>
      </c>
      <c r="H7" s="58">
        <f>STDEV(H14:H17)/H6</f>
        <v>8.6486599977680814E-4</v>
      </c>
      <c r="I7" s="58">
        <f t="shared" si="1"/>
        <v>1.5927260623408452E-3</v>
      </c>
      <c r="J7" s="59">
        <f t="shared" si="1"/>
        <v>8.1396852953139788E-4</v>
      </c>
    </row>
    <row r="8" spans="2:19" x14ac:dyDescent="0.25">
      <c r="B8" s="42" t="s">
        <v>25</v>
      </c>
      <c r="C8" s="43" t="s">
        <v>26</v>
      </c>
      <c r="D8" s="44"/>
      <c r="E8" s="44"/>
    </row>
    <row r="10" spans="2:19" ht="15.75" thickBot="1" x14ac:dyDescent="0.3"/>
    <row r="11" spans="2:19" x14ac:dyDescent="0.25">
      <c r="B11" s="2"/>
      <c r="C11" s="186" t="s">
        <v>30</v>
      </c>
      <c r="D11" s="187"/>
      <c r="E11" s="187"/>
      <c r="F11" s="187"/>
      <c r="G11" s="187"/>
      <c r="H11" s="187"/>
      <c r="I11" s="187"/>
      <c r="J11" s="188"/>
      <c r="K11" s="189" t="s">
        <v>41</v>
      </c>
      <c r="L11" s="190"/>
      <c r="M11" s="190"/>
      <c r="N11" s="190"/>
      <c r="O11" s="190"/>
      <c r="P11" s="190"/>
      <c r="Q11" s="190"/>
      <c r="R11" s="191"/>
      <c r="S11" s="1"/>
    </row>
    <row r="12" spans="2:19" x14ac:dyDescent="0.25">
      <c r="B12" s="60" t="s">
        <v>42</v>
      </c>
      <c r="C12" s="61">
        <v>60</v>
      </c>
      <c r="D12" s="62">
        <v>70</v>
      </c>
      <c r="E12" s="62">
        <v>100</v>
      </c>
      <c r="F12" s="62">
        <v>120</v>
      </c>
      <c r="G12" s="62">
        <v>150</v>
      </c>
      <c r="H12" s="62">
        <v>170</v>
      </c>
      <c r="I12" s="62">
        <v>200</v>
      </c>
      <c r="J12" s="63">
        <v>226</v>
      </c>
      <c r="K12" s="64">
        <v>60</v>
      </c>
      <c r="L12" s="65">
        <v>70</v>
      </c>
      <c r="M12" s="65">
        <v>100</v>
      </c>
      <c r="N12" s="65">
        <v>120</v>
      </c>
      <c r="O12" s="65">
        <v>150</v>
      </c>
      <c r="P12" s="65">
        <v>170</v>
      </c>
      <c r="Q12" s="65">
        <v>200</v>
      </c>
      <c r="R12" s="66">
        <v>226</v>
      </c>
      <c r="S12" s="1"/>
    </row>
    <row r="13" spans="2:19" ht="15.75" thickBot="1" x14ac:dyDescent="0.3">
      <c r="B13" s="67" t="s">
        <v>43</v>
      </c>
      <c r="C13" s="68" t="s">
        <v>12</v>
      </c>
      <c r="D13" s="69" t="s">
        <v>12</v>
      </c>
      <c r="E13" s="69" t="s">
        <v>12</v>
      </c>
      <c r="F13" s="69" t="s">
        <v>12</v>
      </c>
      <c r="G13" s="69" t="s">
        <v>12</v>
      </c>
      <c r="H13" s="69" t="s">
        <v>12</v>
      </c>
      <c r="I13" s="69" t="s">
        <v>12</v>
      </c>
      <c r="J13" s="70" t="s">
        <v>12</v>
      </c>
      <c r="K13" s="71" t="s">
        <v>12</v>
      </c>
      <c r="L13" s="72" t="s">
        <v>12</v>
      </c>
      <c r="M13" s="72" t="s">
        <v>12</v>
      </c>
      <c r="N13" s="72" t="s">
        <v>12</v>
      </c>
      <c r="O13" s="72" t="s">
        <v>12</v>
      </c>
      <c r="P13" s="72" t="s">
        <v>12</v>
      </c>
      <c r="Q13" s="72" t="s">
        <v>12</v>
      </c>
      <c r="R13" s="73" t="s">
        <v>12</v>
      </c>
      <c r="S13" s="1"/>
    </row>
    <row r="14" spans="2:19" x14ac:dyDescent="0.25">
      <c r="B14" s="74">
        <v>44404</v>
      </c>
      <c r="C14" s="75">
        <v>0.93564999999999998</v>
      </c>
      <c r="D14" s="76">
        <v>0.79979999999999996</v>
      </c>
      <c r="E14" s="76">
        <v>0.69579999999999997</v>
      </c>
      <c r="F14" s="76">
        <v>0.67274999999999996</v>
      </c>
      <c r="G14" s="76">
        <v>0.66339999999999999</v>
      </c>
      <c r="H14" s="76">
        <v>0.66420000000000001</v>
      </c>
      <c r="I14" s="76">
        <v>0.67220000000000002</v>
      </c>
      <c r="J14" s="77">
        <v>0.67669999999999997</v>
      </c>
      <c r="K14" s="78">
        <f>C14/$C$6-1</f>
        <v>1.1757915214727355E-4</v>
      </c>
      <c r="L14" s="79">
        <f>D14/$D$6-1</f>
        <v>-1.1739141294303534E-3</v>
      </c>
      <c r="M14" s="79">
        <f>E14/$E$6-1</f>
        <v>-9.4764954196924212E-4</v>
      </c>
      <c r="N14" s="79">
        <f>F14/$F$6-1</f>
        <v>9.0754902252498937E-4</v>
      </c>
      <c r="O14" s="79">
        <f>G14/$G$6-1</f>
        <v>1.781885174111375E-3</v>
      </c>
      <c r="P14" s="79">
        <f>H14/$H$6-1</f>
        <v>1.2436404748445984E-3</v>
      </c>
      <c r="Q14" s="79">
        <f>I14/$I$6-1</f>
        <v>-3.2717646708901871E-4</v>
      </c>
      <c r="R14" s="80">
        <f>J14/$J$6-1</f>
        <v>6.5063732883796632E-4</v>
      </c>
      <c r="S14" s="192" t="s">
        <v>44</v>
      </c>
    </row>
    <row r="15" spans="2:19" x14ac:dyDescent="0.25">
      <c r="B15" s="81">
        <v>44406</v>
      </c>
      <c r="C15" s="82">
        <v>0.9355</v>
      </c>
      <c r="D15" s="83">
        <v>0.8004</v>
      </c>
      <c r="E15" s="83">
        <v>0.69550000000000001</v>
      </c>
      <c r="F15" s="83">
        <v>0.67049999999999998</v>
      </c>
      <c r="G15" s="83">
        <v>0.66149999999999998</v>
      </c>
      <c r="H15" s="83">
        <v>0.66310000000000002</v>
      </c>
      <c r="I15" s="83">
        <v>0.67190000000000005</v>
      </c>
      <c r="J15" s="84">
        <v>0.67649999999999999</v>
      </c>
      <c r="K15" s="85">
        <f t="shared" ref="K15:K23" si="2">C15/$C$6-1</f>
        <v>-4.2756055326442777E-5</v>
      </c>
      <c r="L15" s="86">
        <f t="shared" ref="L15:L23" si="3">D15/$D$6-1</f>
        <v>-4.2460723830461955E-4</v>
      </c>
      <c r="M15" s="86">
        <f t="shared" ref="M15:M23" si="4">E15/$E$6-1</f>
        <v>-1.3783993337734834E-3</v>
      </c>
      <c r="N15" s="86">
        <f t="shared" ref="N15:N23" si="5">F15/$F$6-1</f>
        <v>-2.4399678638378219E-3</v>
      </c>
      <c r="O15" s="86">
        <f t="shared" ref="O15:O23" si="6">G15/$G$6-1</f>
        <v>-1.0872519706440764E-3</v>
      </c>
      <c r="P15" s="86">
        <f t="shared" ref="P15:P23" si="7">H15/$H$6-1</f>
        <v>-4.1454682494823647E-4</v>
      </c>
      <c r="Q15" s="86">
        <f t="shared" ref="Q15:Q23" si="8">I15/$I$6-1</f>
        <v>-7.7332619493764021E-4</v>
      </c>
      <c r="R15" s="87">
        <f t="shared" ref="R15:R23" si="9">J15/$J$6-1</f>
        <v>3.5489308845715328E-4</v>
      </c>
      <c r="S15" s="193"/>
    </row>
    <row r="16" spans="2:19" x14ac:dyDescent="0.25">
      <c r="B16" s="81">
        <v>44410</v>
      </c>
      <c r="C16" s="82">
        <v>0.93520000000000003</v>
      </c>
      <c r="D16" s="83">
        <v>0.80130000000000001</v>
      </c>
      <c r="E16" s="83">
        <v>0.69620000000000004</v>
      </c>
      <c r="F16" s="83">
        <v>0.67295000000000005</v>
      </c>
      <c r="G16" s="83">
        <v>0.66059999999999997</v>
      </c>
      <c r="H16" s="83">
        <v>0.6633</v>
      </c>
      <c r="I16" s="83">
        <v>0.67300000000000004</v>
      </c>
      <c r="J16" s="84">
        <v>0.6764</v>
      </c>
      <c r="K16" s="85">
        <f t="shared" si="2"/>
        <v>-3.6342647027398645E-4</v>
      </c>
      <c r="L16" s="86">
        <f t="shared" si="3"/>
        <v>6.9935309838409232E-4</v>
      </c>
      <c r="M16" s="86">
        <f t="shared" si="4"/>
        <v>-3.7331648623006863E-4</v>
      </c>
      <c r="N16" s="86">
        <f t="shared" si="5"/>
        <v>1.2051060790907453E-3</v>
      </c>
      <c r="O16" s="86">
        <f t="shared" si="6"/>
        <v>-2.4463169339493662E-3</v>
      </c>
      <c r="P16" s="86">
        <f t="shared" si="7"/>
        <v>-1.1305822498597351E-4</v>
      </c>
      <c r="Q16" s="86">
        <f t="shared" si="8"/>
        <v>8.6255614050756435E-4</v>
      </c>
      <c r="R16" s="87">
        <f t="shared" si="9"/>
        <v>2.0702096826674676E-4</v>
      </c>
      <c r="S16" s="193"/>
    </row>
    <row r="17" spans="2:19" x14ac:dyDescent="0.25">
      <c r="B17" s="81">
        <v>44411</v>
      </c>
      <c r="C17" s="82">
        <v>0.93585000000000007</v>
      </c>
      <c r="D17" s="83">
        <v>0.80110000000000003</v>
      </c>
      <c r="E17" s="83">
        <v>0.69769999999999999</v>
      </c>
      <c r="F17" s="83">
        <v>0.67369999999999997</v>
      </c>
      <c r="G17" s="83">
        <v>0.66180000000000005</v>
      </c>
      <c r="H17" s="83">
        <v>0.66290000000000004</v>
      </c>
      <c r="I17" s="83">
        <v>0.67110000000000003</v>
      </c>
      <c r="J17" s="84">
        <v>0.67530000000000001</v>
      </c>
      <c r="K17" s="85">
        <f t="shared" si="2"/>
        <v>3.3135942877904334E-4</v>
      </c>
      <c r="L17" s="86">
        <f t="shared" si="3"/>
        <v>4.4958413467544034E-4</v>
      </c>
      <c r="M17" s="86">
        <f t="shared" si="4"/>
        <v>1.7804324727912491E-3</v>
      </c>
      <c r="N17" s="86">
        <f t="shared" si="5"/>
        <v>2.3209450412116084E-3</v>
      </c>
      <c r="O17" s="86">
        <f t="shared" si="6"/>
        <v>-6.342303162089058E-4</v>
      </c>
      <c r="P17" s="86">
        <f t="shared" si="7"/>
        <v>-7.1603542491049943E-4</v>
      </c>
      <c r="Q17" s="86">
        <f t="shared" si="8"/>
        <v>-1.9630588025341122E-3</v>
      </c>
      <c r="R17" s="87">
        <f t="shared" si="9"/>
        <v>-1.4195723538283911E-3</v>
      </c>
      <c r="S17" s="193"/>
    </row>
    <row r="18" spans="2:19" ht="15.75" thickBot="1" x14ac:dyDescent="0.3">
      <c r="B18" s="88">
        <v>44413</v>
      </c>
      <c r="C18" s="89">
        <v>0.9355</v>
      </c>
      <c r="D18" s="90">
        <v>0.80110000000000003</v>
      </c>
      <c r="E18" s="90">
        <v>0.69710000000000005</v>
      </c>
      <c r="F18" s="90">
        <v>0.67079999999999995</v>
      </c>
      <c r="G18" s="90">
        <v>0.66379999999999995</v>
      </c>
      <c r="H18" s="117">
        <v>0.66749999999999998</v>
      </c>
      <c r="I18" s="90">
        <v>0.67390000000000005</v>
      </c>
      <c r="J18" s="91">
        <v>0.6764</v>
      </c>
      <c r="K18" s="92">
        <f t="shared" si="2"/>
        <v>-4.2756055326442777E-5</v>
      </c>
      <c r="L18" s="93">
        <f t="shared" si="3"/>
        <v>4.4958413467544034E-4</v>
      </c>
      <c r="M18" s="93">
        <f t="shared" si="4"/>
        <v>9.1893288918276639E-4</v>
      </c>
      <c r="N18" s="93">
        <f t="shared" si="5"/>
        <v>-1.9936322789895211E-3</v>
      </c>
      <c r="O18" s="93">
        <f t="shared" si="6"/>
        <v>2.3859140466915285E-3</v>
      </c>
      <c r="P18" s="93">
        <f t="shared" si="7"/>
        <v>6.2182023742225478E-3</v>
      </c>
      <c r="Q18" s="93">
        <f t="shared" si="8"/>
        <v>2.2010053240535399E-3</v>
      </c>
      <c r="R18" s="94">
        <f t="shared" si="9"/>
        <v>2.0702096826674676E-4</v>
      </c>
      <c r="S18" s="194"/>
    </row>
    <row r="19" spans="2:19" x14ac:dyDescent="0.25">
      <c r="B19" s="95">
        <v>44441</v>
      </c>
      <c r="C19" s="82">
        <v>0.93861513466987934</v>
      </c>
      <c r="D19" s="83">
        <v>0.80389035289795541</v>
      </c>
      <c r="E19" s="83">
        <v>0.69841997323016403</v>
      </c>
      <c r="F19" s="83">
        <v>0.67296607246133844</v>
      </c>
      <c r="G19" s="83">
        <v>0.66226340428012764</v>
      </c>
      <c r="H19" s="83">
        <v>0.66350838063260198</v>
      </c>
      <c r="I19" s="83">
        <v>0.67203536819698084</v>
      </c>
      <c r="J19" s="84">
        <v>0.67577429484801299</v>
      </c>
      <c r="K19" s="78">
        <f t="shared" si="2"/>
        <v>3.2870157020321589E-3</v>
      </c>
      <c r="L19" s="79">
        <f t="shared" si="3"/>
        <v>3.9343018931929929E-3</v>
      </c>
      <c r="M19" s="79">
        <f t="shared" si="4"/>
        <v>2.8141935361172266E-3</v>
      </c>
      <c r="N19" s="79">
        <f t="shared" si="5"/>
        <v>1.2290184505288071E-3</v>
      </c>
      <c r="O19" s="79">
        <f t="shared" si="6"/>
        <v>6.5543595976658153E-5</v>
      </c>
      <c r="P19" s="79">
        <f t="shared" si="7"/>
        <v>2.0106370092620729E-4</v>
      </c>
      <c r="Q19" s="79">
        <f t="shared" si="8"/>
        <v>-5.7201124746319998E-4</v>
      </c>
      <c r="R19" s="80">
        <f t="shared" si="9"/>
        <v>-7.1822250611741634E-4</v>
      </c>
      <c r="S19" s="96"/>
    </row>
    <row r="20" spans="2:19" x14ac:dyDescent="0.25">
      <c r="B20" s="95">
        <v>44486</v>
      </c>
      <c r="C20" s="82">
        <v>0.93885742257199789</v>
      </c>
      <c r="D20" s="83">
        <v>0.80338472982280928</v>
      </c>
      <c r="E20" s="83">
        <v>0.69811678030316782</v>
      </c>
      <c r="F20" s="83">
        <v>0.67453413679932339</v>
      </c>
      <c r="G20" s="83">
        <v>0.66287066878467071</v>
      </c>
      <c r="H20" s="83">
        <v>0.66628320914198258</v>
      </c>
      <c r="I20" s="83">
        <v>0.67462075883889472</v>
      </c>
      <c r="J20" s="84">
        <v>0.67871804687112447</v>
      </c>
      <c r="K20" s="85">
        <f t="shared" si="2"/>
        <v>3.545997575729265E-3</v>
      </c>
      <c r="L20" s="86">
        <f t="shared" si="3"/>
        <v>3.3028571356610303E-3</v>
      </c>
      <c r="M20" s="86">
        <f t="shared" si="4"/>
        <v>2.3788592355167282E-3</v>
      </c>
      <c r="N20" s="86">
        <f t="shared" si="5"/>
        <v>3.561961495110344E-3</v>
      </c>
      <c r="O20" s="86">
        <f t="shared" si="6"/>
        <v>9.825568310695143E-4</v>
      </c>
      <c r="P20" s="86">
        <f t="shared" si="7"/>
        <v>4.3839595130694686E-3</v>
      </c>
      <c r="Q20" s="86">
        <f t="shared" si="8"/>
        <v>3.27289319011137E-3</v>
      </c>
      <c r="R20" s="87">
        <f t="shared" si="9"/>
        <v>3.6347660236071277E-3</v>
      </c>
      <c r="S20" s="97" t="s">
        <v>50</v>
      </c>
    </row>
    <row r="21" spans="2:19" x14ac:dyDescent="0.25">
      <c r="B21" s="95">
        <v>44501</v>
      </c>
      <c r="C21" s="82">
        <v>0.9400964615866183</v>
      </c>
      <c r="D21" s="83">
        <v>0.80437514397912568</v>
      </c>
      <c r="E21" s="83">
        <v>0.70129271652998015</v>
      </c>
      <c r="F21" s="83">
        <v>0.67812006413387416</v>
      </c>
      <c r="G21" s="83">
        <v>0.66681738529850476</v>
      </c>
      <c r="H21" s="83">
        <v>0.66965888259564921</v>
      </c>
      <c r="I21" s="83">
        <v>0.67696301609879472</v>
      </c>
      <c r="J21" s="84">
        <v>0.68087433276653075</v>
      </c>
      <c r="K21" s="85">
        <f t="shared" si="2"/>
        <v>4.8704080922441495E-3</v>
      </c>
      <c r="L21" s="86">
        <f t="shared" si="3"/>
        <v>4.539730722988411E-3</v>
      </c>
      <c r="M21" s="86">
        <f t="shared" si="4"/>
        <v>6.9389721304602414E-3</v>
      </c>
      <c r="N21" s="86">
        <f t="shared" si="5"/>
        <v>8.8970514087454156E-3</v>
      </c>
      <c r="O21" s="86">
        <f t="shared" si="6"/>
        <v>6.9423836466806499E-3</v>
      </c>
      <c r="P21" s="86">
        <f t="shared" si="7"/>
        <v>9.4725948304490437E-3</v>
      </c>
      <c r="Q21" s="86">
        <f t="shared" si="8"/>
        <v>6.7562179869644634E-3</v>
      </c>
      <c r="R21" s="87">
        <f t="shared" si="9"/>
        <v>6.8233116945122241E-3</v>
      </c>
      <c r="S21" s="97" t="s">
        <v>52</v>
      </c>
    </row>
    <row r="22" spans="2:19" ht="15.75" thickBot="1" x14ac:dyDescent="0.3">
      <c r="B22" s="98">
        <v>44540</v>
      </c>
      <c r="C22" s="99">
        <v>0.93866213665216747</v>
      </c>
      <c r="D22" s="100">
        <v>0.80391420211122722</v>
      </c>
      <c r="E22" s="100">
        <v>0.69926394424285054</v>
      </c>
      <c r="F22" s="100">
        <v>0.67518176991282597</v>
      </c>
      <c r="G22" s="100">
        <v>0.66462203347753601</v>
      </c>
      <c r="H22" s="100">
        <v>0.66621685945161335</v>
      </c>
      <c r="I22" s="100">
        <v>0.67358100629273543</v>
      </c>
      <c r="J22" s="101">
        <v>0.678405090338701</v>
      </c>
      <c r="K22" s="102">
        <f t="shared" si="2"/>
        <v>3.337256185911075E-3</v>
      </c>
      <c r="L22" s="103">
        <f t="shared" si="3"/>
        <v>3.9640858596139417E-3</v>
      </c>
      <c r="M22" s="103">
        <f t="shared" si="4"/>
        <v>4.0259946627956289E-3</v>
      </c>
      <c r="N22" s="103">
        <f t="shared" si="5"/>
        <v>4.5255005100515167E-3</v>
      </c>
      <c r="O22" s="103">
        <f t="shared" si="6"/>
        <v>3.6272439333395745E-3</v>
      </c>
      <c r="P22" s="103">
        <f t="shared" si="7"/>
        <v>4.2839411367827651E-3</v>
      </c>
      <c r="Q22" s="103">
        <f t="shared" si="8"/>
        <v>1.726608805114882E-3</v>
      </c>
      <c r="R22" s="104">
        <f t="shared" si="9"/>
        <v>3.1719905638378787E-3</v>
      </c>
      <c r="S22" s="105" t="s">
        <v>53</v>
      </c>
    </row>
    <row r="23" spans="2:19" ht="15.75" thickTop="1" x14ac:dyDescent="0.25">
      <c r="B23" s="95">
        <v>44565</v>
      </c>
      <c r="C23" s="82">
        <v>0.93948692693882907</v>
      </c>
      <c r="D23" s="83">
        <v>0.80522720489156574</v>
      </c>
      <c r="E23" s="83">
        <v>0.70106269475775984</v>
      </c>
      <c r="F23" s="83">
        <v>0.67797142315080783</v>
      </c>
      <c r="G23" s="83">
        <v>0.66896220829084352</v>
      </c>
      <c r="H23" s="83">
        <v>0.67069106598640471</v>
      </c>
      <c r="I23" s="83">
        <v>0.67834551311761859</v>
      </c>
      <c r="J23" s="84">
        <v>0.68015177934221283</v>
      </c>
      <c r="K23" s="85">
        <f t="shared" si="2"/>
        <v>4.2188756641392544E-3</v>
      </c>
      <c r="L23" s="86">
        <f t="shared" si="3"/>
        <v>5.6038225785719487E-3</v>
      </c>
      <c r="M23" s="86">
        <f t="shared" si="4"/>
        <v>6.608699362145698E-3</v>
      </c>
      <c r="N23" s="86">
        <f t="shared" si="5"/>
        <v>8.6759055417142683E-3</v>
      </c>
      <c r="O23" s="86">
        <f t="shared" si="6"/>
        <v>1.0181221181546407E-2</v>
      </c>
      <c r="P23" s="86">
        <f t="shared" si="7"/>
        <v>1.1028552457365226E-2</v>
      </c>
      <c r="Q23" s="86">
        <f t="shared" si="8"/>
        <v>8.8122202159641727E-3</v>
      </c>
      <c r="R23" s="87">
        <f t="shared" si="9"/>
        <v>5.7548566264644663E-3</v>
      </c>
      <c r="S23" s="97" t="s">
        <v>55</v>
      </c>
    </row>
    <row r="24" spans="2:19" x14ac:dyDescent="0.25">
      <c r="B24" s="95">
        <v>44567</v>
      </c>
      <c r="C24" s="82">
        <v>0.93201615449323261</v>
      </c>
      <c r="D24" s="83">
        <v>0.80042798568500451</v>
      </c>
      <c r="E24" s="83">
        <v>0.69394301417238691</v>
      </c>
      <c r="F24" s="83">
        <v>0.66884880595095819</v>
      </c>
      <c r="G24" s="83">
        <v>0.65758046380381352</v>
      </c>
      <c r="H24" s="83">
        <v>0.66013783035476781</v>
      </c>
      <c r="I24" s="83">
        <v>0.66777954383067517</v>
      </c>
      <c r="J24" s="84">
        <v>0.67171511360451697</v>
      </c>
      <c r="K24" s="85">
        <f t="shared" ref="K24:K38" si="10">C24/$C$6-1</f>
        <v>-3.7666433362203433E-3</v>
      </c>
      <c r="L24" s="86">
        <f t="shared" ref="L24:L38" si="11">D24/$D$6-1</f>
        <v>-3.8965746059327344E-4</v>
      </c>
      <c r="M24" s="86">
        <f t="shared" ref="M24:M38" si="12">E24/$E$6-1</f>
        <v>-3.6139704040618614E-3</v>
      </c>
      <c r="N24" s="86">
        <f t="shared" ref="N24:N38" si="13">F24/$F$6-1</f>
        <v>-4.8965900690953745E-3</v>
      </c>
      <c r="O24" s="86">
        <f t="shared" ref="O24:O38" si="14">G24/$G$6-1</f>
        <v>-7.0060345446927297E-3</v>
      </c>
      <c r="P24" s="86">
        <f t="shared" ref="P24:P38" si="15">H24/$H$6-1</f>
        <v>-4.8798487209078534E-3</v>
      </c>
      <c r="Q24" s="86">
        <f t="shared" ref="Q24:Q38" si="16">I24/$I$6-1</f>
        <v>-6.9011275234598379E-3</v>
      </c>
      <c r="R24" s="87">
        <f t="shared" ref="R24:R38" si="17">J24/$J$6-1</f>
        <v>-6.7206198732484568E-3</v>
      </c>
      <c r="S24" s="97"/>
    </row>
    <row r="25" spans="2:19" x14ac:dyDescent="0.25">
      <c r="B25" s="95">
        <v>44607</v>
      </c>
      <c r="C25" s="82">
        <v>0.93441268719863924</v>
      </c>
      <c r="D25" s="83">
        <v>0.79799169255247493</v>
      </c>
      <c r="E25" s="83">
        <v>0.69362252589517348</v>
      </c>
      <c r="F25" s="83">
        <v>0.66811633482460586</v>
      </c>
      <c r="G25" s="83">
        <v>0.65761952223154985</v>
      </c>
      <c r="H25" s="83">
        <v>0.65973920586460211</v>
      </c>
      <c r="I25" s="83">
        <v>0.66741838035844492</v>
      </c>
      <c r="J25" s="84">
        <v>0.67195203367466483</v>
      </c>
      <c r="K25" s="85">
        <f t="shared" si="10"/>
        <v>-1.2049862126268795E-3</v>
      </c>
      <c r="L25" s="86">
        <f t="shared" si="11"/>
        <v>-3.4322095156044119E-3</v>
      </c>
      <c r="M25" s="86">
        <f t="shared" si="12"/>
        <v>-4.0741379330132554E-3</v>
      </c>
      <c r="N25" s="86">
        <f t="shared" si="13"/>
        <v>-5.9863498309787877E-3</v>
      </c>
      <c r="O25" s="86">
        <f t="shared" si="14"/>
        <v>-6.9470534995168531E-3</v>
      </c>
      <c r="P25" s="86">
        <f t="shared" si="15"/>
        <v>-5.4807524181615941E-3</v>
      </c>
      <c r="Q25" s="86">
        <f t="shared" si="16"/>
        <v>-7.4382374729411449E-3</v>
      </c>
      <c r="R25" s="87">
        <f t="shared" si="17"/>
        <v>-6.3702811423640426E-3</v>
      </c>
      <c r="S25" s="97"/>
    </row>
    <row r="26" spans="2:19" x14ac:dyDescent="0.25">
      <c r="B26" s="95">
        <v>44656</v>
      </c>
      <c r="C26" s="82">
        <v>0.93681133439549558</v>
      </c>
      <c r="D26" s="83">
        <v>0.80055718580429336</v>
      </c>
      <c r="E26" s="83">
        <v>0.69767966202095799</v>
      </c>
      <c r="F26" s="83">
        <v>0.67415672001294258</v>
      </c>
      <c r="G26" s="83">
        <v>0.66285611406397738</v>
      </c>
      <c r="H26" s="83">
        <v>0.66414845833068403</v>
      </c>
      <c r="I26" s="83">
        <v>0.67255435878241709</v>
      </c>
      <c r="J26" s="84">
        <v>0.67750000342750394</v>
      </c>
      <c r="K26" s="85">
        <f t="shared" si="10"/>
        <v>1.3589310938018073E-3</v>
      </c>
      <c r="L26" s="86">
        <f t="shared" si="11"/>
        <v>-2.2830656106431757E-4</v>
      </c>
      <c r="M26" s="86">
        <f t="shared" si="12"/>
        <v>1.7512305386642169E-3</v>
      </c>
      <c r="N26" s="86">
        <f t="shared" si="13"/>
        <v>3.0004463548407578E-3</v>
      </c>
      <c r="O26" s="86">
        <f t="shared" si="14"/>
        <v>9.6057815224170895E-4</v>
      </c>
      <c r="P26" s="86">
        <f t="shared" si="15"/>
        <v>1.1659443462355146E-3</v>
      </c>
      <c r="Q26" s="86">
        <f t="shared" si="16"/>
        <v>1.9981378069822142E-4</v>
      </c>
      <c r="R26" s="87">
        <f t="shared" si="17"/>
        <v>1.8336193586845351E-3</v>
      </c>
      <c r="S26" s="97"/>
    </row>
    <row r="27" spans="2:19" x14ac:dyDescent="0.25">
      <c r="B27" s="95">
        <v>44698</v>
      </c>
      <c r="C27" s="82">
        <v>0.93739120085485306</v>
      </c>
      <c r="D27" s="83">
        <v>0.79971618866983052</v>
      </c>
      <c r="E27" s="83">
        <v>0.6972766091301339</v>
      </c>
      <c r="F27" s="83">
        <v>0.67260855166827072</v>
      </c>
      <c r="G27" s="83">
        <v>0.6622151051667825</v>
      </c>
      <c r="H27" s="83">
        <v>0.66555239061813121</v>
      </c>
      <c r="I27" s="83">
        <v>0.67296618536371178</v>
      </c>
      <c r="J27" s="84">
        <v>0.67744175728072142</v>
      </c>
      <c r="K27" s="85">
        <f t="shared" si="10"/>
        <v>1.9787511542561642E-3</v>
      </c>
      <c r="L27" s="86">
        <f t="shared" si="11"/>
        <v>-1.2785814748476065E-3</v>
      </c>
      <c r="M27" s="86">
        <f t="shared" si="12"/>
        <v>1.1725140426357417E-3</v>
      </c>
      <c r="N27" s="86">
        <f t="shared" si="13"/>
        <v>6.9710427629776639E-4</v>
      </c>
      <c r="O27" s="86">
        <f t="shared" si="14"/>
        <v>-7.391551474444924E-6</v>
      </c>
      <c r="P27" s="86">
        <f t="shared" si="15"/>
        <v>3.2822922451571923E-3</v>
      </c>
      <c r="Q27" s="86">
        <f t="shared" si="16"/>
        <v>8.1226817124968598E-4</v>
      </c>
      <c r="R27" s="87">
        <f t="shared" si="17"/>
        <v>1.747489546507941E-3</v>
      </c>
      <c r="S27" s="97"/>
    </row>
    <row r="28" spans="2:19" x14ac:dyDescent="0.25">
      <c r="B28" s="95">
        <v>44743</v>
      </c>
      <c r="C28" s="82">
        <v>0.94089597776272305</v>
      </c>
      <c r="D28" s="83">
        <v>0.80362477107401553</v>
      </c>
      <c r="E28" s="83">
        <v>0.7015149194566731</v>
      </c>
      <c r="F28" s="83">
        <v>0.67621695157430384</v>
      </c>
      <c r="G28" s="83">
        <v>0.66605081747795636</v>
      </c>
      <c r="H28" s="83">
        <v>0.66870348409694524</v>
      </c>
      <c r="I28" s="83">
        <v>0.67605760217949695</v>
      </c>
      <c r="J28" s="84">
        <v>0.67960488008888564</v>
      </c>
      <c r="K28" s="85">
        <f t="shared" si="10"/>
        <v>5.725012038739985E-3</v>
      </c>
      <c r="L28" s="86">
        <f t="shared" si="11"/>
        <v>3.6026314084665056E-3</v>
      </c>
      <c r="M28" s="86">
        <f t="shared" si="12"/>
        <v>7.2580183451644853E-3</v>
      </c>
      <c r="N28" s="86">
        <f t="shared" si="13"/>
        <v>6.0656285510516383E-3</v>
      </c>
      <c r="O28" s="86">
        <f t="shared" si="14"/>
        <v>5.7848109056755082E-3</v>
      </c>
      <c r="P28" s="86">
        <f t="shared" si="15"/>
        <v>8.0323860515472134E-3</v>
      </c>
      <c r="Q28" s="86">
        <f t="shared" si="16"/>
        <v>5.4097174080143251E-3</v>
      </c>
      <c r="R28" s="87">
        <f t="shared" si="17"/>
        <v>4.9461451052636995E-3</v>
      </c>
      <c r="S28" s="97"/>
    </row>
    <row r="29" spans="2:19" x14ac:dyDescent="0.25">
      <c r="B29" s="95">
        <v>44757</v>
      </c>
      <c r="C29" s="82">
        <v>0.93558386482863276</v>
      </c>
      <c r="D29" s="83">
        <v>0.80073577765798787</v>
      </c>
      <c r="E29" s="83">
        <v>0.69274994302834414</v>
      </c>
      <c r="F29" s="83">
        <v>0.66701922885507015</v>
      </c>
      <c r="G29" s="83">
        <v>0.65488071623579658</v>
      </c>
      <c r="H29" s="83">
        <v>0.65757007833800241</v>
      </c>
      <c r="I29" s="83">
        <v>0.66364188341261388</v>
      </c>
      <c r="J29" s="84">
        <v>0.66977707779033202</v>
      </c>
      <c r="K29" s="85">
        <f t="shared" si="10"/>
        <v>4.6887175997323283E-5</v>
      </c>
      <c r="L29" s="86">
        <f t="shared" si="11"/>
        <v>-5.2730499440212242E-6</v>
      </c>
      <c r="M29" s="86">
        <f t="shared" si="12"/>
        <v>-5.3270208937422625E-3</v>
      </c>
      <c r="N29" s="86">
        <f t="shared" si="13"/>
        <v>-7.6186079461567635E-3</v>
      </c>
      <c r="O29" s="86">
        <f t="shared" si="14"/>
        <v>-1.1082848244093113E-2</v>
      </c>
      <c r="P29" s="86">
        <f t="shared" si="15"/>
        <v>-8.7505885238329251E-3</v>
      </c>
      <c r="Q29" s="86">
        <f t="shared" si="16"/>
        <v>-1.3054514421620644E-2</v>
      </c>
      <c r="R29" s="87">
        <f t="shared" si="17"/>
        <v>-9.5864345217341329E-3</v>
      </c>
      <c r="S29" s="97"/>
    </row>
    <row r="30" spans="2:19" x14ac:dyDescent="0.25">
      <c r="B30" s="95">
        <v>44783</v>
      </c>
      <c r="C30" s="82">
        <v>0.9394500038644138</v>
      </c>
      <c r="D30" s="83">
        <v>0.80210575796833394</v>
      </c>
      <c r="E30" s="83">
        <v>0.6948120032151841</v>
      </c>
      <c r="F30" s="83">
        <v>0.66583612686615246</v>
      </c>
      <c r="G30" s="83">
        <v>0.65586282513656646</v>
      </c>
      <c r="H30" s="83">
        <v>0.6557507588357635</v>
      </c>
      <c r="I30" s="83">
        <v>0.66339231865158521</v>
      </c>
      <c r="J30" s="84">
        <v>0.66926408171268315</v>
      </c>
      <c r="K30" s="85">
        <f t="shared" si="10"/>
        <v>4.179408538826479E-3</v>
      </c>
      <c r="L30" s="86">
        <f t="shared" si="11"/>
        <v>1.7056197621374558E-3</v>
      </c>
      <c r="M30" s="86">
        <f t="shared" si="12"/>
        <v>-2.3662475731782706E-3</v>
      </c>
      <c r="N30" s="86">
        <f t="shared" si="13"/>
        <v>-9.378809673353028E-3</v>
      </c>
      <c r="O30" s="86">
        <f t="shared" si="14"/>
        <v>-9.5997929138857963E-3</v>
      </c>
      <c r="P30" s="86">
        <f t="shared" si="15"/>
        <v>-1.1493108971903587E-2</v>
      </c>
      <c r="Q30" s="86">
        <f t="shared" si="16"/>
        <v>-1.3425658588999134E-2</v>
      </c>
      <c r="R30" s="87">
        <f t="shared" si="17"/>
        <v>-1.0345012698247502E-2</v>
      </c>
      <c r="S30" s="97" t="s">
        <v>63</v>
      </c>
    </row>
    <row r="31" spans="2:19" x14ac:dyDescent="0.25">
      <c r="B31" s="95">
        <v>44814</v>
      </c>
      <c r="C31" s="82">
        <v>0.93564874486577898</v>
      </c>
      <c r="D31" s="83">
        <v>0.79850773027853439</v>
      </c>
      <c r="E31" s="83">
        <v>0.6932967253680945</v>
      </c>
      <c r="F31" s="83">
        <v>0.66654921047480098</v>
      </c>
      <c r="G31" s="83">
        <v>0.65495472641068297</v>
      </c>
      <c r="H31" s="83">
        <v>0.65581814563338425</v>
      </c>
      <c r="I31" s="83">
        <v>0.66462520211826404</v>
      </c>
      <c r="J31" s="84">
        <v>0.66837953949601625</v>
      </c>
      <c r="K31" s="85">
        <f t="shared" si="10"/>
        <v>1.1623753744238741E-4</v>
      </c>
      <c r="L31" s="86">
        <f t="shared" si="11"/>
        <v>-2.7877584752423745E-3</v>
      </c>
      <c r="M31" s="86">
        <f t="shared" si="12"/>
        <v>-4.5419329637098604E-3</v>
      </c>
      <c r="N31" s="86">
        <f t="shared" si="13"/>
        <v>-8.3178943749798728E-3</v>
      </c>
      <c r="O31" s="86">
        <f t="shared" si="14"/>
        <v>-1.0971087537852919E-2</v>
      </c>
      <c r="P31" s="86">
        <f t="shared" si="15"/>
        <v>-1.1391527215550479E-2</v>
      </c>
      <c r="Q31" s="86">
        <f t="shared" si="16"/>
        <v>-1.159215651190626E-2</v>
      </c>
      <c r="R31" s="87">
        <f t="shared" si="17"/>
        <v>-1.1653004028012504E-2</v>
      </c>
      <c r="S31" s="97" t="s">
        <v>64</v>
      </c>
    </row>
    <row r="32" spans="2:19" x14ac:dyDescent="0.25">
      <c r="B32" s="95">
        <v>44843</v>
      </c>
      <c r="C32" s="82">
        <v>0.93899221852353898</v>
      </c>
      <c r="D32" s="83">
        <v>0.80318180062193234</v>
      </c>
      <c r="E32" s="83">
        <v>0.69998825252146513</v>
      </c>
      <c r="F32" s="83" t="s">
        <v>28</v>
      </c>
      <c r="G32" s="83">
        <v>0.66644900616415081</v>
      </c>
      <c r="H32" s="83" t="s">
        <v>28</v>
      </c>
      <c r="I32" s="83">
        <v>0.67567440966858061</v>
      </c>
      <c r="J32" s="84">
        <v>0.6795828099616753</v>
      </c>
      <c r="K32" s="85">
        <f t="shared" si="10"/>
        <v>3.6900811547757595E-3</v>
      </c>
      <c r="L32" s="86">
        <f t="shared" si="11"/>
        <v>3.0494300546148878E-3</v>
      </c>
      <c r="M32" s="86">
        <f t="shared" si="12"/>
        <v>5.0659801301802254E-3</v>
      </c>
      <c r="N32" s="86"/>
      <c r="O32" s="86">
        <f t="shared" si="14"/>
        <v>6.3861045636659508E-3</v>
      </c>
      <c r="P32" s="86"/>
      <c r="Q32" s="86">
        <f t="shared" si="16"/>
        <v>4.8398466264842899E-3</v>
      </c>
      <c r="R32" s="87">
        <f t="shared" si="17"/>
        <v>4.9135095402290663E-3</v>
      </c>
      <c r="S32" s="97" t="s">
        <v>65</v>
      </c>
    </row>
    <row r="33" spans="2:19" x14ac:dyDescent="0.25">
      <c r="B33" s="95">
        <v>44961</v>
      </c>
      <c r="C33" s="82">
        <v>0.93449683370020209</v>
      </c>
      <c r="D33" s="83">
        <v>0.79698492682376065</v>
      </c>
      <c r="E33" s="83">
        <v>0.69302455389222539</v>
      </c>
      <c r="F33" s="83">
        <v>0.6673635685550543</v>
      </c>
      <c r="G33" s="83">
        <v>0.6571847064533507</v>
      </c>
      <c r="H33" s="83">
        <v>0.66012425965028365</v>
      </c>
      <c r="I33" s="83">
        <v>0.66747453955082325</v>
      </c>
      <c r="J33" s="84">
        <v>0.67167367521722732</v>
      </c>
      <c r="K33" s="85">
        <f t="shared" ref="K33:K34" si="18">C33/$C$6-1</f>
        <v>-1.1150419007183165E-3</v>
      </c>
      <c r="L33" s="86">
        <f t="shared" ref="L33:L34" si="19">D33/$D$6-1</f>
        <v>-4.6895036793958012E-3</v>
      </c>
      <c r="M33" s="86">
        <f t="shared" ref="M33:M34" si="20">E33/$E$6-1</f>
        <v>-4.9327256522621044E-3</v>
      </c>
      <c r="N33" s="86">
        <f t="shared" ref="N33:N34" si="21">F33/$F$6-1</f>
        <v>-7.1063044082269045E-3</v>
      </c>
      <c r="O33" s="86">
        <f t="shared" ref="O33:O34" si="22">G33/$G$6-1</f>
        <v>-7.6036567102311103E-3</v>
      </c>
      <c r="P33" s="86">
        <f t="shared" ref="P33:P34" si="23">H33/$H$6-1</f>
        <v>-4.9003057843850506E-3</v>
      </c>
      <c r="Q33" s="86">
        <f t="shared" ref="Q33:Q34" si="24">I33/$I$6-1</f>
        <v>-7.3547194449551379E-3</v>
      </c>
      <c r="R33" s="87">
        <f t="shared" ref="R33:R34" si="25">J33/$J$6-1</f>
        <v>-6.7818956951064546E-3</v>
      </c>
      <c r="S33" s="97"/>
    </row>
    <row r="34" spans="2:19" x14ac:dyDescent="0.25">
      <c r="B34" s="95">
        <v>45038</v>
      </c>
      <c r="C34" s="82">
        <v>0.9331612804661541</v>
      </c>
      <c r="D34" s="83">
        <v>0.79776403802999996</v>
      </c>
      <c r="E34" s="83">
        <v>0.69442008329961369</v>
      </c>
      <c r="F34" s="83">
        <v>0.66854754029551033</v>
      </c>
      <c r="G34" s="83">
        <v>0.65993388594805802</v>
      </c>
      <c r="H34" s="83">
        <v>0.66141157140458495</v>
      </c>
      <c r="I34" s="83">
        <v>0.67001542702918404</v>
      </c>
      <c r="J34" s="84">
        <v>0.67384617073469411</v>
      </c>
      <c r="K34" s="85">
        <f t="shared" si="18"/>
        <v>-2.5426165998738703E-3</v>
      </c>
      <c r="L34" s="86">
        <f t="shared" si="19"/>
        <v>-3.7165146864150955E-3</v>
      </c>
      <c r="M34" s="86">
        <f t="shared" si="20"/>
        <v>-2.9289789799645805E-3</v>
      </c>
      <c r="N34" s="86">
        <f t="shared" si="21"/>
        <v>-5.3448086774922077E-3</v>
      </c>
      <c r="O34" s="86">
        <f t="shared" si="22"/>
        <v>-3.4521972334600193E-3</v>
      </c>
      <c r="P34" s="86">
        <f t="shared" si="23"/>
        <v>-2.9597566917883844E-3</v>
      </c>
      <c r="Q34" s="86">
        <f t="shared" si="24"/>
        <v>-3.5759985884060708E-3</v>
      </c>
      <c r="R34" s="87">
        <f t="shared" si="25"/>
        <v>-3.5693805123855338E-3</v>
      </c>
      <c r="S34" s="97" t="s">
        <v>66</v>
      </c>
    </row>
    <row r="35" spans="2:19" x14ac:dyDescent="0.25">
      <c r="B35" s="95">
        <v>45124</v>
      </c>
      <c r="C35" s="82">
        <v>0.92609572154360109</v>
      </c>
      <c r="D35" s="83">
        <v>0.79307091181255018</v>
      </c>
      <c r="E35" s="83">
        <v>0.69388914065091123</v>
      </c>
      <c r="F35" s="83">
        <v>0.67096948128309231</v>
      </c>
      <c r="G35" s="83">
        <v>0.66169528729955973</v>
      </c>
      <c r="H35" s="83">
        <v>0.66559183522192267</v>
      </c>
      <c r="I35" s="83">
        <v>0.67171114046492375</v>
      </c>
      <c r="J35" s="84">
        <v>0.67544033743027776</v>
      </c>
      <c r="K35" s="85">
        <f t="shared" ref="K35:K36" si="26">C35/$C$6-1</f>
        <v>-1.0095002304977951E-2</v>
      </c>
      <c r="L35" s="86">
        <f t="shared" ref="L35:L36" si="27">D35/$D$6-1</f>
        <v>-9.5775010458448717E-3</v>
      </c>
      <c r="M35" s="86">
        <f t="shared" ref="M35:M36" si="28">E35/$E$6-1</f>
        <v>-3.6913237645932462E-3</v>
      </c>
      <c r="N35" s="86">
        <f t="shared" ref="N35:N36" si="29">F35/$F$6-1</f>
        <v>-1.7414805202898842E-3</v>
      </c>
      <c r="O35" s="86">
        <f t="shared" ref="O35:O36" si="30">G35/$G$6-1</f>
        <v>-7.9235405218835986E-4</v>
      </c>
      <c r="P35" s="86">
        <f t="shared" ref="P35:P36" si="31">H35/$H$6-1</f>
        <v>3.3417527370229738E-3</v>
      </c>
      <c r="Q35" s="86">
        <f t="shared" ref="Q35:Q36" si="32">I35/$I$6-1</f>
        <v>-1.0541916288573372E-3</v>
      </c>
      <c r="R35" s="87">
        <f t="shared" ref="R35:R36" si="33">J35/$J$6-1</f>
        <v>-1.2120524202557936E-3</v>
      </c>
      <c r="S35" s="97"/>
    </row>
    <row r="36" spans="2:19" x14ac:dyDescent="0.25">
      <c r="B36" s="95"/>
      <c r="C36" s="82"/>
      <c r="D36" s="83"/>
      <c r="E36" s="83"/>
      <c r="F36" s="83"/>
      <c r="G36" s="83"/>
      <c r="H36" s="83"/>
      <c r="I36" s="83"/>
      <c r="J36" s="84"/>
      <c r="K36" s="85">
        <f t="shared" si="26"/>
        <v>-1</v>
      </c>
      <c r="L36" s="86">
        <f t="shared" si="27"/>
        <v>-1</v>
      </c>
      <c r="M36" s="86">
        <f t="shared" si="28"/>
        <v>-1</v>
      </c>
      <c r="N36" s="86">
        <f t="shared" si="29"/>
        <v>-1</v>
      </c>
      <c r="O36" s="86">
        <f t="shared" si="30"/>
        <v>-1</v>
      </c>
      <c r="P36" s="86">
        <f t="shared" si="31"/>
        <v>-1</v>
      </c>
      <c r="Q36" s="86">
        <f t="shared" si="32"/>
        <v>-1</v>
      </c>
      <c r="R36" s="87">
        <f t="shared" si="33"/>
        <v>-1</v>
      </c>
      <c r="S36" s="97"/>
    </row>
    <row r="37" spans="2:19" x14ac:dyDescent="0.25">
      <c r="B37" s="95"/>
      <c r="C37" s="82"/>
      <c r="D37" s="83"/>
      <c r="E37" s="83"/>
      <c r="F37" s="83"/>
      <c r="G37" s="83"/>
      <c r="H37" s="83"/>
      <c r="I37" s="83"/>
      <c r="J37" s="84"/>
      <c r="K37" s="85">
        <f t="shared" si="10"/>
        <v>-1</v>
      </c>
      <c r="L37" s="86">
        <f t="shared" si="11"/>
        <v>-1</v>
      </c>
      <c r="M37" s="86">
        <f t="shared" si="12"/>
        <v>-1</v>
      </c>
      <c r="N37" s="86">
        <f t="shared" si="13"/>
        <v>-1</v>
      </c>
      <c r="O37" s="86">
        <f t="shared" si="14"/>
        <v>-1</v>
      </c>
      <c r="P37" s="86">
        <f t="shared" si="15"/>
        <v>-1</v>
      </c>
      <c r="Q37" s="86">
        <f t="shared" si="16"/>
        <v>-1</v>
      </c>
      <c r="R37" s="87">
        <f t="shared" si="17"/>
        <v>-1</v>
      </c>
      <c r="S37" s="97"/>
    </row>
    <row r="38" spans="2:19" x14ac:dyDescent="0.25">
      <c r="B38" s="95"/>
      <c r="C38" s="82"/>
      <c r="D38" s="83"/>
      <c r="E38" s="83"/>
      <c r="F38" s="83"/>
      <c r="G38" s="83"/>
      <c r="H38" s="83"/>
      <c r="I38" s="83"/>
      <c r="J38" s="84"/>
      <c r="K38" s="85">
        <f t="shared" si="10"/>
        <v>-1</v>
      </c>
      <c r="L38" s="86">
        <f t="shared" si="11"/>
        <v>-1</v>
      </c>
      <c r="M38" s="86">
        <f t="shared" si="12"/>
        <v>-1</v>
      </c>
      <c r="N38" s="86">
        <f t="shared" si="13"/>
        <v>-1</v>
      </c>
      <c r="O38" s="86">
        <f t="shared" si="14"/>
        <v>-1</v>
      </c>
      <c r="P38" s="86">
        <f t="shared" si="15"/>
        <v>-1</v>
      </c>
      <c r="Q38" s="86">
        <f t="shared" si="16"/>
        <v>-1</v>
      </c>
      <c r="R38" s="87">
        <f t="shared" si="17"/>
        <v>-1</v>
      </c>
      <c r="S38" s="97"/>
    </row>
  </sheetData>
  <mergeCells count="5">
    <mergeCell ref="B2:S2"/>
    <mergeCell ref="C4:J4"/>
    <mergeCell ref="C11:J11"/>
    <mergeCell ref="K11:R11"/>
    <mergeCell ref="S14:S18"/>
  </mergeCells>
  <conditionalFormatting sqref="K14:R38">
    <cfRule type="cellIs" dxfId="13" priority="1" operator="lessThan">
      <formula>-0.015</formula>
    </cfRule>
    <cfRule type="cellIs" dxfId="12" priority="2" operator="greaterThan">
      <formula>0.015</formula>
    </cfRule>
    <cfRule type="cellIs" dxfId="11" priority="3" operator="lessThan">
      <formula>-0.00501</formula>
    </cfRule>
    <cfRule type="cellIs" dxfId="10" priority="4" operator="greaterThan">
      <formula>0.00501</formula>
    </cfRule>
    <cfRule type="cellIs" dxfId="9" priority="5" operator="equal">
      <formula>-0.005</formula>
    </cfRule>
    <cfRule type="cellIs" dxfId="8" priority="6" operator="equal">
      <formula>0.005</formula>
    </cfRule>
    <cfRule type="cellIs" dxfId="7" priority="7" operator="between">
      <formula>-0.005</formula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D22"/>
  <sheetViews>
    <sheetView showGridLines="0" topLeftCell="B1" workbookViewId="0">
      <selection activeCell="S44" sqref="S44"/>
    </sheetView>
  </sheetViews>
  <sheetFormatPr defaultRowHeight="15" x14ac:dyDescent="0.25"/>
  <cols>
    <col min="2" max="2" width="12.42578125" bestFit="1" customWidth="1"/>
    <col min="11" max="11" width="1.85546875" customWidth="1"/>
    <col min="12" max="12" width="12.42578125" bestFit="1" customWidth="1"/>
    <col min="21" max="21" width="1.5703125" customWidth="1"/>
    <col min="30" max="30" width="16" customWidth="1"/>
  </cols>
  <sheetData>
    <row r="3" spans="2:30" x14ac:dyDescent="0.25">
      <c r="C3" s="200" t="s">
        <v>1</v>
      </c>
      <c r="D3" s="200"/>
      <c r="E3" s="200"/>
      <c r="F3" s="200"/>
      <c r="G3" s="200"/>
      <c r="H3" s="200"/>
      <c r="I3" s="200"/>
      <c r="J3" s="200"/>
      <c r="K3" s="110"/>
      <c r="M3" s="201" t="s">
        <v>14</v>
      </c>
      <c r="N3" s="201"/>
      <c r="O3" s="201"/>
      <c r="P3" s="201"/>
      <c r="Q3" s="201"/>
      <c r="R3" s="201"/>
      <c r="S3" s="201"/>
      <c r="T3" s="201"/>
      <c r="U3" s="111"/>
    </row>
    <row r="4" spans="2:30" ht="15.75" thickBot="1" x14ac:dyDescent="0.3"/>
    <row r="5" spans="2:30" ht="15.75" thickBot="1" x14ac:dyDescent="0.3">
      <c r="B5" s="2"/>
      <c r="C5" s="186" t="s">
        <v>30</v>
      </c>
      <c r="D5" s="187"/>
      <c r="E5" s="187"/>
      <c r="F5" s="187"/>
      <c r="G5" s="187"/>
      <c r="H5" s="187"/>
      <c r="I5" s="187"/>
      <c r="J5" s="188"/>
      <c r="K5" s="112"/>
      <c r="L5" s="2"/>
      <c r="M5" s="186" t="s">
        <v>30</v>
      </c>
      <c r="N5" s="187"/>
      <c r="O5" s="187"/>
      <c r="P5" s="187"/>
      <c r="Q5" s="187"/>
      <c r="R5" s="187"/>
      <c r="S5" s="187"/>
      <c r="T5" s="188"/>
      <c r="U5" s="112"/>
      <c r="V5" s="189" t="s">
        <v>45</v>
      </c>
      <c r="W5" s="190"/>
      <c r="X5" s="190"/>
      <c r="Y5" s="190"/>
      <c r="Z5" s="190"/>
      <c r="AA5" s="190"/>
      <c r="AB5" s="190"/>
      <c r="AC5" s="191"/>
      <c r="AD5" s="197" t="s">
        <v>46</v>
      </c>
    </row>
    <row r="6" spans="2:30" x14ac:dyDescent="0.25">
      <c r="B6" s="120" t="s">
        <v>42</v>
      </c>
      <c r="C6" s="121">
        <v>60</v>
      </c>
      <c r="D6" s="121">
        <v>70</v>
      </c>
      <c r="E6" s="121">
        <v>100</v>
      </c>
      <c r="F6" s="121">
        <v>120</v>
      </c>
      <c r="G6" s="121">
        <v>150</v>
      </c>
      <c r="H6" s="121">
        <v>170</v>
      </c>
      <c r="I6" s="121">
        <v>200</v>
      </c>
      <c r="J6" s="122">
        <v>226</v>
      </c>
      <c r="K6" s="112"/>
      <c r="L6" s="120" t="s">
        <v>42</v>
      </c>
      <c r="M6" s="121">
        <v>60</v>
      </c>
      <c r="N6" s="121">
        <v>70</v>
      </c>
      <c r="O6" s="121">
        <v>100</v>
      </c>
      <c r="P6" s="121">
        <v>120</v>
      </c>
      <c r="Q6" s="121">
        <v>150</v>
      </c>
      <c r="R6" s="121">
        <v>170</v>
      </c>
      <c r="S6" s="121">
        <v>200</v>
      </c>
      <c r="T6" s="122">
        <v>226</v>
      </c>
      <c r="U6" s="112"/>
      <c r="V6" s="113">
        <v>60</v>
      </c>
      <c r="W6" s="114">
        <v>70</v>
      </c>
      <c r="X6" s="114">
        <v>100</v>
      </c>
      <c r="Y6" s="114">
        <v>120</v>
      </c>
      <c r="Z6" s="114">
        <v>150</v>
      </c>
      <c r="AA6" s="114">
        <v>170</v>
      </c>
      <c r="AB6" s="114">
        <v>200</v>
      </c>
      <c r="AC6" s="115">
        <v>226</v>
      </c>
      <c r="AD6" s="198"/>
    </row>
    <row r="7" spans="2:30" ht="15.75" thickBot="1" x14ac:dyDescent="0.3">
      <c r="B7" s="27" t="s">
        <v>43</v>
      </c>
      <c r="C7" s="123" t="s">
        <v>12</v>
      </c>
      <c r="D7" s="123" t="s">
        <v>12</v>
      </c>
      <c r="E7" s="123" t="s">
        <v>12</v>
      </c>
      <c r="F7" s="123" t="s">
        <v>12</v>
      </c>
      <c r="G7" s="123" t="s">
        <v>12</v>
      </c>
      <c r="H7" s="123" t="s">
        <v>12</v>
      </c>
      <c r="I7" s="123" t="s">
        <v>12</v>
      </c>
      <c r="J7" s="124" t="s">
        <v>12</v>
      </c>
      <c r="K7" s="2"/>
      <c r="L7" s="27" t="s">
        <v>43</v>
      </c>
      <c r="M7" s="123" t="s">
        <v>12</v>
      </c>
      <c r="N7" s="123" t="s">
        <v>12</v>
      </c>
      <c r="O7" s="123" t="s">
        <v>12</v>
      </c>
      <c r="P7" s="123" t="s">
        <v>12</v>
      </c>
      <c r="Q7" s="123" t="s">
        <v>12</v>
      </c>
      <c r="R7" s="123" t="s">
        <v>12</v>
      </c>
      <c r="S7" s="123" t="s">
        <v>12</v>
      </c>
      <c r="T7" s="124" t="s">
        <v>12</v>
      </c>
      <c r="U7" s="2"/>
      <c r="V7" s="125" t="s">
        <v>12</v>
      </c>
      <c r="W7" s="126" t="s">
        <v>12</v>
      </c>
      <c r="X7" s="126" t="s">
        <v>12</v>
      </c>
      <c r="Y7" s="126" t="s">
        <v>12</v>
      </c>
      <c r="Z7" s="126" t="s">
        <v>12</v>
      </c>
      <c r="AA7" s="126" t="s">
        <v>12</v>
      </c>
      <c r="AB7" s="126" t="s">
        <v>12</v>
      </c>
      <c r="AC7" s="127" t="s">
        <v>12</v>
      </c>
      <c r="AD7" s="199"/>
    </row>
    <row r="8" spans="2:30" x14ac:dyDescent="0.25">
      <c r="B8" s="116">
        <f>Summary_GTR1!B14</f>
        <v>44404</v>
      </c>
      <c r="C8" s="83">
        <f>Summary_GTR1!C14</f>
        <v>0.93354293214796269</v>
      </c>
      <c r="D8" s="83">
        <f>Summary_GTR1!D14</f>
        <v>0.80369999999999997</v>
      </c>
      <c r="E8" s="83">
        <f>Summary_GTR1!E14</f>
        <v>0.70020000000000004</v>
      </c>
      <c r="F8" s="83">
        <f>Summary_GTR1!F14</f>
        <v>0.67420000000000002</v>
      </c>
      <c r="G8" s="83">
        <f>Summary_GTR1!G14</f>
        <v>0.66569999999999996</v>
      </c>
      <c r="H8" s="83">
        <f>Summary_GTR1!H14</f>
        <v>0.66610000000000003</v>
      </c>
      <c r="I8" s="83">
        <f>Summary_GTR1!I14</f>
        <v>0.66659999999999997</v>
      </c>
      <c r="J8" s="84">
        <f>Summary_GTR1!J14</f>
        <v>0.66800000000000004</v>
      </c>
      <c r="K8" s="15"/>
      <c r="L8" s="116">
        <f>Summary_GTR2!B14</f>
        <v>44404</v>
      </c>
      <c r="M8" s="83">
        <f>Summary_GTR2!C14</f>
        <v>0.93564999999999998</v>
      </c>
      <c r="N8" s="83">
        <f>Summary_GTR2!D14</f>
        <v>0.79979999999999996</v>
      </c>
      <c r="O8" s="83">
        <f>Summary_GTR2!E14</f>
        <v>0.69579999999999997</v>
      </c>
      <c r="P8" s="83">
        <f>Summary_GTR2!F14</f>
        <v>0.67274999999999996</v>
      </c>
      <c r="Q8" s="83">
        <f>Summary_GTR2!G14</f>
        <v>0.66339999999999999</v>
      </c>
      <c r="R8" s="83">
        <f>Summary_GTR2!H14</f>
        <v>0.66420000000000001</v>
      </c>
      <c r="S8" s="83">
        <f>Summary_GTR2!I14</f>
        <v>0.67220000000000002</v>
      </c>
      <c r="T8" s="84">
        <f>Summary_GTR2!J14</f>
        <v>0.67669999999999997</v>
      </c>
      <c r="U8" s="15"/>
      <c r="V8" s="85">
        <f>M8/C8-1</f>
        <v>2.2570658289804424E-3</v>
      </c>
      <c r="W8" s="86">
        <f t="shared" ref="V8:AC22" si="0">N8/D8-1</f>
        <v>-4.8525569242254818E-3</v>
      </c>
      <c r="X8" s="86">
        <f t="shared" si="0"/>
        <v>-6.283918880319983E-3</v>
      </c>
      <c r="Y8" s="86">
        <f t="shared" si="0"/>
        <v>-2.150697122515699E-3</v>
      </c>
      <c r="Z8" s="86">
        <f t="shared" si="0"/>
        <v>-3.4550097641580235E-3</v>
      </c>
      <c r="AA8" s="86">
        <f t="shared" si="0"/>
        <v>-2.852424560876754E-3</v>
      </c>
      <c r="AB8" s="86">
        <f t="shared" si="0"/>
        <v>8.4008400840085429E-3</v>
      </c>
      <c r="AC8" s="87">
        <f t="shared" si="0"/>
        <v>1.30239520958082E-2</v>
      </c>
      <c r="AD8" s="118">
        <f>AVERAGE(V8:AC8)</f>
        <v>5.1090634458765549E-4</v>
      </c>
    </row>
    <row r="9" spans="2:30" x14ac:dyDescent="0.25">
      <c r="B9" s="116">
        <f>Summary_GTR1!B16</f>
        <v>44406</v>
      </c>
      <c r="C9" s="83">
        <f>Summary_GTR1!C16</f>
        <v>0.93315000000000003</v>
      </c>
      <c r="D9" s="83">
        <f>Summary_GTR1!D16</f>
        <v>0.80459999999999998</v>
      </c>
      <c r="E9" s="83">
        <f>Summary_GTR1!E16</f>
        <v>0.70109999999999995</v>
      </c>
      <c r="F9" s="83">
        <f>Summary_GTR1!F16</f>
        <v>0.67400000000000004</v>
      </c>
      <c r="G9" s="83">
        <f>Summary_GTR1!G16</f>
        <v>0.66639999999999999</v>
      </c>
      <c r="H9" s="83">
        <f>Summary_GTR1!H16</f>
        <v>0.66600000000000004</v>
      </c>
      <c r="I9" s="83">
        <f>Summary_GTR1!I16</f>
        <v>0.66820000000000002</v>
      </c>
      <c r="J9" s="84">
        <f>Summary_GTR1!J16</f>
        <v>0.66790000000000005</v>
      </c>
      <c r="K9" s="15"/>
      <c r="L9" s="116">
        <f>Summary_GTR2!B15</f>
        <v>44406</v>
      </c>
      <c r="M9" s="83">
        <f>Summary_GTR2!C15</f>
        <v>0.9355</v>
      </c>
      <c r="N9" s="83">
        <f>Summary_GTR2!D15</f>
        <v>0.8004</v>
      </c>
      <c r="O9" s="83">
        <f>Summary_GTR2!E15</f>
        <v>0.69550000000000001</v>
      </c>
      <c r="P9" s="83">
        <f>Summary_GTR2!F15</f>
        <v>0.67049999999999998</v>
      </c>
      <c r="Q9" s="83">
        <f>Summary_GTR2!G15</f>
        <v>0.66149999999999998</v>
      </c>
      <c r="R9" s="83">
        <f>Summary_GTR2!H15</f>
        <v>0.66310000000000002</v>
      </c>
      <c r="S9" s="83">
        <f>Summary_GTR2!I15</f>
        <v>0.67190000000000005</v>
      </c>
      <c r="T9" s="84">
        <f>Summary_GTR2!J15</f>
        <v>0.67649999999999999</v>
      </c>
      <c r="U9" s="15"/>
      <c r="V9" s="85">
        <f>M9/C9-1</f>
        <v>2.5183518191072007E-3</v>
      </c>
      <c r="W9" s="86">
        <f>N9/D9-1</f>
        <v>-5.2199850857568286E-3</v>
      </c>
      <c r="X9" s="86">
        <f t="shared" si="0"/>
        <v>-7.9874482955355486E-3</v>
      </c>
      <c r="Y9" s="86">
        <f t="shared" si="0"/>
        <v>-5.1928783382789723E-3</v>
      </c>
      <c r="Z9" s="86">
        <f t="shared" si="0"/>
        <v>-7.3529411764705621E-3</v>
      </c>
      <c r="AA9" s="86">
        <f t="shared" si="0"/>
        <v>-4.3543543543543839E-3</v>
      </c>
      <c r="AB9" s="86">
        <f t="shared" si="0"/>
        <v>5.5372642921280857E-3</v>
      </c>
      <c r="AC9" s="87">
        <f t="shared" si="0"/>
        <v>1.2876179068722848E-2</v>
      </c>
      <c r="AD9" s="118">
        <f t="shared" ref="AD9:AD22" si="1">AVERAGE(V9:AC9)</f>
        <v>-1.1469765088047701E-3</v>
      </c>
    </row>
    <row r="10" spans="2:30" x14ac:dyDescent="0.25">
      <c r="B10" s="116">
        <f>Summary_GTR1!B17</f>
        <v>44411</v>
      </c>
      <c r="C10" s="83">
        <f>Summary_GTR1!C17</f>
        <v>0.93379999999999996</v>
      </c>
      <c r="D10" s="83">
        <f>Summary_GTR1!D17</f>
        <v>0.80430000000000001</v>
      </c>
      <c r="E10" s="83">
        <f>Summary_GTR1!E17</f>
        <v>0.70150000000000001</v>
      </c>
      <c r="F10" s="83">
        <f>Summary_GTR1!F17</f>
        <v>0.67369999999999997</v>
      </c>
      <c r="G10" s="83">
        <f>Summary_GTR1!G17</f>
        <v>0.66720000000000002</v>
      </c>
      <c r="H10" s="83">
        <f>Summary_GTR1!H17</f>
        <v>0.66779999999999995</v>
      </c>
      <c r="I10" s="83">
        <f>Summary_GTR1!I17</f>
        <v>0.66910000000000003</v>
      </c>
      <c r="J10" s="84">
        <f>Summary_GTR1!J17</f>
        <v>0.66979999999999995</v>
      </c>
      <c r="K10" s="15"/>
      <c r="L10" s="116">
        <f>Summary_GTR2!B17</f>
        <v>44411</v>
      </c>
      <c r="M10" s="83">
        <f>Summary_GTR2!C17</f>
        <v>0.93585000000000007</v>
      </c>
      <c r="N10" s="83">
        <f>Summary_GTR2!D17</f>
        <v>0.80110000000000003</v>
      </c>
      <c r="O10" s="83">
        <f>Summary_GTR2!E17</f>
        <v>0.69769999999999999</v>
      </c>
      <c r="P10" s="83">
        <f>Summary_GTR2!F17</f>
        <v>0.67369999999999997</v>
      </c>
      <c r="Q10" s="83">
        <f>Summary_GTR2!G17</f>
        <v>0.66180000000000005</v>
      </c>
      <c r="R10" s="83">
        <f>Summary_GTR2!H17</f>
        <v>0.66290000000000004</v>
      </c>
      <c r="S10" s="83">
        <f>Summary_GTR2!I17</f>
        <v>0.67110000000000003</v>
      </c>
      <c r="T10" s="84">
        <f>Summary_GTR2!J17</f>
        <v>0.67530000000000001</v>
      </c>
      <c r="U10" s="15"/>
      <c r="V10" s="85">
        <f t="shared" si="0"/>
        <v>2.1953309059756787E-3</v>
      </c>
      <c r="W10" s="86">
        <f t="shared" si="0"/>
        <v>-3.9786149446723318E-3</v>
      </c>
      <c r="X10" s="86">
        <f t="shared" si="0"/>
        <v>-5.4169636493228701E-3</v>
      </c>
      <c r="Y10" s="86">
        <f t="shared" si="0"/>
        <v>0</v>
      </c>
      <c r="Z10" s="86">
        <f t="shared" si="0"/>
        <v>-8.0935251798560648E-3</v>
      </c>
      <c r="AA10" s="86">
        <f t="shared" si="0"/>
        <v>-7.3375262054505841E-3</v>
      </c>
      <c r="AB10" s="86">
        <f t="shared" si="0"/>
        <v>2.9890898221491824E-3</v>
      </c>
      <c r="AC10" s="87">
        <f t="shared" si="0"/>
        <v>8.2114063899672018E-3</v>
      </c>
      <c r="AD10" s="118">
        <f t="shared" si="1"/>
        <v>-1.4288503576512235E-3</v>
      </c>
    </row>
    <row r="11" spans="2:30" x14ac:dyDescent="0.25">
      <c r="B11" s="116">
        <f>Summary_GTR1!B25</f>
        <v>44540</v>
      </c>
      <c r="C11" s="83">
        <f>Summary_GTR1!C25</f>
        <v>0.94057077560117719</v>
      </c>
      <c r="D11" s="83">
        <f>Summary_GTR1!D25</f>
        <v>0.80857392588269161</v>
      </c>
      <c r="E11" s="83">
        <f>Summary_GTR1!E25</f>
        <v>0.70454606385219742</v>
      </c>
      <c r="F11" s="83">
        <f>Summary_GTR1!F25</f>
        <v>0.67730914568464007</v>
      </c>
      <c r="G11" s="83">
        <f>Summary_GTR1!G25</f>
        <v>0.66941283476366065</v>
      </c>
      <c r="H11" s="83">
        <f>Summary_GTR1!H25</f>
        <v>0.66931181874337364</v>
      </c>
      <c r="I11" s="83">
        <f>Summary_GTR1!I25</f>
        <v>0.67100219343027145</v>
      </c>
      <c r="J11" s="84">
        <f>Summary_GTR1!J25</f>
        <v>0.67173883259250511</v>
      </c>
      <c r="K11" s="15"/>
      <c r="L11" s="116">
        <f>Summary_GTR2!B22</f>
        <v>44540</v>
      </c>
      <c r="M11" s="83">
        <f>Summary_GTR2!C22</f>
        <v>0.93866213665216747</v>
      </c>
      <c r="N11" s="83">
        <f>Summary_GTR2!D22</f>
        <v>0.80391420211122722</v>
      </c>
      <c r="O11" s="83">
        <f>Summary_GTR2!E22</f>
        <v>0.69926394424285054</v>
      </c>
      <c r="P11" s="83">
        <f>Summary_GTR2!F22</f>
        <v>0.67518176991282597</v>
      </c>
      <c r="Q11" s="83">
        <f>Summary_GTR2!G22</f>
        <v>0.66462203347753601</v>
      </c>
      <c r="R11" s="83">
        <f>Summary_GTR2!H22</f>
        <v>0.66621685945161335</v>
      </c>
      <c r="S11" s="83">
        <f>Summary_GTR2!I22</f>
        <v>0.67358100629273543</v>
      </c>
      <c r="T11" s="84">
        <f>Summary_GTR2!J22</f>
        <v>0.678405090338701</v>
      </c>
      <c r="U11" s="15"/>
      <c r="V11" s="85">
        <f t="shared" si="0"/>
        <v>-2.0292347992524329E-3</v>
      </c>
      <c r="W11" s="86">
        <f t="shared" si="0"/>
        <v>-5.7628914590308611E-3</v>
      </c>
      <c r="X11" s="86">
        <f t="shared" si="0"/>
        <v>-7.4971955424265602E-3</v>
      </c>
      <c r="Y11" s="86">
        <f t="shared" si="0"/>
        <v>-3.1409228494377883E-3</v>
      </c>
      <c r="Z11" s="86">
        <f t="shared" si="0"/>
        <v>-7.1567215884291713E-3</v>
      </c>
      <c r="AA11" s="86">
        <f t="shared" si="0"/>
        <v>-4.6240917986044572E-3</v>
      </c>
      <c r="AB11" s="86">
        <f t="shared" si="0"/>
        <v>3.84322568199158E-3</v>
      </c>
      <c r="AC11" s="87">
        <f t="shared" si="0"/>
        <v>9.9238832456181036E-3</v>
      </c>
      <c r="AD11" s="118">
        <f>AVERAGE(V11:AC11)</f>
        <v>-2.0554936386964484E-3</v>
      </c>
    </row>
    <row r="12" spans="2:30" x14ac:dyDescent="0.25">
      <c r="B12" s="116">
        <f>Summary_GTR1!B26</f>
        <v>44566</v>
      </c>
      <c r="C12" s="83">
        <f>Summary_GTR1!C26</f>
        <v>0.94531340077124271</v>
      </c>
      <c r="D12" s="83">
        <f>Summary_GTR1!D26</f>
        <v>0.81372450302786392</v>
      </c>
      <c r="E12" s="83">
        <f>Summary_GTR1!E26</f>
        <v>0.70956055333474255</v>
      </c>
      <c r="F12" s="83">
        <f>Summary_GTR1!F26</f>
        <v>0.68255274965777657</v>
      </c>
      <c r="G12" s="83">
        <f>Summary_GTR1!G26</f>
        <v>0.6756923044145825</v>
      </c>
      <c r="H12" s="83">
        <f>Summary_GTR1!H26</f>
        <v>0.67434371595565701</v>
      </c>
      <c r="I12" s="83">
        <f>Summary_GTR1!I26</f>
        <v>0.6760051259979124</v>
      </c>
      <c r="J12" s="84">
        <f>Summary_GTR1!J26</f>
        <v>0.67545449965963811</v>
      </c>
      <c r="K12" s="15"/>
      <c r="L12" s="116">
        <f>Summary_GTR2!B23</f>
        <v>44565</v>
      </c>
      <c r="M12" s="83">
        <f>Summary_GTR2!C23</f>
        <v>0.93948692693882907</v>
      </c>
      <c r="N12" s="83">
        <f>Summary_GTR2!D23</f>
        <v>0.80522720489156574</v>
      </c>
      <c r="O12" s="83">
        <f>Summary_GTR2!E23</f>
        <v>0.70106269475775984</v>
      </c>
      <c r="P12" s="83">
        <f>Summary_GTR2!F23</f>
        <v>0.67797142315080783</v>
      </c>
      <c r="Q12" s="83">
        <f>Summary_GTR2!G23</f>
        <v>0.66896220829084352</v>
      </c>
      <c r="R12" s="83">
        <f>Summary_GTR2!H23</f>
        <v>0.67069106598640471</v>
      </c>
      <c r="S12" s="83">
        <f>Summary_GTR2!I23</f>
        <v>0.67834551311761859</v>
      </c>
      <c r="T12" s="84">
        <f>Summary_GTR2!J23</f>
        <v>0.68015177934221283</v>
      </c>
      <c r="U12" s="15"/>
      <c r="V12" s="85">
        <f t="shared" si="0"/>
        <v>-6.163536693397198E-3</v>
      </c>
      <c r="W12" s="86">
        <f t="shared" si="0"/>
        <v>-1.0442475438160903E-2</v>
      </c>
      <c r="X12" s="86">
        <f t="shared" si="0"/>
        <v>-1.1976227450983701E-2</v>
      </c>
      <c r="Y12" s="86">
        <f t="shared" si="0"/>
        <v>-6.7120475439674809E-3</v>
      </c>
      <c r="Z12" s="86">
        <f t="shared" si="0"/>
        <v>-9.9602971349065372E-3</v>
      </c>
      <c r="AA12" s="86">
        <f t="shared" si="0"/>
        <v>-5.4165996995699794E-3</v>
      </c>
      <c r="AB12" s="86">
        <f t="shared" si="0"/>
        <v>3.4620848713999841E-3</v>
      </c>
      <c r="AC12" s="87">
        <f t="shared" si="0"/>
        <v>6.9542503380193299E-3</v>
      </c>
      <c r="AD12" s="118">
        <f>AVERAGE(V12:AC12)</f>
        <v>-5.0318560939458107E-3</v>
      </c>
    </row>
    <row r="13" spans="2:30" x14ac:dyDescent="0.25">
      <c r="B13" s="116">
        <v>44614</v>
      </c>
      <c r="C13" s="83">
        <v>0.94079918994316281</v>
      </c>
      <c r="D13" s="83">
        <v>0.80720436772245652</v>
      </c>
      <c r="E13" s="83">
        <v>0.70281433517192959</v>
      </c>
      <c r="F13" s="83">
        <v>0.67609348764086963</v>
      </c>
      <c r="G13" s="83">
        <v>0.66736907370185328</v>
      </c>
      <c r="H13" s="83">
        <v>0.66853750030078696</v>
      </c>
      <c r="I13" s="83">
        <v>0.66969414463707544</v>
      </c>
      <c r="J13" s="84">
        <v>0.67156934995275852</v>
      </c>
      <c r="K13" s="15"/>
      <c r="L13" s="116">
        <v>44607</v>
      </c>
      <c r="M13" s="83">
        <v>0.93441268719863924</v>
      </c>
      <c r="N13" s="83">
        <v>0.79799169255247493</v>
      </c>
      <c r="O13" s="83">
        <v>0.69362252589517348</v>
      </c>
      <c r="P13" s="83">
        <v>0.66811633482460586</v>
      </c>
      <c r="Q13" s="83">
        <v>0.65761952223154985</v>
      </c>
      <c r="R13" s="83">
        <v>0.65973920586460211</v>
      </c>
      <c r="S13" s="83">
        <v>0.66741838035844492</v>
      </c>
      <c r="T13" s="84">
        <v>0.67195203367466483</v>
      </c>
      <c r="U13" s="15"/>
      <c r="V13" s="85">
        <f t="shared" si="0"/>
        <v>-6.7883803608603799E-3</v>
      </c>
      <c r="W13" s="86">
        <f t="shared" si="0"/>
        <v>-1.1413064074436763E-2</v>
      </c>
      <c r="X13" s="86">
        <f t="shared" si="0"/>
        <v>-1.307857398000789E-2</v>
      </c>
      <c r="Y13" s="86">
        <f t="shared" si="0"/>
        <v>-1.1798890186176636E-2</v>
      </c>
      <c r="Z13" s="86">
        <f t="shared" si="0"/>
        <v>-1.4608935077292884E-2</v>
      </c>
      <c r="AA13" s="86">
        <f t="shared" si="0"/>
        <v>-1.3160509967243939E-2</v>
      </c>
      <c r="AB13" s="86">
        <f t="shared" si="0"/>
        <v>-3.3982143891430061E-3</v>
      </c>
      <c r="AC13" s="87">
        <f t="shared" si="0"/>
        <v>5.698350020488796E-4</v>
      </c>
      <c r="AD13" s="118">
        <f t="shared" si="1"/>
        <v>-9.2095916291390773E-3</v>
      </c>
    </row>
    <row r="14" spans="2:30" x14ac:dyDescent="0.25">
      <c r="B14" s="116">
        <v>44656</v>
      </c>
      <c r="C14" s="83">
        <v>0.93871096623448314</v>
      </c>
      <c r="D14" s="83">
        <v>0.80817843461230454</v>
      </c>
      <c r="E14" s="83">
        <v>0.70488356359561533</v>
      </c>
      <c r="F14" s="83">
        <v>0.67782618265636607</v>
      </c>
      <c r="G14" s="83">
        <v>0.66946688487165085</v>
      </c>
      <c r="H14" s="83">
        <v>0.66939775334476381</v>
      </c>
      <c r="I14" s="83">
        <v>0.67085235830800738</v>
      </c>
      <c r="J14" s="84">
        <v>0.67225180338547075</v>
      </c>
      <c r="K14" s="15"/>
      <c r="L14" s="116">
        <v>44656</v>
      </c>
      <c r="M14" s="83">
        <v>0.93681133439549558</v>
      </c>
      <c r="N14" s="83">
        <v>0.80055718580429336</v>
      </c>
      <c r="O14" s="83">
        <v>0.69767966202095799</v>
      </c>
      <c r="P14" s="83">
        <v>0.67415672001294258</v>
      </c>
      <c r="Q14" s="83">
        <v>0.66285611406397738</v>
      </c>
      <c r="R14" s="83">
        <v>0.66414845833068403</v>
      </c>
      <c r="S14" s="83">
        <v>0.67255435878241709</v>
      </c>
      <c r="T14" s="84">
        <v>0.67750000342750394</v>
      </c>
      <c r="U14" s="15"/>
      <c r="V14" s="85">
        <f t="shared" si="0"/>
        <v>-2.023660005387673E-3</v>
      </c>
      <c r="W14" s="86">
        <f t="shared" si="0"/>
        <v>-9.4301561160403669E-3</v>
      </c>
      <c r="X14" s="86">
        <f t="shared" si="0"/>
        <v>-1.0219988018886683E-2</v>
      </c>
      <c r="Y14" s="86">
        <f t="shared" si="0"/>
        <v>-5.4135746557369968E-3</v>
      </c>
      <c r="Z14" s="86">
        <f t="shared" si="0"/>
        <v>-9.8746793262834975E-3</v>
      </c>
      <c r="AA14" s="86">
        <f t="shared" si="0"/>
        <v>-7.8418174961758513E-3</v>
      </c>
      <c r="AB14" s="86">
        <f t="shared" si="0"/>
        <v>2.5370716124519799E-3</v>
      </c>
      <c r="AC14" s="87">
        <f t="shared" si="0"/>
        <v>7.8068961892003852E-3</v>
      </c>
      <c r="AD14" s="118">
        <f t="shared" si="1"/>
        <v>-4.307488477107338E-3</v>
      </c>
    </row>
    <row r="15" spans="2:30" x14ac:dyDescent="0.25">
      <c r="B15" s="116">
        <v>44694</v>
      </c>
      <c r="C15" s="83">
        <v>0.93863658506365866</v>
      </c>
      <c r="D15" s="83">
        <v>0.80632394923618922</v>
      </c>
      <c r="E15" s="83">
        <v>0.70293866466350374</v>
      </c>
      <c r="F15" s="83">
        <v>0.67533820673290479</v>
      </c>
      <c r="G15" s="83">
        <v>0.66703669167162993</v>
      </c>
      <c r="H15" s="83">
        <v>0.6672904306576446</v>
      </c>
      <c r="I15" s="83">
        <v>0.67003672268757986</v>
      </c>
      <c r="J15" s="84">
        <v>0.67049613585706025</v>
      </c>
      <c r="K15" s="15"/>
      <c r="L15" s="116">
        <v>44698</v>
      </c>
      <c r="M15" s="83">
        <v>0.93739120085485306</v>
      </c>
      <c r="N15" s="83">
        <v>0.79971618866983052</v>
      </c>
      <c r="O15" s="83">
        <v>0.6972766091301339</v>
      </c>
      <c r="P15" s="83">
        <v>0.67260855166827072</v>
      </c>
      <c r="Q15" s="83">
        <v>0.6622151051667825</v>
      </c>
      <c r="R15" s="83">
        <v>0.66555239061813121</v>
      </c>
      <c r="S15" s="83">
        <v>0.67296618536371178</v>
      </c>
      <c r="T15" s="84">
        <v>0.67744175728072142</v>
      </c>
      <c r="U15" s="15"/>
      <c r="V15" s="85">
        <f t="shared" si="0"/>
        <v>-1.3268012653918637E-3</v>
      </c>
      <c r="W15" s="86">
        <f t="shared" si="0"/>
        <v>-8.1949203823327155E-3</v>
      </c>
      <c r="X15" s="86">
        <f t="shared" si="0"/>
        <v>-8.0548358171196321E-3</v>
      </c>
      <c r="Y15" s="86">
        <f t="shared" si="0"/>
        <v>-4.0419082430407371E-3</v>
      </c>
      <c r="Z15" s="86">
        <f t="shared" si="0"/>
        <v>-7.2283677420567072E-3</v>
      </c>
      <c r="AA15" s="86">
        <f t="shared" si="0"/>
        <v>-2.6046230541632021E-3</v>
      </c>
      <c r="AB15" s="86">
        <f t="shared" si="0"/>
        <v>4.3720927181147839E-3</v>
      </c>
      <c r="AC15" s="87">
        <f t="shared" si="0"/>
        <v>1.0358928340105766E-2</v>
      </c>
      <c r="AD15" s="118">
        <f t="shared" si="1"/>
        <v>-2.0900544307355384E-3</v>
      </c>
    </row>
    <row r="16" spans="2:30" x14ac:dyDescent="0.25">
      <c r="B16" s="116">
        <v>44726</v>
      </c>
      <c r="C16" s="83">
        <v>0.9389723638811508</v>
      </c>
      <c r="D16" s="83">
        <v>0.80856651605283125</v>
      </c>
      <c r="E16" s="83">
        <v>0.70609170675397148</v>
      </c>
      <c r="F16" s="83">
        <v>0.67949959192646969</v>
      </c>
      <c r="G16" s="83">
        <v>0.67253527216016473</v>
      </c>
      <c r="H16" s="83">
        <v>0.67220475203605912</v>
      </c>
      <c r="I16" s="83">
        <v>0.6733991230694627</v>
      </c>
      <c r="J16" s="84">
        <v>0.67436444820974906</v>
      </c>
      <c r="K16" s="15"/>
      <c r="L16" s="116">
        <v>44743</v>
      </c>
      <c r="M16" s="83">
        <v>0.94089597776272305</v>
      </c>
      <c r="N16" s="83">
        <v>0.80362477107401553</v>
      </c>
      <c r="O16" s="83">
        <v>0.7015149194566731</v>
      </c>
      <c r="P16" s="83">
        <v>0.67621695157430384</v>
      </c>
      <c r="Q16" s="83">
        <v>0.66605081747795636</v>
      </c>
      <c r="R16" s="83">
        <v>0.66870348409694524</v>
      </c>
      <c r="S16" s="83">
        <v>0.67605760217949695</v>
      </c>
      <c r="T16" s="84">
        <v>0.67960488008888564</v>
      </c>
      <c r="U16" s="15"/>
      <c r="V16" s="85">
        <f t="shared" ref="V16:V18" si="2">M16/C16-1</f>
        <v>2.0486373780173039E-3</v>
      </c>
      <c r="W16" s="86">
        <f t="shared" ref="W16:W18" si="3">N16/D16-1</f>
        <v>-6.1117358692266421E-3</v>
      </c>
      <c r="X16" s="86">
        <f t="shared" ref="X16:X18" si="4">O16/E16-1</f>
        <v>-6.4818595849803762E-3</v>
      </c>
      <c r="Y16" s="86">
        <f t="shared" ref="Y16:Y18" si="5">P16/F16-1</f>
        <v>-4.8309673635846817E-3</v>
      </c>
      <c r="Z16" s="86">
        <f t="shared" ref="Z16:Z18" si="6">Q16/G16-1</f>
        <v>-9.6418060890405277E-3</v>
      </c>
      <c r="AA16" s="86">
        <f t="shared" ref="AA16:AA18" si="7">R16/H16-1</f>
        <v>-5.2086331263038188E-3</v>
      </c>
      <c r="AB16" s="86">
        <f t="shared" ref="AB16:AB18" si="8">S16/I16-1</f>
        <v>3.9478505673076203E-3</v>
      </c>
      <c r="AC16" s="87">
        <f t="shared" ref="AC16:AC18" si="9">T16/J16-1</f>
        <v>7.7709195569970468E-3</v>
      </c>
      <c r="AD16" s="118">
        <f t="shared" ref="AD16:AD18" si="10">AVERAGE(V16:AC16)</f>
        <v>-2.3134493163517594E-3</v>
      </c>
    </row>
    <row r="17" spans="2:30" x14ac:dyDescent="0.25">
      <c r="B17" s="116">
        <v>44763</v>
      </c>
      <c r="C17" s="83">
        <v>0.9366626052034418</v>
      </c>
      <c r="D17" s="83">
        <v>0.80605553681089193</v>
      </c>
      <c r="E17" s="83">
        <v>0.70209115886683238</v>
      </c>
      <c r="F17" s="83">
        <v>0.67291009541650526</v>
      </c>
      <c r="G17" s="83">
        <v>0.66416333397109606</v>
      </c>
      <c r="H17" s="83">
        <v>0.66473813189096342</v>
      </c>
      <c r="I17" s="83">
        <v>0.66588516700821621</v>
      </c>
      <c r="J17" s="84">
        <v>0.66504901401803929</v>
      </c>
      <c r="K17" s="15"/>
      <c r="L17" s="116">
        <v>44757</v>
      </c>
      <c r="M17" s="83">
        <v>0.93558386482863276</v>
      </c>
      <c r="N17" s="83">
        <v>0.80073577765798787</v>
      </c>
      <c r="O17" s="83">
        <v>0.69274994302834414</v>
      </c>
      <c r="P17" s="83">
        <v>0.66701922885507015</v>
      </c>
      <c r="Q17" s="83">
        <v>0.65488071623579658</v>
      </c>
      <c r="R17" s="83">
        <v>0.65757007833800241</v>
      </c>
      <c r="S17" s="83">
        <v>0.66364188341261388</v>
      </c>
      <c r="T17" s="84">
        <v>0.66977707779033202</v>
      </c>
      <c r="U17" s="15"/>
      <c r="V17" s="85">
        <f t="shared" si="2"/>
        <v>-1.1516851092552294E-3</v>
      </c>
      <c r="W17" s="86">
        <f t="shared" si="3"/>
        <v>-6.5997427099767636E-3</v>
      </c>
      <c r="X17" s="86">
        <f t="shared" si="4"/>
        <v>-1.3304847555073662E-2</v>
      </c>
      <c r="Y17" s="86">
        <f t="shared" si="5"/>
        <v>-8.7543144345143542E-3</v>
      </c>
      <c r="Z17" s="86">
        <f t="shared" si="6"/>
        <v>-1.3976408001624918E-2</v>
      </c>
      <c r="AA17" s="86">
        <f t="shared" si="7"/>
        <v>-1.078327420840175E-2</v>
      </c>
      <c r="AB17" s="86">
        <f t="shared" si="8"/>
        <v>-3.3688745548744459E-3</v>
      </c>
      <c r="AC17" s="87">
        <f t="shared" si="9"/>
        <v>7.1093463378393285E-3</v>
      </c>
      <c r="AD17" s="118">
        <f t="shared" si="10"/>
        <v>-6.3537250294852243E-3</v>
      </c>
    </row>
    <row r="18" spans="2:30" x14ac:dyDescent="0.25">
      <c r="B18" s="116">
        <v>44782</v>
      </c>
      <c r="C18" s="83">
        <v>0.93887591307633855</v>
      </c>
      <c r="D18" s="83">
        <v>0.80704223614713688</v>
      </c>
      <c r="E18" s="83">
        <v>0.70284431269186431</v>
      </c>
      <c r="F18" s="83">
        <v>0.67314931850273751</v>
      </c>
      <c r="G18" s="83">
        <v>0.66421650666546361</v>
      </c>
      <c r="H18" s="83">
        <v>0.66477722847033238</v>
      </c>
      <c r="I18" s="83">
        <v>0.66527575635785885</v>
      </c>
      <c r="J18" s="84">
        <v>0.66547067193474863</v>
      </c>
      <c r="K18" s="15"/>
      <c r="L18" s="116">
        <v>44783</v>
      </c>
      <c r="M18" s="83">
        <v>0.9394500038644138</v>
      </c>
      <c r="N18" s="83">
        <v>0.80210575796833394</v>
      </c>
      <c r="O18" s="83">
        <v>0.6948120032151841</v>
      </c>
      <c r="P18" s="83">
        <v>0.66583612686615246</v>
      </c>
      <c r="Q18" s="83">
        <v>0.65586282513656646</v>
      </c>
      <c r="R18" s="83">
        <v>0.6557507588357635</v>
      </c>
      <c r="S18" s="83">
        <v>0.66339231865158521</v>
      </c>
      <c r="T18" s="84">
        <v>0.66926408171268315</v>
      </c>
      <c r="U18" s="15"/>
      <c r="V18" s="85">
        <f t="shared" si="2"/>
        <v>6.1146609480489111E-4</v>
      </c>
      <c r="W18" s="86">
        <f t="shared" si="3"/>
        <v>-6.1167531979118284E-3</v>
      </c>
      <c r="X18" s="86">
        <f t="shared" si="4"/>
        <v>-1.1428291204230945E-2</v>
      </c>
      <c r="Y18" s="86">
        <f t="shared" si="5"/>
        <v>-1.0864144752982252E-2</v>
      </c>
      <c r="Z18" s="86">
        <f t="shared" si="6"/>
        <v>-1.2576744849107646E-2</v>
      </c>
      <c r="AA18" s="86">
        <f t="shared" si="7"/>
        <v>-1.3578187170067424E-2</v>
      </c>
      <c r="AB18" s="86">
        <f t="shared" si="8"/>
        <v>-2.8310631918782025E-3</v>
      </c>
      <c r="AC18" s="87">
        <f t="shared" si="9"/>
        <v>5.7003410336713412E-3</v>
      </c>
      <c r="AD18" s="118">
        <f t="shared" si="10"/>
        <v>-6.3854221547127582E-3</v>
      </c>
    </row>
    <row r="19" spans="2:30" x14ac:dyDescent="0.25">
      <c r="B19" s="116">
        <v>44843</v>
      </c>
      <c r="C19" s="83">
        <v>0.93956128246743154</v>
      </c>
      <c r="D19" s="83">
        <v>0.80722128866230591</v>
      </c>
      <c r="E19" s="83">
        <v>0.70350934926357189</v>
      </c>
      <c r="F19" s="83">
        <v>0.67638828636611825</v>
      </c>
      <c r="G19" s="83">
        <v>0.66853147032930471</v>
      </c>
      <c r="H19" s="83">
        <v>0.66847936873323177</v>
      </c>
      <c r="I19" s="83">
        <v>0.66946404320474728</v>
      </c>
      <c r="J19" s="84">
        <v>0.67053748980800942</v>
      </c>
      <c r="K19" s="15"/>
      <c r="L19" s="116">
        <v>44843</v>
      </c>
      <c r="M19" s="83">
        <v>0.93899221852353898</v>
      </c>
      <c r="N19" s="83">
        <v>0.80318180062193234</v>
      </c>
      <c r="O19" s="83">
        <v>0.69998825252146513</v>
      </c>
      <c r="P19" s="83" t="s">
        <v>28</v>
      </c>
      <c r="Q19" s="83">
        <v>0.66644900616415081</v>
      </c>
      <c r="R19" s="83" t="s">
        <v>28</v>
      </c>
      <c r="S19" s="83">
        <v>0.67567440966858061</v>
      </c>
      <c r="T19" s="84">
        <v>0.6795828099616753</v>
      </c>
      <c r="U19" s="15"/>
      <c r="V19" s="85">
        <f t="shared" si="0"/>
        <v>-6.0566985305965382E-4</v>
      </c>
      <c r="W19" s="86">
        <f t="shared" si="0"/>
        <v>-5.0041891822100171E-3</v>
      </c>
      <c r="X19" s="86">
        <f t="shared" si="0"/>
        <v>-5.0050461245364497E-3</v>
      </c>
      <c r="Y19" s="86"/>
      <c r="Z19" s="86">
        <f t="shared" si="0"/>
        <v>-3.1149830001692136E-3</v>
      </c>
      <c r="AA19" s="86"/>
      <c r="AB19" s="86">
        <f t="shared" si="0"/>
        <v>9.276624378665721E-3</v>
      </c>
      <c r="AC19" s="87">
        <f t="shared" si="0"/>
        <v>1.3489656120876603E-2</v>
      </c>
      <c r="AD19" s="118">
        <f t="shared" si="1"/>
        <v>1.5060653899278316E-3</v>
      </c>
    </row>
    <row r="20" spans="2:30" x14ac:dyDescent="0.25">
      <c r="B20" s="116"/>
      <c r="C20" s="83"/>
      <c r="D20" s="83"/>
      <c r="E20" s="83"/>
      <c r="F20" s="83"/>
      <c r="G20" s="83"/>
      <c r="H20" s="83"/>
      <c r="I20" s="83"/>
      <c r="J20" s="84"/>
      <c r="K20" s="15"/>
      <c r="L20" s="116"/>
      <c r="M20" s="83"/>
      <c r="N20" s="83"/>
      <c r="O20" s="83"/>
      <c r="P20" s="83"/>
      <c r="Q20" s="83"/>
      <c r="R20" s="83"/>
      <c r="S20" s="83"/>
      <c r="T20" s="84"/>
      <c r="U20" s="15"/>
      <c r="V20" s="85" t="e">
        <f t="shared" si="0"/>
        <v>#DIV/0!</v>
      </c>
      <c r="W20" s="86" t="e">
        <f t="shared" si="0"/>
        <v>#DIV/0!</v>
      </c>
      <c r="X20" s="86" t="e">
        <f t="shared" si="0"/>
        <v>#DIV/0!</v>
      </c>
      <c r="Y20" s="86" t="e">
        <f t="shared" si="0"/>
        <v>#DIV/0!</v>
      </c>
      <c r="Z20" s="86" t="e">
        <f t="shared" si="0"/>
        <v>#DIV/0!</v>
      </c>
      <c r="AA20" s="86" t="e">
        <f t="shared" si="0"/>
        <v>#DIV/0!</v>
      </c>
      <c r="AB20" s="86" t="e">
        <f t="shared" si="0"/>
        <v>#DIV/0!</v>
      </c>
      <c r="AC20" s="87" t="e">
        <f t="shared" si="0"/>
        <v>#DIV/0!</v>
      </c>
      <c r="AD20" s="118" t="e">
        <f t="shared" si="1"/>
        <v>#DIV/0!</v>
      </c>
    </row>
    <row r="21" spans="2:30" x14ac:dyDescent="0.25">
      <c r="B21" s="116"/>
      <c r="C21" s="83"/>
      <c r="D21" s="83"/>
      <c r="E21" s="83"/>
      <c r="F21" s="83"/>
      <c r="G21" s="83"/>
      <c r="H21" s="83"/>
      <c r="I21" s="83"/>
      <c r="J21" s="84"/>
      <c r="K21" s="15"/>
      <c r="L21" s="116"/>
      <c r="M21" s="83"/>
      <c r="N21" s="83"/>
      <c r="O21" s="83"/>
      <c r="P21" s="83"/>
      <c r="Q21" s="83"/>
      <c r="R21" s="83"/>
      <c r="S21" s="83"/>
      <c r="T21" s="84"/>
      <c r="U21" s="15"/>
      <c r="V21" s="85" t="e">
        <f t="shared" si="0"/>
        <v>#DIV/0!</v>
      </c>
      <c r="W21" s="86" t="e">
        <f t="shared" si="0"/>
        <v>#DIV/0!</v>
      </c>
      <c r="X21" s="86" t="e">
        <f t="shared" si="0"/>
        <v>#DIV/0!</v>
      </c>
      <c r="Y21" s="86" t="e">
        <f t="shared" si="0"/>
        <v>#DIV/0!</v>
      </c>
      <c r="Z21" s="86" t="e">
        <f t="shared" si="0"/>
        <v>#DIV/0!</v>
      </c>
      <c r="AA21" s="86" t="e">
        <f t="shared" si="0"/>
        <v>#DIV/0!</v>
      </c>
      <c r="AB21" s="86" t="e">
        <f t="shared" si="0"/>
        <v>#DIV/0!</v>
      </c>
      <c r="AC21" s="87" t="e">
        <f t="shared" si="0"/>
        <v>#DIV/0!</v>
      </c>
      <c r="AD21" s="118" t="e">
        <f t="shared" si="1"/>
        <v>#DIV/0!</v>
      </c>
    </row>
    <row r="22" spans="2:30" ht="15.75" thickBot="1" x14ac:dyDescent="0.3">
      <c r="B22" s="159"/>
      <c r="C22" s="90"/>
      <c r="D22" s="90"/>
      <c r="E22" s="90"/>
      <c r="F22" s="90"/>
      <c r="G22" s="90"/>
      <c r="H22" s="90"/>
      <c r="I22" s="90"/>
      <c r="J22" s="91"/>
      <c r="K22" s="15"/>
      <c r="L22" s="159"/>
      <c r="M22" s="90"/>
      <c r="N22" s="90"/>
      <c r="O22" s="90"/>
      <c r="P22" s="90"/>
      <c r="Q22" s="90"/>
      <c r="R22" s="90"/>
      <c r="S22" s="90"/>
      <c r="T22" s="91"/>
      <c r="U22" s="15"/>
      <c r="V22" s="92" t="e">
        <f t="shared" si="0"/>
        <v>#DIV/0!</v>
      </c>
      <c r="W22" s="93" t="e">
        <f t="shared" si="0"/>
        <v>#DIV/0!</v>
      </c>
      <c r="X22" s="93" t="e">
        <f t="shared" si="0"/>
        <v>#DIV/0!</v>
      </c>
      <c r="Y22" s="93" t="e">
        <f t="shared" si="0"/>
        <v>#DIV/0!</v>
      </c>
      <c r="Z22" s="93" t="e">
        <f t="shared" si="0"/>
        <v>#DIV/0!</v>
      </c>
      <c r="AA22" s="93" t="e">
        <f t="shared" si="0"/>
        <v>#DIV/0!</v>
      </c>
      <c r="AB22" s="93" t="e">
        <f t="shared" si="0"/>
        <v>#DIV/0!</v>
      </c>
      <c r="AC22" s="94" t="e">
        <f t="shared" si="0"/>
        <v>#DIV/0!</v>
      </c>
      <c r="AD22" s="119" t="e">
        <f t="shared" si="1"/>
        <v>#DIV/0!</v>
      </c>
    </row>
  </sheetData>
  <mergeCells count="6">
    <mergeCell ref="AD5:AD7"/>
    <mergeCell ref="C3:J3"/>
    <mergeCell ref="M3:T3"/>
    <mergeCell ref="C5:J5"/>
    <mergeCell ref="M5:T5"/>
    <mergeCell ref="V5:AC5"/>
  </mergeCells>
  <conditionalFormatting sqref="V8:AC22">
    <cfRule type="cellIs" dxfId="6" priority="1" operator="lessThan">
      <formula>-0.015</formula>
    </cfRule>
    <cfRule type="cellIs" dxfId="5" priority="2" operator="greaterThan">
      <formula>0.015</formula>
    </cfRule>
    <cfRule type="cellIs" dxfId="4" priority="3" operator="lessThan">
      <formula>-0.00501</formula>
    </cfRule>
    <cfRule type="cellIs" dxfId="3" priority="4" operator="greaterThan">
      <formula>0.00501</formula>
    </cfRule>
    <cfRule type="cellIs" dxfId="2" priority="5" operator="equal">
      <formula>-0.005</formula>
    </cfRule>
    <cfRule type="cellIs" dxfId="1" priority="6" operator="equal">
      <formula>0.005</formula>
    </cfRule>
    <cfRule type="cellIs" dxfId="0" priority="7" operator="between">
      <formula>-0.005</formula>
      <formula>0.005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86DE-78EB-44D4-90C5-7F5E0E8EB606}">
  <dimension ref="B2:F33"/>
  <sheetViews>
    <sheetView showGridLines="0" workbookViewId="0">
      <selection activeCell="G49" sqref="G49"/>
    </sheetView>
  </sheetViews>
  <sheetFormatPr defaultRowHeight="15" x14ac:dyDescent="0.25"/>
  <cols>
    <col min="2" max="2" width="12.42578125" bestFit="1" customWidth="1"/>
    <col min="3" max="3" width="15.7109375" customWidth="1"/>
    <col min="5" max="5" width="12.42578125" bestFit="1" customWidth="1"/>
    <col min="6" max="6" width="15.85546875" customWidth="1"/>
  </cols>
  <sheetData>
    <row r="2" spans="2:6" ht="38.25" x14ac:dyDescent="0.25">
      <c r="B2" s="139" t="s">
        <v>42</v>
      </c>
      <c r="C2" s="151" t="s">
        <v>59</v>
      </c>
      <c r="D2" s="152"/>
      <c r="E2" s="140" t="s">
        <v>42</v>
      </c>
      <c r="F2" s="151" t="s">
        <v>59</v>
      </c>
    </row>
    <row r="3" spans="2:6" x14ac:dyDescent="0.25">
      <c r="B3" s="141" t="s">
        <v>43</v>
      </c>
      <c r="C3" s="142" t="s">
        <v>1</v>
      </c>
      <c r="D3" s="1"/>
      <c r="E3" s="143" t="s">
        <v>43</v>
      </c>
      <c r="F3" s="144" t="s">
        <v>14</v>
      </c>
    </row>
    <row r="4" spans="2:6" x14ac:dyDescent="0.25">
      <c r="B4" s="145">
        <v>44404</v>
      </c>
      <c r="C4" s="149">
        <f>AVERAGE(Summary_GTR1!K14:R14)</f>
        <v>-6.4370796005722153E-4</v>
      </c>
      <c r="E4" s="145">
        <v>44404</v>
      </c>
      <c r="F4" s="149">
        <f>AVERAGE(Summary_GTR2!K14:R14)</f>
        <v>2.8156887674719855E-4</v>
      </c>
    </row>
    <row r="5" spans="2:6" x14ac:dyDescent="0.25">
      <c r="B5" s="145">
        <v>44405</v>
      </c>
      <c r="C5" s="149">
        <f>AVERAGE(Summary_GTR1!K15:R15)</f>
        <v>-3.210029479314841E-4</v>
      </c>
      <c r="E5" s="145">
        <v>44406</v>
      </c>
      <c r="F5" s="149">
        <f>AVERAGE(Summary_GTR2!K15:R15)</f>
        <v>-7.7574529916439594E-4</v>
      </c>
    </row>
    <row r="6" spans="2:6" x14ac:dyDescent="0.25">
      <c r="B6" s="145">
        <v>44406</v>
      </c>
      <c r="C6" s="149">
        <f>AVERAGE(Summary_GTR1!K16:R16)</f>
        <v>-3.9652359997990883E-5</v>
      </c>
      <c r="E6" s="145">
        <v>44410</v>
      </c>
      <c r="F6" s="149">
        <f>AVERAGE(Summary_GTR2!K16:R16)</f>
        <v>-4.026022864878076E-5</v>
      </c>
    </row>
    <row r="7" spans="2:6" x14ac:dyDescent="0.25">
      <c r="B7" s="145">
        <v>44411</v>
      </c>
      <c r="C7" s="149">
        <f>AVERAGE(Summary_GTR1!K17:R17)</f>
        <v>1.028083204677982E-3</v>
      </c>
      <c r="E7" s="145">
        <v>44411</v>
      </c>
      <c r="F7" s="149">
        <f>AVERAGE(Summary_GTR2!K17:R17)</f>
        <v>1.867802249692907E-5</v>
      </c>
    </row>
    <row r="8" spans="2:6" x14ac:dyDescent="0.25">
      <c r="B8" s="146">
        <v>44412</v>
      </c>
      <c r="C8" s="150">
        <f>AVERAGE(Summary_GTR1!K18:R18)</f>
        <v>-2.3719936691327104E-5</v>
      </c>
      <c r="E8" s="146">
        <v>44413</v>
      </c>
      <c r="F8" s="150">
        <f>AVERAGE(Summary_GTR2!K18:R18)</f>
        <v>1.2930339253470757E-3</v>
      </c>
    </row>
    <row r="9" spans="2:6" x14ac:dyDescent="0.25">
      <c r="B9" s="147">
        <v>44460</v>
      </c>
      <c r="C9" s="149">
        <f>AVERAGE(Summary_GTR1!K19:R19)</f>
        <v>-6.1760853392095472E-4</v>
      </c>
      <c r="E9" s="147">
        <v>44441</v>
      </c>
      <c r="F9" s="149">
        <f>AVERAGE(Summary_GTR2!K19:R19)</f>
        <v>1.2801128906491793E-3</v>
      </c>
    </row>
    <row r="10" spans="2:6" x14ac:dyDescent="0.25">
      <c r="B10" s="147">
        <v>44469</v>
      </c>
      <c r="C10" s="149">
        <f>AVERAGE(Summary_GTR1!K20:R20)</f>
        <v>5.1917064729947171E-3</v>
      </c>
      <c r="E10" s="147">
        <v>44486</v>
      </c>
      <c r="F10" s="149">
        <f>AVERAGE(Summary_GTR2!K20:R20)</f>
        <v>3.132981374984356E-3</v>
      </c>
    </row>
    <row r="11" spans="2:6" x14ac:dyDescent="0.25">
      <c r="B11" s="147">
        <v>44471</v>
      </c>
      <c r="C11" s="149">
        <f>AVERAGE(Summary_GTR1!K21:R21)</f>
        <v>2.2648350547425089E-3</v>
      </c>
      <c r="E11" s="147">
        <v>44501</v>
      </c>
      <c r="F11" s="149">
        <f>AVERAGE(Summary_GTR2!K21:R21)</f>
        <v>6.9050838141305748E-3</v>
      </c>
    </row>
    <row r="12" spans="2:6" x14ac:dyDescent="0.25">
      <c r="B12" s="147">
        <v>44475</v>
      </c>
      <c r="C12" s="149">
        <f>AVERAGE(Summary_GTR1!K22:R22)</f>
        <v>1.7446018144355868E-3</v>
      </c>
      <c r="E12" s="147">
        <v>44540</v>
      </c>
      <c r="F12" s="149">
        <f>AVERAGE(Summary_GTR2!K22:R22)</f>
        <v>3.5828277071809078E-3</v>
      </c>
    </row>
    <row r="13" spans="2:6" x14ac:dyDescent="0.25">
      <c r="B13" s="147">
        <v>44494</v>
      </c>
      <c r="C13" s="149">
        <f>AVERAGE(Summary_GTR1!K23:R23)</f>
        <v>7.9178753955559955E-3</v>
      </c>
      <c r="E13" s="147">
        <v>44565</v>
      </c>
      <c r="F13" s="149">
        <f>AVERAGE(Summary_GTR2!K23:R23)</f>
        <v>7.6105192034889302E-3</v>
      </c>
    </row>
    <row r="14" spans="2:6" x14ac:dyDescent="0.25">
      <c r="B14" s="147">
        <v>44522</v>
      </c>
      <c r="C14" s="149">
        <f>AVERAGE(Summary_GTR1!K24:R24)</f>
        <v>5.6147559188547969E-3</v>
      </c>
      <c r="E14" s="147">
        <v>44567</v>
      </c>
      <c r="F14" s="149">
        <f>AVERAGE(Summary_GTR2!K24:R24)</f>
        <v>-4.7718114915349663E-3</v>
      </c>
    </row>
    <row r="15" spans="2:6" x14ac:dyDescent="0.25">
      <c r="B15" s="147">
        <v>44540</v>
      </c>
      <c r="C15" s="149">
        <f>AVERAGE(Summary_GTR1!K25:R25)</f>
        <v>5.228660974996302E-3</v>
      </c>
      <c r="E15" s="147">
        <v>44607</v>
      </c>
      <c r="F15" s="149">
        <f>AVERAGE(Summary_GTR2!K25:R25)</f>
        <v>-5.1167510031508712E-3</v>
      </c>
    </row>
    <row r="16" spans="2:6" x14ac:dyDescent="0.25">
      <c r="B16" s="147">
        <v>44566</v>
      </c>
      <c r="C16" s="149">
        <f>AVERAGE(Summary_GTR1!K26:R26)</f>
        <v>1.2284296039944326E-2</v>
      </c>
      <c r="E16" s="147">
        <f>Summary_GTR2!B26</f>
        <v>44656</v>
      </c>
      <c r="F16" s="149">
        <f>AVERAGE(Summary_GTR2!K26:R26)</f>
        <v>1.2552821330128056E-3</v>
      </c>
    </row>
    <row r="17" spans="2:6" x14ac:dyDescent="0.25">
      <c r="B17" s="147">
        <v>44581</v>
      </c>
      <c r="C17" s="149">
        <f>AVERAGE(Summary_GTR1!K27:R27)</f>
        <v>6.0585509928287595E-3</v>
      </c>
      <c r="E17" s="147">
        <f>Summary_GTR2!B27</f>
        <v>44698</v>
      </c>
      <c r="F17" s="149">
        <f>AVERAGE(Summary_GTR2!K27:R27)</f>
        <v>1.050555801222805E-3</v>
      </c>
    </row>
    <row r="18" spans="2:6" x14ac:dyDescent="0.25">
      <c r="B18" s="147">
        <v>44585</v>
      </c>
      <c r="C18" s="149">
        <f>AVERAGE(Summary_GTR1!K28:R28)</f>
        <v>4.6214640367382986E-3</v>
      </c>
      <c r="E18" s="147">
        <f>Summary_GTR2!B28</f>
        <v>44743</v>
      </c>
      <c r="F18" s="149">
        <f>AVERAGE(Summary_GTR2!K28:R28)</f>
        <v>5.8530437267404201E-3</v>
      </c>
    </row>
    <row r="19" spans="2:6" x14ac:dyDescent="0.25">
      <c r="B19" s="147">
        <v>44614</v>
      </c>
      <c r="C19" s="149">
        <f>AVERAGE(Summary_GTR1!K29:R29)</f>
        <v>3.7068619768890199E-3</v>
      </c>
      <c r="E19" s="147">
        <f>Summary_GTR2!B29</f>
        <v>44757</v>
      </c>
      <c r="F19" s="149">
        <f>AVERAGE(Summary_GTR2!K29:R29)</f>
        <v>-6.9223000531408174E-3</v>
      </c>
    </row>
    <row r="20" spans="2:6" x14ac:dyDescent="0.25">
      <c r="B20" s="147">
        <v>44633</v>
      </c>
      <c r="C20" s="149">
        <f>AVERAGE(Summary_GTR1!K30:R30)</f>
        <v>3.8429319838317322E-3</v>
      </c>
      <c r="E20" s="147">
        <f>Summary_GTR2!B30</f>
        <v>44783</v>
      </c>
      <c r="F20" s="149">
        <f>AVERAGE(Summary_GTR2!K30:R30)</f>
        <v>-6.340450264825423E-3</v>
      </c>
    </row>
    <row r="21" spans="2:6" x14ac:dyDescent="0.25">
      <c r="B21" s="147">
        <f>Summary_GTR1!B31</f>
        <v>44656</v>
      </c>
      <c r="C21" s="149">
        <f>AVERAGE(Summary_GTR1!K31:R31)</f>
        <v>5.1685543521269861E-3</v>
      </c>
      <c r="E21" s="147">
        <f>Summary_GTR2!B31</f>
        <v>44814</v>
      </c>
      <c r="F21" s="149">
        <f>AVERAGE(Summary_GTR2!K31:R31)</f>
        <v>-7.6423904462264852E-3</v>
      </c>
    </row>
    <row r="22" spans="2:6" x14ac:dyDescent="0.25">
      <c r="B22" s="147">
        <f>Summary_GTR1!B32</f>
        <v>44694</v>
      </c>
      <c r="C22" s="149">
        <f>AVERAGE(Summary_GTR1!K32:R32)</f>
        <v>2.7297661941355911E-3</v>
      </c>
      <c r="E22" s="147">
        <f>Summary_GTR2!B32</f>
        <v>44843</v>
      </c>
      <c r="F22" s="149">
        <f>AVERAGE(Summary_GTR2!K32:R32)</f>
        <v>4.6574920116583636E-3</v>
      </c>
    </row>
    <row r="23" spans="2:6" x14ac:dyDescent="0.25">
      <c r="B23" s="147">
        <f>Summary_GTR1!B33</f>
        <v>44726</v>
      </c>
      <c r="C23" s="149">
        <f>AVERAGE(Summary_GTR1!K33:R33)</f>
        <v>7.7639119868565531E-3</v>
      </c>
      <c r="E23" s="147">
        <f>Summary_GTR2!B33</f>
        <v>44961</v>
      </c>
      <c r="F23" s="149">
        <f>AVERAGE(Summary_GTR2!K33:R33)</f>
        <v>-5.56051915941011E-3</v>
      </c>
    </row>
    <row r="24" spans="2:6" x14ac:dyDescent="0.25">
      <c r="B24" s="147">
        <f>Summary_GTR1!B34</f>
        <v>44763</v>
      </c>
      <c r="C24" s="149">
        <f>AVERAGE(Summary_GTR1!K34:R34)</f>
        <v>-9.9196596177250629E-4</v>
      </c>
      <c r="E24" s="147">
        <f>Summary_GTR2!B34</f>
        <v>45038</v>
      </c>
      <c r="F24" s="149">
        <f>AVERAGE(Summary_GTR2!K34:R34)</f>
        <v>-3.5112814962232203E-3</v>
      </c>
    </row>
    <row r="25" spans="2:6" x14ac:dyDescent="0.25">
      <c r="B25" s="147">
        <f>Summary_GTR1!B35</f>
        <v>44782</v>
      </c>
      <c r="C25" s="149">
        <f>AVERAGE(Summary_GTR1!K35:R35)</f>
        <v>1.3239717316660404E-3</v>
      </c>
      <c r="E25" s="148"/>
      <c r="F25" s="148"/>
    </row>
    <row r="26" spans="2:6" x14ac:dyDescent="0.25">
      <c r="B26" s="147">
        <f>Summary_GTR1!B36</f>
        <v>44782</v>
      </c>
      <c r="C26" s="149">
        <f>AVERAGE(Summary_GTR1!K36:R36)</f>
        <v>-3.8162036309517811E-4</v>
      </c>
      <c r="E26" s="148"/>
      <c r="F26" s="148"/>
    </row>
    <row r="27" spans="2:6" x14ac:dyDescent="0.25">
      <c r="B27" s="147">
        <f>Summary_GTR1!B37</f>
        <v>44820</v>
      </c>
      <c r="C27" s="149">
        <f>AVERAGE(Summary_GTR1!K37:R37)</f>
        <v>-1.3959385571634675E-3</v>
      </c>
      <c r="E27" s="148"/>
      <c r="F27" s="148"/>
    </row>
    <row r="28" spans="2:6" x14ac:dyDescent="0.25">
      <c r="B28" s="147">
        <f>Summary_GTR1!B38</f>
        <v>44843</v>
      </c>
      <c r="C28" s="149">
        <f>AVERAGE(Summary_GTR1!K38:R38)</f>
        <v>3.6934587500017935E-3</v>
      </c>
      <c r="E28" s="148"/>
      <c r="F28" s="148"/>
    </row>
    <row r="29" spans="2:6" x14ac:dyDescent="0.25">
      <c r="B29" s="147">
        <f>Summary_GTR1!B39</f>
        <v>44957</v>
      </c>
      <c r="C29" s="149">
        <f>AVERAGE(Summary_GTR1!K39:R39)</f>
        <v>1.7345257686599141E-3</v>
      </c>
      <c r="E29" s="148"/>
      <c r="F29" s="148"/>
    </row>
    <row r="30" spans="2:6" x14ac:dyDescent="0.25">
      <c r="B30" s="147"/>
      <c r="C30" s="148"/>
      <c r="E30" s="148"/>
      <c r="F30" s="148"/>
    </row>
    <row r="31" spans="2:6" x14ac:dyDescent="0.25">
      <c r="B31" s="147"/>
      <c r="C31" s="148"/>
      <c r="E31" s="148"/>
      <c r="F31" s="148"/>
    </row>
    <row r="32" spans="2:6" x14ac:dyDescent="0.25">
      <c r="B32" s="148"/>
      <c r="C32" s="148"/>
      <c r="E32" s="148"/>
      <c r="F32" s="148"/>
    </row>
    <row r="33" spans="2:6" x14ac:dyDescent="0.25">
      <c r="B33" s="148"/>
      <c r="C33" s="148"/>
      <c r="E33" s="148"/>
      <c r="F33" s="148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GTR1_single layer</vt:lpstr>
      <vt:lpstr>Summary_GTR1</vt:lpstr>
      <vt:lpstr>GTR2_single layer</vt:lpstr>
      <vt:lpstr>Summary_GTR2</vt:lpstr>
      <vt:lpstr>Summary_GTR2 vs. GTR1</vt:lpstr>
      <vt:lpstr>Summary_Average GTR1 GTR2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Liszka</dc:creator>
  <cp:lastModifiedBy>Malgorzata Liszka</cp:lastModifiedBy>
  <dcterms:created xsi:type="dcterms:W3CDTF">2021-07-26T10:26:10Z</dcterms:created>
  <dcterms:modified xsi:type="dcterms:W3CDTF">2023-07-19T08:55:18Z</dcterms:modified>
</cp:coreProperties>
</file>