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100304\prosjekt\JKS_modell\data\"/>
    </mc:Choice>
  </mc:AlternateContent>
  <xr:revisionPtr revIDLastSave="0" documentId="13_ncr:1_{E15DFBD0-04E7-482A-8A45-AC0BF7816CA3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ProsjektData" sheetId="1" r:id="rId1"/>
    <sheet name="README" sheetId="4" r:id="rId2"/>
    <sheet name="Tabell prisvekst" sheetId="2" r:id="rId3"/>
    <sheet name="Tabell lønnsvekst" sheetId="3" r:id="rId4"/>
    <sheet name="Befolkningsfremskrivinger" sheetId="5" r:id="rId5"/>
    <sheet name="bef. til trafikk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59" i="1"/>
  <c r="B64" i="1"/>
  <c r="B65" i="1" l="1"/>
  <c r="B66" i="1"/>
  <c r="B61" i="1"/>
  <c r="B60" i="1"/>
  <c r="B56" i="1"/>
  <c r="B55" i="1"/>
</calcChain>
</file>

<file path=xl/sharedStrings.xml><?xml version="1.0" encoding="utf-8"?>
<sst xmlns="http://schemas.openxmlformats.org/spreadsheetml/2006/main" count="271" uniqueCount="242">
  <si>
    <t>FO_ARBEID</t>
  </si>
  <si>
    <t>FO_TJENESTE</t>
  </si>
  <si>
    <t>FO_FRITID</t>
  </si>
  <si>
    <t>FO_HENTLEV</t>
  </si>
  <si>
    <t>FO_PRIVAT</t>
  </si>
  <si>
    <t>FO_APBASERT</t>
  </si>
  <si>
    <t>FO_NTM6</t>
  </si>
  <si>
    <t>EL_ARBEID</t>
  </si>
  <si>
    <t>EL_TJENESTE</t>
  </si>
  <si>
    <t>EL_FRITID</t>
  </si>
  <si>
    <t>EL_HENTLEV</t>
  </si>
  <si>
    <t>EL_PRIVAT</t>
  </si>
  <si>
    <t>EL_APBASERT</t>
  </si>
  <si>
    <t>EL_NTM6</t>
  </si>
  <si>
    <t>CD_SVERIGE</t>
  </si>
  <si>
    <t>CD_FLYPLASS</t>
  </si>
  <si>
    <t>CD_GODS</t>
  </si>
  <si>
    <t>CP_ARBEID</t>
  </si>
  <si>
    <t>CP_TJENESTE</t>
  </si>
  <si>
    <t>CP_FRITID</t>
  </si>
  <si>
    <t>CP_HENTLEV</t>
  </si>
  <si>
    <t>CP_PRIVAT</t>
  </si>
  <si>
    <t>CP_APBASERT</t>
  </si>
  <si>
    <t>CP_NTM6</t>
  </si>
  <si>
    <t>E18 Arendal Grimstad</t>
  </si>
  <si>
    <t>E18 Tvedestrand Bamble</t>
  </si>
  <si>
    <t xml:space="preserve">E18 Akland Kragerø </t>
  </si>
  <si>
    <t>E18 Tvedestrand Akland</t>
  </si>
  <si>
    <t>E18/E39 Ytre Ring</t>
  </si>
  <si>
    <t>Reisetid for tunge kjøretøy (min)</t>
  </si>
  <si>
    <t>Reisetid for personbiler (min)</t>
  </si>
  <si>
    <t>Distanse (km)</t>
  </si>
  <si>
    <t>Verdi</t>
  </si>
  <si>
    <t>Årstall transportmodell trafikk</t>
  </si>
  <si>
    <t>Årstall for åpning av vei</t>
  </si>
  <si>
    <t>Nullalternativ Distanse (km)</t>
  </si>
  <si>
    <t>Nullalternativ Reisetid for personbiler (min)</t>
  </si>
  <si>
    <t>Nullalternativ Reisetid for tunge kjøretøy (min)</t>
  </si>
  <si>
    <t>Lette kjøretøy restledd (nullalternativ)</t>
  </si>
  <si>
    <t>Lette kjøretøy restledd (tiltak)</t>
  </si>
  <si>
    <t>Lette kjøretøy vekstrate RTM (per år)</t>
  </si>
  <si>
    <t>Lette kjøretøy vekstrate NTM (per år)</t>
  </si>
  <si>
    <t>Årstall sammenligningsår</t>
  </si>
  <si>
    <t>Antall år levetid</t>
  </si>
  <si>
    <t>Lette kjøretøy tjeneste (andel av FO_RTM)</t>
  </si>
  <si>
    <t>Lette kjøretøy tjeneste (andel av EL_RTM)</t>
  </si>
  <si>
    <t>Lette kjøretøy tjeneste (andel av FO_NTM)</t>
  </si>
  <si>
    <t>Lette kjøretøy tjeneste (andel av EL_NTM)</t>
  </si>
  <si>
    <t>Lette kjøretøy arbeid (andel av FO_RTM)</t>
  </si>
  <si>
    <t>Lette kjøretøy arbeid (andel av EL_RTM)</t>
  </si>
  <si>
    <t>Lette kjøretøy arbeid (andel av FO_NTM)</t>
  </si>
  <si>
    <t>Lette kjøretøy arbeid (andel av EL_NTM)</t>
  </si>
  <si>
    <t>Lette kjøretøy fritid (andel av FO_RTM)</t>
  </si>
  <si>
    <t>Lette kjøretøy fritid (andel av EL_RTM)</t>
  </si>
  <si>
    <t>Lette kjøretøy fritid (andel av FO_NTM)</t>
  </si>
  <si>
    <t>Lette kjøretøy fritid (andel av EL_NTM)</t>
  </si>
  <si>
    <t>Tunge kjøretøy restledd (nullalternativ)</t>
  </si>
  <si>
    <t>Tunge kjøretøy restledd (tiltak)</t>
  </si>
  <si>
    <t>Tunge kjøretøy vekstrate (per år)</t>
  </si>
  <si>
    <t>Lette kjøretøy tjeneste elastisitet (RTM)</t>
  </si>
  <si>
    <t>Lette kjøretøy arbeid elastisitet (RTM)</t>
  </si>
  <si>
    <t>Lette kjøretøy fritid elastisitet (RTM)</t>
  </si>
  <si>
    <t>Tunge kjøretøy elastisitet</t>
  </si>
  <si>
    <t>Lette kjøretøy tjeneste elastisitet (NTM)</t>
  </si>
  <si>
    <t>Lette kjøretøy arbeid elastisitet (NTM)</t>
  </si>
  <si>
    <t>Lette kjøretøy fritid elastisitet (NTM)</t>
  </si>
  <si>
    <t>Lette kjøretøy tjeneste passasjerer (andel av CP_NTM6)</t>
  </si>
  <si>
    <t>Lette kjøretøy fritid passasjerer (andel av CP_NTM6)</t>
  </si>
  <si>
    <t>Lette kjøretøy arbeid passasjerer (andel av CP_NTM6)</t>
  </si>
  <si>
    <t>Kostnaden av én km lette kjøretøy FO drivstoff (kr)</t>
  </si>
  <si>
    <t>Kostnaden av én km lette kjøretøy FO Olje/dekk (kr)</t>
  </si>
  <si>
    <t>Kostnaden av én km lette kjøretøy FO Reparasjon mv. (kr)</t>
  </si>
  <si>
    <t>Kostnaden av én km lette kjøretøy FO Kapitalkostnad (kr)</t>
  </si>
  <si>
    <t>Kostnaden av én km lette kjøretøy EL drivstoff (kr)</t>
  </si>
  <si>
    <t>Kostnaden av én km lette kjøretøy EL Olje/dekk (kr)</t>
  </si>
  <si>
    <t>Kostnaden av én km lette kjøretøy EL Reparasjon mv. (kr)</t>
  </si>
  <si>
    <t>Kostnaden av én km lette kjøretøy EL Kapitalkostnad (kr)</t>
  </si>
  <si>
    <t>Kostnaden av én km tunge kjøretøy FO drivstoff (kr)</t>
  </si>
  <si>
    <t>Kostnaden av én km tunge kjøretøy FO Olje/dekk (kr)</t>
  </si>
  <si>
    <t>Kostnaden av én km tunge kjøretøy FO Reparasjon mv. (kr)</t>
  </si>
  <si>
    <t>Kostnaden av én km tunge kjøretøy FO Kapitalkostnad (kr)</t>
  </si>
  <si>
    <t>Kostnaden av én km tunge kjøretøy EL drivstoff (kr)</t>
  </si>
  <si>
    <t>Kostnaden av én km tunge kjøretøy EL Olje/dekk (kr)</t>
  </si>
  <si>
    <t>Kostnaden av én km tunge kjøretøy EL Reparasjon mv. (kr)</t>
  </si>
  <si>
    <t>Kostnaden av én km tunge kjøretøy EL Kapitalkostnad (kr)</t>
  </si>
  <si>
    <t>Faktor for "konkavitet" utfasingsbane fossildrevene lette kjøretøy (1 = lineær)</t>
  </si>
  <si>
    <t>Faktor for "konkavitet" utfasingsbane fossildrevene tunge kjøretøy (1 = lineær)</t>
  </si>
  <si>
    <t>Årstall for ingen fosildrevene lette kjøretøy</t>
  </si>
  <si>
    <t>Årstall for ingen fosildrevene tunge kjøretøy</t>
  </si>
  <si>
    <t>Kalkulasjonsrente tidlig fase</t>
  </si>
  <si>
    <t>Kalkulasjonsrente sen fase</t>
  </si>
  <si>
    <t>Antall år før kalkulasjonsrente sen fase</t>
  </si>
  <si>
    <t>År</t>
  </si>
  <si>
    <t>Trafikantnytte EFFEKT (Millioner)</t>
  </si>
  <si>
    <t>FRITID   HENTLEV   PRIVAT   APBASERT</t>
  </si>
  <si>
    <t>V712 - side 69 (Andelstørrelsen er beregnet ut ifra:  personbelegg 1.11 = arbeidsreisende || 1.15 = Tjenestereisende || 2 = Fritidsresende)</t>
  </si>
  <si>
    <t>V712 - side 69: (Tjeneste= 0.2 || arbeid = 0.23 || fritid = 0.57)</t>
  </si>
  <si>
    <t>Lette kjøretøy t/a/f passasjerer (andel av CP_NTM6)</t>
  </si>
  <si>
    <t>Lette kjøretøy t/a/f (andel av EL/FO_RTM)</t>
  </si>
  <si>
    <t>Lette kjøretøy t/a/f (andel av EL/FO_NTM)</t>
  </si>
  <si>
    <t>Verdien av en persontime RTM (fører)</t>
  </si>
  <si>
    <t>Verdien av en persontime RTM (passasjer)</t>
  </si>
  <si>
    <t>Verdien av en persontime NTM (fører)</t>
  </si>
  <si>
    <t>Verdien av en persontime NTM (passasjer)</t>
  </si>
  <si>
    <t>Antatt samme som fører</t>
  </si>
  <si>
    <t>lette kjøretøy Drivstoff FO</t>
  </si>
  <si>
    <t>lette kjøretøy Olje/dekk FO</t>
  </si>
  <si>
    <t>lette kjøretøy Reparasjon mv. FO</t>
  </si>
  <si>
    <t>lette kjøretøy Kapitalkostnad FO</t>
  </si>
  <si>
    <t>lette kjøretøy Drivstoff EL</t>
  </si>
  <si>
    <t>lette kjøretøy Olje/dekk EL</t>
  </si>
  <si>
    <t>lette kjøretøy Reparasjon mv. EL</t>
  </si>
  <si>
    <t>lette kjøretøy Kapitalkostnad EL</t>
  </si>
  <si>
    <t>tunge kjøretøy Drivstoff FO</t>
  </si>
  <si>
    <t>tunge kjøretøy Olje/dekk FO</t>
  </si>
  <si>
    <t>tunge kjøretøy Reparasjon mv. FO</t>
  </si>
  <si>
    <t>tunge kjøretøy Kapitalkostnad FO</t>
  </si>
  <si>
    <t>tunge kjøretøy Drivstoff EL</t>
  </si>
  <si>
    <t>tunge kjøretøy Olje/dekk EL</t>
  </si>
  <si>
    <t>tunge kjøretøy Reparasjon mv. EL</t>
  </si>
  <si>
    <t>tunge kjøretøy Kapitalkostnad EL</t>
  </si>
  <si>
    <t>Er utledet fra trafikktallene øverst i tabellen (Transportmodellen (RTM))</t>
  </si>
  <si>
    <t>Er slått sammen under resehensikten: "Fritid"</t>
  </si>
  <si>
    <t>Ifølge NAF slites dekk på elbiler 30% raskere, men, de trenger ikke olje. Antar lik kilomerkostnad som FO.</t>
  </si>
  <si>
    <t>Antas likt som FO</t>
  </si>
  <si>
    <t>Verdien av én persontime RTM tjeneste passasjer (kr)</t>
  </si>
  <si>
    <t>Verdien av én persontime RTM tjeneste fører (kr)</t>
  </si>
  <si>
    <t>Verdien av én persontime RTM arbeid fører (kr)</t>
  </si>
  <si>
    <t>Verdien av én persontime RTM arbeid passasjer (kr)</t>
  </si>
  <si>
    <t>Verdien av én persontime RTM fritid fører (kr)</t>
  </si>
  <si>
    <t>Verdien av én persontime RTM fritid passasjer (kr)</t>
  </si>
  <si>
    <t>Verdien av én persontime NTM tjeneste fører (kr)</t>
  </si>
  <si>
    <t>Verdien av én persontime NTM tjeneste passasjer (kr)</t>
  </si>
  <si>
    <t>Verdien av én persontime NTM arbeid fører (kr)</t>
  </si>
  <si>
    <t>Verdien av én persontime NTM arbeid passasjer (kr)</t>
  </si>
  <si>
    <t>Verdien av én persontime NTM fritid fører (kr)</t>
  </si>
  <si>
    <t>Verdien av én persontime NTM fritid passasjer (kr)</t>
  </si>
  <si>
    <t>Verdien av én persontime tunge kjøretøy fører (kr)</t>
  </si>
  <si>
    <t>Årstall persontime verdi</t>
  </si>
  <si>
    <t>Årstall kjøretøykostnader</t>
  </si>
  <si>
    <t>V712 - side 63 (0,37 kr) (2020-kr)</t>
  </si>
  <si>
    <t>V712 - side 63 (0,25 kr) (2020-kr)</t>
  </si>
  <si>
    <t>V712 - side 63 (0,42 kr) (2020-kr)</t>
  </si>
  <si>
    <t>V712 - side 63 (0,61 kr) (2020-kr)</t>
  </si>
  <si>
    <t>V712 - side 68-69 (gjennomsnitt av lange og mellomlange)  (Tjeneste= 530 || arbeid = 229 || fritid =135)  (2020-kr)</t>
  </si>
  <si>
    <t>V712 - side 68-69  (Tjeneste= 470 || arbeid = 85 || fritid =70 || tunge = 754) (2020-kr)</t>
  </si>
  <si>
    <t>V712 - side 63 (1,96 kr) (2020-kr)</t>
  </si>
  <si>
    <t>V712 - side 63 (1,28 kr) (2020-kr)</t>
  </si>
  <si>
    <t>V712 - side 63 (1,52 kr) (2020-kr)</t>
  </si>
  <si>
    <t>V712 - side 63 (- kr) (2020-kr)</t>
  </si>
  <si>
    <t>Usikker om dette gjelder FO/EL eller FO og EL som et snitt av alle lette</t>
  </si>
  <si>
    <t xml:space="preserve">https://www.vegvesen.no/kjoretoy/eie-og-vedlikeholde/kjoretoy-og-drivstoff/energipris-per-100-km/ </t>
  </si>
  <si>
    <t>(19 kr / 123 kr = 0.15 -&gt; 0,37 kr  * 0.15 = 0.057 kr)</t>
  </si>
  <si>
    <t>https://advocacy.consumerreports.org/wp-content/uploads/2020/10/EV-Ownership-Cost-Final-Report-1.pdf</t>
  </si>
  <si>
    <t xml:space="preserve"> - side 9 -&gt; ≈ 0.5 * 0.42 = 0,225</t>
  </si>
  <si>
    <t>Antas likt som FO***</t>
  </si>
  <si>
    <t>Urealistisk, men det finnes lite data på dette området…</t>
  </si>
  <si>
    <t>Norges klimamål</t>
  </si>
  <si>
    <t>Har ubetydelig påvirkning på trafikantnytten siden tidskostnadene er vesentlig høyere enn kjøretøykostnadene</t>
  </si>
  <si>
    <t>https://maps.app.goo.gl/3GUC5hs73DenpAxK6</t>
  </si>
  <si>
    <t>E6 steinkjær åsen</t>
  </si>
  <si>
    <t>E16 Kongsvinger – E6</t>
  </si>
  <si>
    <t>https://maps.app.goo.gl/Bmfm1KVdrfvK1UHTA</t>
  </si>
  <si>
    <t>E18 Kragerø - Bamble</t>
  </si>
  <si>
    <t>https://maps.app.goo.gl/e3jx8jPeHiqWSiBv8</t>
  </si>
  <si>
    <t>https://maps.app.goo.gl/Zf9kaUFCzu9UxaHn8</t>
  </si>
  <si>
    <t>https://maps.app.goo.gl/oimtBEtx3d9KjNT19</t>
  </si>
  <si>
    <t>https://maps.app.goo.gl/uR8sF1fMGm9tr6Fy9</t>
  </si>
  <si>
    <t>https://maps.app.goo.gl/dkihVUcyTEUARUN17</t>
  </si>
  <si>
    <t>Usikker på hvor skille for Akland er</t>
  </si>
  <si>
    <t>https://maps.app.goo.gl/zJfNX8ZJjhChofMy9</t>
  </si>
  <si>
    <t>Andel fossildrevne tyngre kjøretøy av CD_gods</t>
  </si>
  <si>
    <t>Videre vekst pr år (priser)</t>
  </si>
  <si>
    <t>Videre vekst pr år (reallønn)</t>
  </si>
  <si>
    <t>https://www.moreforsk.no/publikasjoner/rapporter/transportokonomi/nye-tidsverdier-i-samfunnsokonomiske-beregninger-alternative-vurderinger-basert-pa-analyser-av-to-vegprosjekter/1094/3425/</t>
  </si>
  <si>
    <t>(Antar samme elastisitet som tjenestereisende)</t>
  </si>
  <si>
    <t>Bruker gjennomsnittlig elastisiteter for generaliserte kostnader</t>
  </si>
  <si>
    <t>Tid</t>
  </si>
  <si>
    <t>Agder_Hovedalternativet (MMMM)</t>
  </si>
  <si>
    <t>Agder_Høy nasjonal vekst (HHMH)</t>
  </si>
  <si>
    <t>Agder_Lav nasjonal vekst (LLML)</t>
  </si>
  <si>
    <t>Akershus_Hovedalternativet (MMMM)</t>
  </si>
  <si>
    <t>Akershus_Høy nasjonal vekst (HHMH)</t>
  </si>
  <si>
    <t>Akershus_Lav nasjonal vekst (LLML)</t>
  </si>
  <si>
    <t>Buskerud_Hovedalternativet (MMMM)</t>
  </si>
  <si>
    <t>Buskerud_Høy nasjonal vekst (HHMH)</t>
  </si>
  <si>
    <t>Buskerud_Lav nasjonal vekst (LLML)</t>
  </si>
  <si>
    <t>Innlandet_Hovedalternativet (MMMM)</t>
  </si>
  <si>
    <t>Innlandet_Høy nasjonal vekst (HHMH)</t>
  </si>
  <si>
    <t>Innlandet_Lav nasjonal vekst (LLML)</t>
  </si>
  <si>
    <t>Møre og Romsdal_Hovedalternativet (MMMM)</t>
  </si>
  <si>
    <t>Møre og Romsdal_Høy nasjonal vekst (HHMH)</t>
  </si>
  <si>
    <t>Møre og Romsdal_Lav nasjonal vekst (LLML)</t>
  </si>
  <si>
    <t>Oslo_Hovedalternativet (MMMM)</t>
  </si>
  <si>
    <t>Oslo_Høy nasjonal vekst (HHMH)</t>
  </si>
  <si>
    <t>Oslo_Lav nasjonal vekst (LLML)</t>
  </si>
  <si>
    <t>Rogaland_Hovedalternativet (MMMM)</t>
  </si>
  <si>
    <t>Rogaland_Høy nasjonal vekst (HHMH)</t>
  </si>
  <si>
    <t>Rogaland_Lav nasjonal vekst (LLML)</t>
  </si>
  <si>
    <t>Telemark_Hovedalternativet (MMMM)</t>
  </si>
  <si>
    <t>Telemark_Høy nasjonal vekst (HHMH)</t>
  </si>
  <si>
    <t>Telemark_Lav nasjonal vekst (LLML)</t>
  </si>
  <si>
    <t>Vestfold_Hovedalternativet (MMMM)</t>
  </si>
  <si>
    <t>Vestfold_Høy nasjonal vekst (HHMH)</t>
  </si>
  <si>
    <t>Vestfold_Lav nasjonal vekst (LLML)</t>
  </si>
  <si>
    <t>Vestland_Hovedalternativet (MMMM)</t>
  </si>
  <si>
    <t>Vestland_Høy nasjonal vekst (HHMH)</t>
  </si>
  <si>
    <t>Vestland_Lav nasjonal vekst (LLML)</t>
  </si>
  <si>
    <t>Østfold_Hovedalternativet (MMMM)</t>
  </si>
  <si>
    <t>Østfold_Høy nasjonal vekst (HHMH)</t>
  </si>
  <si>
    <t>Østfold_Lav nasjonal vekst (LLML)</t>
  </si>
  <si>
    <t>Fylke (Bruk fylkenavn fra "Befolkningsfremskrivinger")</t>
  </si>
  <si>
    <t>Fylke</t>
  </si>
  <si>
    <t>Østfold</t>
  </si>
  <si>
    <t>Akershus</t>
  </si>
  <si>
    <t>Oslo</t>
  </si>
  <si>
    <t>Buskerud</t>
  </si>
  <si>
    <t>Vestfold</t>
  </si>
  <si>
    <t>Telemark</t>
  </si>
  <si>
    <t>Rogaland</t>
  </si>
  <si>
    <t>Møre og Romsdal</t>
  </si>
  <si>
    <t>Nordland</t>
  </si>
  <si>
    <t>Troms</t>
  </si>
  <si>
    <t>Finnmark</t>
  </si>
  <si>
    <t>transportarbeid_koeffisient</t>
  </si>
  <si>
    <t>Innlandet</t>
  </si>
  <si>
    <t>Trøndelag</t>
  </si>
  <si>
    <t>Vestland</t>
  </si>
  <si>
    <t>Agder</t>
  </si>
  <si>
    <t>Finnmark_Hovedalternativet (MMMM)</t>
  </si>
  <si>
    <t>Finnmark_Høy nasjonal vekst (HHMH)</t>
  </si>
  <si>
    <t>Finnmark_Lav nasjonal vekst (LLML)</t>
  </si>
  <si>
    <t>Nordland_Hovedalternativet (MMMM)</t>
  </si>
  <si>
    <t>Nordland_Høy nasjonal vekst (HHMH)</t>
  </si>
  <si>
    <t>Nordland_Lav nasjonal vekst (LLML)</t>
  </si>
  <si>
    <t>Troms_Hovedalternativet (MMMM)</t>
  </si>
  <si>
    <t>Troms_Høy nasjonal vekst (HHMH)</t>
  </si>
  <si>
    <t>Troms_Lav nasjonal vekst (LLML)</t>
  </si>
  <si>
    <t>Trøndelag_Hovedalternativet (MMMM)</t>
  </si>
  <si>
    <t>Trøndelag_Høy nasjonal vekst (HHMH)</t>
  </si>
  <si>
    <t>Trøndelag_Lav nasjonal vekst (LLML)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</si>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</sst>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2" xfId="0" applyBorder="1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165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166" fontId="0" fillId="0" borderId="0" xfId="0" applyNumberFormat="1"/>
    <xf numFmtId="166" fontId="0" fillId="0" borderId="0" xfId="1" applyNumberFormat="1" applyFont="1" applyFill="1" applyBorder="1" applyAlignment="1">
      <alignment horizontal="right"/>
    </xf>
    <xf numFmtId="1" fontId="0" fillId="0" borderId="0" xfId="0" applyNumberFormat="1"/>
    <xf numFmtId="0" fontId="0" fillId="2" borderId="0" xfId="0" applyFill="1"/>
    <xf numFmtId="0" fontId="5" fillId="0" borderId="0" xfId="2"/>
    <xf numFmtId="0" fontId="0" fillId="0" borderId="3" xfId="0" applyBorder="1"/>
    <xf numFmtId="166" fontId="0" fillId="3" borderId="4" xfId="0" applyNumberFormat="1" applyFill="1" applyBorder="1"/>
    <xf numFmtId="166" fontId="0" fillId="4" borderId="4" xfId="0" applyNumberFormat="1" applyFill="1" applyBorder="1"/>
    <xf numFmtId="166" fontId="0" fillId="0" borderId="0" xfId="0" applyNumberFormat="1" applyAlignment="1">
      <alignment horizontal="right"/>
    </xf>
    <xf numFmtId="164" fontId="0" fillId="0" borderId="0" xfId="3" applyNumberFormat="1" applyFont="1" applyBorder="1" applyAlignment="1">
      <alignment horizontal="right"/>
    </xf>
    <xf numFmtId="164" fontId="0" fillId="0" borderId="2" xfId="3" applyNumberFormat="1" applyFont="1" applyBorder="1" applyAlignment="1">
      <alignment horizontal="right"/>
    </xf>
    <xf numFmtId="165" fontId="0" fillId="0" borderId="0" xfId="3" applyNumberFormat="1" applyFont="1" applyBorder="1" applyAlignment="1">
      <alignment horizontal="right"/>
    </xf>
    <xf numFmtId="164" fontId="0" fillId="0" borderId="0" xfId="0" applyNumberFormat="1"/>
    <xf numFmtId="164" fontId="0" fillId="0" borderId="2" xfId="0" applyNumberFormat="1" applyBorder="1"/>
    <xf numFmtId="1" fontId="0" fillId="0" borderId="0" xfId="3" applyNumberFormat="1" applyFont="1" applyFill="1" applyBorder="1" applyAlignment="1">
      <alignment horizontal="right"/>
    </xf>
    <xf numFmtId="164" fontId="0" fillId="0" borderId="0" xfId="3" applyNumberFormat="1" applyFont="1" applyFill="1" applyBorder="1" applyAlignment="1">
      <alignment horizontal="right"/>
    </xf>
  </cellXfs>
  <cellStyles count="4">
    <cellStyle name="Hyperkobling" xfId="2" builtinId="8"/>
    <cellStyle name="Komma" xfId="1" builtinId="3"/>
    <cellStyle name="Komma 2" xfId="3" xr:uid="{B4A7F91F-A5EF-4F9B-9B42-EA80E61DAD7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aps.app.goo.gl/oimtBEtx3d9KjNT19" TargetMode="External"/><Relationship Id="rId3" Type="http://schemas.openxmlformats.org/officeDocument/2006/relationships/hyperlink" Target="https://maps.app.goo.gl/3GUC5hs73DenpAxK6" TargetMode="External"/><Relationship Id="rId7" Type="http://schemas.openxmlformats.org/officeDocument/2006/relationships/hyperlink" Target="https://maps.app.goo.gl/Zf9kaUFCzu9UxaHn8" TargetMode="External"/><Relationship Id="rId2" Type="http://schemas.openxmlformats.org/officeDocument/2006/relationships/hyperlink" Target="https://advocacy.consumerreports.org/wp-content/uploads/2020/10/EV-Ownership-Cost-Final-Report-1.pdf" TargetMode="External"/><Relationship Id="rId1" Type="http://schemas.openxmlformats.org/officeDocument/2006/relationships/hyperlink" Target="https://www.vegvesen.no/kjoretoy/eie-og-vedlikeholde/kjoretoy-og-drivstoff/energipris-per-100-km/" TargetMode="External"/><Relationship Id="rId6" Type="http://schemas.openxmlformats.org/officeDocument/2006/relationships/hyperlink" Target="https://maps.app.goo.gl/e3jx8jPeHiqWSiBv8" TargetMode="External"/><Relationship Id="rId11" Type="http://schemas.openxmlformats.org/officeDocument/2006/relationships/hyperlink" Target="https://www.moreforsk.no/publikasjoner/rapporter/transportokonomi/nye-tidsverdier-i-samfunnsokonomiske-beregninger-alternative-vurderinger-basert-pa-analyser-av-to-vegprosjekter/1094/3425/" TargetMode="External"/><Relationship Id="rId5" Type="http://schemas.openxmlformats.org/officeDocument/2006/relationships/hyperlink" Target="https://maps.app.goo.gl/Bmfm1KVdrfvK1UHTA" TargetMode="External"/><Relationship Id="rId10" Type="http://schemas.openxmlformats.org/officeDocument/2006/relationships/hyperlink" Target="https://www.moreforsk.no/publikasjoner/rapporter/transportokonomi/nye-tidsverdier-i-samfunnsokonomiske-beregninger-alternative-vurderinger-basert-pa-analyser-av-to-vegprosjekter/1094/3425/" TargetMode="External"/><Relationship Id="rId4" Type="http://schemas.openxmlformats.org/officeDocument/2006/relationships/hyperlink" Target="https://maps.app.goo.gl/zJfNX8ZJjhChofMy9" TargetMode="External"/><Relationship Id="rId9" Type="http://schemas.openxmlformats.org/officeDocument/2006/relationships/hyperlink" Target="https://maps.app.goo.gl/uR8sF1fMGm9tr6Fy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zoomScale="85" zoomScaleNormal="85" workbookViewId="0">
      <pane xSplit="1" ySplit="1" topLeftCell="B74" activePane="bottomRight" state="frozenSplit"/>
      <selection pane="topRight" activeCell="E1" sqref="E1"/>
      <selection pane="bottomLeft" activeCell="A21" sqref="A21"/>
      <selection pane="bottomRight" activeCell="C6" sqref="C6"/>
    </sheetView>
  </sheetViews>
  <sheetFormatPr baseColWidth="10" defaultColWidth="9.140625" defaultRowHeight="15" x14ac:dyDescent="0.25"/>
  <cols>
    <col min="1" max="1" width="72.7109375" customWidth="1"/>
    <col min="2" max="2" width="31.140625" customWidth="1"/>
    <col min="3" max="9" width="27.7109375" customWidth="1"/>
  </cols>
  <sheetData>
    <row r="1" spans="1:9" x14ac:dyDescent="0.25">
      <c r="A1" s="2" t="s">
        <v>32</v>
      </c>
      <c r="B1" s="2" t="s">
        <v>241</v>
      </c>
      <c r="C1" s="2"/>
      <c r="D1" s="2"/>
      <c r="E1" s="2"/>
      <c r="F1" s="2"/>
      <c r="G1" s="2"/>
      <c r="H1" s="2"/>
      <c r="I1" s="2"/>
    </row>
    <row r="2" spans="1:9" x14ac:dyDescent="0.25">
      <c r="A2" t="s">
        <v>31</v>
      </c>
      <c r="B2" s="20">
        <v>51.107999999999997</v>
      </c>
      <c r="C2" s="20"/>
      <c r="D2" s="5"/>
      <c r="E2" s="5"/>
      <c r="F2" s="20"/>
      <c r="G2" s="5"/>
      <c r="H2" s="5"/>
      <c r="I2" s="5"/>
    </row>
    <row r="3" spans="1:9" x14ac:dyDescent="0.25">
      <c r="A3" t="s">
        <v>30</v>
      </c>
      <c r="B3" s="20">
        <v>29.7</v>
      </c>
      <c r="C3" s="20"/>
      <c r="D3" s="5"/>
      <c r="E3" s="5"/>
      <c r="F3" s="20"/>
      <c r="G3" s="5"/>
      <c r="H3" s="5"/>
      <c r="I3" s="5"/>
    </row>
    <row r="4" spans="1:9" x14ac:dyDescent="0.25">
      <c r="A4" t="s">
        <v>29</v>
      </c>
      <c r="B4" s="20">
        <v>37.299999999999997</v>
      </c>
      <c r="C4" s="20"/>
      <c r="D4" s="5"/>
      <c r="E4" s="5"/>
      <c r="F4" s="20"/>
      <c r="G4" s="5"/>
      <c r="H4" s="5"/>
      <c r="I4" s="5"/>
    </row>
    <row r="5" spans="1:9" x14ac:dyDescent="0.25">
      <c r="A5" t="s">
        <v>0</v>
      </c>
      <c r="B5" s="18">
        <v>515.82861559540584</v>
      </c>
      <c r="C5" s="18"/>
      <c r="D5" s="21"/>
      <c r="E5" s="21"/>
      <c r="F5" s="18"/>
      <c r="G5" s="21"/>
      <c r="H5" s="21"/>
      <c r="I5" s="21"/>
    </row>
    <row r="6" spans="1:9" x14ac:dyDescent="0.25">
      <c r="A6" t="s">
        <v>1</v>
      </c>
      <c r="B6" s="18">
        <v>134.15424422380099</v>
      </c>
      <c r="C6" s="18"/>
      <c r="D6" s="21"/>
      <c r="E6" s="21"/>
      <c r="F6" s="18"/>
      <c r="G6" s="21"/>
      <c r="H6" s="21"/>
      <c r="I6" s="21"/>
    </row>
    <row r="7" spans="1:9" x14ac:dyDescent="0.25">
      <c r="A7" t="s">
        <v>2</v>
      </c>
      <c r="B7" s="18">
        <v>456.30121234268609</v>
      </c>
      <c r="C7" s="18"/>
      <c r="D7" s="21"/>
      <c r="E7" s="21"/>
      <c r="F7" s="18"/>
      <c r="G7" s="21"/>
      <c r="H7" s="21"/>
      <c r="I7" s="21"/>
    </row>
    <row r="8" spans="1:9" x14ac:dyDescent="0.25">
      <c r="A8" t="s">
        <v>3</v>
      </c>
      <c r="B8" s="18">
        <v>213.2200451254206</v>
      </c>
      <c r="C8" s="18"/>
      <c r="D8" s="21"/>
      <c r="E8" s="21"/>
      <c r="F8" s="18"/>
      <c r="G8" s="21"/>
      <c r="H8" s="21"/>
      <c r="I8" s="21"/>
    </row>
    <row r="9" spans="1:9" x14ac:dyDescent="0.25">
      <c r="A9" t="s">
        <v>4</v>
      </c>
      <c r="B9" s="18">
        <v>498.14140842764328</v>
      </c>
      <c r="C9" s="18"/>
      <c r="D9" s="21"/>
      <c r="E9" s="21"/>
      <c r="F9" s="18"/>
      <c r="G9" s="21"/>
      <c r="H9" s="21"/>
      <c r="I9" s="21"/>
    </row>
    <row r="10" spans="1:9" x14ac:dyDescent="0.25">
      <c r="A10" t="s">
        <v>5</v>
      </c>
      <c r="B10" s="18">
        <v>12.62697678484777</v>
      </c>
      <c r="C10" s="18"/>
      <c r="D10" s="21"/>
      <c r="E10" s="21"/>
      <c r="F10" s="18"/>
      <c r="G10" s="21"/>
      <c r="H10" s="21"/>
      <c r="I10" s="21"/>
    </row>
    <row r="11" spans="1:9" x14ac:dyDescent="0.25">
      <c r="A11" t="s">
        <v>6</v>
      </c>
      <c r="B11" s="18">
        <v>1402.5416673231191</v>
      </c>
      <c r="C11" s="18"/>
      <c r="D11" s="21"/>
      <c r="E11" s="21"/>
      <c r="F11" s="18"/>
      <c r="G11" s="21"/>
      <c r="H11" s="21"/>
      <c r="I11" s="21"/>
    </row>
    <row r="12" spans="1:9" x14ac:dyDescent="0.25">
      <c r="A12" t="s">
        <v>7</v>
      </c>
      <c r="B12" s="18">
        <v>1197.2348506331689</v>
      </c>
      <c r="C12" s="18"/>
      <c r="D12" s="21"/>
      <c r="E12" s="21"/>
      <c r="F12" s="18"/>
      <c r="G12" s="21"/>
      <c r="H12" s="21"/>
      <c r="I12" s="21"/>
    </row>
    <row r="13" spans="1:9" x14ac:dyDescent="0.25">
      <c r="A13" t="s">
        <v>8</v>
      </c>
      <c r="B13" s="18">
        <v>320.85823257572201</v>
      </c>
      <c r="C13" s="18"/>
      <c r="D13" s="21"/>
      <c r="E13" s="21"/>
      <c r="F13" s="18"/>
      <c r="G13" s="21"/>
      <c r="H13" s="21"/>
      <c r="I13" s="21"/>
    </row>
    <row r="14" spans="1:9" x14ac:dyDescent="0.25">
      <c r="A14" t="s">
        <v>9</v>
      </c>
      <c r="B14" s="18">
        <v>1199.696775791266</v>
      </c>
      <c r="C14" s="18"/>
      <c r="D14" s="21"/>
      <c r="E14" s="21"/>
      <c r="F14" s="18"/>
      <c r="G14" s="21"/>
      <c r="H14" s="21"/>
      <c r="I14" s="21"/>
    </row>
    <row r="15" spans="1:9" x14ac:dyDescent="0.25">
      <c r="A15" t="s">
        <v>10</v>
      </c>
      <c r="B15" s="18">
        <v>540.89088931634967</v>
      </c>
      <c r="C15" s="18"/>
      <c r="D15" s="21"/>
      <c r="E15" s="21"/>
      <c r="F15" s="18"/>
      <c r="G15" s="21"/>
      <c r="H15" s="21"/>
      <c r="I15" s="21"/>
    </row>
    <row r="16" spans="1:9" x14ac:dyDescent="0.25">
      <c r="A16" t="s">
        <v>11</v>
      </c>
      <c r="B16" s="18">
        <v>1270.162068024184</v>
      </c>
      <c r="C16" s="18"/>
      <c r="D16" s="21"/>
      <c r="E16" s="21"/>
      <c r="F16" s="18"/>
      <c r="G16" s="21"/>
      <c r="H16" s="21"/>
      <c r="I16" s="21"/>
    </row>
    <row r="17" spans="1:9" x14ac:dyDescent="0.25">
      <c r="A17" t="s">
        <v>12</v>
      </c>
      <c r="B17" s="18">
        <v>23.40194889880253</v>
      </c>
      <c r="C17" s="18"/>
      <c r="D17" s="21"/>
      <c r="E17" s="21"/>
      <c r="F17" s="18"/>
      <c r="G17" s="21"/>
      <c r="H17" s="21"/>
      <c r="I17" s="21"/>
    </row>
    <row r="18" spans="1:9" x14ac:dyDescent="0.25">
      <c r="A18" t="s">
        <v>13</v>
      </c>
      <c r="B18" s="18">
        <v>3456.8547898810361</v>
      </c>
      <c r="C18" s="18"/>
      <c r="D18" s="21"/>
      <c r="E18" s="21"/>
      <c r="F18" s="18"/>
      <c r="G18" s="21"/>
      <c r="H18" s="21"/>
      <c r="I18" s="21"/>
    </row>
    <row r="19" spans="1:9" x14ac:dyDescent="0.25">
      <c r="A19" t="s">
        <v>14</v>
      </c>
      <c r="B19" s="18">
        <v>0</v>
      </c>
      <c r="C19" s="18"/>
      <c r="D19" s="21"/>
      <c r="E19" s="21"/>
      <c r="F19" s="18"/>
      <c r="G19" s="21"/>
      <c r="H19" s="21"/>
      <c r="I19" s="21"/>
    </row>
    <row r="20" spans="1:9" x14ac:dyDescent="0.25">
      <c r="A20" t="s">
        <v>15</v>
      </c>
      <c r="B20" s="18">
        <v>552.52309316760579</v>
      </c>
      <c r="C20" s="18"/>
      <c r="D20" s="21"/>
      <c r="E20" s="21"/>
      <c r="F20" s="18"/>
      <c r="G20" s="21"/>
      <c r="H20" s="21"/>
      <c r="I20" s="21"/>
    </row>
    <row r="21" spans="1:9" x14ac:dyDescent="0.25">
      <c r="A21" t="s">
        <v>16</v>
      </c>
      <c r="B21" s="18">
        <v>1788.5705783675739</v>
      </c>
      <c r="C21" s="18"/>
      <c r="D21" s="21"/>
      <c r="E21" s="21"/>
      <c r="F21" s="18"/>
      <c r="G21" s="21"/>
      <c r="H21" s="21"/>
      <c r="I21" s="21"/>
    </row>
    <row r="22" spans="1:9" x14ac:dyDescent="0.25">
      <c r="A22" t="s">
        <v>17</v>
      </c>
      <c r="B22" s="18">
        <v>92.688305970689512</v>
      </c>
      <c r="C22" s="18"/>
      <c r="D22" s="21"/>
      <c r="E22" s="21"/>
      <c r="F22" s="18"/>
      <c r="G22" s="21"/>
      <c r="H22" s="21"/>
      <c r="I22" s="21"/>
    </row>
    <row r="23" spans="1:9" x14ac:dyDescent="0.25">
      <c r="A23" t="s">
        <v>18</v>
      </c>
      <c r="B23" s="18">
        <v>155.26074888138839</v>
      </c>
      <c r="C23" s="18"/>
      <c r="D23" s="21"/>
      <c r="E23" s="21"/>
      <c r="F23" s="18"/>
      <c r="G23" s="21"/>
      <c r="H23" s="21"/>
      <c r="I23" s="21"/>
    </row>
    <row r="24" spans="1:9" x14ac:dyDescent="0.25">
      <c r="A24" t="s">
        <v>19</v>
      </c>
      <c r="B24" s="18">
        <v>778.15308574039295</v>
      </c>
      <c r="C24" s="18"/>
      <c r="D24" s="21"/>
      <c r="E24" s="21"/>
      <c r="F24" s="18"/>
      <c r="G24" s="21"/>
      <c r="H24" s="21"/>
      <c r="I24" s="21"/>
    </row>
    <row r="25" spans="1:9" x14ac:dyDescent="0.25">
      <c r="A25" t="s">
        <v>20</v>
      </c>
      <c r="B25" s="18">
        <v>59.601695990060257</v>
      </c>
      <c r="C25" s="18"/>
      <c r="D25" s="21"/>
      <c r="E25" s="21"/>
      <c r="F25" s="18"/>
      <c r="G25" s="21"/>
      <c r="H25" s="21"/>
      <c r="I25" s="21"/>
    </row>
    <row r="26" spans="1:9" x14ac:dyDescent="0.25">
      <c r="A26" t="s">
        <v>21</v>
      </c>
      <c r="B26" s="18">
        <v>210.9680602302966</v>
      </c>
      <c r="C26" s="18"/>
      <c r="D26" s="21"/>
      <c r="E26" s="21"/>
      <c r="F26" s="18"/>
      <c r="G26" s="21"/>
      <c r="H26" s="21"/>
      <c r="I26" s="21"/>
    </row>
    <row r="27" spans="1:9" x14ac:dyDescent="0.25">
      <c r="A27" t="s">
        <v>22</v>
      </c>
      <c r="B27" s="18">
        <v>1.0716724045159269</v>
      </c>
      <c r="C27" s="18"/>
      <c r="D27" s="21"/>
      <c r="E27" s="21"/>
      <c r="F27" s="18"/>
      <c r="G27" s="21"/>
      <c r="H27" s="21"/>
      <c r="I27" s="21"/>
    </row>
    <row r="28" spans="1:9" x14ac:dyDescent="0.25">
      <c r="A28" s="1" t="s">
        <v>23</v>
      </c>
      <c r="B28" s="19">
        <v>2566.1310375835478</v>
      </c>
      <c r="C28" s="19"/>
      <c r="D28" s="22"/>
      <c r="E28" s="22"/>
      <c r="F28" s="19"/>
      <c r="G28" s="22"/>
      <c r="H28" s="22"/>
      <c r="I28" s="22"/>
    </row>
    <row r="29" spans="1:9" x14ac:dyDescent="0.25">
      <c r="A29" t="s">
        <v>35</v>
      </c>
      <c r="B29" s="24">
        <v>53.7</v>
      </c>
    </row>
    <row r="30" spans="1:9" x14ac:dyDescent="0.25">
      <c r="A30" t="s">
        <v>36</v>
      </c>
      <c r="B30" s="24">
        <v>47</v>
      </c>
      <c r="C30" s="8"/>
      <c r="D30" s="8"/>
      <c r="E30" s="8"/>
      <c r="F30" s="8"/>
      <c r="G30" s="8"/>
      <c r="H30" s="8"/>
      <c r="I30" s="8"/>
    </row>
    <row r="31" spans="1:9" x14ac:dyDescent="0.25">
      <c r="A31" t="s">
        <v>37</v>
      </c>
      <c r="B31" s="24">
        <v>50</v>
      </c>
      <c r="C31" s="8"/>
      <c r="D31" s="8"/>
      <c r="E31" s="8"/>
      <c r="F31" s="8"/>
      <c r="G31" s="8"/>
      <c r="H31" s="8"/>
      <c r="I31" s="8"/>
    </row>
    <row r="32" spans="1:9" x14ac:dyDescent="0.25">
      <c r="A32" t="s">
        <v>43</v>
      </c>
      <c r="B32" s="24">
        <v>75</v>
      </c>
      <c r="C32" s="11"/>
      <c r="D32" s="11"/>
      <c r="E32" s="11"/>
      <c r="F32" s="11"/>
      <c r="G32" s="11"/>
      <c r="H32" s="11"/>
      <c r="I32" s="11"/>
    </row>
    <row r="33" spans="1:9" x14ac:dyDescent="0.25">
      <c r="A33" t="s">
        <v>33</v>
      </c>
      <c r="B33" s="23">
        <v>2030</v>
      </c>
      <c r="C33" s="23"/>
      <c r="D33" s="23"/>
      <c r="E33" s="23"/>
      <c r="F33" s="23"/>
      <c r="G33" s="23"/>
      <c r="H33" s="23"/>
      <c r="I33" s="23"/>
    </row>
    <row r="34" spans="1:9" x14ac:dyDescent="0.25">
      <c r="A34" t="s">
        <v>34</v>
      </c>
      <c r="B34" s="11">
        <v>2029</v>
      </c>
      <c r="C34" s="11"/>
      <c r="D34" s="11"/>
      <c r="E34" s="11"/>
      <c r="F34" s="11"/>
      <c r="G34" s="11"/>
      <c r="H34" s="11"/>
      <c r="I34" s="11"/>
    </row>
    <row r="35" spans="1:9" x14ac:dyDescent="0.25">
      <c r="A35" t="s">
        <v>42</v>
      </c>
      <c r="B35" s="23">
        <v>2025</v>
      </c>
      <c r="C35" s="23"/>
      <c r="D35" s="23"/>
      <c r="E35" s="23"/>
      <c r="F35" s="23"/>
      <c r="G35" s="23"/>
      <c r="H35" s="23"/>
      <c r="I35" s="23"/>
    </row>
    <row r="36" spans="1:9" x14ac:dyDescent="0.25">
      <c r="A36" t="s">
        <v>138</v>
      </c>
      <c r="B36" s="23">
        <v>2020</v>
      </c>
      <c r="C36" s="23"/>
      <c r="D36" s="23"/>
      <c r="E36" s="23"/>
      <c r="F36" s="23"/>
      <c r="G36" s="23"/>
      <c r="H36" s="23"/>
      <c r="I36" s="23"/>
    </row>
    <row r="37" spans="1:9" x14ac:dyDescent="0.25">
      <c r="A37" t="s">
        <v>139</v>
      </c>
      <c r="B37" s="23">
        <v>2020</v>
      </c>
      <c r="C37" s="23"/>
      <c r="D37" s="23"/>
      <c r="E37" s="23"/>
      <c r="F37" s="23"/>
      <c r="G37" s="23"/>
      <c r="H37" s="23"/>
      <c r="I37" s="23"/>
    </row>
    <row r="38" spans="1:9" x14ac:dyDescent="0.25">
      <c r="A38" t="s">
        <v>87</v>
      </c>
      <c r="B38" s="11">
        <v>2050</v>
      </c>
      <c r="C38" s="11"/>
      <c r="D38" s="11"/>
      <c r="E38" s="11"/>
      <c r="F38" s="11"/>
      <c r="G38" s="11"/>
      <c r="H38" s="11"/>
      <c r="I38" s="11"/>
    </row>
    <row r="39" spans="1:9" x14ac:dyDescent="0.25">
      <c r="A39" t="s">
        <v>88</v>
      </c>
      <c r="B39" s="11">
        <v>2060</v>
      </c>
      <c r="C39" s="11"/>
      <c r="D39" s="11"/>
      <c r="E39" s="11"/>
      <c r="F39" s="11"/>
      <c r="G39" s="11"/>
      <c r="H39" s="11"/>
      <c r="I39" s="11"/>
    </row>
    <row r="40" spans="1:9" x14ac:dyDescent="0.25">
      <c r="A40" t="s">
        <v>85</v>
      </c>
      <c r="B40" s="5">
        <v>1</v>
      </c>
      <c r="C40" s="5"/>
      <c r="D40" s="5"/>
      <c r="E40" s="5"/>
      <c r="F40" s="5"/>
      <c r="G40" s="5"/>
      <c r="H40" s="5"/>
      <c r="I40" s="5"/>
    </row>
    <row r="41" spans="1:9" x14ac:dyDescent="0.25">
      <c r="A41" t="s">
        <v>86</v>
      </c>
      <c r="B41" s="5">
        <v>1</v>
      </c>
      <c r="C41" s="5"/>
      <c r="D41" s="5"/>
      <c r="E41" s="5"/>
      <c r="F41" s="5"/>
      <c r="G41" s="5"/>
      <c r="H41" s="5"/>
      <c r="I41" s="5"/>
    </row>
    <row r="42" spans="1:9" x14ac:dyDescent="0.25">
      <c r="A42" t="s">
        <v>89</v>
      </c>
      <c r="B42" s="8">
        <v>0.04</v>
      </c>
      <c r="C42" s="8"/>
      <c r="D42" s="8"/>
      <c r="E42" s="8"/>
      <c r="F42" s="8"/>
      <c r="G42" s="8"/>
      <c r="H42" s="8"/>
      <c r="I42" s="8"/>
    </row>
    <row r="43" spans="1:9" x14ac:dyDescent="0.25">
      <c r="A43" t="s">
        <v>90</v>
      </c>
      <c r="B43" s="8">
        <v>0.03</v>
      </c>
      <c r="C43" s="8"/>
      <c r="D43" s="8"/>
      <c r="E43" s="8"/>
      <c r="F43" s="8"/>
      <c r="G43" s="8"/>
      <c r="H43" s="8"/>
      <c r="I43" s="8"/>
    </row>
    <row r="44" spans="1:9" x14ac:dyDescent="0.25">
      <c r="A44" t="s">
        <v>91</v>
      </c>
      <c r="B44" s="11">
        <v>40</v>
      </c>
      <c r="C44" s="11"/>
      <c r="D44" s="11"/>
      <c r="E44" s="11"/>
      <c r="F44" s="11"/>
      <c r="G44" s="11"/>
      <c r="H44" s="11"/>
      <c r="I44" s="11"/>
    </row>
    <row r="45" spans="1:9" x14ac:dyDescent="0.25">
      <c r="A45" t="s">
        <v>172</v>
      </c>
      <c r="B45" s="9">
        <v>1</v>
      </c>
      <c r="C45" s="9"/>
      <c r="D45" s="9"/>
      <c r="E45" s="9"/>
      <c r="F45" s="9"/>
      <c r="G45" s="9"/>
      <c r="H45" s="9"/>
      <c r="I45" s="9"/>
    </row>
    <row r="46" spans="1:9" x14ac:dyDescent="0.25">
      <c r="A46" t="s">
        <v>173</v>
      </c>
      <c r="B46" s="9">
        <v>1.0049999999999999</v>
      </c>
      <c r="C46" s="9"/>
      <c r="D46" s="9"/>
      <c r="E46" s="9"/>
      <c r="F46" s="9"/>
      <c r="G46" s="9"/>
      <c r="H46" s="9"/>
      <c r="I46" s="9"/>
    </row>
    <row r="47" spans="1:9" x14ac:dyDescent="0.25">
      <c r="A47" t="s">
        <v>38</v>
      </c>
      <c r="B47" s="23">
        <v>0</v>
      </c>
      <c r="C47" s="23"/>
      <c r="D47" s="23"/>
      <c r="E47" s="23"/>
      <c r="F47" s="23"/>
      <c r="G47" s="23"/>
      <c r="H47" s="23"/>
      <c r="I47" s="23"/>
    </row>
    <row r="48" spans="1:9" x14ac:dyDescent="0.25">
      <c r="A48" t="s">
        <v>39</v>
      </c>
      <c r="B48" s="11">
        <v>0</v>
      </c>
      <c r="C48" s="11"/>
      <c r="D48" s="11"/>
      <c r="E48" s="11"/>
      <c r="F48" s="11"/>
      <c r="G48" s="11"/>
      <c r="H48" s="11"/>
      <c r="I48" s="11"/>
    </row>
    <row r="49" spans="1:9" x14ac:dyDescent="0.25">
      <c r="A49" t="s">
        <v>56</v>
      </c>
      <c r="B49" s="11">
        <v>0</v>
      </c>
      <c r="C49" s="11"/>
      <c r="D49" s="11"/>
      <c r="E49" s="11"/>
      <c r="F49" s="11"/>
      <c r="G49" s="11"/>
      <c r="H49" s="11"/>
      <c r="I49" s="11"/>
    </row>
    <row r="50" spans="1:9" x14ac:dyDescent="0.25">
      <c r="A50" t="s">
        <v>57</v>
      </c>
      <c r="B50" s="11">
        <v>0</v>
      </c>
      <c r="C50" s="11"/>
      <c r="D50" s="11"/>
      <c r="E50" s="11"/>
      <c r="F50" s="11"/>
      <c r="G50" s="11"/>
      <c r="H50" s="11"/>
      <c r="I50" s="11"/>
    </row>
    <row r="51" spans="1:9" x14ac:dyDescent="0.25">
      <c r="A51" t="s">
        <v>40</v>
      </c>
      <c r="B51" s="10">
        <v>5.0000000000000001E-3</v>
      </c>
      <c r="C51" s="10"/>
      <c r="D51" s="10"/>
      <c r="E51" s="10"/>
      <c r="F51" s="10"/>
      <c r="G51" s="10"/>
      <c r="H51" s="10"/>
      <c r="I51" s="10"/>
    </row>
    <row r="52" spans="1:9" x14ac:dyDescent="0.25">
      <c r="A52" t="s">
        <v>41</v>
      </c>
      <c r="B52" s="9">
        <v>5.0000000000000001E-3</v>
      </c>
      <c r="C52" s="9"/>
      <c r="D52" s="9"/>
      <c r="E52" s="9"/>
      <c r="F52" s="9"/>
      <c r="G52" s="9"/>
      <c r="H52" s="9"/>
      <c r="I52" s="9"/>
    </row>
    <row r="53" spans="1:9" x14ac:dyDescent="0.25">
      <c r="A53" t="s">
        <v>58</v>
      </c>
      <c r="B53" s="9">
        <v>7.0000000000000001E-3</v>
      </c>
      <c r="C53" s="9"/>
      <c r="D53" s="9"/>
      <c r="E53" s="9"/>
      <c r="F53" s="9"/>
      <c r="G53" s="9"/>
      <c r="H53" s="9"/>
      <c r="I53" s="9"/>
    </row>
    <row r="54" spans="1:9" x14ac:dyDescent="0.25">
      <c r="A54" t="s">
        <v>211</v>
      </c>
      <c r="B54" s="17" t="s">
        <v>226</v>
      </c>
      <c r="C54" s="17"/>
      <c r="D54" s="17"/>
      <c r="E54" s="17"/>
      <c r="F54" s="17"/>
      <c r="G54" s="17"/>
      <c r="H54" s="17"/>
      <c r="I54" s="17"/>
    </row>
    <row r="55" spans="1:9" x14ac:dyDescent="0.25">
      <c r="A55" t="s">
        <v>44</v>
      </c>
      <c r="B55" s="9">
        <f>B6 /SUM(B5:B10)</f>
        <v>7.3297415570944643E-2</v>
      </c>
      <c r="C55" s="9"/>
      <c r="D55" s="9"/>
      <c r="E55" s="9"/>
      <c r="F55" s="9"/>
      <c r="G55" s="9"/>
      <c r="H55" s="9"/>
      <c r="I55" s="9"/>
    </row>
    <row r="56" spans="1:9" x14ac:dyDescent="0.25">
      <c r="A56" t="s">
        <v>45</v>
      </c>
      <c r="B56" s="9">
        <f>B13 /SUM(B12:B17)</f>
        <v>7.0483519477196152E-2</v>
      </c>
      <c r="C56" s="9"/>
      <c r="D56" s="9"/>
      <c r="E56" s="9"/>
      <c r="F56" s="9"/>
      <c r="G56" s="9"/>
      <c r="H56" s="9"/>
      <c r="I56" s="9"/>
    </row>
    <row r="57" spans="1:9" x14ac:dyDescent="0.25">
      <c r="A57" t="s">
        <v>46</v>
      </c>
      <c r="B57" s="9">
        <v>0.2</v>
      </c>
      <c r="C57" s="9"/>
      <c r="D57" s="9"/>
      <c r="E57" s="9"/>
      <c r="F57" s="9"/>
      <c r="G57" s="9"/>
      <c r="H57" s="9"/>
      <c r="I57" s="9"/>
    </row>
    <row r="58" spans="1:9" x14ac:dyDescent="0.25">
      <c r="A58" t="s">
        <v>47</v>
      </c>
      <c r="B58" s="9">
        <v>0.2</v>
      </c>
      <c r="C58" s="9"/>
      <c r="D58" s="9"/>
      <c r="E58" s="9"/>
      <c r="F58" s="9"/>
      <c r="G58" s="9"/>
      <c r="H58" s="9"/>
      <c r="I58" s="9"/>
    </row>
    <row r="59" spans="1:9" x14ac:dyDescent="0.25">
      <c r="A59" t="s">
        <v>66</v>
      </c>
      <c r="B59" s="9">
        <f>0.15/(0.11+0.15+1)</f>
        <v>0.11904761904761904</v>
      </c>
      <c r="C59" s="9"/>
      <c r="D59" s="9"/>
      <c r="E59" s="9"/>
      <c r="F59" s="9"/>
      <c r="G59" s="9"/>
      <c r="H59" s="9"/>
      <c r="I59" s="9"/>
    </row>
    <row r="60" spans="1:9" x14ac:dyDescent="0.25">
      <c r="A60" t="s">
        <v>48</v>
      </c>
      <c r="B60" s="9">
        <f>B5 /SUM(B5:B10)</f>
        <v>0.28183159332333407</v>
      </c>
      <c r="C60" s="9"/>
      <c r="D60" s="9"/>
      <c r="E60" s="9"/>
      <c r="F60" s="9"/>
      <c r="G60" s="9"/>
      <c r="H60" s="9"/>
      <c r="I60" s="9"/>
    </row>
    <row r="61" spans="1:9" x14ac:dyDescent="0.25">
      <c r="A61" t="s">
        <v>49</v>
      </c>
      <c r="B61" s="9">
        <f>B12 /SUM(B12:B17)</f>
        <v>0.26299878683482486</v>
      </c>
      <c r="C61" s="9"/>
      <c r="D61" s="9"/>
      <c r="E61" s="9"/>
      <c r="F61" s="9"/>
      <c r="G61" s="9"/>
      <c r="H61" s="9"/>
      <c r="I61" s="9"/>
    </row>
    <row r="62" spans="1:9" x14ac:dyDescent="0.25">
      <c r="A62" t="s">
        <v>50</v>
      </c>
      <c r="B62" s="9">
        <v>0.23</v>
      </c>
      <c r="C62" s="9"/>
      <c r="D62" s="9"/>
      <c r="E62" s="9"/>
      <c r="F62" s="9"/>
      <c r="G62" s="9"/>
      <c r="H62" s="9"/>
      <c r="I62" s="9"/>
    </row>
    <row r="63" spans="1:9" x14ac:dyDescent="0.25">
      <c r="A63" t="s">
        <v>51</v>
      </c>
      <c r="B63" s="9">
        <v>0.23</v>
      </c>
      <c r="C63" s="9"/>
      <c r="D63" s="9"/>
      <c r="E63" s="9"/>
      <c r="F63" s="9"/>
      <c r="G63" s="9"/>
      <c r="H63" s="9"/>
      <c r="I63" s="9"/>
    </row>
    <row r="64" spans="1:9" x14ac:dyDescent="0.25">
      <c r="A64" t="s">
        <v>68</v>
      </c>
      <c r="B64" s="9">
        <f>0.11/(0.11+0.15+1)</f>
        <v>8.7301587301587297E-2</v>
      </c>
      <c r="C64" s="9"/>
      <c r="D64" s="9"/>
      <c r="E64" s="9"/>
      <c r="F64" s="9"/>
      <c r="G64" s="9"/>
      <c r="H64" s="9"/>
      <c r="I64" s="9"/>
    </row>
    <row r="65" spans="1:9" x14ac:dyDescent="0.25">
      <c r="A65" t="s">
        <v>52</v>
      </c>
      <c r="B65" s="9">
        <f>SUM(B7:B10) /SUM(B5:B10)</f>
        <v>0.64487099110572144</v>
      </c>
      <c r="C65" s="9"/>
      <c r="D65" s="9"/>
      <c r="E65" s="9"/>
      <c r="F65" s="9"/>
      <c r="G65" s="9"/>
      <c r="H65" s="9"/>
      <c r="I65" s="9"/>
    </row>
    <row r="66" spans="1:9" x14ac:dyDescent="0.25">
      <c r="A66" t="s">
        <v>53</v>
      </c>
      <c r="B66" s="9">
        <f>SUM(B14:B17) /SUM(B12:B17)</f>
        <v>0.66651769368797886</v>
      </c>
      <c r="C66" s="9"/>
      <c r="D66" s="9"/>
      <c r="E66" s="9"/>
      <c r="F66" s="9"/>
      <c r="G66" s="9"/>
      <c r="H66" s="9"/>
      <c r="I66" s="9"/>
    </row>
    <row r="67" spans="1:9" x14ac:dyDescent="0.25">
      <c r="A67" t="s">
        <v>54</v>
      </c>
      <c r="B67" s="9">
        <v>0.56999999999999995</v>
      </c>
      <c r="C67" s="9"/>
      <c r="D67" s="9"/>
      <c r="E67" s="9"/>
      <c r="F67" s="9"/>
      <c r="G67" s="9"/>
      <c r="H67" s="9"/>
      <c r="I67" s="9"/>
    </row>
    <row r="68" spans="1:9" x14ac:dyDescent="0.25">
      <c r="A68" t="s">
        <v>55</v>
      </c>
      <c r="B68" s="9">
        <v>0.56999999999999995</v>
      </c>
      <c r="C68" s="9"/>
      <c r="D68" s="9"/>
      <c r="E68" s="9"/>
      <c r="F68" s="9"/>
      <c r="G68" s="9"/>
      <c r="H68" s="9"/>
      <c r="I68" s="9"/>
    </row>
    <row r="69" spans="1:9" x14ac:dyDescent="0.25">
      <c r="A69" t="s">
        <v>67</v>
      </c>
      <c r="B69" s="9">
        <f>1/(0.11+0.15+1)</f>
        <v>0.79365079365079361</v>
      </c>
      <c r="C69" s="9"/>
      <c r="D69" s="9"/>
      <c r="E69" s="9"/>
      <c r="F69" s="9"/>
      <c r="G69" s="9"/>
      <c r="H69" s="9"/>
      <c r="I69" s="9"/>
    </row>
    <row r="70" spans="1:9" x14ac:dyDescent="0.25">
      <c r="A70" t="s">
        <v>171</v>
      </c>
      <c r="B70" s="8">
        <v>1</v>
      </c>
      <c r="C70" s="8"/>
      <c r="D70" s="8"/>
      <c r="E70" s="8"/>
      <c r="F70" s="8"/>
      <c r="G70" s="8"/>
      <c r="H70" s="8"/>
      <c r="I70" s="8"/>
    </row>
    <row r="71" spans="1:9" x14ac:dyDescent="0.25">
      <c r="A71" t="s">
        <v>59</v>
      </c>
      <c r="B71" s="8">
        <v>-0.46</v>
      </c>
      <c r="C71" s="8"/>
      <c r="D71" s="8"/>
      <c r="E71" s="8"/>
      <c r="F71" s="8"/>
      <c r="G71" s="8"/>
      <c r="H71" s="8"/>
      <c r="I71" s="8"/>
    </row>
    <row r="72" spans="1:9" x14ac:dyDescent="0.25">
      <c r="A72" t="s">
        <v>63</v>
      </c>
      <c r="B72" s="8">
        <v>-0.46</v>
      </c>
      <c r="C72" s="8"/>
      <c r="D72" s="8"/>
      <c r="E72" s="8"/>
      <c r="F72" s="8"/>
      <c r="G72" s="8"/>
      <c r="H72" s="8"/>
      <c r="I72" s="8"/>
    </row>
    <row r="73" spans="1:9" x14ac:dyDescent="0.25">
      <c r="A73" t="s">
        <v>60</v>
      </c>
      <c r="B73" s="8">
        <v>-0.34</v>
      </c>
      <c r="C73" s="8"/>
      <c r="D73" s="8"/>
      <c r="E73" s="8"/>
      <c r="F73" s="8"/>
      <c r="G73" s="8"/>
      <c r="H73" s="8"/>
      <c r="I73" s="8"/>
    </row>
    <row r="74" spans="1:9" x14ac:dyDescent="0.25">
      <c r="A74" t="s">
        <v>64</v>
      </c>
      <c r="B74" s="8">
        <v>-0.34</v>
      </c>
      <c r="C74" s="8"/>
      <c r="D74" s="8"/>
      <c r="E74" s="8"/>
      <c r="F74" s="8"/>
      <c r="G74" s="8"/>
      <c r="H74" s="8"/>
      <c r="I74" s="8"/>
    </row>
    <row r="75" spans="1:9" x14ac:dyDescent="0.25">
      <c r="A75" t="s">
        <v>61</v>
      </c>
      <c r="B75" s="8">
        <v>-0.56999999999999995</v>
      </c>
      <c r="C75" s="8"/>
      <c r="D75" s="8"/>
      <c r="E75" s="8"/>
      <c r="F75" s="8"/>
      <c r="G75" s="8"/>
      <c r="H75" s="8"/>
      <c r="I75" s="8"/>
    </row>
    <row r="76" spans="1:9" x14ac:dyDescent="0.25">
      <c r="A76" t="s">
        <v>65</v>
      </c>
      <c r="B76" s="8">
        <v>-0.56999999999999995</v>
      </c>
      <c r="C76" s="8"/>
      <c r="D76" s="8"/>
      <c r="E76" s="8"/>
      <c r="F76" s="8"/>
      <c r="G76" s="8"/>
      <c r="H76" s="8"/>
      <c r="I76" s="8"/>
    </row>
    <row r="77" spans="1:9" x14ac:dyDescent="0.25">
      <c r="A77" t="s">
        <v>62</v>
      </c>
      <c r="B77" s="8">
        <v>-0.46</v>
      </c>
      <c r="C77" s="8"/>
      <c r="D77" s="8"/>
      <c r="E77" s="8"/>
      <c r="F77" s="8"/>
      <c r="G77" s="8"/>
      <c r="H77" s="8"/>
      <c r="I77" s="8"/>
    </row>
    <row r="78" spans="1:9" x14ac:dyDescent="0.25">
      <c r="A78" t="s">
        <v>126</v>
      </c>
      <c r="B78" s="11">
        <v>470</v>
      </c>
      <c r="C78" s="11"/>
      <c r="D78" s="11"/>
      <c r="E78" s="11"/>
      <c r="F78" s="11"/>
      <c r="G78" s="11"/>
      <c r="H78" s="11"/>
      <c r="I78" s="11"/>
    </row>
    <row r="79" spans="1:9" x14ac:dyDescent="0.25">
      <c r="A79" t="s">
        <v>127</v>
      </c>
      <c r="B79" s="11">
        <v>85</v>
      </c>
      <c r="C79" s="11"/>
      <c r="D79" s="11"/>
      <c r="E79" s="11"/>
      <c r="F79" s="11"/>
      <c r="G79" s="11"/>
      <c r="H79" s="11"/>
      <c r="I79" s="11"/>
    </row>
    <row r="80" spans="1:9" x14ac:dyDescent="0.25">
      <c r="A80" t="s">
        <v>129</v>
      </c>
      <c r="B80" s="11">
        <v>70</v>
      </c>
      <c r="C80" s="11"/>
      <c r="D80" s="11"/>
      <c r="E80" s="11"/>
      <c r="F80" s="11"/>
      <c r="G80" s="11"/>
      <c r="H80" s="11"/>
      <c r="I80" s="11"/>
    </row>
    <row r="81" spans="1:9" x14ac:dyDescent="0.25">
      <c r="A81" t="s">
        <v>125</v>
      </c>
      <c r="B81" s="11">
        <v>470</v>
      </c>
      <c r="C81" s="11"/>
      <c r="D81" s="11"/>
      <c r="E81" s="11"/>
      <c r="F81" s="11"/>
      <c r="G81" s="11"/>
      <c r="H81" s="11"/>
      <c r="I81" s="11"/>
    </row>
    <row r="82" spans="1:9" x14ac:dyDescent="0.25">
      <c r="A82" t="s">
        <v>128</v>
      </c>
      <c r="B82" s="11">
        <v>85</v>
      </c>
      <c r="C82" s="11"/>
      <c r="D82" s="11"/>
      <c r="E82" s="11"/>
      <c r="F82" s="11"/>
      <c r="G82" s="11"/>
      <c r="H82" s="11"/>
      <c r="I82" s="11"/>
    </row>
    <row r="83" spans="1:9" x14ac:dyDescent="0.25">
      <c r="A83" t="s">
        <v>130</v>
      </c>
      <c r="B83" s="11">
        <v>70</v>
      </c>
      <c r="C83" s="11"/>
      <c r="D83" s="11"/>
      <c r="E83" s="11"/>
      <c r="F83" s="11"/>
      <c r="G83" s="11"/>
      <c r="H83" s="11"/>
      <c r="I83" s="11"/>
    </row>
    <row r="84" spans="1:9" x14ac:dyDescent="0.25">
      <c r="A84" t="s">
        <v>131</v>
      </c>
      <c r="B84">
        <v>530</v>
      </c>
    </row>
    <row r="85" spans="1:9" x14ac:dyDescent="0.25">
      <c r="A85" t="s">
        <v>133</v>
      </c>
      <c r="B85">
        <v>229</v>
      </c>
    </row>
    <row r="86" spans="1:9" x14ac:dyDescent="0.25">
      <c r="A86" t="s">
        <v>135</v>
      </c>
      <c r="B86">
        <v>135</v>
      </c>
    </row>
    <row r="87" spans="1:9" x14ac:dyDescent="0.25">
      <c r="A87" t="s">
        <v>132</v>
      </c>
      <c r="B87">
        <v>530</v>
      </c>
    </row>
    <row r="88" spans="1:9" x14ac:dyDescent="0.25">
      <c r="A88" t="s">
        <v>134</v>
      </c>
      <c r="B88">
        <v>229</v>
      </c>
    </row>
    <row r="89" spans="1:9" x14ac:dyDescent="0.25">
      <c r="A89" t="s">
        <v>136</v>
      </c>
      <c r="B89">
        <v>135</v>
      </c>
    </row>
    <row r="90" spans="1:9" x14ac:dyDescent="0.25">
      <c r="A90" t="s">
        <v>137</v>
      </c>
      <c r="B90" s="11">
        <v>754</v>
      </c>
      <c r="C90" s="11"/>
      <c r="D90" s="11"/>
      <c r="E90" s="11"/>
      <c r="F90" s="11"/>
      <c r="G90" s="11"/>
      <c r="H90" s="11"/>
      <c r="I90" s="11"/>
    </row>
    <row r="91" spans="1:9" x14ac:dyDescent="0.25">
      <c r="A91" t="s">
        <v>69</v>
      </c>
      <c r="B91" s="8">
        <v>0.37</v>
      </c>
      <c r="C91" s="8"/>
      <c r="D91" s="8"/>
      <c r="E91" s="8"/>
      <c r="F91" s="8"/>
      <c r="G91" s="8"/>
      <c r="H91" s="8"/>
      <c r="I91" s="8"/>
    </row>
    <row r="92" spans="1:9" x14ac:dyDescent="0.25">
      <c r="A92" t="s">
        <v>70</v>
      </c>
      <c r="B92" s="8">
        <v>0.25</v>
      </c>
      <c r="C92" s="8"/>
      <c r="D92" s="8"/>
      <c r="E92" s="8"/>
      <c r="F92" s="8"/>
      <c r="G92" s="8"/>
      <c r="H92" s="8"/>
      <c r="I92" s="8"/>
    </row>
    <row r="93" spans="1:9" x14ac:dyDescent="0.25">
      <c r="A93" t="s">
        <v>71</v>
      </c>
      <c r="B93" s="8">
        <v>0.42</v>
      </c>
      <c r="C93" s="8"/>
      <c r="D93" s="8"/>
      <c r="E93" s="8"/>
      <c r="F93" s="8"/>
      <c r="G93" s="8"/>
      <c r="H93" s="8"/>
      <c r="I93" s="8"/>
    </row>
    <row r="94" spans="1:9" x14ac:dyDescent="0.25">
      <c r="A94" t="s">
        <v>72</v>
      </c>
      <c r="B94" s="8">
        <v>0.63</v>
      </c>
      <c r="C94" s="8"/>
      <c r="D94" s="8"/>
      <c r="E94" s="8"/>
      <c r="F94" s="8"/>
      <c r="G94" s="8"/>
      <c r="H94" s="8"/>
      <c r="I94" s="8"/>
    </row>
    <row r="95" spans="1:9" x14ac:dyDescent="0.25">
      <c r="A95" t="s">
        <v>73</v>
      </c>
      <c r="B95" s="8">
        <v>5.7000000000000002E-2</v>
      </c>
      <c r="C95" s="8"/>
      <c r="D95" s="8"/>
      <c r="E95" s="8"/>
      <c r="F95" s="8"/>
      <c r="G95" s="8"/>
      <c r="H95" s="8"/>
      <c r="I95" s="8"/>
    </row>
    <row r="96" spans="1:9" x14ac:dyDescent="0.25">
      <c r="A96" t="s">
        <v>74</v>
      </c>
      <c r="B96" s="8">
        <v>0.25</v>
      </c>
      <c r="C96" s="8"/>
      <c r="D96" s="8"/>
      <c r="E96" s="8"/>
      <c r="F96" s="8"/>
      <c r="G96" s="8"/>
      <c r="H96" s="8"/>
      <c r="I96" s="8"/>
    </row>
    <row r="97" spans="1:9" x14ac:dyDescent="0.25">
      <c r="A97" t="s">
        <v>75</v>
      </c>
      <c r="B97" s="8">
        <v>0.22500000000000001</v>
      </c>
      <c r="C97" s="8"/>
      <c r="D97" s="8"/>
      <c r="E97" s="8"/>
      <c r="F97" s="8"/>
      <c r="G97" s="8"/>
      <c r="H97" s="8"/>
      <c r="I97" s="8"/>
    </row>
    <row r="98" spans="1:9" x14ac:dyDescent="0.25">
      <c r="A98" t="s">
        <v>76</v>
      </c>
      <c r="B98" s="8">
        <v>0.63</v>
      </c>
      <c r="C98" s="8"/>
      <c r="D98" s="8"/>
      <c r="E98" s="8"/>
      <c r="F98" s="8"/>
      <c r="G98" s="8"/>
      <c r="H98" s="8"/>
      <c r="I98" s="8"/>
    </row>
    <row r="99" spans="1:9" x14ac:dyDescent="0.25">
      <c r="A99" t="s">
        <v>77</v>
      </c>
      <c r="B99" s="8">
        <v>1.96</v>
      </c>
      <c r="C99" s="8"/>
      <c r="D99" s="8"/>
      <c r="E99" s="8"/>
      <c r="F99" s="8"/>
      <c r="G99" s="8"/>
      <c r="H99" s="8"/>
      <c r="I99" s="8"/>
    </row>
    <row r="100" spans="1:9" x14ac:dyDescent="0.25">
      <c r="A100" t="s">
        <v>78</v>
      </c>
      <c r="B100" s="8">
        <v>1.28</v>
      </c>
      <c r="C100" s="8"/>
      <c r="D100" s="8"/>
      <c r="E100" s="8"/>
      <c r="F100" s="8"/>
      <c r="G100" s="8"/>
      <c r="H100" s="8"/>
      <c r="I100" s="8"/>
    </row>
    <row r="101" spans="1:9" x14ac:dyDescent="0.25">
      <c r="A101" t="s">
        <v>79</v>
      </c>
      <c r="B101" s="8">
        <v>1.52</v>
      </c>
      <c r="C101" s="8"/>
      <c r="D101" s="8"/>
      <c r="E101" s="8"/>
      <c r="F101" s="8"/>
      <c r="G101" s="8"/>
      <c r="H101" s="8"/>
      <c r="I101" s="8"/>
    </row>
    <row r="102" spans="1:9" x14ac:dyDescent="0.25">
      <c r="A102" t="s">
        <v>80</v>
      </c>
      <c r="B102" s="8">
        <v>0</v>
      </c>
      <c r="C102" s="8"/>
      <c r="D102" s="8"/>
      <c r="E102" s="8"/>
      <c r="F102" s="8"/>
      <c r="G102" s="8"/>
      <c r="H102" s="8"/>
      <c r="I102" s="8"/>
    </row>
    <row r="103" spans="1:9" x14ac:dyDescent="0.25">
      <c r="A103" t="s">
        <v>81</v>
      </c>
      <c r="B103" s="8">
        <v>1.96</v>
      </c>
      <c r="C103" s="8"/>
      <c r="D103" s="8"/>
      <c r="E103" s="8"/>
      <c r="F103" s="8"/>
      <c r="G103" s="8"/>
      <c r="H103" s="8"/>
      <c r="I103" s="8"/>
    </row>
    <row r="104" spans="1:9" x14ac:dyDescent="0.25">
      <c r="A104" t="s">
        <v>82</v>
      </c>
      <c r="B104" s="8">
        <v>1.28</v>
      </c>
      <c r="C104" s="8"/>
      <c r="D104" s="8"/>
      <c r="E104" s="8"/>
      <c r="F104" s="8"/>
      <c r="G104" s="8"/>
      <c r="H104" s="8"/>
      <c r="I104" s="8"/>
    </row>
    <row r="105" spans="1:9" x14ac:dyDescent="0.25">
      <c r="A105" t="s">
        <v>83</v>
      </c>
      <c r="B105" s="8">
        <v>1.52</v>
      </c>
      <c r="C105" s="8"/>
      <c r="D105" s="8"/>
      <c r="E105" s="8"/>
      <c r="F105" s="8"/>
      <c r="G105" s="8"/>
      <c r="H105" s="8"/>
      <c r="I105" s="8"/>
    </row>
    <row r="106" spans="1:9" x14ac:dyDescent="0.25">
      <c r="A106" t="s">
        <v>84</v>
      </c>
      <c r="B106" s="8">
        <v>0</v>
      </c>
      <c r="C106" s="8"/>
      <c r="D106" s="8"/>
      <c r="E106" s="8"/>
      <c r="F106" s="8"/>
      <c r="G106" s="8"/>
      <c r="H106" s="8"/>
      <c r="I106" s="8"/>
    </row>
    <row r="107" spans="1:9" x14ac:dyDescent="0.25">
      <c r="A107" t="s">
        <v>93</v>
      </c>
      <c r="B107" s="11">
        <v>8296</v>
      </c>
      <c r="C107" s="11"/>
      <c r="D107" s="11"/>
      <c r="E107" s="11"/>
      <c r="F107" s="11"/>
      <c r="G107" s="11"/>
      <c r="H107" s="11"/>
      <c r="I107" s="11"/>
    </row>
    <row r="118" spans="1:1" x14ac:dyDescent="0.25">
      <c r="A118" s="4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</sheetData>
  <pageMargins left="0.7" right="0.7" top="0.75" bottom="0.75" header="0.3" footer="0.3"/>
  <pageSetup paperSize="8" orientation="landscape" r:id="rId1"/>
  <headerFooter>
    <oddFooter>&amp;C_x000D_&amp;1#&amp;"Verdana"&amp;7&amp;K000000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25A7-BB1C-4057-99BB-6826A9E897D0}">
  <dimension ref="B3:F46"/>
  <sheetViews>
    <sheetView topLeftCell="A13" workbookViewId="0">
      <selection activeCell="C32" sqref="C32"/>
    </sheetView>
  </sheetViews>
  <sheetFormatPr baseColWidth="10" defaultRowHeight="15" x14ac:dyDescent="0.25"/>
  <cols>
    <col min="2" max="2" width="71.5703125" customWidth="1"/>
    <col min="3" max="3" width="122.42578125" customWidth="1"/>
  </cols>
  <sheetData>
    <row r="3" spans="2:4" x14ac:dyDescent="0.25">
      <c r="B3" t="s">
        <v>97</v>
      </c>
      <c r="C3" s="12" t="s">
        <v>95</v>
      </c>
    </row>
    <row r="4" spans="2:4" x14ac:dyDescent="0.25">
      <c r="B4" t="s">
        <v>94</v>
      </c>
      <c r="C4" t="s">
        <v>122</v>
      </c>
    </row>
    <row r="5" spans="2:4" x14ac:dyDescent="0.25">
      <c r="B5" t="s">
        <v>98</v>
      </c>
      <c r="C5" t="s">
        <v>121</v>
      </c>
    </row>
    <row r="6" spans="2:4" x14ac:dyDescent="0.25">
      <c r="B6" t="s">
        <v>99</v>
      </c>
      <c r="C6" t="s">
        <v>96</v>
      </c>
    </row>
    <row r="7" spans="2:4" x14ac:dyDescent="0.25">
      <c r="B7" t="s">
        <v>100</v>
      </c>
      <c r="C7" s="12" t="s">
        <v>145</v>
      </c>
    </row>
    <row r="8" spans="2:4" x14ac:dyDescent="0.25">
      <c r="B8" t="s">
        <v>101</v>
      </c>
      <c r="C8" s="12" t="s">
        <v>104</v>
      </c>
    </row>
    <row r="9" spans="2:4" x14ac:dyDescent="0.25">
      <c r="B9" t="s">
        <v>102</v>
      </c>
      <c r="C9" s="12" t="s">
        <v>144</v>
      </c>
    </row>
    <row r="10" spans="2:4" x14ac:dyDescent="0.25">
      <c r="B10" t="s">
        <v>103</v>
      </c>
      <c r="C10" s="12" t="s">
        <v>104</v>
      </c>
    </row>
    <row r="11" spans="2:4" x14ac:dyDescent="0.25">
      <c r="B11" s="12" t="s">
        <v>105</v>
      </c>
      <c r="C11" s="12" t="s">
        <v>140</v>
      </c>
      <c r="D11" t="s">
        <v>150</v>
      </c>
    </row>
    <row r="12" spans="2:4" x14ac:dyDescent="0.25">
      <c r="B12" s="12" t="s">
        <v>106</v>
      </c>
      <c r="C12" s="12" t="s">
        <v>141</v>
      </c>
    </row>
    <row r="13" spans="2:4" x14ac:dyDescent="0.25">
      <c r="B13" s="12" t="s">
        <v>107</v>
      </c>
      <c r="C13" s="12" t="s">
        <v>142</v>
      </c>
    </row>
    <row r="14" spans="2:4" x14ac:dyDescent="0.25">
      <c r="B14" s="12" t="s">
        <v>108</v>
      </c>
      <c r="C14" s="12" t="s">
        <v>143</v>
      </c>
    </row>
    <row r="15" spans="2:4" x14ac:dyDescent="0.25">
      <c r="B15" s="12" t="s">
        <v>109</v>
      </c>
      <c r="C15" s="13" t="s">
        <v>151</v>
      </c>
      <c r="D15" t="s">
        <v>152</v>
      </c>
    </row>
    <row r="16" spans="2:4" x14ac:dyDescent="0.25">
      <c r="B16" s="12" t="s">
        <v>110</v>
      </c>
      <c r="C16" s="12" t="s">
        <v>123</v>
      </c>
      <c r="D16">
        <v>0.25</v>
      </c>
    </row>
    <row r="17" spans="2:4" x14ac:dyDescent="0.25">
      <c r="B17" s="12" t="s">
        <v>111</v>
      </c>
      <c r="C17" s="13" t="s">
        <v>153</v>
      </c>
      <c r="D17" t="s">
        <v>154</v>
      </c>
    </row>
    <row r="18" spans="2:4" x14ac:dyDescent="0.25">
      <c r="B18" s="12" t="s">
        <v>112</v>
      </c>
      <c r="C18" s="12" t="s">
        <v>124</v>
      </c>
      <c r="D18">
        <v>0.61</v>
      </c>
    </row>
    <row r="19" spans="2:4" x14ac:dyDescent="0.25">
      <c r="B19" s="12" t="s">
        <v>113</v>
      </c>
      <c r="C19" s="12" t="s">
        <v>146</v>
      </c>
    </row>
    <row r="20" spans="2:4" x14ac:dyDescent="0.25">
      <c r="B20" s="12" t="s">
        <v>114</v>
      </c>
      <c r="C20" s="12" t="s">
        <v>147</v>
      </c>
    </row>
    <row r="21" spans="2:4" x14ac:dyDescent="0.25">
      <c r="B21" s="12" t="s">
        <v>115</v>
      </c>
      <c r="C21" s="12" t="s">
        <v>148</v>
      </c>
    </row>
    <row r="22" spans="2:4" x14ac:dyDescent="0.25">
      <c r="B22" s="12" t="s">
        <v>116</v>
      </c>
      <c r="C22" s="12" t="s">
        <v>149</v>
      </c>
    </row>
    <row r="23" spans="2:4" x14ac:dyDescent="0.25">
      <c r="B23" s="12" t="s">
        <v>117</v>
      </c>
      <c r="C23" s="12" t="s">
        <v>155</v>
      </c>
      <c r="D23" t="s">
        <v>156</v>
      </c>
    </row>
    <row r="24" spans="2:4" x14ac:dyDescent="0.25">
      <c r="B24" s="12" t="s">
        <v>118</v>
      </c>
      <c r="C24" t="s">
        <v>124</v>
      </c>
    </row>
    <row r="25" spans="2:4" x14ac:dyDescent="0.25">
      <c r="B25" s="12" t="s">
        <v>119</v>
      </c>
      <c r="C25" t="s">
        <v>124</v>
      </c>
    </row>
    <row r="26" spans="2:4" x14ac:dyDescent="0.25">
      <c r="B26" s="12" t="s">
        <v>120</v>
      </c>
      <c r="C26" t="s">
        <v>124</v>
      </c>
    </row>
    <row r="27" spans="2:4" x14ac:dyDescent="0.25">
      <c r="B27" t="s">
        <v>87</v>
      </c>
      <c r="C27" t="s">
        <v>157</v>
      </c>
    </row>
    <row r="28" spans="2:4" x14ac:dyDescent="0.25">
      <c r="B28" t="s">
        <v>88</v>
      </c>
      <c r="C28" t="s">
        <v>157</v>
      </c>
    </row>
    <row r="29" spans="2:4" x14ac:dyDescent="0.25">
      <c r="B29" t="s">
        <v>85</v>
      </c>
      <c r="C29" t="s">
        <v>158</v>
      </c>
    </row>
    <row r="30" spans="2:4" x14ac:dyDescent="0.25">
      <c r="B30" t="s">
        <v>86</v>
      </c>
      <c r="C30" t="s">
        <v>158</v>
      </c>
    </row>
    <row r="31" spans="2:4" x14ac:dyDescent="0.25">
      <c r="B31" t="s">
        <v>93</v>
      </c>
    </row>
    <row r="32" spans="2:4" x14ac:dyDescent="0.25">
      <c r="B32" t="s">
        <v>160</v>
      </c>
      <c r="C32" s="13" t="s">
        <v>159</v>
      </c>
      <c r="D32">
        <v>53.7</v>
      </c>
    </row>
    <row r="33" spans="2:6" x14ac:dyDescent="0.25">
      <c r="B33" t="s">
        <v>161</v>
      </c>
      <c r="C33" s="13" t="s">
        <v>170</v>
      </c>
      <c r="D33">
        <v>58.7</v>
      </c>
    </row>
    <row r="34" spans="2:6" x14ac:dyDescent="0.25">
      <c r="B34" t="s">
        <v>25</v>
      </c>
      <c r="C34" s="13" t="s">
        <v>162</v>
      </c>
      <c r="D34">
        <v>60.6</v>
      </c>
    </row>
    <row r="35" spans="2:6" x14ac:dyDescent="0.25">
      <c r="B35" t="s">
        <v>163</v>
      </c>
      <c r="C35" s="13" t="s">
        <v>164</v>
      </c>
      <c r="D35">
        <v>24.6</v>
      </c>
    </row>
    <row r="36" spans="2:6" x14ac:dyDescent="0.25">
      <c r="B36" t="s">
        <v>26</v>
      </c>
      <c r="C36" s="13" t="s">
        <v>165</v>
      </c>
      <c r="D36">
        <v>16.600000000000001</v>
      </c>
      <c r="F36" t="s">
        <v>169</v>
      </c>
    </row>
    <row r="37" spans="2:6" x14ac:dyDescent="0.25">
      <c r="B37" t="s">
        <v>27</v>
      </c>
      <c r="C37" s="13" t="s">
        <v>166</v>
      </c>
      <c r="D37">
        <v>18.7</v>
      </c>
      <c r="F37" t="s">
        <v>169</v>
      </c>
    </row>
    <row r="38" spans="2:6" x14ac:dyDescent="0.25">
      <c r="B38" t="s">
        <v>24</v>
      </c>
      <c r="C38" s="13" t="s">
        <v>168</v>
      </c>
      <c r="D38">
        <v>20.399999999999999</v>
      </c>
      <c r="E38">
        <v>15</v>
      </c>
    </row>
    <row r="39" spans="2:6" x14ac:dyDescent="0.25">
      <c r="B39" t="s">
        <v>28</v>
      </c>
      <c r="C39" s="13" t="s">
        <v>167</v>
      </c>
      <c r="D39">
        <v>10.199999999999999</v>
      </c>
    </row>
    <row r="40" spans="2:6" x14ac:dyDescent="0.25">
      <c r="B40" t="s">
        <v>59</v>
      </c>
      <c r="C40" s="13" t="s">
        <v>174</v>
      </c>
      <c r="D40" s="8">
        <v>-0.46</v>
      </c>
      <c r="E40" t="s">
        <v>176</v>
      </c>
    </row>
    <row r="41" spans="2:6" x14ac:dyDescent="0.25">
      <c r="B41" t="s">
        <v>63</v>
      </c>
      <c r="C41" s="13" t="s">
        <v>174</v>
      </c>
      <c r="D41" s="8">
        <v>-0.46</v>
      </c>
    </row>
    <row r="42" spans="2:6" x14ac:dyDescent="0.25">
      <c r="B42" t="s">
        <v>60</v>
      </c>
      <c r="C42" s="13" t="s">
        <v>174</v>
      </c>
      <c r="D42" s="8">
        <v>-0.34</v>
      </c>
    </row>
    <row r="43" spans="2:6" x14ac:dyDescent="0.25">
      <c r="B43" t="s">
        <v>64</v>
      </c>
      <c r="C43" s="13" t="s">
        <v>174</v>
      </c>
      <c r="D43" s="8">
        <v>-0.34</v>
      </c>
    </row>
    <row r="44" spans="2:6" x14ac:dyDescent="0.25">
      <c r="B44" t="s">
        <v>61</v>
      </c>
      <c r="C44" s="13" t="s">
        <v>174</v>
      </c>
      <c r="D44" s="8">
        <v>-0.56999999999999995</v>
      </c>
    </row>
    <row r="45" spans="2:6" x14ac:dyDescent="0.25">
      <c r="B45" t="s">
        <v>65</v>
      </c>
      <c r="C45" s="13" t="s">
        <v>174</v>
      </c>
      <c r="D45" s="8">
        <v>-0.56999999999999995</v>
      </c>
    </row>
    <row r="46" spans="2:6" x14ac:dyDescent="0.25">
      <c r="B46" t="s">
        <v>62</v>
      </c>
      <c r="C46" s="13" t="s">
        <v>174</v>
      </c>
      <c r="D46" s="8">
        <v>-0.46</v>
      </c>
      <c r="E46" t="s">
        <v>175</v>
      </c>
    </row>
  </sheetData>
  <hyperlinks>
    <hyperlink ref="C15" r:id="rId1" xr:uid="{9712CBD6-C0D1-4268-9211-39FB2F69B0BA}"/>
    <hyperlink ref="C17" r:id="rId2" xr:uid="{FB24E8A3-89CE-4434-A835-C1E1D9438347}"/>
    <hyperlink ref="C32" r:id="rId3" xr:uid="{1ED59E7D-9CE9-47AE-908E-8598075D3AD2}"/>
    <hyperlink ref="C33" r:id="rId4" xr:uid="{D1DAD406-21D7-4D43-9A20-EEE27DB93C8F}"/>
    <hyperlink ref="C34" r:id="rId5" xr:uid="{F3AD91FA-A986-42C9-9F72-FECC737F4F87}"/>
    <hyperlink ref="C35" r:id="rId6" xr:uid="{9E1C1893-DB04-4DA3-9981-E03DDA2C480A}"/>
    <hyperlink ref="C36" r:id="rId7" xr:uid="{86D5959F-AF21-4816-AE3D-FECE95EBBF3A}"/>
    <hyperlink ref="C37" r:id="rId8" xr:uid="{A354E42C-CA3F-4785-A8DD-0CA8F37FB0D7}"/>
    <hyperlink ref="C39" r:id="rId9" xr:uid="{699E3FC0-1D52-4B6C-8514-DAD7F606A312}"/>
    <hyperlink ref="C40" r:id="rId10" xr:uid="{D8CBC771-8F3A-4999-9558-700FEFCA9F04}"/>
    <hyperlink ref="C41:C46" r:id="rId11" display="https://www.moreforsk.no/publikasjoner/rapporter/transportokonomi/nye-tidsverdier-i-samfunnsokonomiske-beregninger-alternative-vurderinger-basert-pa-analyser-av-to-vegprosjekter/1094/3425/" xr:uid="{D5C0237D-0164-4CA1-855F-7C65AEF818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3F24-4FA3-4DBE-8EA0-3FD7549FA89F}">
  <dimension ref="A1:B28"/>
  <sheetViews>
    <sheetView topLeftCell="A15" workbookViewId="0">
      <selection activeCell="B27" sqref="B27"/>
    </sheetView>
  </sheetViews>
  <sheetFormatPr baseColWidth="10" defaultRowHeight="15" x14ac:dyDescent="0.25"/>
  <sheetData>
    <row r="1" spans="1:2" x14ac:dyDescent="0.25">
      <c r="A1" s="6" t="s">
        <v>92</v>
      </c>
      <c r="B1" s="6" t="s">
        <v>32</v>
      </c>
    </row>
    <row r="2" spans="1:2" x14ac:dyDescent="0.25">
      <c r="A2" s="7">
        <v>2001</v>
      </c>
      <c r="B2" s="7">
        <v>1.03</v>
      </c>
    </row>
    <row r="3" spans="1:2" x14ac:dyDescent="0.25">
      <c r="A3" s="7">
        <v>2002</v>
      </c>
      <c r="B3" s="7">
        <v>1.0129999999999999</v>
      </c>
    </row>
    <row r="4" spans="1:2" x14ac:dyDescent="0.25">
      <c r="A4" s="7">
        <v>2003</v>
      </c>
      <c r="B4" s="7">
        <v>1.0249999999999999</v>
      </c>
    </row>
    <row r="5" spans="1:2" x14ac:dyDescent="0.25">
      <c r="A5" s="7">
        <v>2004</v>
      </c>
      <c r="B5" s="7">
        <v>1.004</v>
      </c>
    </row>
    <row r="6" spans="1:2" x14ac:dyDescent="0.25">
      <c r="A6" s="7">
        <v>2005</v>
      </c>
      <c r="B6" s="7">
        <v>1.016</v>
      </c>
    </row>
    <row r="7" spans="1:2" x14ac:dyDescent="0.25">
      <c r="A7" s="7">
        <v>2006</v>
      </c>
      <c r="B7" s="7">
        <v>1.0229999999999999</v>
      </c>
    </row>
    <row r="8" spans="1:2" x14ac:dyDescent="0.25">
      <c r="A8" s="7">
        <v>2007</v>
      </c>
      <c r="B8" s="7">
        <v>1.008</v>
      </c>
    </row>
    <row r="9" spans="1:2" x14ac:dyDescent="0.25">
      <c r="A9" s="7">
        <v>2008</v>
      </c>
      <c r="B9" s="7">
        <v>1.038</v>
      </c>
    </row>
    <row r="10" spans="1:2" x14ac:dyDescent="0.25">
      <c r="A10" s="7">
        <v>2009</v>
      </c>
      <c r="B10" s="7">
        <v>1.022</v>
      </c>
    </row>
    <row r="11" spans="1:2" x14ac:dyDescent="0.25">
      <c r="A11" s="7">
        <v>2010</v>
      </c>
      <c r="B11" s="7">
        <v>1.024</v>
      </c>
    </row>
    <row r="12" spans="1:2" x14ac:dyDescent="0.25">
      <c r="A12" s="7">
        <v>2011</v>
      </c>
      <c r="B12" s="7">
        <v>1.018</v>
      </c>
    </row>
    <row r="13" spans="1:2" x14ac:dyDescent="0.25">
      <c r="A13" s="7">
        <v>2012</v>
      </c>
      <c r="B13" s="7">
        <v>1.0209999999999999</v>
      </c>
    </row>
    <row r="14" spans="1:2" x14ac:dyDescent="0.25">
      <c r="A14" s="7">
        <v>2013</v>
      </c>
      <c r="B14" s="7">
        <v>1.0209999999999999</v>
      </c>
    </row>
    <row r="15" spans="1:2" x14ac:dyDescent="0.25">
      <c r="A15" s="7">
        <v>2014</v>
      </c>
      <c r="B15" s="7">
        <v>1.0209999999999999</v>
      </c>
    </row>
    <row r="16" spans="1:2" x14ac:dyDescent="0.25">
      <c r="A16" s="7">
        <v>2015</v>
      </c>
      <c r="B16" s="7">
        <v>1.0209999999999999</v>
      </c>
    </row>
    <row r="17" spans="1:2" x14ac:dyDescent="0.25">
      <c r="A17" s="7">
        <v>2016</v>
      </c>
      <c r="B17" s="7">
        <v>1.036</v>
      </c>
    </row>
    <row r="18" spans="1:2" x14ac:dyDescent="0.25">
      <c r="A18" s="7">
        <v>2017</v>
      </c>
      <c r="B18" s="7">
        <v>1.018</v>
      </c>
    </row>
    <row r="19" spans="1:2" x14ac:dyDescent="0.25">
      <c r="A19" s="7">
        <v>2018</v>
      </c>
      <c r="B19" s="7">
        <v>1.0269999999999999</v>
      </c>
    </row>
    <row r="20" spans="1:2" x14ac:dyDescent="0.25">
      <c r="A20" s="7">
        <v>2019</v>
      </c>
      <c r="B20" s="7">
        <v>1.0129999999999999</v>
      </c>
    </row>
    <row r="21" spans="1:2" x14ac:dyDescent="0.25">
      <c r="A21" s="7">
        <v>2020</v>
      </c>
      <c r="B21" s="7">
        <v>1.0129999999999999</v>
      </c>
    </row>
    <row r="22" spans="1:2" x14ac:dyDescent="0.25">
      <c r="A22" s="7">
        <v>2021</v>
      </c>
      <c r="B22" s="7">
        <v>1.0349999999999999</v>
      </c>
    </row>
    <row r="23" spans="1:2" x14ac:dyDescent="0.25">
      <c r="A23" s="7">
        <v>2022</v>
      </c>
      <c r="B23" s="7">
        <v>1.0580000000000001</v>
      </c>
    </row>
    <row r="24" spans="1:2" x14ac:dyDescent="0.25">
      <c r="A24" s="7">
        <v>2023</v>
      </c>
      <c r="B24" s="7">
        <v>1.0549999999999999</v>
      </c>
    </row>
    <row r="25" spans="1:2" x14ac:dyDescent="0.25">
      <c r="A25" s="7">
        <v>2024</v>
      </c>
      <c r="B25" s="7">
        <v>1.0449999999999999</v>
      </c>
    </row>
    <row r="26" spans="1:2" x14ac:dyDescent="0.25">
      <c r="A26" s="7">
        <v>2025</v>
      </c>
      <c r="B26" s="7">
        <v>1.0249999999999999</v>
      </c>
    </row>
    <row r="27" spans="1:2" x14ac:dyDescent="0.25">
      <c r="A27" s="7">
        <v>2026</v>
      </c>
      <c r="B27" s="7">
        <v>1.02</v>
      </c>
    </row>
    <row r="28" spans="1:2" x14ac:dyDescent="0.25">
      <c r="A28" s="7"/>
      <c r="B2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4500-EB69-4C84-B08B-FEB0DF435090}">
  <dimension ref="A1:B11"/>
  <sheetViews>
    <sheetView workbookViewId="0">
      <selection activeCell="G7" sqref="G7"/>
    </sheetView>
  </sheetViews>
  <sheetFormatPr baseColWidth="10" defaultRowHeight="15" x14ac:dyDescent="0.25"/>
  <cols>
    <col min="1" max="1" width="17" customWidth="1"/>
  </cols>
  <sheetData>
    <row r="1" spans="1:2" x14ac:dyDescent="0.25">
      <c r="A1" s="6" t="s">
        <v>92</v>
      </c>
      <c r="B1" s="6" t="s">
        <v>32</v>
      </c>
    </row>
    <row r="2" spans="1:2" x14ac:dyDescent="0.25">
      <c r="A2" s="14">
        <v>2017</v>
      </c>
      <c r="B2" s="15">
        <v>1.024</v>
      </c>
    </row>
    <row r="3" spans="1:2" x14ac:dyDescent="0.25">
      <c r="A3" s="14">
        <v>2018</v>
      </c>
      <c r="B3" s="15">
        <v>1.0289999999999999</v>
      </c>
    </row>
    <row r="4" spans="1:2" x14ac:dyDescent="0.25">
      <c r="A4" s="14">
        <v>2019</v>
      </c>
      <c r="B4" s="15">
        <v>1.0349999999999999</v>
      </c>
    </row>
    <row r="5" spans="1:2" x14ac:dyDescent="0.25">
      <c r="A5" s="14">
        <v>2020</v>
      </c>
      <c r="B5" s="15">
        <v>1.0309999999999999</v>
      </c>
    </row>
    <row r="6" spans="1:2" x14ac:dyDescent="0.25">
      <c r="A6" s="14">
        <v>2021</v>
      </c>
      <c r="B6" s="15">
        <v>1.0369999999999999</v>
      </c>
    </row>
    <row r="7" spans="1:2" x14ac:dyDescent="0.25">
      <c r="A7" s="14">
        <v>2022</v>
      </c>
      <c r="B7" s="15">
        <v>1.0409999999999999</v>
      </c>
    </row>
    <row r="8" spans="1:2" x14ac:dyDescent="0.25">
      <c r="A8" s="14">
        <v>2023</v>
      </c>
      <c r="B8" s="15">
        <v>1.054</v>
      </c>
    </row>
    <row r="9" spans="1:2" x14ac:dyDescent="0.25">
      <c r="A9" s="14">
        <v>2024</v>
      </c>
      <c r="B9" s="16">
        <v>1.0544049999999998</v>
      </c>
    </row>
    <row r="10" spans="1:2" x14ac:dyDescent="0.25">
      <c r="A10" s="14">
        <v>2025</v>
      </c>
      <c r="B10" s="16">
        <v>1.0342249999999997</v>
      </c>
    </row>
    <row r="11" spans="1:2" x14ac:dyDescent="0.25">
      <c r="A11" s="7"/>
      <c r="B1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57DD3-22E1-4147-8D24-DD782F0892A4}">
  <dimension ref="A1:AT28"/>
  <sheetViews>
    <sheetView workbookViewId="0">
      <selection activeCell="E33" sqref="E33"/>
    </sheetView>
  </sheetViews>
  <sheetFormatPr baseColWidth="10" defaultRowHeight="15" x14ac:dyDescent="0.25"/>
  <cols>
    <col min="1" max="46" width="18" customWidth="1"/>
  </cols>
  <sheetData>
    <row r="1" spans="1:46" x14ac:dyDescent="0.25">
      <c r="A1" t="s">
        <v>177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229</v>
      </c>
      <c r="L1" t="s">
        <v>230</v>
      </c>
      <c r="M1" t="s">
        <v>231</v>
      </c>
      <c r="N1" t="s">
        <v>187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  <c r="T1" t="s">
        <v>232</v>
      </c>
      <c r="U1" t="s">
        <v>233</v>
      </c>
      <c r="V1" t="s">
        <v>234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202</v>
      </c>
      <c r="AM1" t="s">
        <v>203</v>
      </c>
      <c r="AN1" t="s">
        <v>204</v>
      </c>
      <c r="AO1" t="s">
        <v>205</v>
      </c>
      <c r="AP1" t="s">
        <v>206</v>
      </c>
      <c r="AQ1" t="s">
        <v>207</v>
      </c>
      <c r="AR1" t="s">
        <v>208</v>
      </c>
      <c r="AS1" t="s">
        <v>209</v>
      </c>
      <c r="AT1" t="s">
        <v>210</v>
      </c>
    </row>
    <row r="2" spans="1:46" x14ac:dyDescent="0.25">
      <c r="A2">
        <v>2024</v>
      </c>
      <c r="B2">
        <v>260686</v>
      </c>
      <c r="C2">
        <v>260686</v>
      </c>
      <c r="D2">
        <v>260686</v>
      </c>
      <c r="E2">
        <v>588143</v>
      </c>
      <c r="F2">
        <v>588143</v>
      </c>
      <c r="G2">
        <v>588143</v>
      </c>
      <c r="H2">
        <v>223497</v>
      </c>
      <c r="I2">
        <v>223497</v>
      </c>
      <c r="J2">
        <v>223497</v>
      </c>
      <c r="K2">
        <v>62717</v>
      </c>
      <c r="L2">
        <v>62717</v>
      </c>
      <c r="M2">
        <v>62717</v>
      </c>
      <c r="N2">
        <v>316866</v>
      </c>
      <c r="O2">
        <v>316866</v>
      </c>
      <c r="P2">
        <v>316866</v>
      </c>
      <c r="Q2">
        <v>222642</v>
      </c>
      <c r="R2">
        <v>222642</v>
      </c>
      <c r="S2">
        <v>222642</v>
      </c>
      <c r="T2">
        <v>202910</v>
      </c>
      <c r="U2">
        <v>202910</v>
      </c>
      <c r="V2">
        <v>202910</v>
      </c>
      <c r="W2">
        <v>599931</v>
      </c>
      <c r="X2">
        <v>599931</v>
      </c>
      <c r="Y2">
        <v>599931</v>
      </c>
      <c r="Z2">
        <v>399932</v>
      </c>
      <c r="AA2">
        <v>399932</v>
      </c>
      <c r="AB2">
        <v>399932</v>
      </c>
      <c r="AC2">
        <v>147604</v>
      </c>
      <c r="AD2">
        <v>147604</v>
      </c>
      <c r="AE2">
        <v>147604</v>
      </c>
      <c r="AF2">
        <v>141973</v>
      </c>
      <c r="AG2">
        <v>141973</v>
      </c>
      <c r="AH2">
        <v>141973</v>
      </c>
      <c r="AI2">
        <v>398891</v>
      </c>
      <c r="AJ2">
        <v>398891</v>
      </c>
      <c r="AK2">
        <v>398891</v>
      </c>
      <c r="AL2">
        <v>212665</v>
      </c>
      <c r="AM2">
        <v>212665</v>
      </c>
      <c r="AN2">
        <v>212665</v>
      </c>
      <c r="AO2">
        <v>533625</v>
      </c>
      <c r="AP2">
        <v>533625</v>
      </c>
      <c r="AQ2">
        <v>533625</v>
      </c>
      <c r="AR2">
        <v>258840</v>
      </c>
      <c r="AS2">
        <v>258840</v>
      </c>
      <c r="AT2">
        <v>258840</v>
      </c>
    </row>
    <row r="3" spans="1:46" x14ac:dyDescent="0.25">
      <c r="A3">
        <v>2025</v>
      </c>
      <c r="B3">
        <v>264425</v>
      </c>
      <c r="C3">
        <v>265183</v>
      </c>
      <c r="D3">
        <v>263486</v>
      </c>
      <c r="E3">
        <v>599357</v>
      </c>
      <c r="F3">
        <v>601197</v>
      </c>
      <c r="G3">
        <v>597057</v>
      </c>
      <c r="H3">
        <v>226499</v>
      </c>
      <c r="I3">
        <v>227211</v>
      </c>
      <c r="J3">
        <v>225589</v>
      </c>
      <c r="K3">
        <v>63477</v>
      </c>
      <c r="L3">
        <v>63757</v>
      </c>
      <c r="M3">
        <v>63113</v>
      </c>
      <c r="N3">
        <v>319613</v>
      </c>
      <c r="O3">
        <v>320540</v>
      </c>
      <c r="P3">
        <v>318462</v>
      </c>
      <c r="Q3">
        <v>224716</v>
      </c>
      <c r="R3">
        <v>225472</v>
      </c>
      <c r="S3">
        <v>223768</v>
      </c>
      <c r="T3">
        <v>204542</v>
      </c>
      <c r="U3">
        <v>205349</v>
      </c>
      <c r="V3">
        <v>203521</v>
      </c>
      <c r="W3">
        <v>607068</v>
      </c>
      <c r="X3">
        <v>609720</v>
      </c>
      <c r="Y3">
        <v>603693</v>
      </c>
      <c r="Z3">
        <v>405763</v>
      </c>
      <c r="AA3">
        <v>407118</v>
      </c>
      <c r="AB3">
        <v>404017</v>
      </c>
      <c r="AC3">
        <v>148981</v>
      </c>
      <c r="AD3">
        <v>149409</v>
      </c>
      <c r="AE3">
        <v>148459</v>
      </c>
      <c r="AF3">
        <v>143522</v>
      </c>
      <c r="AG3">
        <v>144109</v>
      </c>
      <c r="AH3">
        <v>142798</v>
      </c>
      <c r="AI3">
        <v>403484</v>
      </c>
      <c r="AJ3">
        <v>404813</v>
      </c>
      <c r="AK3">
        <v>401783</v>
      </c>
      <c r="AL3">
        <v>215041</v>
      </c>
      <c r="AM3">
        <v>215594</v>
      </c>
      <c r="AN3">
        <v>214357</v>
      </c>
      <c r="AO3">
        <v>538898</v>
      </c>
      <c r="AP3">
        <v>540516</v>
      </c>
      <c r="AQ3">
        <v>536856</v>
      </c>
      <c r="AR3">
        <v>261942</v>
      </c>
      <c r="AS3">
        <v>262574</v>
      </c>
      <c r="AT3">
        <v>261197</v>
      </c>
    </row>
    <row r="4" spans="1:46" x14ac:dyDescent="0.25">
      <c r="A4">
        <v>2026</v>
      </c>
      <c r="B4">
        <v>267678</v>
      </c>
      <c r="C4">
        <v>269471</v>
      </c>
      <c r="D4">
        <v>265917</v>
      </c>
      <c r="E4">
        <v>609008</v>
      </c>
      <c r="F4">
        <v>613291</v>
      </c>
      <c r="G4">
        <v>604717</v>
      </c>
      <c r="H4">
        <v>228847</v>
      </c>
      <c r="I4">
        <v>230532</v>
      </c>
      <c r="J4">
        <v>227162</v>
      </c>
      <c r="K4">
        <v>63971</v>
      </c>
      <c r="L4">
        <v>64639</v>
      </c>
      <c r="M4">
        <v>63328</v>
      </c>
      <c r="N4">
        <v>321711</v>
      </c>
      <c r="O4">
        <v>323910</v>
      </c>
      <c r="P4">
        <v>319587</v>
      </c>
      <c r="Q4">
        <v>226364</v>
      </c>
      <c r="R4">
        <v>228095</v>
      </c>
      <c r="S4">
        <v>224632</v>
      </c>
      <c r="T4">
        <v>205566</v>
      </c>
      <c r="U4">
        <v>207383</v>
      </c>
      <c r="V4">
        <v>203752</v>
      </c>
      <c r="W4">
        <v>613213</v>
      </c>
      <c r="X4">
        <v>619440</v>
      </c>
      <c r="Y4">
        <v>607071</v>
      </c>
      <c r="Z4">
        <v>410512</v>
      </c>
      <c r="AA4">
        <v>413731</v>
      </c>
      <c r="AB4">
        <v>407335</v>
      </c>
      <c r="AC4">
        <v>150014</v>
      </c>
      <c r="AD4">
        <v>150993</v>
      </c>
      <c r="AE4">
        <v>149042</v>
      </c>
      <c r="AF4">
        <v>144576</v>
      </c>
      <c r="AG4">
        <v>145906</v>
      </c>
      <c r="AH4">
        <v>143240</v>
      </c>
      <c r="AI4">
        <v>407228</v>
      </c>
      <c r="AJ4">
        <v>410349</v>
      </c>
      <c r="AK4">
        <v>404131</v>
      </c>
      <c r="AL4">
        <v>217135</v>
      </c>
      <c r="AM4">
        <v>218437</v>
      </c>
      <c r="AN4">
        <v>215857</v>
      </c>
      <c r="AO4">
        <v>543225</v>
      </c>
      <c r="AP4">
        <v>547073</v>
      </c>
      <c r="AQ4">
        <v>539447</v>
      </c>
      <c r="AR4">
        <v>264960</v>
      </c>
      <c r="AS4">
        <v>266405</v>
      </c>
      <c r="AT4">
        <v>263521</v>
      </c>
    </row>
    <row r="5" spans="1:46" x14ac:dyDescent="0.25">
      <c r="A5">
        <v>2027</v>
      </c>
      <c r="B5">
        <v>270272</v>
      </c>
      <c r="C5">
        <v>272882</v>
      </c>
      <c r="D5">
        <v>268043</v>
      </c>
      <c r="E5">
        <v>616803</v>
      </c>
      <c r="F5">
        <v>623031</v>
      </c>
      <c r="G5">
        <v>611464</v>
      </c>
      <c r="H5">
        <v>230748</v>
      </c>
      <c r="I5">
        <v>233204</v>
      </c>
      <c r="J5">
        <v>228637</v>
      </c>
      <c r="K5">
        <v>64226</v>
      </c>
      <c r="L5">
        <v>65163</v>
      </c>
      <c r="M5">
        <v>63423</v>
      </c>
      <c r="N5">
        <v>323251</v>
      </c>
      <c r="O5">
        <v>326397</v>
      </c>
      <c r="P5">
        <v>320492</v>
      </c>
      <c r="Q5">
        <v>227361</v>
      </c>
      <c r="R5">
        <v>229895</v>
      </c>
      <c r="S5">
        <v>225201</v>
      </c>
      <c r="T5">
        <v>205989</v>
      </c>
      <c r="U5">
        <v>208626</v>
      </c>
      <c r="V5">
        <v>203738</v>
      </c>
      <c r="W5">
        <v>617914</v>
      </c>
      <c r="X5">
        <v>626804</v>
      </c>
      <c r="Y5">
        <v>610569</v>
      </c>
      <c r="Z5">
        <v>414289</v>
      </c>
      <c r="AA5">
        <v>418908</v>
      </c>
      <c r="AB5">
        <v>410388</v>
      </c>
      <c r="AC5">
        <v>150832</v>
      </c>
      <c r="AD5">
        <v>152273</v>
      </c>
      <c r="AE5">
        <v>149598</v>
      </c>
      <c r="AF5">
        <v>145260</v>
      </c>
      <c r="AG5">
        <v>147150</v>
      </c>
      <c r="AH5">
        <v>143619</v>
      </c>
      <c r="AI5">
        <v>410193</v>
      </c>
      <c r="AJ5">
        <v>414680</v>
      </c>
      <c r="AK5">
        <v>406345</v>
      </c>
      <c r="AL5">
        <v>218954</v>
      </c>
      <c r="AM5">
        <v>220865</v>
      </c>
      <c r="AN5">
        <v>217309</v>
      </c>
      <c r="AO5">
        <v>546580</v>
      </c>
      <c r="AP5">
        <v>552093</v>
      </c>
      <c r="AQ5">
        <v>541883</v>
      </c>
      <c r="AR5">
        <v>267281</v>
      </c>
      <c r="AS5">
        <v>269432</v>
      </c>
      <c r="AT5">
        <v>265407</v>
      </c>
    </row>
    <row r="6" spans="1:46" x14ac:dyDescent="0.25">
      <c r="A6">
        <v>2028</v>
      </c>
      <c r="B6">
        <v>272649</v>
      </c>
      <c r="C6">
        <v>275684</v>
      </c>
      <c r="D6">
        <v>269919</v>
      </c>
      <c r="E6">
        <v>623730</v>
      </c>
      <c r="F6">
        <v>630905</v>
      </c>
      <c r="G6">
        <v>617207</v>
      </c>
      <c r="H6">
        <v>232599</v>
      </c>
      <c r="I6">
        <v>235453</v>
      </c>
      <c r="J6">
        <v>230005</v>
      </c>
      <c r="K6">
        <v>64404</v>
      </c>
      <c r="L6">
        <v>65486</v>
      </c>
      <c r="M6">
        <v>63454</v>
      </c>
      <c r="N6">
        <v>324519</v>
      </c>
      <c r="O6">
        <v>328267</v>
      </c>
      <c r="P6">
        <v>321151</v>
      </c>
      <c r="Q6">
        <v>228363</v>
      </c>
      <c r="R6">
        <v>231273</v>
      </c>
      <c r="S6">
        <v>225718</v>
      </c>
      <c r="T6">
        <v>206354</v>
      </c>
      <c r="U6">
        <v>209387</v>
      </c>
      <c r="V6">
        <v>203633</v>
      </c>
      <c r="W6">
        <v>622959</v>
      </c>
      <c r="X6">
        <v>632782</v>
      </c>
      <c r="Y6">
        <v>614215</v>
      </c>
      <c r="Z6">
        <v>417602</v>
      </c>
      <c r="AA6">
        <v>422858</v>
      </c>
      <c r="AB6">
        <v>412877</v>
      </c>
      <c r="AC6">
        <v>151568</v>
      </c>
      <c r="AD6">
        <v>153251</v>
      </c>
      <c r="AE6">
        <v>150033</v>
      </c>
      <c r="AF6">
        <v>145752</v>
      </c>
      <c r="AG6">
        <v>147914</v>
      </c>
      <c r="AH6">
        <v>143784</v>
      </c>
      <c r="AI6">
        <v>413006</v>
      </c>
      <c r="AJ6">
        <v>418113</v>
      </c>
      <c r="AK6">
        <v>408332</v>
      </c>
      <c r="AL6">
        <v>220647</v>
      </c>
      <c r="AM6">
        <v>222893</v>
      </c>
      <c r="AN6">
        <v>218586</v>
      </c>
      <c r="AO6">
        <v>549756</v>
      </c>
      <c r="AP6">
        <v>556083</v>
      </c>
      <c r="AQ6">
        <v>544041</v>
      </c>
      <c r="AR6">
        <v>269491</v>
      </c>
      <c r="AS6">
        <v>272048</v>
      </c>
      <c r="AT6">
        <v>267138</v>
      </c>
    </row>
    <row r="7" spans="1:46" x14ac:dyDescent="0.25">
      <c r="A7">
        <v>2029</v>
      </c>
      <c r="B7">
        <v>274954</v>
      </c>
      <c r="C7">
        <v>278457</v>
      </c>
      <c r="D7">
        <v>271684</v>
      </c>
      <c r="E7">
        <v>630295</v>
      </c>
      <c r="F7">
        <v>638556</v>
      </c>
      <c r="G7">
        <v>622541</v>
      </c>
      <c r="H7">
        <v>234371</v>
      </c>
      <c r="I7">
        <v>237655</v>
      </c>
      <c r="J7">
        <v>231285</v>
      </c>
      <c r="K7">
        <v>64549</v>
      </c>
      <c r="L7">
        <v>65773</v>
      </c>
      <c r="M7">
        <v>63430</v>
      </c>
      <c r="N7">
        <v>325867</v>
      </c>
      <c r="O7">
        <v>330199</v>
      </c>
      <c r="P7">
        <v>321782</v>
      </c>
      <c r="Q7">
        <v>229259</v>
      </c>
      <c r="R7">
        <v>232575</v>
      </c>
      <c r="S7">
        <v>226146</v>
      </c>
      <c r="T7">
        <v>206670</v>
      </c>
      <c r="U7">
        <v>210139</v>
      </c>
      <c r="V7">
        <v>203456</v>
      </c>
      <c r="W7">
        <v>628368</v>
      </c>
      <c r="X7">
        <v>639319</v>
      </c>
      <c r="Y7">
        <v>618135</v>
      </c>
      <c r="Z7">
        <v>420718</v>
      </c>
      <c r="AA7">
        <v>426683</v>
      </c>
      <c r="AB7">
        <v>415158</v>
      </c>
      <c r="AC7">
        <v>152226</v>
      </c>
      <c r="AD7">
        <v>154187</v>
      </c>
      <c r="AE7">
        <v>150393</v>
      </c>
      <c r="AF7">
        <v>146133</v>
      </c>
      <c r="AG7">
        <v>148616</v>
      </c>
      <c r="AH7">
        <v>143847</v>
      </c>
      <c r="AI7">
        <v>415650</v>
      </c>
      <c r="AJ7">
        <v>421505</v>
      </c>
      <c r="AK7">
        <v>410172</v>
      </c>
      <c r="AL7">
        <v>222282</v>
      </c>
      <c r="AM7">
        <v>224909</v>
      </c>
      <c r="AN7">
        <v>219804</v>
      </c>
      <c r="AO7">
        <v>552820</v>
      </c>
      <c r="AP7">
        <v>560035</v>
      </c>
      <c r="AQ7">
        <v>546033</v>
      </c>
      <c r="AR7">
        <v>271664</v>
      </c>
      <c r="AS7">
        <v>274691</v>
      </c>
      <c r="AT7">
        <v>268806</v>
      </c>
    </row>
    <row r="8" spans="1:46" x14ac:dyDescent="0.25">
      <c r="A8">
        <v>2030</v>
      </c>
      <c r="B8">
        <v>276911</v>
      </c>
      <c r="C8">
        <v>280930</v>
      </c>
      <c r="D8">
        <v>273092</v>
      </c>
      <c r="E8">
        <v>636161</v>
      </c>
      <c r="F8">
        <v>645616</v>
      </c>
      <c r="G8">
        <v>627130</v>
      </c>
      <c r="H8">
        <v>235976</v>
      </c>
      <c r="I8">
        <v>239735</v>
      </c>
      <c r="J8">
        <v>232381</v>
      </c>
      <c r="K8">
        <v>64663</v>
      </c>
      <c r="L8">
        <v>66040</v>
      </c>
      <c r="M8">
        <v>63382</v>
      </c>
      <c r="N8">
        <v>326926</v>
      </c>
      <c r="O8">
        <v>331926</v>
      </c>
      <c r="P8">
        <v>322170</v>
      </c>
      <c r="Q8">
        <v>230046</v>
      </c>
      <c r="R8">
        <v>233836</v>
      </c>
      <c r="S8">
        <v>226437</v>
      </c>
      <c r="T8">
        <v>206945</v>
      </c>
      <c r="U8">
        <v>210857</v>
      </c>
      <c r="V8">
        <v>203245</v>
      </c>
      <c r="W8">
        <v>633842</v>
      </c>
      <c r="X8">
        <v>646154</v>
      </c>
      <c r="Y8">
        <v>622057</v>
      </c>
      <c r="Z8">
        <v>423414</v>
      </c>
      <c r="AA8">
        <v>430160</v>
      </c>
      <c r="AB8">
        <v>416963</v>
      </c>
      <c r="AC8">
        <v>152810</v>
      </c>
      <c r="AD8">
        <v>155050</v>
      </c>
      <c r="AE8">
        <v>150658</v>
      </c>
      <c r="AF8">
        <v>146495</v>
      </c>
      <c r="AG8">
        <v>149284</v>
      </c>
      <c r="AH8">
        <v>143869</v>
      </c>
      <c r="AI8">
        <v>418420</v>
      </c>
      <c r="AJ8">
        <v>425060</v>
      </c>
      <c r="AK8">
        <v>412053</v>
      </c>
      <c r="AL8">
        <v>223831</v>
      </c>
      <c r="AM8">
        <v>226882</v>
      </c>
      <c r="AN8">
        <v>220896</v>
      </c>
      <c r="AO8">
        <v>555527</v>
      </c>
      <c r="AP8">
        <v>563775</v>
      </c>
      <c r="AQ8">
        <v>547631</v>
      </c>
      <c r="AR8">
        <v>273659</v>
      </c>
      <c r="AS8">
        <v>277162</v>
      </c>
      <c r="AT8">
        <v>270262</v>
      </c>
    </row>
    <row r="9" spans="1:46" x14ac:dyDescent="0.25">
      <c r="A9">
        <v>2031</v>
      </c>
      <c r="B9">
        <v>278699</v>
      </c>
      <c r="C9">
        <v>283278</v>
      </c>
      <c r="D9">
        <v>274294</v>
      </c>
      <c r="E9">
        <v>642009</v>
      </c>
      <c r="F9">
        <v>652797</v>
      </c>
      <c r="G9">
        <v>631596</v>
      </c>
      <c r="H9">
        <v>237576</v>
      </c>
      <c r="I9">
        <v>241850</v>
      </c>
      <c r="J9">
        <v>233455</v>
      </c>
      <c r="K9">
        <v>64761</v>
      </c>
      <c r="L9">
        <v>66280</v>
      </c>
      <c r="M9">
        <v>63299</v>
      </c>
      <c r="N9">
        <v>327999</v>
      </c>
      <c r="O9">
        <v>333697</v>
      </c>
      <c r="P9">
        <v>322511</v>
      </c>
      <c r="Q9">
        <v>230708</v>
      </c>
      <c r="R9">
        <v>234992</v>
      </c>
      <c r="S9">
        <v>226581</v>
      </c>
      <c r="T9">
        <v>207133</v>
      </c>
      <c r="U9">
        <v>211530</v>
      </c>
      <c r="V9">
        <v>202920</v>
      </c>
      <c r="W9">
        <v>639371</v>
      </c>
      <c r="X9">
        <v>653210</v>
      </c>
      <c r="Y9">
        <v>625989</v>
      </c>
      <c r="Z9">
        <v>426004</v>
      </c>
      <c r="AA9">
        <v>433661</v>
      </c>
      <c r="AB9">
        <v>418637</v>
      </c>
      <c r="AC9">
        <v>153289</v>
      </c>
      <c r="AD9">
        <v>155852</v>
      </c>
      <c r="AE9">
        <v>150814</v>
      </c>
      <c r="AF9">
        <v>146831</v>
      </c>
      <c r="AG9">
        <v>149962</v>
      </c>
      <c r="AH9">
        <v>143843</v>
      </c>
      <c r="AI9">
        <v>420924</v>
      </c>
      <c r="AJ9">
        <v>428474</v>
      </c>
      <c r="AK9">
        <v>413671</v>
      </c>
      <c r="AL9">
        <v>225347</v>
      </c>
      <c r="AM9">
        <v>228862</v>
      </c>
      <c r="AN9">
        <v>221939</v>
      </c>
      <c r="AO9">
        <v>558281</v>
      </c>
      <c r="AP9">
        <v>567654</v>
      </c>
      <c r="AQ9">
        <v>549214</v>
      </c>
      <c r="AR9">
        <v>275618</v>
      </c>
      <c r="AS9">
        <v>279670</v>
      </c>
      <c r="AT9">
        <v>271671</v>
      </c>
    </row>
    <row r="10" spans="1:46" x14ac:dyDescent="0.25">
      <c r="A10">
        <v>2032</v>
      </c>
      <c r="B10">
        <v>280528</v>
      </c>
      <c r="C10">
        <v>285721</v>
      </c>
      <c r="D10">
        <v>275511</v>
      </c>
      <c r="E10">
        <v>647852</v>
      </c>
      <c r="F10">
        <v>660116</v>
      </c>
      <c r="G10">
        <v>635988</v>
      </c>
      <c r="H10">
        <v>239111</v>
      </c>
      <c r="I10">
        <v>243987</v>
      </c>
      <c r="J10">
        <v>234445</v>
      </c>
      <c r="K10">
        <v>64859</v>
      </c>
      <c r="L10">
        <v>66567</v>
      </c>
      <c r="M10">
        <v>63219</v>
      </c>
      <c r="N10">
        <v>328945</v>
      </c>
      <c r="O10">
        <v>335379</v>
      </c>
      <c r="P10">
        <v>322674</v>
      </c>
      <c r="Q10">
        <v>231365</v>
      </c>
      <c r="R10">
        <v>236197</v>
      </c>
      <c r="S10">
        <v>226699</v>
      </c>
      <c r="T10">
        <v>207282</v>
      </c>
      <c r="U10">
        <v>212206</v>
      </c>
      <c r="V10">
        <v>202572</v>
      </c>
      <c r="W10">
        <v>644394</v>
      </c>
      <c r="X10">
        <v>659914</v>
      </c>
      <c r="Y10">
        <v>629367</v>
      </c>
      <c r="Z10">
        <v>428485</v>
      </c>
      <c r="AA10">
        <v>437112</v>
      </c>
      <c r="AB10">
        <v>420163</v>
      </c>
      <c r="AC10">
        <v>153744</v>
      </c>
      <c r="AD10">
        <v>156643</v>
      </c>
      <c r="AE10">
        <v>150925</v>
      </c>
      <c r="AF10">
        <v>147145</v>
      </c>
      <c r="AG10">
        <v>150652</v>
      </c>
      <c r="AH10">
        <v>143768</v>
      </c>
      <c r="AI10">
        <v>423277</v>
      </c>
      <c r="AJ10">
        <v>431752</v>
      </c>
      <c r="AK10">
        <v>415046</v>
      </c>
      <c r="AL10">
        <v>226835</v>
      </c>
      <c r="AM10">
        <v>230853</v>
      </c>
      <c r="AN10">
        <v>222917</v>
      </c>
      <c r="AO10">
        <v>561084</v>
      </c>
      <c r="AP10">
        <v>571688</v>
      </c>
      <c r="AQ10">
        <v>550807</v>
      </c>
      <c r="AR10">
        <v>277522</v>
      </c>
      <c r="AS10">
        <v>282181</v>
      </c>
      <c r="AT10">
        <v>272976</v>
      </c>
    </row>
    <row r="11" spans="1:46" x14ac:dyDescent="0.25">
      <c r="A11">
        <v>2033</v>
      </c>
      <c r="B11">
        <v>282253</v>
      </c>
      <c r="C11">
        <v>288103</v>
      </c>
      <c r="D11">
        <v>276593</v>
      </c>
      <c r="E11">
        <v>653618</v>
      </c>
      <c r="F11">
        <v>667492</v>
      </c>
      <c r="G11">
        <v>640271</v>
      </c>
      <c r="H11">
        <v>240485</v>
      </c>
      <c r="I11">
        <v>245955</v>
      </c>
      <c r="J11">
        <v>235223</v>
      </c>
      <c r="K11">
        <v>64940</v>
      </c>
      <c r="L11">
        <v>66854</v>
      </c>
      <c r="M11">
        <v>63134</v>
      </c>
      <c r="N11">
        <v>329875</v>
      </c>
      <c r="O11">
        <v>337144</v>
      </c>
      <c r="P11">
        <v>322837</v>
      </c>
      <c r="Q11">
        <v>232010</v>
      </c>
      <c r="R11">
        <v>237442</v>
      </c>
      <c r="S11">
        <v>226800</v>
      </c>
      <c r="T11">
        <v>207374</v>
      </c>
      <c r="U11">
        <v>212857</v>
      </c>
      <c r="V11">
        <v>202150</v>
      </c>
      <c r="W11">
        <v>649179</v>
      </c>
      <c r="X11">
        <v>666532</v>
      </c>
      <c r="Y11">
        <v>632515</v>
      </c>
      <c r="Z11">
        <v>430909</v>
      </c>
      <c r="AA11">
        <v>440626</v>
      </c>
      <c r="AB11">
        <v>421617</v>
      </c>
      <c r="AC11">
        <v>154269</v>
      </c>
      <c r="AD11">
        <v>157547</v>
      </c>
      <c r="AE11">
        <v>151096</v>
      </c>
      <c r="AF11">
        <v>147417</v>
      </c>
      <c r="AG11">
        <v>151331</v>
      </c>
      <c r="AH11">
        <v>143676</v>
      </c>
      <c r="AI11">
        <v>425479</v>
      </c>
      <c r="AJ11">
        <v>434997</v>
      </c>
      <c r="AK11">
        <v>416322</v>
      </c>
      <c r="AL11">
        <v>228317</v>
      </c>
      <c r="AM11">
        <v>232870</v>
      </c>
      <c r="AN11">
        <v>223898</v>
      </c>
      <c r="AO11">
        <v>563706</v>
      </c>
      <c r="AP11">
        <v>575643</v>
      </c>
      <c r="AQ11">
        <v>552174</v>
      </c>
      <c r="AR11">
        <v>279418</v>
      </c>
      <c r="AS11">
        <v>284726</v>
      </c>
      <c r="AT11">
        <v>274256</v>
      </c>
    </row>
    <row r="12" spans="1:46" x14ac:dyDescent="0.25">
      <c r="A12">
        <v>2034</v>
      </c>
      <c r="B12">
        <v>283730</v>
      </c>
      <c r="C12">
        <v>290279</v>
      </c>
      <c r="D12">
        <v>277441</v>
      </c>
      <c r="E12">
        <v>658883</v>
      </c>
      <c r="F12">
        <v>674436</v>
      </c>
      <c r="G12">
        <v>643975</v>
      </c>
      <c r="H12">
        <v>241834</v>
      </c>
      <c r="I12">
        <v>247925</v>
      </c>
      <c r="J12">
        <v>235977</v>
      </c>
      <c r="K12">
        <v>65035</v>
      </c>
      <c r="L12">
        <v>67136</v>
      </c>
      <c r="M12">
        <v>63017</v>
      </c>
      <c r="N12">
        <v>330634</v>
      </c>
      <c r="O12">
        <v>338749</v>
      </c>
      <c r="P12">
        <v>322759</v>
      </c>
      <c r="Q12">
        <v>232581</v>
      </c>
      <c r="R12">
        <v>238617</v>
      </c>
      <c r="S12">
        <v>226791</v>
      </c>
      <c r="T12">
        <v>207364</v>
      </c>
      <c r="U12">
        <v>213414</v>
      </c>
      <c r="V12">
        <v>201572</v>
      </c>
      <c r="W12">
        <v>653593</v>
      </c>
      <c r="X12">
        <v>672851</v>
      </c>
      <c r="Y12">
        <v>635269</v>
      </c>
      <c r="Z12">
        <v>433085</v>
      </c>
      <c r="AA12">
        <v>443908</v>
      </c>
      <c r="AB12">
        <v>422789</v>
      </c>
      <c r="AC12">
        <v>154592</v>
      </c>
      <c r="AD12">
        <v>158265</v>
      </c>
      <c r="AE12">
        <v>151060</v>
      </c>
      <c r="AF12">
        <v>147597</v>
      </c>
      <c r="AG12">
        <v>151919</v>
      </c>
      <c r="AH12">
        <v>143459</v>
      </c>
      <c r="AI12">
        <v>427353</v>
      </c>
      <c r="AJ12">
        <v>437961</v>
      </c>
      <c r="AK12">
        <v>417205</v>
      </c>
      <c r="AL12">
        <v>229642</v>
      </c>
      <c r="AM12">
        <v>234761</v>
      </c>
      <c r="AN12">
        <v>224682</v>
      </c>
      <c r="AO12">
        <v>565768</v>
      </c>
      <c r="AP12">
        <v>579100</v>
      </c>
      <c r="AQ12">
        <v>552956</v>
      </c>
      <c r="AR12">
        <v>281178</v>
      </c>
      <c r="AS12">
        <v>287164</v>
      </c>
      <c r="AT12">
        <v>275373</v>
      </c>
    </row>
    <row r="13" spans="1:46" x14ac:dyDescent="0.25">
      <c r="A13">
        <v>2035</v>
      </c>
      <c r="B13">
        <v>285070</v>
      </c>
      <c r="C13">
        <v>292342</v>
      </c>
      <c r="D13">
        <v>278124</v>
      </c>
      <c r="E13">
        <v>664107</v>
      </c>
      <c r="F13">
        <v>681419</v>
      </c>
      <c r="G13">
        <v>647601</v>
      </c>
      <c r="H13">
        <v>243075</v>
      </c>
      <c r="I13">
        <v>249838</v>
      </c>
      <c r="J13">
        <v>236607</v>
      </c>
      <c r="K13">
        <v>65057</v>
      </c>
      <c r="L13">
        <v>67364</v>
      </c>
      <c r="M13">
        <v>62850</v>
      </c>
      <c r="N13">
        <v>331212</v>
      </c>
      <c r="O13">
        <v>340231</v>
      </c>
      <c r="P13">
        <v>322523</v>
      </c>
      <c r="Q13">
        <v>233040</v>
      </c>
      <c r="R13">
        <v>239712</v>
      </c>
      <c r="S13">
        <v>226676</v>
      </c>
      <c r="T13">
        <v>207254</v>
      </c>
      <c r="U13">
        <v>213935</v>
      </c>
      <c r="V13">
        <v>200923</v>
      </c>
      <c r="W13">
        <v>657664</v>
      </c>
      <c r="X13">
        <v>678895</v>
      </c>
      <c r="Y13">
        <v>637650</v>
      </c>
      <c r="Z13">
        <v>434872</v>
      </c>
      <c r="AA13">
        <v>446836</v>
      </c>
      <c r="AB13">
        <v>423510</v>
      </c>
      <c r="AC13">
        <v>154954</v>
      </c>
      <c r="AD13">
        <v>159033</v>
      </c>
      <c r="AE13">
        <v>151040</v>
      </c>
      <c r="AF13">
        <v>147766</v>
      </c>
      <c r="AG13">
        <v>152534</v>
      </c>
      <c r="AH13">
        <v>143210</v>
      </c>
      <c r="AI13">
        <v>428954</v>
      </c>
      <c r="AJ13">
        <v>440680</v>
      </c>
      <c r="AK13">
        <v>417785</v>
      </c>
      <c r="AL13">
        <v>230871</v>
      </c>
      <c r="AM13">
        <v>236596</v>
      </c>
      <c r="AN13">
        <v>225376</v>
      </c>
      <c r="AO13">
        <v>567554</v>
      </c>
      <c r="AP13">
        <v>582335</v>
      </c>
      <c r="AQ13">
        <v>553450</v>
      </c>
      <c r="AR13">
        <v>282726</v>
      </c>
      <c r="AS13">
        <v>289404</v>
      </c>
      <c r="AT13">
        <v>276268</v>
      </c>
    </row>
    <row r="14" spans="1:46" x14ac:dyDescent="0.25">
      <c r="A14">
        <v>2036</v>
      </c>
      <c r="B14">
        <v>286330</v>
      </c>
      <c r="C14">
        <v>294364</v>
      </c>
      <c r="D14">
        <v>278680</v>
      </c>
      <c r="E14">
        <v>668989</v>
      </c>
      <c r="F14">
        <v>688133</v>
      </c>
      <c r="G14">
        <v>650811</v>
      </c>
      <c r="H14">
        <v>244286</v>
      </c>
      <c r="I14">
        <v>251751</v>
      </c>
      <c r="J14">
        <v>237198</v>
      </c>
      <c r="K14">
        <v>65116</v>
      </c>
      <c r="L14">
        <v>67644</v>
      </c>
      <c r="M14">
        <v>62713</v>
      </c>
      <c r="N14">
        <v>331802</v>
      </c>
      <c r="O14">
        <v>341743</v>
      </c>
      <c r="P14">
        <v>322260</v>
      </c>
      <c r="Q14">
        <v>233366</v>
      </c>
      <c r="R14">
        <v>240712</v>
      </c>
      <c r="S14">
        <v>226421</v>
      </c>
      <c r="T14">
        <v>207133</v>
      </c>
      <c r="U14">
        <v>214459</v>
      </c>
      <c r="V14">
        <v>200240</v>
      </c>
      <c r="W14">
        <v>661651</v>
      </c>
      <c r="X14">
        <v>684927</v>
      </c>
      <c r="Y14">
        <v>639893</v>
      </c>
      <c r="Z14">
        <v>436523</v>
      </c>
      <c r="AA14">
        <v>449691</v>
      </c>
      <c r="AB14">
        <v>424087</v>
      </c>
      <c r="AC14">
        <v>155227</v>
      </c>
      <c r="AD14">
        <v>159725</v>
      </c>
      <c r="AE14">
        <v>150920</v>
      </c>
      <c r="AF14">
        <v>147861</v>
      </c>
      <c r="AG14">
        <v>153094</v>
      </c>
      <c r="AH14">
        <v>142904</v>
      </c>
      <c r="AI14">
        <v>430437</v>
      </c>
      <c r="AJ14">
        <v>443325</v>
      </c>
      <c r="AK14">
        <v>418208</v>
      </c>
      <c r="AL14">
        <v>232026</v>
      </c>
      <c r="AM14">
        <v>238356</v>
      </c>
      <c r="AN14">
        <v>225960</v>
      </c>
      <c r="AO14">
        <v>569093</v>
      </c>
      <c r="AP14">
        <v>585392</v>
      </c>
      <c r="AQ14">
        <v>553667</v>
      </c>
      <c r="AR14">
        <v>284259</v>
      </c>
      <c r="AS14">
        <v>291685</v>
      </c>
      <c r="AT14">
        <v>277120</v>
      </c>
    </row>
    <row r="15" spans="1:46" x14ac:dyDescent="0.25">
      <c r="A15">
        <v>2037</v>
      </c>
      <c r="B15">
        <v>287393</v>
      </c>
      <c r="C15">
        <v>296201</v>
      </c>
      <c r="D15">
        <v>279029</v>
      </c>
      <c r="E15">
        <v>673642</v>
      </c>
      <c r="F15">
        <v>694702</v>
      </c>
      <c r="G15">
        <v>653744</v>
      </c>
      <c r="H15">
        <v>245390</v>
      </c>
      <c r="I15">
        <v>253562</v>
      </c>
      <c r="J15">
        <v>237647</v>
      </c>
      <c r="K15">
        <v>65147</v>
      </c>
      <c r="L15">
        <v>67880</v>
      </c>
      <c r="M15">
        <v>62545</v>
      </c>
      <c r="N15">
        <v>332232</v>
      </c>
      <c r="O15">
        <v>343069</v>
      </c>
      <c r="P15">
        <v>321824</v>
      </c>
      <c r="Q15">
        <v>233603</v>
      </c>
      <c r="R15">
        <v>241619</v>
      </c>
      <c r="S15">
        <v>226035</v>
      </c>
      <c r="T15">
        <v>206876</v>
      </c>
      <c r="U15">
        <v>214824</v>
      </c>
      <c r="V15">
        <v>199393</v>
      </c>
      <c r="W15">
        <v>665266</v>
      </c>
      <c r="X15">
        <v>690666</v>
      </c>
      <c r="Y15">
        <v>641714</v>
      </c>
      <c r="Z15">
        <v>438012</v>
      </c>
      <c r="AA15">
        <v>452411</v>
      </c>
      <c r="AB15">
        <v>424465</v>
      </c>
      <c r="AC15">
        <v>155455</v>
      </c>
      <c r="AD15">
        <v>160375</v>
      </c>
      <c r="AE15">
        <v>150745</v>
      </c>
      <c r="AF15">
        <v>147923</v>
      </c>
      <c r="AG15">
        <v>153621</v>
      </c>
      <c r="AH15">
        <v>142551</v>
      </c>
      <c r="AI15">
        <v>431712</v>
      </c>
      <c r="AJ15">
        <v>445807</v>
      </c>
      <c r="AK15">
        <v>418412</v>
      </c>
      <c r="AL15">
        <v>233076</v>
      </c>
      <c r="AM15">
        <v>240032</v>
      </c>
      <c r="AN15">
        <v>226423</v>
      </c>
      <c r="AO15">
        <v>570455</v>
      </c>
      <c r="AP15">
        <v>588256</v>
      </c>
      <c r="AQ15">
        <v>553616</v>
      </c>
      <c r="AR15">
        <v>285619</v>
      </c>
      <c r="AS15">
        <v>293785</v>
      </c>
      <c r="AT15">
        <v>277767</v>
      </c>
    </row>
    <row r="16" spans="1:46" x14ac:dyDescent="0.25">
      <c r="A16">
        <v>2038</v>
      </c>
      <c r="B16">
        <v>288583</v>
      </c>
      <c r="C16">
        <v>298199</v>
      </c>
      <c r="D16">
        <v>279480</v>
      </c>
      <c r="E16">
        <v>678556</v>
      </c>
      <c r="F16">
        <v>701630</v>
      </c>
      <c r="G16">
        <v>656882</v>
      </c>
      <c r="H16">
        <v>246575</v>
      </c>
      <c r="I16">
        <v>255494</v>
      </c>
      <c r="J16">
        <v>238161</v>
      </c>
      <c r="K16">
        <v>65205</v>
      </c>
      <c r="L16">
        <v>68174</v>
      </c>
      <c r="M16">
        <v>62402</v>
      </c>
      <c r="N16">
        <v>332763</v>
      </c>
      <c r="O16">
        <v>344610</v>
      </c>
      <c r="P16">
        <v>321477</v>
      </c>
      <c r="Q16">
        <v>234001</v>
      </c>
      <c r="R16">
        <v>242713</v>
      </c>
      <c r="S16">
        <v>225810</v>
      </c>
      <c r="T16">
        <v>206793</v>
      </c>
      <c r="U16">
        <v>215401</v>
      </c>
      <c r="V16">
        <v>198712</v>
      </c>
      <c r="W16">
        <v>668876</v>
      </c>
      <c r="X16">
        <v>696517</v>
      </c>
      <c r="Y16">
        <v>643497</v>
      </c>
      <c r="Z16">
        <v>439698</v>
      </c>
      <c r="AA16">
        <v>455401</v>
      </c>
      <c r="AB16">
        <v>425024</v>
      </c>
      <c r="AC16">
        <v>155732</v>
      </c>
      <c r="AD16">
        <v>161098</v>
      </c>
      <c r="AE16">
        <v>150615</v>
      </c>
      <c r="AF16">
        <v>148079</v>
      </c>
      <c r="AG16">
        <v>154268</v>
      </c>
      <c r="AH16">
        <v>142292</v>
      </c>
      <c r="AI16">
        <v>433211</v>
      </c>
      <c r="AJ16">
        <v>448583</v>
      </c>
      <c r="AK16">
        <v>418812</v>
      </c>
      <c r="AL16">
        <v>234146</v>
      </c>
      <c r="AM16">
        <v>241771</v>
      </c>
      <c r="AN16">
        <v>226903</v>
      </c>
      <c r="AO16">
        <v>572008</v>
      </c>
      <c r="AP16">
        <v>591423</v>
      </c>
      <c r="AQ16">
        <v>553725</v>
      </c>
      <c r="AR16">
        <v>287078</v>
      </c>
      <c r="AS16">
        <v>296035</v>
      </c>
      <c r="AT16">
        <v>278509</v>
      </c>
    </row>
    <row r="17" spans="1:46" x14ac:dyDescent="0.25">
      <c r="A17">
        <v>2039</v>
      </c>
      <c r="B17">
        <v>289551</v>
      </c>
      <c r="C17">
        <v>300051</v>
      </c>
      <c r="D17">
        <v>279715</v>
      </c>
      <c r="E17">
        <v>682586</v>
      </c>
      <c r="F17">
        <v>707819</v>
      </c>
      <c r="G17">
        <v>659097</v>
      </c>
      <c r="H17">
        <v>247534</v>
      </c>
      <c r="I17">
        <v>257265</v>
      </c>
      <c r="J17">
        <v>238458</v>
      </c>
      <c r="K17">
        <v>65168</v>
      </c>
      <c r="L17">
        <v>68387</v>
      </c>
      <c r="M17">
        <v>62173</v>
      </c>
      <c r="N17">
        <v>333118</v>
      </c>
      <c r="O17">
        <v>346002</v>
      </c>
      <c r="P17">
        <v>320935</v>
      </c>
      <c r="Q17">
        <v>234054</v>
      </c>
      <c r="R17">
        <v>243532</v>
      </c>
      <c r="S17">
        <v>225208</v>
      </c>
      <c r="T17">
        <v>206525</v>
      </c>
      <c r="U17">
        <v>215847</v>
      </c>
      <c r="V17">
        <v>197860</v>
      </c>
      <c r="W17">
        <v>671692</v>
      </c>
      <c r="X17">
        <v>701687</v>
      </c>
      <c r="Y17">
        <v>644437</v>
      </c>
      <c r="Z17">
        <v>440829</v>
      </c>
      <c r="AA17">
        <v>457913</v>
      </c>
      <c r="AB17">
        <v>424986</v>
      </c>
      <c r="AC17">
        <v>155921</v>
      </c>
      <c r="AD17">
        <v>161776</v>
      </c>
      <c r="AE17">
        <v>150407</v>
      </c>
      <c r="AF17">
        <v>148080</v>
      </c>
      <c r="AG17">
        <v>154783</v>
      </c>
      <c r="AH17">
        <v>141861</v>
      </c>
      <c r="AI17">
        <v>434320</v>
      </c>
      <c r="AJ17">
        <v>451012</v>
      </c>
      <c r="AK17">
        <v>418750</v>
      </c>
      <c r="AL17">
        <v>234953</v>
      </c>
      <c r="AM17">
        <v>243271</v>
      </c>
      <c r="AN17">
        <v>227088</v>
      </c>
      <c r="AO17">
        <v>572922</v>
      </c>
      <c r="AP17">
        <v>594063</v>
      </c>
      <c r="AQ17">
        <v>553180</v>
      </c>
      <c r="AR17">
        <v>288266</v>
      </c>
      <c r="AS17">
        <v>298082</v>
      </c>
      <c r="AT17">
        <v>278963</v>
      </c>
    </row>
    <row r="18" spans="1:46" x14ac:dyDescent="0.25">
      <c r="A18">
        <v>2040</v>
      </c>
      <c r="B18">
        <v>290411</v>
      </c>
      <c r="C18">
        <v>301799</v>
      </c>
      <c r="D18">
        <v>279791</v>
      </c>
      <c r="E18">
        <v>686529</v>
      </c>
      <c r="F18">
        <v>713956</v>
      </c>
      <c r="G18">
        <v>661138</v>
      </c>
      <c r="H18">
        <v>248493</v>
      </c>
      <c r="I18">
        <v>259011</v>
      </c>
      <c r="J18">
        <v>238713</v>
      </c>
      <c r="K18">
        <v>65164</v>
      </c>
      <c r="L18">
        <v>68619</v>
      </c>
      <c r="M18">
        <v>61962</v>
      </c>
      <c r="N18">
        <v>333426</v>
      </c>
      <c r="O18">
        <v>347356</v>
      </c>
      <c r="P18">
        <v>320340</v>
      </c>
      <c r="Q18">
        <v>234041</v>
      </c>
      <c r="R18">
        <v>244270</v>
      </c>
      <c r="S18">
        <v>224539</v>
      </c>
      <c r="T18">
        <v>206330</v>
      </c>
      <c r="U18">
        <v>216376</v>
      </c>
      <c r="V18">
        <v>197049</v>
      </c>
      <c r="W18">
        <v>674349</v>
      </c>
      <c r="X18">
        <v>706750</v>
      </c>
      <c r="Y18">
        <v>645166</v>
      </c>
      <c r="Z18">
        <v>441887</v>
      </c>
      <c r="AA18">
        <v>460413</v>
      </c>
      <c r="AB18">
        <v>424847</v>
      </c>
      <c r="AC18">
        <v>156078</v>
      </c>
      <c r="AD18">
        <v>162405</v>
      </c>
      <c r="AE18">
        <v>150126</v>
      </c>
      <c r="AF18">
        <v>148101</v>
      </c>
      <c r="AG18">
        <v>155340</v>
      </c>
      <c r="AH18">
        <v>141450</v>
      </c>
      <c r="AI18">
        <v>435271</v>
      </c>
      <c r="AJ18">
        <v>453321</v>
      </c>
      <c r="AK18">
        <v>418558</v>
      </c>
      <c r="AL18">
        <v>235740</v>
      </c>
      <c r="AM18">
        <v>244783</v>
      </c>
      <c r="AN18">
        <v>227249</v>
      </c>
      <c r="AO18">
        <v>573587</v>
      </c>
      <c r="AP18">
        <v>596509</v>
      </c>
      <c r="AQ18">
        <v>552350</v>
      </c>
      <c r="AR18">
        <v>289476</v>
      </c>
      <c r="AS18">
        <v>300147</v>
      </c>
      <c r="AT18">
        <v>279401</v>
      </c>
    </row>
    <row r="19" spans="1:46" x14ac:dyDescent="0.25">
      <c r="A19">
        <v>2041</v>
      </c>
      <c r="B19">
        <v>291249</v>
      </c>
      <c r="C19">
        <v>303632</v>
      </c>
      <c r="D19">
        <v>279693</v>
      </c>
      <c r="E19">
        <v>690452</v>
      </c>
      <c r="F19">
        <v>720387</v>
      </c>
      <c r="G19">
        <v>662760</v>
      </c>
      <c r="H19">
        <v>249384</v>
      </c>
      <c r="I19">
        <v>260811</v>
      </c>
      <c r="J19">
        <v>238803</v>
      </c>
      <c r="K19">
        <v>65160</v>
      </c>
      <c r="L19">
        <v>68897</v>
      </c>
      <c r="M19">
        <v>61718</v>
      </c>
      <c r="N19">
        <v>333724</v>
      </c>
      <c r="O19">
        <v>348827</v>
      </c>
      <c r="P19">
        <v>319544</v>
      </c>
      <c r="Q19">
        <v>234023</v>
      </c>
      <c r="R19">
        <v>245120</v>
      </c>
      <c r="S19">
        <v>223760</v>
      </c>
      <c r="T19">
        <v>206099</v>
      </c>
      <c r="U19">
        <v>216965</v>
      </c>
      <c r="V19">
        <v>196147</v>
      </c>
      <c r="W19">
        <v>676816</v>
      </c>
      <c r="X19">
        <v>711840</v>
      </c>
      <c r="Y19">
        <v>645419</v>
      </c>
      <c r="Z19">
        <v>442798</v>
      </c>
      <c r="AA19">
        <v>462923</v>
      </c>
      <c r="AB19">
        <v>424314</v>
      </c>
      <c r="AC19">
        <v>156224</v>
      </c>
      <c r="AD19">
        <v>163088</v>
      </c>
      <c r="AE19">
        <v>149771</v>
      </c>
      <c r="AF19">
        <v>148133</v>
      </c>
      <c r="AG19">
        <v>155950</v>
      </c>
      <c r="AH19">
        <v>140982</v>
      </c>
      <c r="AI19">
        <v>436222</v>
      </c>
      <c r="AJ19">
        <v>455783</v>
      </c>
      <c r="AK19">
        <v>418114</v>
      </c>
      <c r="AL19">
        <v>236526</v>
      </c>
      <c r="AM19">
        <v>246370</v>
      </c>
      <c r="AN19">
        <v>227290</v>
      </c>
      <c r="AO19">
        <v>574240</v>
      </c>
      <c r="AP19">
        <v>599113</v>
      </c>
      <c r="AQ19">
        <v>551192</v>
      </c>
      <c r="AR19">
        <v>290624</v>
      </c>
      <c r="AS19">
        <v>302280</v>
      </c>
      <c r="AT19">
        <v>279628</v>
      </c>
    </row>
    <row r="20" spans="1:46" x14ac:dyDescent="0.25">
      <c r="A20">
        <v>2042</v>
      </c>
      <c r="B20">
        <v>292101</v>
      </c>
      <c r="C20">
        <v>305595</v>
      </c>
      <c r="D20">
        <v>279446</v>
      </c>
      <c r="E20">
        <v>694435</v>
      </c>
      <c r="F20">
        <v>727173</v>
      </c>
      <c r="G20">
        <v>663995</v>
      </c>
      <c r="H20">
        <v>250309</v>
      </c>
      <c r="I20">
        <v>262732</v>
      </c>
      <c r="J20">
        <v>238752</v>
      </c>
      <c r="K20">
        <v>65159</v>
      </c>
      <c r="L20">
        <v>69201</v>
      </c>
      <c r="M20">
        <v>61441</v>
      </c>
      <c r="N20">
        <v>334065</v>
      </c>
      <c r="O20">
        <v>350447</v>
      </c>
      <c r="P20">
        <v>318621</v>
      </c>
      <c r="Q20">
        <v>234032</v>
      </c>
      <c r="R20">
        <v>246052</v>
      </c>
      <c r="S20">
        <v>222859</v>
      </c>
      <c r="T20">
        <v>205924</v>
      </c>
      <c r="U20">
        <v>217642</v>
      </c>
      <c r="V20">
        <v>195131</v>
      </c>
      <c r="W20">
        <v>679163</v>
      </c>
      <c r="X20">
        <v>717060</v>
      </c>
      <c r="Y20">
        <v>645215</v>
      </c>
      <c r="Z20">
        <v>443725</v>
      </c>
      <c r="AA20">
        <v>465635</v>
      </c>
      <c r="AB20">
        <v>423501</v>
      </c>
      <c r="AC20">
        <v>156375</v>
      </c>
      <c r="AD20">
        <v>163833</v>
      </c>
      <c r="AE20">
        <v>149317</v>
      </c>
      <c r="AF20">
        <v>148173</v>
      </c>
      <c r="AG20">
        <v>156633</v>
      </c>
      <c r="AH20">
        <v>140441</v>
      </c>
      <c r="AI20">
        <v>437174</v>
      </c>
      <c r="AJ20">
        <v>458475</v>
      </c>
      <c r="AK20">
        <v>417435</v>
      </c>
      <c r="AL20">
        <v>237324</v>
      </c>
      <c r="AM20">
        <v>248073</v>
      </c>
      <c r="AN20">
        <v>227191</v>
      </c>
      <c r="AO20">
        <v>574886</v>
      </c>
      <c r="AP20">
        <v>601983</v>
      </c>
      <c r="AQ20">
        <v>549705</v>
      </c>
      <c r="AR20">
        <v>291800</v>
      </c>
      <c r="AS20">
        <v>304534</v>
      </c>
      <c r="AT20">
        <v>279702</v>
      </c>
    </row>
    <row r="21" spans="1:46" x14ac:dyDescent="0.25">
      <c r="A21">
        <v>2043</v>
      </c>
      <c r="B21">
        <v>292963</v>
      </c>
      <c r="C21">
        <v>307723</v>
      </c>
      <c r="D21">
        <v>279034</v>
      </c>
      <c r="E21">
        <v>698447</v>
      </c>
      <c r="F21">
        <v>734336</v>
      </c>
      <c r="G21">
        <v>664824</v>
      </c>
      <c r="H21">
        <v>251223</v>
      </c>
      <c r="I21">
        <v>264759</v>
      </c>
      <c r="J21">
        <v>238573</v>
      </c>
      <c r="K21">
        <v>65158</v>
      </c>
      <c r="L21">
        <v>69515</v>
      </c>
      <c r="M21">
        <v>61141</v>
      </c>
      <c r="N21">
        <v>334364</v>
      </c>
      <c r="O21">
        <v>352226</v>
      </c>
      <c r="P21">
        <v>317539</v>
      </c>
      <c r="Q21">
        <v>234058</v>
      </c>
      <c r="R21">
        <v>247134</v>
      </c>
      <c r="S21">
        <v>221853</v>
      </c>
      <c r="T21">
        <v>205736</v>
      </c>
      <c r="U21">
        <v>218434</v>
      </c>
      <c r="V21">
        <v>194048</v>
      </c>
      <c r="W21">
        <v>681397</v>
      </c>
      <c r="X21">
        <v>722440</v>
      </c>
      <c r="Y21">
        <v>644551</v>
      </c>
      <c r="Z21">
        <v>444640</v>
      </c>
      <c r="AA21">
        <v>468533</v>
      </c>
      <c r="AB21">
        <v>422435</v>
      </c>
      <c r="AC21">
        <v>156503</v>
      </c>
      <c r="AD21">
        <v>164640</v>
      </c>
      <c r="AE21">
        <v>148774</v>
      </c>
      <c r="AF21">
        <v>148224</v>
      </c>
      <c r="AG21">
        <v>157398</v>
      </c>
      <c r="AH21">
        <v>139816</v>
      </c>
      <c r="AI21">
        <v>438180</v>
      </c>
      <c r="AJ21">
        <v>461367</v>
      </c>
      <c r="AK21">
        <v>416542</v>
      </c>
      <c r="AL21">
        <v>238125</v>
      </c>
      <c r="AM21">
        <v>249881</v>
      </c>
      <c r="AN21">
        <v>226993</v>
      </c>
      <c r="AO21">
        <v>575571</v>
      </c>
      <c r="AP21">
        <v>605144</v>
      </c>
      <c r="AQ21">
        <v>547933</v>
      </c>
      <c r="AR21">
        <v>292985</v>
      </c>
      <c r="AS21">
        <v>306944</v>
      </c>
      <c r="AT21">
        <v>279655</v>
      </c>
    </row>
    <row r="22" spans="1:46" x14ac:dyDescent="0.25">
      <c r="A22">
        <v>2044</v>
      </c>
      <c r="B22">
        <v>293819</v>
      </c>
      <c r="C22">
        <v>309958</v>
      </c>
      <c r="D22">
        <v>278467</v>
      </c>
      <c r="E22">
        <v>702459</v>
      </c>
      <c r="F22">
        <v>741806</v>
      </c>
      <c r="G22">
        <v>665279</v>
      </c>
      <c r="H22">
        <v>252139</v>
      </c>
      <c r="I22">
        <v>266867</v>
      </c>
      <c r="J22">
        <v>238281</v>
      </c>
      <c r="K22">
        <v>65163</v>
      </c>
      <c r="L22">
        <v>69855</v>
      </c>
      <c r="M22">
        <v>60806</v>
      </c>
      <c r="N22">
        <v>334729</v>
      </c>
      <c r="O22">
        <v>354121</v>
      </c>
      <c r="P22">
        <v>316313</v>
      </c>
      <c r="Q22">
        <v>234094</v>
      </c>
      <c r="R22">
        <v>248297</v>
      </c>
      <c r="S22">
        <v>220759</v>
      </c>
      <c r="T22">
        <v>205568</v>
      </c>
      <c r="U22">
        <v>219277</v>
      </c>
      <c r="V22">
        <v>192864</v>
      </c>
      <c r="W22">
        <v>683523</v>
      </c>
      <c r="X22">
        <v>727984</v>
      </c>
      <c r="Y22">
        <v>643453</v>
      </c>
      <c r="Z22">
        <v>445514</v>
      </c>
      <c r="AA22">
        <v>471589</v>
      </c>
      <c r="AB22">
        <v>421111</v>
      </c>
      <c r="AC22">
        <v>156634</v>
      </c>
      <c r="AD22">
        <v>165499</v>
      </c>
      <c r="AE22">
        <v>148183</v>
      </c>
      <c r="AF22">
        <v>148280</v>
      </c>
      <c r="AG22">
        <v>158206</v>
      </c>
      <c r="AH22">
        <v>139120</v>
      </c>
      <c r="AI22">
        <v>439187</v>
      </c>
      <c r="AJ22">
        <v>464460</v>
      </c>
      <c r="AK22">
        <v>415426</v>
      </c>
      <c r="AL22">
        <v>238938</v>
      </c>
      <c r="AM22">
        <v>251768</v>
      </c>
      <c r="AN22">
        <v>226666</v>
      </c>
      <c r="AO22">
        <v>576241</v>
      </c>
      <c r="AP22">
        <v>608518</v>
      </c>
      <c r="AQ22">
        <v>545872</v>
      </c>
      <c r="AR22">
        <v>294177</v>
      </c>
      <c r="AS22">
        <v>309462</v>
      </c>
      <c r="AT22">
        <v>279450</v>
      </c>
    </row>
    <row r="23" spans="1:46" x14ac:dyDescent="0.25">
      <c r="A23">
        <v>2045</v>
      </c>
      <c r="B23">
        <v>294698</v>
      </c>
      <c r="C23">
        <v>312345</v>
      </c>
      <c r="D23">
        <v>277849</v>
      </c>
      <c r="E23">
        <v>706426</v>
      </c>
      <c r="F23">
        <v>749551</v>
      </c>
      <c r="G23">
        <v>665561</v>
      </c>
      <c r="H23">
        <v>253065</v>
      </c>
      <c r="I23">
        <v>269106</v>
      </c>
      <c r="J23">
        <v>237936</v>
      </c>
      <c r="K23">
        <v>65153</v>
      </c>
      <c r="L23">
        <v>70229</v>
      </c>
      <c r="M23">
        <v>60455</v>
      </c>
      <c r="N23">
        <v>335091</v>
      </c>
      <c r="O23">
        <v>356146</v>
      </c>
      <c r="P23">
        <v>315046</v>
      </c>
      <c r="Q23">
        <v>234127</v>
      </c>
      <c r="R23">
        <v>249588</v>
      </c>
      <c r="S23">
        <v>219628</v>
      </c>
      <c r="T23">
        <v>205406</v>
      </c>
      <c r="U23">
        <v>220226</v>
      </c>
      <c r="V23">
        <v>191651</v>
      </c>
      <c r="W23">
        <v>685551</v>
      </c>
      <c r="X23">
        <v>733718</v>
      </c>
      <c r="Y23">
        <v>642065</v>
      </c>
      <c r="Z23">
        <v>446363</v>
      </c>
      <c r="AA23">
        <v>474845</v>
      </c>
      <c r="AB23">
        <v>419697</v>
      </c>
      <c r="AC23">
        <v>156775</v>
      </c>
      <c r="AD23">
        <v>166408</v>
      </c>
      <c r="AE23">
        <v>147559</v>
      </c>
      <c r="AF23">
        <v>148338</v>
      </c>
      <c r="AG23">
        <v>159073</v>
      </c>
      <c r="AH23">
        <v>138404</v>
      </c>
      <c r="AI23">
        <v>440192</v>
      </c>
      <c r="AJ23">
        <v>467787</v>
      </c>
      <c r="AK23">
        <v>414195</v>
      </c>
      <c r="AL23">
        <v>239724</v>
      </c>
      <c r="AM23">
        <v>253756</v>
      </c>
      <c r="AN23">
        <v>226299</v>
      </c>
      <c r="AO23">
        <v>576958</v>
      </c>
      <c r="AP23">
        <v>612165</v>
      </c>
      <c r="AQ23">
        <v>543722</v>
      </c>
      <c r="AR23">
        <v>295365</v>
      </c>
      <c r="AS23">
        <v>312100</v>
      </c>
      <c r="AT23">
        <v>279184</v>
      </c>
    </row>
    <row r="24" spans="1:46" x14ac:dyDescent="0.25">
      <c r="A24">
        <v>2046</v>
      </c>
      <c r="B24">
        <v>295561</v>
      </c>
      <c r="C24">
        <v>314832</v>
      </c>
      <c r="D24">
        <v>277171</v>
      </c>
      <c r="E24">
        <v>710331</v>
      </c>
      <c r="F24">
        <v>757505</v>
      </c>
      <c r="G24">
        <v>665695</v>
      </c>
      <c r="H24">
        <v>253967</v>
      </c>
      <c r="I24">
        <v>271423</v>
      </c>
      <c r="J24">
        <v>237564</v>
      </c>
      <c r="K24">
        <v>65144</v>
      </c>
      <c r="L24">
        <v>70613</v>
      </c>
      <c r="M24">
        <v>60085</v>
      </c>
      <c r="N24">
        <v>335489</v>
      </c>
      <c r="O24">
        <v>358314</v>
      </c>
      <c r="P24">
        <v>313756</v>
      </c>
      <c r="Q24">
        <v>234205</v>
      </c>
      <c r="R24">
        <v>250974</v>
      </c>
      <c r="S24">
        <v>218469</v>
      </c>
      <c r="T24">
        <v>205250</v>
      </c>
      <c r="U24">
        <v>221244</v>
      </c>
      <c r="V24">
        <v>190433</v>
      </c>
      <c r="W24">
        <v>687495</v>
      </c>
      <c r="X24">
        <v>739659</v>
      </c>
      <c r="Y24">
        <v>640430</v>
      </c>
      <c r="Z24">
        <v>447246</v>
      </c>
      <c r="AA24">
        <v>478247</v>
      </c>
      <c r="AB24">
        <v>418220</v>
      </c>
      <c r="AC24">
        <v>156915</v>
      </c>
      <c r="AD24">
        <v>167381</v>
      </c>
      <c r="AE24">
        <v>146937</v>
      </c>
      <c r="AF24">
        <v>148389</v>
      </c>
      <c r="AG24">
        <v>160004</v>
      </c>
      <c r="AH24">
        <v>137669</v>
      </c>
      <c r="AI24">
        <v>441242</v>
      </c>
      <c r="AJ24">
        <v>471308</v>
      </c>
      <c r="AK24">
        <v>412900</v>
      </c>
      <c r="AL24">
        <v>240521</v>
      </c>
      <c r="AM24">
        <v>255812</v>
      </c>
      <c r="AN24">
        <v>225901</v>
      </c>
      <c r="AO24">
        <v>577667</v>
      </c>
      <c r="AP24">
        <v>616056</v>
      </c>
      <c r="AQ24">
        <v>541464</v>
      </c>
      <c r="AR24">
        <v>296562</v>
      </c>
      <c r="AS24">
        <v>314845</v>
      </c>
      <c r="AT24">
        <v>278911</v>
      </c>
    </row>
    <row r="25" spans="1:46" x14ac:dyDescent="0.25">
      <c r="A25">
        <v>2047</v>
      </c>
      <c r="B25">
        <v>296440</v>
      </c>
      <c r="C25">
        <v>317444</v>
      </c>
      <c r="D25">
        <v>276477</v>
      </c>
      <c r="E25">
        <v>714159</v>
      </c>
      <c r="F25">
        <v>765631</v>
      </c>
      <c r="G25">
        <v>665692</v>
      </c>
      <c r="H25">
        <v>254875</v>
      </c>
      <c r="I25">
        <v>273833</v>
      </c>
      <c r="J25">
        <v>237154</v>
      </c>
      <c r="K25">
        <v>65127</v>
      </c>
      <c r="L25">
        <v>71028</v>
      </c>
      <c r="M25">
        <v>59710</v>
      </c>
      <c r="N25">
        <v>335870</v>
      </c>
      <c r="O25">
        <v>360593</v>
      </c>
      <c r="P25">
        <v>312441</v>
      </c>
      <c r="Q25">
        <v>234259</v>
      </c>
      <c r="R25">
        <v>252427</v>
      </c>
      <c r="S25">
        <v>217306</v>
      </c>
      <c r="T25">
        <v>205086</v>
      </c>
      <c r="U25">
        <v>222307</v>
      </c>
      <c r="V25">
        <v>189185</v>
      </c>
      <c r="W25">
        <v>689394</v>
      </c>
      <c r="X25">
        <v>745857</v>
      </c>
      <c r="Y25">
        <v>638566</v>
      </c>
      <c r="Z25">
        <v>448113</v>
      </c>
      <c r="AA25">
        <v>481826</v>
      </c>
      <c r="AB25">
        <v>416691</v>
      </c>
      <c r="AC25">
        <v>157069</v>
      </c>
      <c r="AD25">
        <v>168408</v>
      </c>
      <c r="AE25">
        <v>146288</v>
      </c>
      <c r="AF25">
        <v>148440</v>
      </c>
      <c r="AG25">
        <v>160986</v>
      </c>
      <c r="AH25">
        <v>136918</v>
      </c>
      <c r="AI25">
        <v>442277</v>
      </c>
      <c r="AJ25">
        <v>475015</v>
      </c>
      <c r="AK25">
        <v>411519</v>
      </c>
      <c r="AL25">
        <v>241306</v>
      </c>
      <c r="AM25">
        <v>257933</v>
      </c>
      <c r="AN25">
        <v>225478</v>
      </c>
      <c r="AO25">
        <v>578386</v>
      </c>
      <c r="AP25">
        <v>620172</v>
      </c>
      <c r="AQ25">
        <v>539137</v>
      </c>
      <c r="AR25">
        <v>297732</v>
      </c>
      <c r="AS25">
        <v>317678</v>
      </c>
      <c r="AT25">
        <v>278568</v>
      </c>
    </row>
    <row r="26" spans="1:46" x14ac:dyDescent="0.25">
      <c r="A26">
        <v>2048</v>
      </c>
      <c r="B26">
        <v>297312</v>
      </c>
      <c r="C26">
        <v>320167</v>
      </c>
      <c r="D26">
        <v>275701</v>
      </c>
      <c r="E26">
        <v>717864</v>
      </c>
      <c r="F26">
        <v>773915</v>
      </c>
      <c r="G26">
        <v>665456</v>
      </c>
      <c r="H26">
        <v>255785</v>
      </c>
      <c r="I26">
        <v>276315</v>
      </c>
      <c r="J26">
        <v>236697</v>
      </c>
      <c r="K26">
        <v>65109</v>
      </c>
      <c r="L26">
        <v>71452</v>
      </c>
      <c r="M26">
        <v>59324</v>
      </c>
      <c r="N26">
        <v>336264</v>
      </c>
      <c r="O26">
        <v>363005</v>
      </c>
      <c r="P26">
        <v>311066</v>
      </c>
      <c r="Q26">
        <v>234344</v>
      </c>
      <c r="R26">
        <v>253977</v>
      </c>
      <c r="S26">
        <v>216141</v>
      </c>
      <c r="T26">
        <v>204882</v>
      </c>
      <c r="U26">
        <v>223432</v>
      </c>
      <c r="V26">
        <v>187898</v>
      </c>
      <c r="W26">
        <v>691245</v>
      </c>
      <c r="X26">
        <v>752325</v>
      </c>
      <c r="Y26">
        <v>636417</v>
      </c>
      <c r="Z26">
        <v>448982</v>
      </c>
      <c r="AA26">
        <v>485570</v>
      </c>
      <c r="AB26">
        <v>415061</v>
      </c>
      <c r="AC26">
        <v>157228</v>
      </c>
      <c r="AD26">
        <v>169494</v>
      </c>
      <c r="AE26">
        <v>145623</v>
      </c>
      <c r="AF26">
        <v>148490</v>
      </c>
      <c r="AG26">
        <v>162029</v>
      </c>
      <c r="AH26">
        <v>136125</v>
      </c>
      <c r="AI26">
        <v>443315</v>
      </c>
      <c r="AJ26">
        <v>478900</v>
      </c>
      <c r="AK26">
        <v>410035</v>
      </c>
      <c r="AL26">
        <v>242067</v>
      </c>
      <c r="AM26">
        <v>260130</v>
      </c>
      <c r="AN26">
        <v>225002</v>
      </c>
      <c r="AO26">
        <v>579153</v>
      </c>
      <c r="AP26">
        <v>624529</v>
      </c>
      <c r="AQ26">
        <v>536700</v>
      </c>
      <c r="AR26">
        <v>298897</v>
      </c>
      <c r="AS26">
        <v>320621</v>
      </c>
      <c r="AT26">
        <v>278156</v>
      </c>
    </row>
    <row r="27" spans="1:46" x14ac:dyDescent="0.25">
      <c r="A27">
        <v>2049</v>
      </c>
      <c r="B27">
        <v>298192</v>
      </c>
      <c r="C27">
        <v>322890</v>
      </c>
      <c r="D27">
        <v>274882</v>
      </c>
      <c r="E27">
        <v>721479</v>
      </c>
      <c r="F27">
        <v>782015</v>
      </c>
      <c r="G27">
        <v>665038</v>
      </c>
      <c r="H27">
        <v>256682</v>
      </c>
      <c r="I27">
        <v>278787</v>
      </c>
      <c r="J27">
        <v>236189</v>
      </c>
      <c r="K27">
        <v>65082</v>
      </c>
      <c r="L27">
        <v>71872</v>
      </c>
      <c r="M27">
        <v>58944</v>
      </c>
      <c r="N27">
        <v>336674</v>
      </c>
      <c r="O27">
        <v>365417</v>
      </c>
      <c r="P27">
        <v>309664</v>
      </c>
      <c r="Q27">
        <v>234411</v>
      </c>
      <c r="R27">
        <v>255514</v>
      </c>
      <c r="S27">
        <v>214939</v>
      </c>
      <c r="T27">
        <v>204703</v>
      </c>
      <c r="U27">
        <v>224524</v>
      </c>
      <c r="V27">
        <v>186607</v>
      </c>
      <c r="W27">
        <v>693072</v>
      </c>
      <c r="X27">
        <v>758876</v>
      </c>
      <c r="Y27">
        <v>634025</v>
      </c>
      <c r="Z27">
        <v>449861</v>
      </c>
      <c r="AA27">
        <v>489276</v>
      </c>
      <c r="AB27">
        <v>413382</v>
      </c>
      <c r="AC27">
        <v>157374</v>
      </c>
      <c r="AD27">
        <v>170573</v>
      </c>
      <c r="AE27">
        <v>144949</v>
      </c>
      <c r="AF27">
        <v>148527</v>
      </c>
      <c r="AG27">
        <v>163058</v>
      </c>
      <c r="AH27">
        <v>135302</v>
      </c>
      <c r="AI27">
        <v>444368</v>
      </c>
      <c r="AJ27">
        <v>482787</v>
      </c>
      <c r="AK27">
        <v>408475</v>
      </c>
      <c r="AL27">
        <v>242830</v>
      </c>
      <c r="AM27">
        <v>262295</v>
      </c>
      <c r="AN27">
        <v>224488</v>
      </c>
      <c r="AO27">
        <v>579915</v>
      </c>
      <c r="AP27">
        <v>628900</v>
      </c>
      <c r="AQ27">
        <v>534187</v>
      </c>
      <c r="AR27">
        <v>300049</v>
      </c>
      <c r="AS27">
        <v>323514</v>
      </c>
      <c r="AT27">
        <v>277696</v>
      </c>
    </row>
    <row r="28" spans="1:46" x14ac:dyDescent="0.25">
      <c r="A28">
        <v>2050</v>
      </c>
      <c r="B28">
        <v>299059</v>
      </c>
      <c r="C28">
        <v>325553</v>
      </c>
      <c r="D28">
        <v>274035</v>
      </c>
      <c r="E28">
        <v>724953</v>
      </c>
      <c r="F28">
        <v>789855</v>
      </c>
      <c r="G28">
        <v>664412</v>
      </c>
      <c r="H28">
        <v>257577</v>
      </c>
      <c r="I28">
        <v>281219</v>
      </c>
      <c r="J28">
        <v>235653</v>
      </c>
      <c r="K28">
        <v>65055</v>
      </c>
      <c r="L28">
        <v>72274</v>
      </c>
      <c r="M28">
        <v>58541</v>
      </c>
      <c r="N28">
        <v>337080</v>
      </c>
      <c r="O28">
        <v>367775</v>
      </c>
      <c r="P28">
        <v>308257</v>
      </c>
      <c r="Q28">
        <v>234513</v>
      </c>
      <c r="R28">
        <v>257014</v>
      </c>
      <c r="S28">
        <v>213727</v>
      </c>
      <c r="T28">
        <v>204498</v>
      </c>
      <c r="U28">
        <v>225603</v>
      </c>
      <c r="V28">
        <v>185295</v>
      </c>
      <c r="W28">
        <v>694900</v>
      </c>
      <c r="X28">
        <v>765503</v>
      </c>
      <c r="Y28">
        <v>631420</v>
      </c>
      <c r="Z28">
        <v>450744</v>
      </c>
      <c r="AA28">
        <v>492954</v>
      </c>
      <c r="AB28">
        <v>411651</v>
      </c>
      <c r="AC28">
        <v>157531</v>
      </c>
      <c r="AD28">
        <v>171637</v>
      </c>
      <c r="AE28">
        <v>144261</v>
      </c>
      <c r="AF28">
        <v>148582</v>
      </c>
      <c r="AG28">
        <v>164079</v>
      </c>
      <c r="AH28">
        <v>134462</v>
      </c>
      <c r="AI28">
        <v>445428</v>
      </c>
      <c r="AJ28">
        <v>486661</v>
      </c>
      <c r="AK28">
        <v>406848</v>
      </c>
      <c r="AL28">
        <v>243579</v>
      </c>
      <c r="AM28">
        <v>264415</v>
      </c>
      <c r="AN28">
        <v>223930</v>
      </c>
      <c r="AO28">
        <v>580709</v>
      </c>
      <c r="AP28">
        <v>633234</v>
      </c>
      <c r="AQ28">
        <v>531641</v>
      </c>
      <c r="AR28">
        <v>301194</v>
      </c>
      <c r="AS28">
        <v>326348</v>
      </c>
      <c r="AT28">
        <v>277184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ABEF-DA5D-4749-B0DC-CC3CEA0D78C1}">
  <dimension ref="A1:G16"/>
  <sheetViews>
    <sheetView tabSelected="1" workbookViewId="0">
      <selection activeCell="B20" sqref="B20"/>
    </sheetView>
  </sheetViews>
  <sheetFormatPr baseColWidth="10" defaultRowHeight="15" x14ac:dyDescent="0.25"/>
  <cols>
    <col min="1" max="1" width="17.42578125" customWidth="1"/>
    <col min="2" max="2" width="25" bestFit="1" customWidth="1"/>
  </cols>
  <sheetData>
    <row r="1" spans="1:7" x14ac:dyDescent="0.25">
      <c r="A1" t="s">
        <v>212</v>
      </c>
      <c r="B1" t="s">
        <v>224</v>
      </c>
      <c r="E1" s="7"/>
      <c r="G1" s="7"/>
    </row>
    <row r="2" spans="1:7" x14ac:dyDescent="0.25">
      <c r="A2" s="7" t="s">
        <v>214</v>
      </c>
      <c r="B2">
        <v>1</v>
      </c>
      <c r="E2" s="7"/>
      <c r="G2" s="7"/>
    </row>
    <row r="3" spans="1:7" x14ac:dyDescent="0.25">
      <c r="A3" s="7" t="s">
        <v>216</v>
      </c>
      <c r="B3">
        <v>1</v>
      </c>
      <c r="E3" s="7"/>
      <c r="G3" s="7"/>
    </row>
    <row r="4" spans="1:7" x14ac:dyDescent="0.25">
      <c r="A4" s="7" t="s">
        <v>223</v>
      </c>
      <c r="B4">
        <v>1</v>
      </c>
      <c r="E4" s="7"/>
      <c r="G4" s="7"/>
    </row>
    <row r="5" spans="1:7" x14ac:dyDescent="0.25">
      <c r="A5" s="7" t="s">
        <v>225</v>
      </c>
      <c r="B5">
        <v>0.3</v>
      </c>
      <c r="E5" s="7"/>
      <c r="G5" s="7"/>
    </row>
    <row r="6" spans="1:7" x14ac:dyDescent="0.25">
      <c r="A6" s="7" t="s">
        <v>220</v>
      </c>
      <c r="B6">
        <v>1</v>
      </c>
      <c r="E6" s="7"/>
      <c r="G6" s="7"/>
    </row>
    <row r="7" spans="1:7" x14ac:dyDescent="0.25">
      <c r="A7" s="7" t="s">
        <v>221</v>
      </c>
      <c r="B7">
        <v>1</v>
      </c>
      <c r="E7" s="7"/>
      <c r="G7" s="7"/>
    </row>
    <row r="8" spans="1:7" x14ac:dyDescent="0.25">
      <c r="A8" s="7" t="s">
        <v>215</v>
      </c>
      <c r="B8">
        <v>1</v>
      </c>
      <c r="E8" s="7"/>
      <c r="G8" s="7"/>
    </row>
    <row r="9" spans="1:7" x14ac:dyDescent="0.25">
      <c r="A9" s="7" t="s">
        <v>219</v>
      </c>
      <c r="B9">
        <v>1</v>
      </c>
      <c r="E9" s="7"/>
      <c r="G9" s="7"/>
    </row>
    <row r="10" spans="1:7" x14ac:dyDescent="0.25">
      <c r="A10" s="7" t="s">
        <v>218</v>
      </c>
      <c r="B10">
        <v>1</v>
      </c>
      <c r="E10" s="7"/>
      <c r="G10" s="7"/>
    </row>
    <row r="11" spans="1:7" x14ac:dyDescent="0.25">
      <c r="A11" s="7" t="s">
        <v>222</v>
      </c>
      <c r="B11">
        <v>1</v>
      </c>
      <c r="E11" s="7"/>
      <c r="G11" s="7"/>
    </row>
    <row r="12" spans="1:7" x14ac:dyDescent="0.25">
      <c r="A12" s="7" t="s">
        <v>226</v>
      </c>
      <c r="B12">
        <v>0.2</v>
      </c>
      <c r="E12" s="7"/>
      <c r="G12" s="7"/>
    </row>
    <row r="13" spans="1:7" x14ac:dyDescent="0.25">
      <c r="A13" s="7" t="s">
        <v>217</v>
      </c>
      <c r="B13">
        <v>1</v>
      </c>
      <c r="E13" s="7"/>
      <c r="G13" s="7"/>
    </row>
    <row r="14" spans="1:7" x14ac:dyDescent="0.25">
      <c r="A14" s="7" t="s">
        <v>227</v>
      </c>
      <c r="B14">
        <v>1</v>
      </c>
      <c r="E14" s="7"/>
      <c r="G14" s="7"/>
    </row>
    <row r="15" spans="1:7" x14ac:dyDescent="0.25">
      <c r="A15" s="7" t="s">
        <v>213</v>
      </c>
      <c r="B15">
        <v>1</v>
      </c>
      <c r="E15" s="7"/>
      <c r="G15" s="7"/>
    </row>
    <row r="16" spans="1:7" x14ac:dyDescent="0.25">
      <c r="A16" s="7" t="s">
        <v>228</v>
      </c>
      <c r="B16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ProsjektData</vt:lpstr>
      <vt:lpstr>README</vt:lpstr>
      <vt:lpstr>Tabell prisvekst</vt:lpstr>
      <vt:lpstr>Tabell lønnsvekst</vt:lpstr>
      <vt:lpstr>Befolkningsfremskrivinger</vt:lpstr>
      <vt:lpstr>bef. til trafikk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Torbjørn Aasen Stigen</dc:creator>
  <cp:lastModifiedBy>Johan Widding</cp:lastModifiedBy>
  <cp:lastPrinted>2024-12-13T11:11:47Z</cp:lastPrinted>
  <dcterms:created xsi:type="dcterms:W3CDTF">2015-06-05T18:17:20Z</dcterms:created>
  <dcterms:modified xsi:type="dcterms:W3CDTF">2025-01-28T12:17:15Z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ea7001-5c24-4702-a3ac-e436ccb02747_Enabled">
    <vt:lpwstr>true</vt:lpwstr>
  </property>
  <property fmtid="{D5CDD505-2E9C-101B-9397-08002B2CF9AE}" pid="3" name="MSIP_Label_20ea7001-5c24-4702-a3ac-e436ccb02747_SetDate">
    <vt:lpwstr>2024-12-12T13:30:21Z</vt:lpwstr>
  </property>
  <property fmtid="{D5CDD505-2E9C-101B-9397-08002B2CF9AE}" pid="4" name="MSIP_Label_20ea7001-5c24-4702-a3ac-e436ccb02747_Method">
    <vt:lpwstr>Standard</vt:lpwstr>
  </property>
  <property fmtid="{D5CDD505-2E9C-101B-9397-08002B2CF9AE}" pid="5" name="MSIP_Label_20ea7001-5c24-4702-a3ac-e436ccb02747_Name">
    <vt:lpwstr>Confidential</vt:lpwstr>
  </property>
  <property fmtid="{D5CDD505-2E9C-101B-9397-08002B2CF9AE}" pid="6" name="MSIP_Label_20ea7001-5c24-4702-a3ac-e436ccb02747_SiteId">
    <vt:lpwstr>c8823c91-be81-4f89-b024-6c3dd789c106</vt:lpwstr>
  </property>
  <property fmtid="{D5CDD505-2E9C-101B-9397-08002B2CF9AE}" pid="7" name="MSIP_Label_20ea7001-5c24-4702-a3ac-e436ccb02747_ActionId">
    <vt:lpwstr>454510be-59b4-470c-b26c-218714f318e4</vt:lpwstr>
  </property>
  <property fmtid="{D5CDD505-2E9C-101B-9397-08002B2CF9AE}" pid="8" name="MSIP_Label_20ea7001-5c24-4702-a3ac-e436ccb02747_ContentBits">
    <vt:lpwstr>2</vt:lpwstr>
  </property>
</Properties>
</file>