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  <sheet state="visible" name="Fun_cond" sheetId="2" r:id="rId5"/>
    <sheet state="visible" name="Format_Cond" sheetId="3" r:id="rId6"/>
  </sheets>
  <definedNames/>
  <calcPr/>
</workbook>
</file>

<file path=xl/sharedStrings.xml><?xml version="1.0" encoding="utf-8"?>
<sst xmlns="http://schemas.openxmlformats.org/spreadsheetml/2006/main" count="147" uniqueCount="110">
  <si>
    <t>ALUMNOS</t>
  </si>
  <si>
    <t>EDAD</t>
  </si>
  <si>
    <t>TOTAL</t>
  </si>
  <si>
    <t>SUMA CON +</t>
  </si>
  <si>
    <t>FUNCION SUMA</t>
  </si>
  <si>
    <t>AUTOSUMA</t>
  </si>
  <si>
    <t>ID</t>
  </si>
  <si>
    <t>Vendedor</t>
  </si>
  <si>
    <t>Región</t>
  </si>
  <si>
    <t>Producto</t>
  </si>
  <si>
    <t>Unidades Vendidas</t>
  </si>
  <si>
    <t>Precio Unitario</t>
  </si>
  <si>
    <t>Fecha</t>
  </si>
  <si>
    <t>Total ingreso</t>
  </si>
  <si>
    <t>Suma producto</t>
  </si>
  <si>
    <t>Laura</t>
  </si>
  <si>
    <t>Norte</t>
  </si>
  <si>
    <t>Laptop</t>
  </si>
  <si>
    <t>Miguel</t>
  </si>
  <si>
    <t>Sur</t>
  </si>
  <si>
    <t>Tablet</t>
  </si>
  <si>
    <t>Karen</t>
  </si>
  <si>
    <t>Smartphone</t>
  </si>
  <si>
    <t>Pedro</t>
  </si>
  <si>
    <t>Centro</t>
  </si>
  <si>
    <t>SUMA</t>
  </si>
  <si>
    <t>¿Cuál es el total de unidades vendidas?</t>
  </si>
  <si>
    <t>=SUMA(E2:E11)</t>
  </si>
  <si>
    <t>¿Cuál es la suma total de precios unitarios?</t>
  </si>
  <si>
    <t>=SUMA(F2:F11)</t>
  </si>
  <si>
    <t>¿Cuál es el total de ingresos si se multiplica cada venta (unidades × precio)? (requiere columna auxiliar)</t>
  </si>
  <si>
    <t>=SUMA(H2:H11)</t>
  </si>
  <si>
    <t>SUMA.SI</t>
  </si>
  <si>
    <t>¿Cuántas unidades vendió Laura en total?</t>
  </si>
  <si>
    <t>=SUMAR.SI(B2:B11,"Laura",E2:E11)</t>
  </si>
  <si>
    <t>¿Cuántas unidades se vendieron del producto Tablet?</t>
  </si>
  <si>
    <t>=SUMAR.SI(D2:D11,"Tablet",E2:E11)</t>
  </si>
  <si>
    <t>¿Cuál es la suma de unidades vendidas en la región Sur?</t>
  </si>
  <si>
    <t>=SUMAR.SI(C2:C11,"Sur",E2:E11)</t>
  </si>
  <si>
    <r>
      <rPr>
        <color rgb="FF1155CC"/>
        <u/>
      </rPr>
      <t>SUMA.SI</t>
    </r>
    <r>
      <rPr/>
      <t>.CONJUNTO</t>
    </r>
  </si>
  <si>
    <t>¿Cuántas unidades de Laptop se vendieron en la región Norte?</t>
  </si>
  <si>
    <t>1. Laptop, 2. Region=Norte</t>
  </si>
  <si>
    <t>=SUMAR.SI.CONJUNTO(E2:E11,D2:D11,"Laptop",C2:C11,"Norte")</t>
  </si>
  <si>
    <t>¿Cuántas unidades vendió Karen en la región Centro?</t>
  </si>
  <si>
    <t>1. Karen, 2. Centro</t>
  </si>
  <si>
    <t>=SUMAR.SI.CONJUNTO(E2:E11,B2:B11,"Karen",C2:C11,"Centro")</t>
  </si>
  <si>
    <t>¿Cuántas unidades de Smartphone vendió Miguel?</t>
  </si>
  <si>
    <t>1. Smartphoe, 2. Miguel</t>
  </si>
  <si>
    <t>=SUMAR.SI.CONJUNTO(E2:E11,B2:B11,"Miguel",D2:D11,"Smartphone")</t>
  </si>
  <si>
    <t>CONTAR (NÚMERICO)/CONTARA (TEXTO)</t>
  </si>
  <si>
    <t>¿Cuántas filas hay en total (ventas realizadas)?</t>
  </si>
  <si>
    <t>=CONTARA(A2:H2)</t>
  </si>
  <si>
    <t>¿Cuántos valores hay en la columna de unidades vendidas?</t>
  </si>
  <si>
    <t>=CONTAR(E2:E11)</t>
  </si>
  <si>
    <t>¿Cuántas celdas tienen número en la columna de precios unitarios?</t>
  </si>
  <si>
    <t>=CONTARA(F2:F11)</t>
  </si>
  <si>
    <t>CONTAR.SI</t>
  </si>
  <si>
    <t>¿Cuántas veces aparece la región Sur?</t>
  </si>
  <si>
    <t>=CONTAR.SI(C2:C11,"Sur")</t>
  </si>
  <si>
    <t>¿Cuántas veces se vendió el producto Laptop?</t>
  </si>
  <si>
    <t>=CONTAR.SI(D2:D11,"Laptop")</t>
  </si>
  <si>
    <t>¿Cuántas ventas tienen más de 5 unidades vendidas?</t>
  </si>
  <si>
    <t>=CONTAR.SI(E2:E11,"&gt;5")</t>
  </si>
  <si>
    <r>
      <rPr>
        <color rgb="FF1155CC"/>
        <u/>
      </rPr>
      <t>CONTAR.SI</t>
    </r>
    <r>
      <rPr/>
      <t>.CONJUNTO</t>
    </r>
  </si>
  <si>
    <t>¿Cuántas ventas hizo Pedro en la región Centro?</t>
  </si>
  <si>
    <t>1. Pedro, 2. Centro</t>
  </si>
  <si>
    <t>=CONTAR.SI.CONJUNTO(B2:B11,"Pedro",C2:C11,"Centro")</t>
  </si>
  <si>
    <t>¿Cuántas ventas hay de Smartphone con más de 8 unidades vendidas?</t>
  </si>
  <si>
    <t>1. Samarphone, 2. mayor 8 unidades</t>
  </si>
  <si>
    <t>=CONTAR.SI.CONJUNTO(D2:D11,"Smartphone",E2:E11,"&gt;8")</t>
  </si>
  <si>
    <t>¿Cuántas veces Laura vendió en la región Norte?</t>
  </si>
  <si>
    <t>1. Laura, 2. Norte</t>
  </si>
  <si>
    <t>=CONTAR.SI.CONJUNTO(B2:B11,"Laura",C2:C11,"Norte")</t>
  </si>
  <si>
    <t>CONTARA</t>
  </si>
  <si>
    <t>¿Cuántas celdas no vacías hay en la columna de Producto?</t>
  </si>
  <si>
    <t>=CONTARA(2:2)</t>
  </si>
  <si>
    <t>¿Cuántas columnas tienen datos completos sin celdas vacías?</t>
  </si>
  <si>
    <t>=CONTARA(A2:H12)</t>
  </si>
  <si>
    <t>Empleado</t>
  </si>
  <si>
    <t>Departamento</t>
  </si>
  <si>
    <t>Sueldo Mensual</t>
  </si>
  <si>
    <t>Días de Retardo</t>
  </si>
  <si>
    <t>Evaluación Desempeño</t>
  </si>
  <si>
    <t>Ana</t>
  </si>
  <si>
    <t>Ventas</t>
  </si>
  <si>
    <t>Excelente</t>
  </si>
  <si>
    <t>Luis</t>
  </si>
  <si>
    <t>Finanzas</t>
  </si>
  <si>
    <t>Bueno</t>
  </si>
  <si>
    <t>Marta</t>
  </si>
  <si>
    <t>Carlos</t>
  </si>
  <si>
    <t>RH</t>
  </si>
  <si>
    <t>Regular</t>
  </si>
  <si>
    <t>Jorge</t>
  </si>
  <si>
    <t>TI</t>
  </si>
  <si>
    <t>Paola</t>
  </si>
  <si>
    <t>Elena</t>
  </si>
  <si>
    <t>Mario</t>
  </si>
  <si>
    <t>Lucía</t>
  </si>
  <si>
    <t>Ricardo</t>
  </si>
  <si>
    <t>Resalta en rojo las celdas de la columna "Días de Retardo" que tengan un valor mayor a 3.</t>
  </si>
  <si>
    <t>Colorea en verde las celdas de "Sueldo Mensual" que sean mayores a $15,000.</t>
  </si>
  <si>
    <t>Aplica fondo amarillo a las celdas de "Evaluación Desempeño" que contengan la palabra "Regular".</t>
  </si>
  <si>
    <t>Subraya en azul los nombres de empleados que pertenezcan al departamento de Recursos Humanos (RH).</t>
  </si>
  <si>
    <t>Resalta en naranja toda la fila si el sueldo mensual es menor a $11,000 y tiene más de 2 días de retardo.</t>
  </si>
  <si>
    <t>Aplica formato en negrita a los empleados cuya evaluación sea "Excelente" y trabajen en el departamento de Ventas.</t>
  </si>
  <si>
    <t>Colorea de azul claro los "Días de Retardo" que sean igual a 0, indicando empleados puntuales.</t>
  </si>
  <si>
    <t>Cambia el color de texto a blanco y el fondo a negro para los sueldos que estén por debajo del promedio de la columna.</t>
  </si>
  <si>
    <t>Cambia el color de texto a rojo si el empleado trabaja en RH y su evaluación es "Regular".</t>
  </si>
  <si>
    <t>Aplica una escala de color (verde-amarillo-rojo) a la columna "Sueldo Mensual" para indicar visualmente los rangos salariales.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</si>
</sst>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1">
    <dxf>
      <font>
        <color rgb="FF00000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uma.si/" TargetMode="External"/><Relationship Id="rId2" Type="http://schemas.openxmlformats.org/officeDocument/2006/relationships/hyperlink" Target="http://suma.si/" TargetMode="External"/><Relationship Id="rId3" Type="http://schemas.openxmlformats.org/officeDocument/2006/relationships/hyperlink" Target="http://contar.si/" TargetMode="External"/><Relationship Id="rId4" Type="http://schemas.openxmlformats.org/officeDocument/2006/relationships/hyperlink" Target="http://contar.si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" t="s">
        <v>0</v>
      </c>
      <c r="B1" s="1" t="s">
        <v>1</v>
      </c>
    </row>
    <row r="2">
      <c r="A2" s="1">
        <v>1.0</v>
      </c>
      <c r="B2" s="1">
        <v>20.0</v>
      </c>
      <c r="D2" s="1">
        <v>20.0</v>
      </c>
    </row>
    <row r="3">
      <c r="A3" s="1">
        <v>2.0</v>
      </c>
      <c r="B3" s="1">
        <v>22.0</v>
      </c>
      <c r="D3" s="1">
        <v>22.0</v>
      </c>
    </row>
    <row r="4">
      <c r="A4" s="1">
        <v>3.0</v>
      </c>
      <c r="B4" s="1">
        <v>23.0</v>
      </c>
      <c r="D4" s="1">
        <v>23.0</v>
      </c>
    </row>
    <row r="5">
      <c r="A5" s="1">
        <v>4.0</v>
      </c>
      <c r="B5" s="1">
        <v>30.0</v>
      </c>
      <c r="D5" s="1">
        <v>30.0</v>
      </c>
    </row>
    <row r="6">
      <c r="A6" s="1">
        <v>5.0</v>
      </c>
      <c r="B6" s="1">
        <v>33.0</v>
      </c>
      <c r="D6" s="1">
        <v>33.0</v>
      </c>
    </row>
    <row r="7">
      <c r="A7" s="1" t="s">
        <v>2</v>
      </c>
      <c r="B7" s="2">
        <f>B2+B3+B4+B5+B6</f>
        <v>128</v>
      </c>
      <c r="C7" s="2">
        <f>SUM(B2:B6)</f>
        <v>128</v>
      </c>
      <c r="D7" s="2">
        <f>SUM(D2:D6)</f>
        <v>128</v>
      </c>
    </row>
    <row r="8">
      <c r="B8" s="1" t="s">
        <v>3</v>
      </c>
      <c r="C8" s="1" t="s">
        <v>4</v>
      </c>
      <c r="D8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5" max="5" width="16.25"/>
  </cols>
  <sheetData>
    <row r="1">
      <c r="A1" s="3">
        <f t="array" ref="A1:I1">SEQUENCE(1,9)</f>
        <v>1</v>
      </c>
      <c r="B1" s="3">
        <v>2.0</v>
      </c>
      <c r="C1" s="3">
        <v>3.0</v>
      </c>
      <c r="D1" s="3">
        <v>4.0</v>
      </c>
      <c r="E1" s="3">
        <v>5.0</v>
      </c>
      <c r="F1" s="3">
        <v>6.0</v>
      </c>
      <c r="G1" s="3">
        <v>7.0</v>
      </c>
      <c r="H1" s="1">
        <v>8.0</v>
      </c>
      <c r="I1" s="1">
        <v>9.0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1" t="s">
        <v>13</v>
      </c>
      <c r="I2" s="1" t="s">
        <v>14</v>
      </c>
    </row>
    <row r="3">
      <c r="A3" s="1">
        <v>1.0</v>
      </c>
      <c r="B3" s="1" t="s">
        <v>15</v>
      </c>
      <c r="C3" s="1" t="s">
        <v>16</v>
      </c>
      <c r="D3" s="1" t="s">
        <v>17</v>
      </c>
      <c r="E3" s="1">
        <v>5.0</v>
      </c>
      <c r="F3" s="4">
        <v>12000.687</v>
      </c>
      <c r="G3" s="5">
        <v>45306.0</v>
      </c>
      <c r="H3" s="6">
        <f t="shared" ref="H3:H12" si="1">E3*F3</f>
        <v>60003.435</v>
      </c>
      <c r="I3" s="1" t="s">
        <v>17</v>
      </c>
      <c r="J3" s="2">
        <f>SUMIF($D$3:$D$12,"Laptop",$E$3:$E$12)</f>
        <v>14</v>
      </c>
    </row>
    <row r="4">
      <c r="A4" s="1">
        <v>2.0</v>
      </c>
      <c r="B4" s="1" t="s">
        <v>18</v>
      </c>
      <c r="C4" s="1" t="s">
        <v>19</v>
      </c>
      <c r="D4" s="1" t="s">
        <v>20</v>
      </c>
      <c r="E4" s="1">
        <v>8.0</v>
      </c>
      <c r="F4" s="4">
        <v>4500.0</v>
      </c>
      <c r="G4" s="5">
        <v>45307.0</v>
      </c>
      <c r="H4" s="6">
        <f t="shared" si="1"/>
        <v>36000</v>
      </c>
      <c r="I4" s="1" t="s">
        <v>20</v>
      </c>
      <c r="J4" s="2">
        <f>SUMIF($D$3:$D$12,"Tablet",$E$3:$E$12)</f>
        <v>24</v>
      </c>
    </row>
    <row r="5">
      <c r="A5" s="1">
        <v>3.0</v>
      </c>
      <c r="B5" s="1" t="s">
        <v>21</v>
      </c>
      <c r="C5" s="1" t="s">
        <v>16</v>
      </c>
      <c r="D5" s="1" t="s">
        <v>22</v>
      </c>
      <c r="E5" s="1">
        <v>10.0</v>
      </c>
      <c r="F5" s="4">
        <v>8000.0</v>
      </c>
      <c r="G5" s="5">
        <v>45308.0</v>
      </c>
      <c r="H5" s="6">
        <f t="shared" si="1"/>
        <v>80000</v>
      </c>
      <c r="I5" s="7" t="s">
        <v>22</v>
      </c>
      <c r="J5" s="8">
        <f>SUMIF($D$3:$D$12,"Smartphone",$E$3:$E$12)</f>
        <v>28</v>
      </c>
    </row>
    <row r="6">
      <c r="A6" s="1">
        <v>4.0</v>
      </c>
      <c r="B6" s="1" t="s">
        <v>23</v>
      </c>
      <c r="C6" s="1" t="s">
        <v>24</v>
      </c>
      <c r="D6" s="1" t="s">
        <v>17</v>
      </c>
      <c r="E6" s="1">
        <v>3.0</v>
      </c>
      <c r="F6" s="4">
        <v>12000.0</v>
      </c>
      <c r="G6" s="5">
        <v>45309.0</v>
      </c>
      <c r="H6" s="6">
        <f t="shared" si="1"/>
        <v>36000</v>
      </c>
      <c r="J6" s="2">
        <f>MAX(J3:J5)</f>
        <v>28</v>
      </c>
    </row>
    <row r="7">
      <c r="A7" s="1">
        <v>5.0</v>
      </c>
      <c r="B7" s="1" t="s">
        <v>15</v>
      </c>
      <c r="C7" s="1" t="s">
        <v>16</v>
      </c>
      <c r="D7" s="1" t="s">
        <v>20</v>
      </c>
      <c r="E7" s="1">
        <v>7.0</v>
      </c>
      <c r="F7" s="4">
        <v>4500.0</v>
      </c>
      <c r="G7" s="5">
        <v>45310.0</v>
      </c>
      <c r="H7" s="6">
        <f t="shared" si="1"/>
        <v>31500</v>
      </c>
    </row>
    <row r="8">
      <c r="A8" s="1">
        <v>6.0</v>
      </c>
      <c r="B8" s="1" t="s">
        <v>18</v>
      </c>
      <c r="C8" s="1" t="s">
        <v>19</v>
      </c>
      <c r="D8" s="1" t="s">
        <v>22</v>
      </c>
      <c r="E8" s="1">
        <v>12.0</v>
      </c>
      <c r="F8" s="4">
        <v>8000.0</v>
      </c>
      <c r="G8" s="5">
        <v>45311.0</v>
      </c>
      <c r="H8" s="6">
        <f t="shared" si="1"/>
        <v>96000</v>
      </c>
    </row>
    <row r="9">
      <c r="A9" s="1">
        <v>7.0</v>
      </c>
      <c r="B9" s="1" t="s">
        <v>21</v>
      </c>
      <c r="C9" s="1" t="s">
        <v>24</v>
      </c>
      <c r="D9" s="1" t="s">
        <v>17</v>
      </c>
      <c r="E9" s="1">
        <v>4.0</v>
      </c>
      <c r="F9" s="4">
        <v>12000.0</v>
      </c>
      <c r="G9" s="5">
        <v>45312.0</v>
      </c>
      <c r="H9" s="6">
        <f t="shared" si="1"/>
        <v>48000</v>
      </c>
    </row>
    <row r="10">
      <c r="A10" s="1">
        <v>8.0</v>
      </c>
      <c r="B10" s="1" t="s">
        <v>23</v>
      </c>
      <c r="C10" s="1" t="s">
        <v>19</v>
      </c>
      <c r="D10" s="1" t="s">
        <v>20</v>
      </c>
      <c r="E10" s="1">
        <v>9.0</v>
      </c>
      <c r="F10" s="4">
        <v>4500.0</v>
      </c>
      <c r="G10" s="5">
        <v>45313.0</v>
      </c>
      <c r="H10" s="6">
        <f t="shared" si="1"/>
        <v>40500</v>
      </c>
    </row>
    <row r="11">
      <c r="A11" s="1">
        <v>9.0</v>
      </c>
      <c r="B11" s="1" t="s">
        <v>15</v>
      </c>
      <c r="C11" s="1" t="s">
        <v>24</v>
      </c>
      <c r="D11" s="1" t="s">
        <v>22</v>
      </c>
      <c r="E11" s="1">
        <v>6.0</v>
      </c>
      <c r="F11" s="4">
        <v>8000.0</v>
      </c>
      <c r="G11" s="5">
        <v>45314.0</v>
      </c>
      <c r="H11" s="6">
        <f t="shared" si="1"/>
        <v>48000</v>
      </c>
    </row>
    <row r="12">
      <c r="A12" s="1">
        <v>10.0</v>
      </c>
      <c r="B12" s="1" t="s">
        <v>18</v>
      </c>
      <c r="C12" s="1" t="s">
        <v>16</v>
      </c>
      <c r="D12" s="1" t="s">
        <v>17</v>
      </c>
      <c r="E12" s="1">
        <v>2.0</v>
      </c>
      <c r="F12" s="4">
        <v>12000.0</v>
      </c>
      <c r="G12" s="5">
        <v>45315.0</v>
      </c>
      <c r="H12" s="6">
        <f t="shared" si="1"/>
        <v>24000</v>
      </c>
    </row>
    <row r="13">
      <c r="A13" s="1" t="s">
        <v>2</v>
      </c>
      <c r="E13" s="2">
        <f t="shared" ref="E13:F13" si="2">SUM(E3:E12)</f>
        <v>66</v>
      </c>
      <c r="F13" s="6">
        <f t="shared" si="2"/>
        <v>85500.687</v>
      </c>
      <c r="H13" s="6">
        <f>SUM(H3:H12)</f>
        <v>500003.435</v>
      </c>
    </row>
    <row r="14">
      <c r="A14" s="9" t="s">
        <v>25</v>
      </c>
      <c r="E14" s="2">
        <f>E4+E8+E10</f>
        <v>29</v>
      </c>
    </row>
    <row r="16">
      <c r="A16" s="1" t="s">
        <v>26</v>
      </c>
      <c r="D16" s="10" t="s">
        <v>27</v>
      </c>
    </row>
    <row r="18">
      <c r="A18" s="1" t="s">
        <v>28</v>
      </c>
      <c r="D18" s="10" t="s">
        <v>29</v>
      </c>
    </row>
    <row r="20">
      <c r="A20" s="1" t="s">
        <v>30</v>
      </c>
      <c r="G20" s="10" t="s">
        <v>31</v>
      </c>
    </row>
    <row r="22">
      <c r="A22" s="11" t="s">
        <v>32</v>
      </c>
    </row>
    <row r="24">
      <c r="A24" s="1" t="s">
        <v>33</v>
      </c>
      <c r="D24" s="10" t="s">
        <v>34</v>
      </c>
    </row>
    <row r="26">
      <c r="A26" s="1" t="s">
        <v>35</v>
      </c>
      <c r="E26" s="10" t="s">
        <v>36</v>
      </c>
    </row>
    <row r="28">
      <c r="A28" s="1" t="s">
        <v>37</v>
      </c>
      <c r="E28" s="10" t="s">
        <v>38</v>
      </c>
    </row>
    <row r="30">
      <c r="A30" s="12" t="s">
        <v>39</v>
      </c>
      <c r="B30" s="9"/>
    </row>
    <row r="32">
      <c r="A32" s="1" t="s">
        <v>40</v>
      </c>
      <c r="E32" s="1" t="s">
        <v>41</v>
      </c>
      <c r="F32" s="10" t="s">
        <v>42</v>
      </c>
    </row>
    <row r="34">
      <c r="A34" s="1" t="s">
        <v>43</v>
      </c>
      <c r="E34" s="1" t="s">
        <v>44</v>
      </c>
      <c r="F34" s="10" t="s">
        <v>45</v>
      </c>
    </row>
    <row r="36">
      <c r="A36" s="1" t="s">
        <v>46</v>
      </c>
      <c r="E36" s="1" t="s">
        <v>47</v>
      </c>
      <c r="F36" s="10" t="s">
        <v>48</v>
      </c>
    </row>
    <row r="38">
      <c r="A38" s="9" t="s">
        <v>49</v>
      </c>
      <c r="B38" s="13"/>
      <c r="C38" s="13"/>
    </row>
    <row r="40">
      <c r="A40" s="1" t="s">
        <v>50</v>
      </c>
      <c r="E40" s="10" t="s">
        <v>51</v>
      </c>
    </row>
    <row r="42">
      <c r="A42" s="1" t="s">
        <v>52</v>
      </c>
      <c r="E42" s="10" t="s">
        <v>53</v>
      </c>
    </row>
    <row r="44">
      <c r="A44" s="1" t="s">
        <v>54</v>
      </c>
      <c r="E44" s="10" t="s">
        <v>55</v>
      </c>
    </row>
    <row r="46">
      <c r="A46" s="12" t="s">
        <v>56</v>
      </c>
    </row>
    <row r="48">
      <c r="A48" s="1" t="s">
        <v>57</v>
      </c>
      <c r="D48" s="10" t="s">
        <v>58</v>
      </c>
    </row>
    <row r="50">
      <c r="A50" s="1" t="s">
        <v>59</v>
      </c>
      <c r="D50" s="10" t="s">
        <v>60</v>
      </c>
    </row>
    <row r="52">
      <c r="A52" s="1" t="s">
        <v>61</v>
      </c>
      <c r="D52" s="10" t="s">
        <v>62</v>
      </c>
    </row>
    <row r="54">
      <c r="A54" s="12" t="s">
        <v>63</v>
      </c>
      <c r="B54" s="9"/>
    </row>
    <row r="56">
      <c r="A56" s="1" t="s">
        <v>64</v>
      </c>
      <c r="E56" s="1" t="s">
        <v>65</v>
      </c>
      <c r="F56" s="10" t="s">
        <v>66</v>
      </c>
      <c r="G56" s="6"/>
    </row>
    <row r="58">
      <c r="A58" s="1" t="s">
        <v>67</v>
      </c>
      <c r="E58" s="1" t="s">
        <v>68</v>
      </c>
      <c r="F58" s="10" t="s">
        <v>69</v>
      </c>
    </row>
    <row r="60">
      <c r="A60" s="1" t="s">
        <v>70</v>
      </c>
      <c r="E60" s="1" t="s">
        <v>71</v>
      </c>
      <c r="F60" s="10" t="s">
        <v>72</v>
      </c>
    </row>
    <row r="62">
      <c r="A62" s="9" t="s">
        <v>73</v>
      </c>
    </row>
    <row r="64">
      <c r="A64" s="1" t="s">
        <v>74</v>
      </c>
      <c r="E64" s="10" t="s">
        <v>75</v>
      </c>
    </row>
    <row r="66">
      <c r="A66" s="1" t="s">
        <v>76</v>
      </c>
      <c r="E66" s="10" t="s">
        <v>77</v>
      </c>
    </row>
  </sheetData>
  <hyperlinks>
    <hyperlink r:id="rId1" ref="A22"/>
    <hyperlink r:id="rId2" ref="A30"/>
    <hyperlink r:id="rId3" ref="A46"/>
    <hyperlink r:id="rId4" ref="A5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</row>
    <row r="2">
      <c r="A2" s="1" t="s">
        <v>83</v>
      </c>
      <c r="B2" s="1" t="s">
        <v>84</v>
      </c>
      <c r="C2" s="4">
        <v>12000.0</v>
      </c>
      <c r="D2" s="1">
        <v>0.0</v>
      </c>
      <c r="E2" s="1" t="s">
        <v>85</v>
      </c>
    </row>
    <row r="3">
      <c r="A3" s="1" t="s">
        <v>86</v>
      </c>
      <c r="B3" s="1" t="s">
        <v>87</v>
      </c>
      <c r="C3" s="4">
        <v>15500.0</v>
      </c>
      <c r="D3" s="1">
        <v>3.0</v>
      </c>
      <c r="E3" s="1" t="s">
        <v>88</v>
      </c>
    </row>
    <row r="4">
      <c r="A4" s="1" t="s">
        <v>89</v>
      </c>
      <c r="B4" s="1" t="s">
        <v>84</v>
      </c>
      <c r="C4" s="4">
        <v>11000.0</v>
      </c>
      <c r="D4" s="1">
        <v>1.0</v>
      </c>
      <c r="E4" s="1" t="s">
        <v>85</v>
      </c>
    </row>
    <row r="5">
      <c r="A5" s="1" t="s">
        <v>90</v>
      </c>
      <c r="B5" s="1" t="s">
        <v>91</v>
      </c>
      <c r="C5" s="4">
        <v>9800.0</v>
      </c>
      <c r="D5" s="1">
        <v>5.0</v>
      </c>
      <c r="E5" s="1" t="s">
        <v>92</v>
      </c>
    </row>
    <row r="6">
      <c r="A6" s="1" t="s">
        <v>93</v>
      </c>
      <c r="B6" s="1" t="s">
        <v>94</v>
      </c>
      <c r="C6" s="4">
        <v>17000.0</v>
      </c>
      <c r="D6" s="1">
        <v>0.0</v>
      </c>
      <c r="E6" s="1" t="s">
        <v>85</v>
      </c>
    </row>
    <row r="7">
      <c r="A7" s="1" t="s">
        <v>95</v>
      </c>
      <c r="B7" s="1" t="s">
        <v>87</v>
      </c>
      <c r="C7" s="4">
        <v>14500.0</v>
      </c>
      <c r="D7" s="1">
        <v>2.0</v>
      </c>
      <c r="E7" s="1" t="s">
        <v>88</v>
      </c>
    </row>
    <row r="8">
      <c r="A8" s="1" t="s">
        <v>96</v>
      </c>
      <c r="B8" s="1" t="s">
        <v>91</v>
      </c>
      <c r="C8" s="4">
        <v>10000.0</v>
      </c>
      <c r="D8" s="1">
        <v>4.0</v>
      </c>
      <c r="E8" s="1" t="s">
        <v>92</v>
      </c>
    </row>
    <row r="9">
      <c r="A9" s="1" t="s">
        <v>97</v>
      </c>
      <c r="B9" s="1" t="s">
        <v>94</v>
      </c>
      <c r="C9" s="4">
        <v>16000.0</v>
      </c>
      <c r="D9" s="1">
        <v>0.0</v>
      </c>
      <c r="E9" s="1" t="s">
        <v>85</v>
      </c>
    </row>
    <row r="10">
      <c r="A10" s="1" t="s">
        <v>98</v>
      </c>
      <c r="B10" s="1" t="s">
        <v>84</v>
      </c>
      <c r="C10" s="4">
        <v>11500.0</v>
      </c>
      <c r="D10" s="1">
        <v>1.0</v>
      </c>
      <c r="E10" s="1" t="s">
        <v>88</v>
      </c>
    </row>
    <row r="11">
      <c r="A11" s="1" t="s">
        <v>99</v>
      </c>
      <c r="B11" s="1" t="s">
        <v>91</v>
      </c>
      <c r="C11" s="4">
        <v>10200.0</v>
      </c>
      <c r="D11" s="1">
        <v>6.0</v>
      </c>
      <c r="E11" s="1" t="s">
        <v>92</v>
      </c>
    </row>
    <row r="13">
      <c r="A13" s="1" t="s">
        <v>100</v>
      </c>
    </row>
    <row r="15">
      <c r="A15" s="1" t="s">
        <v>101</v>
      </c>
    </row>
    <row r="17">
      <c r="A17" s="1" t="s">
        <v>102</v>
      </c>
    </row>
    <row r="19">
      <c r="A19" s="1" t="s">
        <v>103</v>
      </c>
    </row>
    <row r="21">
      <c r="A21" s="1" t="s">
        <v>104</v>
      </c>
    </row>
    <row r="23">
      <c r="A23" s="1" t="s">
        <v>105</v>
      </c>
    </row>
    <row r="25">
      <c r="A25" s="1" t="s">
        <v>106</v>
      </c>
    </row>
    <row r="27">
      <c r="A27" s="1" t="s">
        <v>107</v>
      </c>
    </row>
    <row r="29">
      <c r="A29" s="1" t="s">
        <v>108</v>
      </c>
    </row>
    <row r="31">
      <c r="A31" s="1" t="s">
        <v>109</v>
      </c>
    </row>
  </sheetData>
  <conditionalFormatting sqref="A1">
    <cfRule type="cellIs" dxfId="0" priority="1" operator="greaterThan">
      <formula>3</formula>
    </cfRule>
  </conditionalFormatting>
  <drawing r:id="rId1"/>
</worksheet>
</file>