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21075" windowHeight="8265"/>
  </bookViews>
  <sheets>
    <sheet name="Sheet1" sheetId="1" r:id="rId1"/>
    <sheet name="Sheet2" sheetId="2" r:id="rId2"/>
    <sheet name="Sheet3" sheetId="3" r:id="rId3"/>
  </sheets>
  <definedNames>
    <definedName name="_xlnm.Print_Titles" localSheetId="0">Sheet1!$I:$I,Sheet1!$1:$1</definedName>
  </definedNames>
  <calcPr calcId="125725"/>
  <fileRecoveryPr repairLoad="1"/>
</workbook>
</file>

<file path=xl/calcChain.xml><?xml version="1.0" encoding="utf-8"?>
<calcChain xmlns="http://schemas.openxmlformats.org/spreadsheetml/2006/main">
  <c r="K123" i="1"/>
  <c r="L123"/>
  <c r="M123"/>
  <c r="N123"/>
  <c r="O123"/>
  <c r="P123"/>
  <c r="Q123"/>
  <c r="R123"/>
  <c r="S123"/>
  <c r="T123"/>
  <c r="U123"/>
  <c r="V123"/>
  <c r="W123"/>
  <c r="X123"/>
  <c r="Y123"/>
  <c r="Z123"/>
  <c r="AA123"/>
  <c r="AC123"/>
  <c r="AD123"/>
  <c r="AE123"/>
  <c r="AF123"/>
  <c r="AG123"/>
  <c r="AH123"/>
  <c r="AI123"/>
  <c r="AJ123"/>
  <c r="AL123"/>
  <c r="AM123"/>
  <c r="AN123"/>
  <c r="AO123"/>
  <c r="AP123"/>
  <c r="AQ123"/>
  <c r="AR123"/>
  <c r="AS123"/>
  <c r="AT123"/>
  <c r="AV123"/>
  <c r="AW123"/>
  <c r="AX123"/>
  <c r="AY123"/>
  <c r="AZ123"/>
  <c r="BA123"/>
  <c r="K125"/>
  <c r="L125"/>
  <c r="M125"/>
  <c r="N125"/>
  <c r="O125"/>
  <c r="P125"/>
  <c r="Q125"/>
  <c r="R125"/>
  <c r="S125"/>
  <c r="T125"/>
  <c r="U125"/>
  <c r="V125"/>
  <c r="W125"/>
  <c r="X125"/>
  <c r="Y125"/>
  <c r="Z125"/>
  <c r="AA125"/>
  <c r="AC125"/>
  <c r="AD125"/>
  <c r="AE125"/>
  <c r="AF125"/>
  <c r="AG125"/>
  <c r="AH125"/>
  <c r="AI125"/>
  <c r="AJ125"/>
  <c r="AL125"/>
  <c r="AM125"/>
  <c r="AN125"/>
  <c r="AO125"/>
  <c r="AP125"/>
  <c r="AQ125"/>
  <c r="AR125"/>
  <c r="AS125"/>
  <c r="AT125"/>
  <c r="AV125"/>
  <c r="AW125"/>
  <c r="AX125"/>
  <c r="AY125"/>
  <c r="AZ125"/>
  <c r="BA125"/>
  <c r="K127"/>
  <c r="L127"/>
  <c r="M127"/>
  <c r="N127"/>
  <c r="O127"/>
  <c r="P127"/>
  <c r="Q127"/>
  <c r="R127"/>
  <c r="S127"/>
  <c r="T127"/>
  <c r="U127"/>
  <c r="V127"/>
  <c r="W127"/>
  <c r="X127"/>
  <c r="Y127"/>
  <c r="Z127"/>
  <c r="AA127"/>
  <c r="AC127"/>
  <c r="AD127"/>
  <c r="AE127"/>
  <c r="AF127"/>
  <c r="AG127"/>
  <c r="AH127"/>
  <c r="AI127"/>
  <c r="AJ127"/>
  <c r="AL127"/>
  <c r="AM127"/>
  <c r="AN127"/>
  <c r="AO127"/>
  <c r="AP127"/>
  <c r="AQ127"/>
  <c r="AR127"/>
  <c r="AS127"/>
  <c r="AT127"/>
  <c r="AV127"/>
  <c r="AW127"/>
  <c r="AX127"/>
  <c r="AY127"/>
  <c r="AZ127"/>
  <c r="BA127"/>
  <c r="K129"/>
  <c r="L129"/>
  <c r="M129"/>
  <c r="N129"/>
  <c r="O129"/>
  <c r="P129"/>
  <c r="Q129"/>
  <c r="R129"/>
  <c r="S129"/>
  <c r="T129"/>
  <c r="U129"/>
  <c r="V129"/>
  <c r="W129"/>
  <c r="X129"/>
  <c r="Y129"/>
  <c r="Z129"/>
  <c r="AA129"/>
  <c r="AC129"/>
  <c r="AD129"/>
  <c r="AE129"/>
  <c r="AF129"/>
  <c r="AG129"/>
  <c r="AH129"/>
  <c r="AI129"/>
  <c r="AJ129"/>
  <c r="AL129"/>
  <c r="AM129"/>
  <c r="AN129"/>
  <c r="AO129"/>
  <c r="AP129"/>
  <c r="AQ129"/>
  <c r="AR129"/>
  <c r="AS129"/>
  <c r="AT129"/>
  <c r="AV129"/>
  <c r="AW129"/>
  <c r="AX129"/>
  <c r="AY129"/>
  <c r="AZ129"/>
  <c r="BA129"/>
  <c r="K131"/>
  <c r="L131"/>
  <c r="M131"/>
  <c r="N131"/>
  <c r="O131"/>
  <c r="P131"/>
  <c r="Q131"/>
  <c r="R131"/>
  <c r="S131"/>
  <c r="T131"/>
  <c r="U131"/>
  <c r="V131"/>
  <c r="W131"/>
  <c r="X131"/>
  <c r="Y131"/>
  <c r="Z131"/>
  <c r="AA131"/>
  <c r="AC131"/>
  <c r="AD131"/>
  <c r="AE131"/>
  <c r="AF131"/>
  <c r="AG131"/>
  <c r="AH131"/>
  <c r="AI131"/>
  <c r="AJ131"/>
  <c r="AL131"/>
  <c r="AM131"/>
  <c r="AN131"/>
  <c r="AO131"/>
  <c r="AP131"/>
  <c r="AQ131"/>
  <c r="AR131"/>
  <c r="AS131"/>
  <c r="AT131"/>
  <c r="AV131"/>
  <c r="AW131"/>
  <c r="AX131"/>
  <c r="AY131"/>
  <c r="AZ131"/>
  <c r="BA131"/>
  <c r="K133"/>
  <c r="L133"/>
  <c r="M133"/>
  <c r="N133"/>
  <c r="O133"/>
  <c r="P133"/>
  <c r="Q133"/>
  <c r="R133"/>
  <c r="S133"/>
  <c r="T133"/>
  <c r="U133"/>
  <c r="V133"/>
  <c r="W133"/>
  <c r="X133"/>
  <c r="Y133"/>
  <c r="Z133"/>
  <c r="AA133"/>
  <c r="AC133"/>
  <c r="AD133"/>
  <c r="AE133"/>
  <c r="AF133"/>
  <c r="AG133"/>
  <c r="AH133"/>
  <c r="AI133"/>
  <c r="AJ133"/>
  <c r="AL133"/>
  <c r="AM133"/>
  <c r="AN133"/>
  <c r="AO133"/>
  <c r="AP133"/>
  <c r="AQ133"/>
  <c r="AR133"/>
  <c r="AS133"/>
  <c r="AT133"/>
  <c r="AV133"/>
  <c r="AW133"/>
  <c r="AX133"/>
  <c r="AY133"/>
  <c r="AZ133"/>
  <c r="BA133"/>
  <c r="K135"/>
  <c r="L135"/>
  <c r="M135"/>
  <c r="N135"/>
  <c r="O135"/>
  <c r="P135"/>
  <c r="Q135"/>
  <c r="R135"/>
  <c r="S135"/>
  <c r="T135"/>
  <c r="U135"/>
  <c r="V135"/>
  <c r="W135"/>
  <c r="X135"/>
  <c r="Y135"/>
  <c r="Z135"/>
  <c r="AA135"/>
  <c r="AC135"/>
  <c r="AD135"/>
  <c r="AE135"/>
  <c r="AF135"/>
  <c r="AG135"/>
  <c r="AH135"/>
  <c r="AI135"/>
  <c r="AJ135"/>
  <c r="AL135"/>
  <c r="AM135"/>
  <c r="AN135"/>
  <c r="AO135"/>
  <c r="AP135"/>
  <c r="AQ135"/>
  <c r="AR135"/>
  <c r="AS135"/>
  <c r="AT135"/>
  <c r="AV135"/>
  <c r="AW135"/>
  <c r="AX135"/>
  <c r="AY135"/>
  <c r="AZ135"/>
  <c r="BA135"/>
  <c r="K137"/>
  <c r="L137"/>
  <c r="M137"/>
  <c r="N137"/>
  <c r="O137"/>
  <c r="P137"/>
  <c r="Q137"/>
  <c r="R137"/>
  <c r="S137"/>
  <c r="T137"/>
  <c r="U137"/>
  <c r="V137"/>
  <c r="W137"/>
  <c r="X137"/>
  <c r="Y137"/>
  <c r="Z137"/>
  <c r="AA137"/>
  <c r="AC137"/>
  <c r="AD137"/>
  <c r="AE137"/>
  <c r="AF137"/>
  <c r="AG137"/>
  <c r="AH137"/>
  <c r="AI137"/>
  <c r="AJ137"/>
  <c r="AL137"/>
  <c r="AM137"/>
  <c r="AN137"/>
  <c r="AO137"/>
  <c r="AP137"/>
  <c r="AQ137"/>
  <c r="AR137"/>
  <c r="AS137"/>
  <c r="AT137"/>
  <c r="AV137"/>
  <c r="AW137"/>
  <c r="AX137"/>
  <c r="AY137"/>
  <c r="AZ137"/>
  <c r="BA137"/>
  <c r="K139"/>
  <c r="L139"/>
  <c r="M139"/>
  <c r="N139"/>
  <c r="O139"/>
  <c r="P139"/>
  <c r="Q139"/>
  <c r="R139"/>
  <c r="S139"/>
  <c r="T139"/>
  <c r="U139"/>
  <c r="V139"/>
  <c r="W139"/>
  <c r="X139"/>
  <c r="Y139"/>
  <c r="Z139"/>
  <c r="AA139"/>
  <c r="AC139"/>
  <c r="AD139"/>
  <c r="AE139"/>
  <c r="AF139"/>
  <c r="AG139"/>
  <c r="AH139"/>
  <c r="AI139"/>
  <c r="AJ139"/>
  <c r="AL139"/>
  <c r="AM139"/>
  <c r="AN139"/>
  <c r="AO139"/>
  <c r="AP139"/>
  <c r="AQ139"/>
  <c r="AR139"/>
  <c r="AS139"/>
  <c r="AT139"/>
  <c r="AV139"/>
  <c r="AW139"/>
  <c r="AX139"/>
  <c r="AY139"/>
  <c r="AZ139"/>
  <c r="BA139"/>
  <c r="K141"/>
  <c r="L141"/>
  <c r="M141"/>
  <c r="N141"/>
  <c r="O141"/>
  <c r="P141"/>
  <c r="Q141"/>
  <c r="R141"/>
  <c r="S141"/>
  <c r="T141"/>
  <c r="U141"/>
  <c r="V141"/>
  <c r="W141"/>
  <c r="X141"/>
  <c r="Y141"/>
  <c r="Z141"/>
  <c r="AA141"/>
  <c r="AC141"/>
  <c r="AD141"/>
  <c r="AE141"/>
  <c r="AF141"/>
  <c r="AG141"/>
  <c r="AH141"/>
  <c r="AI141"/>
  <c r="AJ141"/>
  <c r="AL141"/>
  <c r="AM141"/>
  <c r="AN141"/>
  <c r="AO141"/>
  <c r="AP141"/>
  <c r="AQ141"/>
  <c r="AR141"/>
  <c r="AS141"/>
  <c r="AT141"/>
  <c r="AV141"/>
  <c r="AW141"/>
  <c r="AX141"/>
  <c r="AY141"/>
  <c r="AZ141"/>
  <c r="BA141"/>
  <c r="K143"/>
  <c r="L143"/>
  <c r="M143"/>
  <c r="N143"/>
  <c r="O143"/>
  <c r="P143"/>
  <c r="Q143"/>
  <c r="R143"/>
  <c r="S143"/>
  <c r="T143"/>
  <c r="U143"/>
  <c r="V143"/>
  <c r="W143"/>
  <c r="X143"/>
  <c r="Y143"/>
  <c r="Z143"/>
  <c r="AA143"/>
  <c r="AC143"/>
  <c r="AD143"/>
  <c r="AE143"/>
  <c r="AF143"/>
  <c r="AG143"/>
  <c r="AH143"/>
  <c r="AI143"/>
  <c r="AJ143"/>
  <c r="AL143"/>
  <c r="AM143"/>
  <c r="AN143"/>
  <c r="AO143"/>
  <c r="AP143"/>
  <c r="AQ143"/>
  <c r="AR143"/>
  <c r="AS143"/>
  <c r="AT143"/>
  <c r="AV143"/>
  <c r="AW143"/>
  <c r="AX143"/>
  <c r="AY143"/>
  <c r="AZ143"/>
  <c r="BA143"/>
  <c r="K145"/>
  <c r="L145"/>
  <c r="M145"/>
  <c r="N145"/>
  <c r="O145"/>
  <c r="P145"/>
  <c r="Q145"/>
  <c r="R145"/>
  <c r="S145"/>
  <c r="T145"/>
  <c r="U145"/>
  <c r="V145"/>
  <c r="W145"/>
  <c r="X145"/>
  <c r="Y145"/>
  <c r="Z145"/>
  <c r="AA145"/>
  <c r="AC145"/>
  <c r="AD145"/>
  <c r="AE145"/>
  <c r="AF145"/>
  <c r="AG145"/>
  <c r="AH145"/>
  <c r="AI145"/>
  <c r="AJ145"/>
  <c r="AL145"/>
  <c r="AM145"/>
  <c r="AN145"/>
  <c r="AO145"/>
  <c r="AP145"/>
  <c r="AQ145"/>
  <c r="AR145"/>
  <c r="AS145"/>
  <c r="AT145"/>
  <c r="AV145"/>
  <c r="AW145"/>
  <c r="AX145"/>
  <c r="AY145"/>
  <c r="AZ145"/>
  <c r="BA145"/>
  <c r="K147"/>
  <c r="L147"/>
  <c r="M147"/>
  <c r="N147"/>
  <c r="O147"/>
  <c r="P147"/>
  <c r="Q147"/>
  <c r="R147"/>
  <c r="S147"/>
  <c r="T147"/>
  <c r="U147"/>
  <c r="V147"/>
  <c r="W147"/>
  <c r="X147"/>
  <c r="Y147"/>
  <c r="Z147"/>
  <c r="AA147"/>
  <c r="AC147"/>
  <c r="AD147"/>
  <c r="AE147"/>
  <c r="AF147"/>
  <c r="AG147"/>
  <c r="AH147"/>
  <c r="AI147"/>
  <c r="AJ147"/>
  <c r="AL147"/>
  <c r="AM147"/>
  <c r="AN147"/>
  <c r="AO147"/>
  <c r="AP147"/>
  <c r="AQ147"/>
  <c r="AR147"/>
  <c r="AS147"/>
  <c r="AT147"/>
  <c r="AV147"/>
  <c r="AW147"/>
  <c r="AX147"/>
  <c r="AY147"/>
  <c r="AZ147"/>
  <c r="BA147"/>
  <c r="K149"/>
  <c r="L149"/>
  <c r="M149"/>
  <c r="N149"/>
  <c r="O149"/>
  <c r="P149"/>
  <c r="Q149"/>
  <c r="R149"/>
  <c r="S149"/>
  <c r="T149"/>
  <c r="U149"/>
  <c r="V149"/>
  <c r="W149"/>
  <c r="X149"/>
  <c r="Y149"/>
  <c r="Z149"/>
  <c r="AA149"/>
  <c r="AC149"/>
  <c r="AD149"/>
  <c r="AE149"/>
  <c r="AF149"/>
  <c r="AG149"/>
  <c r="AH149"/>
  <c r="AI149"/>
  <c r="AJ149"/>
  <c r="AL149"/>
  <c r="AM149"/>
  <c r="AN149"/>
  <c r="AO149"/>
  <c r="AP149"/>
  <c r="AQ149"/>
  <c r="AR149"/>
  <c r="AS149"/>
  <c r="AT149"/>
  <c r="AV149"/>
  <c r="AW149"/>
  <c r="AX149"/>
  <c r="AY149"/>
  <c r="AZ149"/>
  <c r="BA149"/>
  <c r="K104"/>
  <c r="L104"/>
  <c r="M104"/>
  <c r="N104"/>
  <c r="O104"/>
  <c r="P104"/>
  <c r="Q104"/>
  <c r="R104"/>
  <c r="S104"/>
  <c r="T104"/>
  <c r="U104"/>
  <c r="V104"/>
  <c r="W104"/>
  <c r="X104"/>
  <c r="Y104"/>
  <c r="Z104"/>
  <c r="AA104"/>
  <c r="AC104"/>
  <c r="AD104"/>
  <c r="AE104"/>
  <c r="AF104"/>
  <c r="AG104"/>
  <c r="AH104"/>
  <c r="AI104"/>
  <c r="AJ104"/>
  <c r="AL104"/>
  <c r="AM104"/>
  <c r="AN104"/>
  <c r="AO104"/>
  <c r="AP104"/>
  <c r="AQ104"/>
  <c r="AR104"/>
  <c r="AS104"/>
  <c r="AT104"/>
  <c r="AV104"/>
  <c r="AW104"/>
  <c r="AX104"/>
  <c r="AY104"/>
  <c r="AZ104"/>
  <c r="BA104"/>
  <c r="K105"/>
  <c r="L105"/>
  <c r="M105"/>
  <c r="N105"/>
  <c r="O105"/>
  <c r="P105"/>
  <c r="Q105"/>
  <c r="R105"/>
  <c r="S105"/>
  <c r="T105"/>
  <c r="U105"/>
  <c r="V105"/>
  <c r="W105"/>
  <c r="X105"/>
  <c r="Y105"/>
  <c r="Z105"/>
  <c r="AA105"/>
  <c r="AC105"/>
  <c r="AD105"/>
  <c r="AE105"/>
  <c r="AF105"/>
  <c r="AG105"/>
  <c r="AH105"/>
  <c r="AI105"/>
  <c r="AJ105"/>
  <c r="AL105"/>
  <c r="AM105"/>
  <c r="AN105"/>
  <c r="AO105"/>
  <c r="AP105"/>
  <c r="AQ105"/>
  <c r="AR105"/>
  <c r="AS105"/>
  <c r="AT105"/>
  <c r="AV105"/>
  <c r="AW105"/>
  <c r="AX105"/>
  <c r="AY105"/>
  <c r="AZ105"/>
  <c r="BA105"/>
  <c r="K106"/>
  <c r="L106"/>
  <c r="M106"/>
  <c r="N106"/>
  <c r="O106"/>
  <c r="P106"/>
  <c r="Q106"/>
  <c r="R106"/>
  <c r="S106"/>
  <c r="T106"/>
  <c r="U106"/>
  <c r="V106"/>
  <c r="W106"/>
  <c r="X106"/>
  <c r="Y106"/>
  <c r="Z106"/>
  <c r="AA106"/>
  <c r="AC106"/>
  <c r="AD106"/>
  <c r="AE106"/>
  <c r="AF106"/>
  <c r="AG106"/>
  <c r="AH106"/>
  <c r="AI106"/>
  <c r="AJ106"/>
  <c r="AL106"/>
  <c r="AM106"/>
  <c r="AN106"/>
  <c r="AO106"/>
  <c r="AP106"/>
  <c r="AQ106"/>
  <c r="AR106"/>
  <c r="AS106"/>
  <c r="AT106"/>
  <c r="AV106"/>
  <c r="AW106"/>
  <c r="AX106"/>
  <c r="AY106"/>
  <c r="AZ106"/>
  <c r="BA106"/>
  <c r="K107"/>
  <c r="L107"/>
  <c r="M107"/>
  <c r="N107"/>
  <c r="O107"/>
  <c r="P107"/>
  <c r="Q107"/>
  <c r="R107"/>
  <c r="S107"/>
  <c r="T107"/>
  <c r="U107"/>
  <c r="V107"/>
  <c r="W107"/>
  <c r="X107"/>
  <c r="Y107"/>
  <c r="Z107"/>
  <c r="AA107"/>
  <c r="AC107"/>
  <c r="AD107"/>
  <c r="AE107"/>
  <c r="AF107"/>
  <c r="AG107"/>
  <c r="AH107"/>
  <c r="AI107"/>
  <c r="AJ107"/>
  <c r="AL107"/>
  <c r="AM107"/>
  <c r="AN107"/>
  <c r="AO107"/>
  <c r="AP107"/>
  <c r="AQ107"/>
  <c r="AR107"/>
  <c r="AS107"/>
  <c r="AT107"/>
  <c r="AV107"/>
  <c r="AW107"/>
  <c r="AX107"/>
  <c r="AY107"/>
  <c r="AZ107"/>
  <c r="BA107"/>
  <c r="K108"/>
  <c r="L108"/>
  <c r="M108"/>
  <c r="N108"/>
  <c r="O108"/>
  <c r="P108"/>
  <c r="Q108"/>
  <c r="R108"/>
  <c r="S108"/>
  <c r="T108"/>
  <c r="U108"/>
  <c r="V108"/>
  <c r="W108"/>
  <c r="X108"/>
  <c r="Y108"/>
  <c r="Z108"/>
  <c r="AA108"/>
  <c r="AC108"/>
  <c r="AD108"/>
  <c r="AE108"/>
  <c r="AF108"/>
  <c r="AG108"/>
  <c r="AH108"/>
  <c r="AI108"/>
  <c r="AJ108"/>
  <c r="AL108"/>
  <c r="AM108"/>
  <c r="AN108"/>
  <c r="AO108"/>
  <c r="AP108"/>
  <c r="AQ108"/>
  <c r="AR108"/>
  <c r="AS108"/>
  <c r="AT108"/>
  <c r="AV108"/>
  <c r="AW108"/>
  <c r="AX108"/>
  <c r="AY108"/>
  <c r="AZ108"/>
  <c r="BA108"/>
  <c r="K109"/>
  <c r="L109"/>
  <c r="M109"/>
  <c r="N109"/>
  <c r="O109"/>
  <c r="P109"/>
  <c r="Q109"/>
  <c r="R109"/>
  <c r="S109"/>
  <c r="T109"/>
  <c r="U109"/>
  <c r="V109"/>
  <c r="W109"/>
  <c r="X109"/>
  <c r="Y109"/>
  <c r="Z109"/>
  <c r="AA109"/>
  <c r="AC109"/>
  <c r="AD109"/>
  <c r="AE109"/>
  <c r="AF109"/>
  <c r="AG109"/>
  <c r="AH109"/>
  <c r="AI109"/>
  <c r="AJ109"/>
  <c r="AL109"/>
  <c r="AM109"/>
  <c r="AN109"/>
  <c r="AO109"/>
  <c r="AP109"/>
  <c r="AQ109"/>
  <c r="AR109"/>
  <c r="AS109"/>
  <c r="AT109"/>
  <c r="AV109"/>
  <c r="AW109"/>
  <c r="AX109"/>
  <c r="AY109"/>
  <c r="AZ109"/>
  <c r="BA109"/>
  <c r="K110"/>
  <c r="L110"/>
  <c r="M110"/>
  <c r="N110"/>
  <c r="O110"/>
  <c r="P110"/>
  <c r="Q110"/>
  <c r="R110"/>
  <c r="S110"/>
  <c r="T110"/>
  <c r="U110"/>
  <c r="V110"/>
  <c r="W110"/>
  <c r="X110"/>
  <c r="Y110"/>
  <c r="Z110"/>
  <c r="AA110"/>
  <c r="AC110"/>
  <c r="AD110"/>
  <c r="AE110"/>
  <c r="AF110"/>
  <c r="AG110"/>
  <c r="AH110"/>
  <c r="AI110"/>
  <c r="AJ110"/>
  <c r="AL110"/>
  <c r="AM110"/>
  <c r="AN110"/>
  <c r="AO110"/>
  <c r="AP110"/>
  <c r="AQ110"/>
  <c r="AR110"/>
  <c r="AS110"/>
  <c r="AT110"/>
  <c r="AV110"/>
  <c r="AW110"/>
  <c r="AX110"/>
  <c r="AY110"/>
  <c r="AZ110"/>
  <c r="BA110"/>
  <c r="K113"/>
  <c r="L113"/>
  <c r="M113"/>
  <c r="N113"/>
  <c r="O113"/>
  <c r="P113"/>
  <c r="Q113"/>
  <c r="R113"/>
  <c r="S113"/>
  <c r="T113"/>
  <c r="U113"/>
  <c r="V113"/>
  <c r="W113"/>
  <c r="X113"/>
  <c r="Y113"/>
  <c r="Z113"/>
  <c r="AA113"/>
  <c r="AC113"/>
  <c r="AD113"/>
  <c r="AE113"/>
  <c r="AF113"/>
  <c r="AG113"/>
  <c r="AH113"/>
  <c r="AI113"/>
  <c r="AJ113"/>
  <c r="AL113"/>
  <c r="AM113"/>
  <c r="AN113"/>
  <c r="AO113"/>
  <c r="AP113"/>
  <c r="AQ113"/>
  <c r="AR113"/>
  <c r="AS113"/>
  <c r="AT113"/>
  <c r="AV113"/>
  <c r="AW113"/>
  <c r="AX113"/>
  <c r="AY113"/>
  <c r="AZ113"/>
  <c r="BA113"/>
  <c r="K114"/>
  <c r="L114"/>
  <c r="M114"/>
  <c r="N114"/>
  <c r="O114"/>
  <c r="P114"/>
  <c r="Q114"/>
  <c r="R114"/>
  <c r="S114"/>
  <c r="T114"/>
  <c r="U114"/>
  <c r="V114"/>
  <c r="W114"/>
  <c r="X114"/>
  <c r="Y114"/>
  <c r="Z114"/>
  <c r="AA114"/>
  <c r="AC114"/>
  <c r="AD114"/>
  <c r="AE114"/>
  <c r="AF114"/>
  <c r="AG114"/>
  <c r="AH114"/>
  <c r="AI114"/>
  <c r="AJ114"/>
  <c r="AL114"/>
  <c r="AM114"/>
  <c r="AN114"/>
  <c r="AO114"/>
  <c r="AP114"/>
  <c r="AQ114"/>
  <c r="AR114"/>
  <c r="AS114"/>
  <c r="AT114"/>
  <c r="AV114"/>
  <c r="AW114"/>
  <c r="AX114"/>
  <c r="AY114"/>
  <c r="AZ114"/>
  <c r="BA114"/>
  <c r="K115"/>
  <c r="L115"/>
  <c r="M115"/>
  <c r="N115"/>
  <c r="O115"/>
  <c r="P115"/>
  <c r="Q115"/>
  <c r="R115"/>
  <c r="S115"/>
  <c r="T115"/>
  <c r="U115"/>
  <c r="V115"/>
  <c r="W115"/>
  <c r="X115"/>
  <c r="Y115"/>
  <c r="Z115"/>
  <c r="AA115"/>
  <c r="AC115"/>
  <c r="AD115"/>
  <c r="AE115"/>
  <c r="AF115"/>
  <c r="AG115"/>
  <c r="AH115"/>
  <c r="AI115"/>
  <c r="AJ115"/>
  <c r="AL115"/>
  <c r="AM115"/>
  <c r="AN115"/>
  <c r="AO115"/>
  <c r="AP115"/>
  <c r="AQ115"/>
  <c r="AR115"/>
  <c r="AS115"/>
  <c r="AT115"/>
  <c r="AV115"/>
  <c r="AW115"/>
  <c r="AX115"/>
  <c r="AY115"/>
  <c r="AZ115"/>
  <c r="BA115"/>
  <c r="K117"/>
  <c r="L117"/>
  <c r="M117"/>
  <c r="N117"/>
  <c r="O117"/>
  <c r="P117"/>
  <c r="Q117"/>
  <c r="R117"/>
  <c r="S117"/>
  <c r="T117"/>
  <c r="U117"/>
  <c r="V117"/>
  <c r="W117"/>
  <c r="X117"/>
  <c r="Y117"/>
  <c r="Z117"/>
  <c r="AA117"/>
  <c r="AC117"/>
  <c r="AD117"/>
  <c r="AE117"/>
  <c r="AF117"/>
  <c r="AG117"/>
  <c r="AH117"/>
  <c r="AI117"/>
  <c r="AJ117"/>
  <c r="AL117"/>
  <c r="AM117"/>
  <c r="AN117"/>
  <c r="AO117"/>
  <c r="AP117"/>
  <c r="AQ117"/>
  <c r="AR117"/>
  <c r="AS117"/>
  <c r="AT117"/>
  <c r="AV117"/>
  <c r="AW117"/>
  <c r="AX117"/>
  <c r="AY117"/>
  <c r="AZ117"/>
  <c r="BA117"/>
  <c r="K119"/>
  <c r="L119"/>
  <c r="M119"/>
  <c r="N119"/>
  <c r="O119"/>
  <c r="P119"/>
  <c r="Q119"/>
  <c r="R119"/>
  <c r="S119"/>
  <c r="T119"/>
  <c r="U119"/>
  <c r="V119"/>
  <c r="W119"/>
  <c r="X119"/>
  <c r="Y119"/>
  <c r="Z119"/>
  <c r="AA119"/>
  <c r="AC119"/>
  <c r="AD119"/>
  <c r="AE119"/>
  <c r="AF119"/>
  <c r="AG119"/>
  <c r="AH119"/>
  <c r="AI119"/>
  <c r="AJ119"/>
  <c r="AL119"/>
  <c r="AM119"/>
  <c r="AN119"/>
  <c r="AO119"/>
  <c r="AP119"/>
  <c r="AQ119"/>
  <c r="AR119"/>
  <c r="AS119"/>
  <c r="AT119"/>
  <c r="AV119"/>
  <c r="AW119"/>
  <c r="AX119"/>
  <c r="AY119"/>
  <c r="AZ119"/>
  <c r="BA119"/>
  <c r="K121"/>
  <c r="L121"/>
  <c r="M121"/>
  <c r="N121"/>
  <c r="O121"/>
  <c r="P121"/>
  <c r="Q121"/>
  <c r="R121"/>
  <c r="S121"/>
  <c r="T121"/>
  <c r="U121"/>
  <c r="V121"/>
  <c r="W121"/>
  <c r="X121"/>
  <c r="Y121"/>
  <c r="Z121"/>
  <c r="AA121"/>
  <c r="AC121"/>
  <c r="AD121"/>
  <c r="AE121"/>
  <c r="AF121"/>
  <c r="AG121"/>
  <c r="AH121"/>
  <c r="AI121"/>
  <c r="AJ121"/>
  <c r="AL121"/>
  <c r="AM121"/>
  <c r="AN121"/>
  <c r="AO121"/>
  <c r="AP121"/>
  <c r="AQ121"/>
  <c r="AR121"/>
  <c r="AS121"/>
  <c r="AT121"/>
  <c r="AV121"/>
  <c r="AW121"/>
  <c r="AX121"/>
  <c r="AY121"/>
  <c r="AZ121"/>
  <c r="BA121"/>
  <c r="A109"/>
  <c r="A32"/>
  <c r="A31"/>
  <c r="A30"/>
  <c r="A29"/>
  <c r="A28"/>
  <c r="A27"/>
  <c r="A26"/>
  <c r="A25"/>
  <c r="A24"/>
  <c r="A23"/>
  <c r="A22"/>
  <c r="A21"/>
  <c r="A20"/>
  <c r="A19"/>
  <c r="A18"/>
  <c r="A17"/>
  <c r="A16"/>
  <c r="A15"/>
  <c r="A14"/>
  <c r="A8"/>
  <c r="A5"/>
  <c r="A3"/>
  <c r="I8"/>
  <c r="AX8" s="1"/>
  <c r="I14"/>
  <c r="W14" s="1"/>
  <c r="I32"/>
  <c r="K32" s="1"/>
  <c r="I31"/>
  <c r="N31" s="1"/>
  <c r="I30"/>
  <c r="N30" s="1"/>
  <c r="I29"/>
  <c r="N29" s="1"/>
  <c r="I28"/>
  <c r="K28" s="1"/>
  <c r="I27"/>
  <c r="N27" s="1"/>
  <c r="I26"/>
  <c r="N26" s="1"/>
  <c r="I25"/>
  <c r="AW25" s="1"/>
  <c r="I24"/>
  <c r="K24" s="1"/>
  <c r="I23"/>
  <c r="M23" s="1"/>
  <c r="I22"/>
  <c r="M22" s="1"/>
  <c r="I21"/>
  <c r="N21" s="1"/>
  <c r="I20"/>
  <c r="K20" s="1"/>
  <c r="I19"/>
  <c r="N19" s="1"/>
  <c r="I18"/>
  <c r="N18" s="1"/>
  <c r="I17"/>
  <c r="N17" s="1"/>
  <c r="I16"/>
  <c r="AY16" s="1"/>
  <c r="I15"/>
  <c r="AW15" s="1"/>
  <c r="AV4"/>
  <c r="AW4"/>
  <c r="AX4"/>
  <c r="AY4"/>
  <c r="AZ4"/>
  <c r="BA4"/>
  <c r="AV6"/>
  <c r="AW6"/>
  <c r="AX6"/>
  <c r="AY6"/>
  <c r="AZ6"/>
  <c r="BA6"/>
  <c r="AV9"/>
  <c r="AW9"/>
  <c r="AX9"/>
  <c r="AY9"/>
  <c r="AZ9"/>
  <c r="BA9"/>
  <c r="AV10"/>
  <c r="AW10"/>
  <c r="AX10"/>
  <c r="AY10"/>
  <c r="AZ10"/>
  <c r="BA10"/>
  <c r="AV12"/>
  <c r="AW12"/>
  <c r="AX12"/>
  <c r="AY12"/>
  <c r="AZ12"/>
  <c r="BA12"/>
  <c r="AV34"/>
  <c r="AW34"/>
  <c r="AX34"/>
  <c r="AY34"/>
  <c r="AZ34"/>
  <c r="BA34"/>
  <c r="AV35"/>
  <c r="AW35"/>
  <c r="AX35"/>
  <c r="AY35"/>
  <c r="AZ35"/>
  <c r="BA35"/>
  <c r="AV36"/>
  <c r="AW36"/>
  <c r="AX36"/>
  <c r="AY36"/>
  <c r="AZ36"/>
  <c r="BA36"/>
  <c r="AV37"/>
  <c r="AW37"/>
  <c r="AX37"/>
  <c r="AY37"/>
  <c r="AZ37"/>
  <c r="BA37"/>
  <c r="AV38"/>
  <c r="AW38"/>
  <c r="AX38"/>
  <c r="AY38"/>
  <c r="AZ38"/>
  <c r="BA38"/>
  <c r="AV39"/>
  <c r="AW39"/>
  <c r="AX39"/>
  <c r="AY39"/>
  <c r="AZ39"/>
  <c r="BA39"/>
  <c r="AV40"/>
  <c r="AW40"/>
  <c r="AX40"/>
  <c r="AY40"/>
  <c r="AZ40"/>
  <c r="BA40"/>
  <c r="AV41"/>
  <c r="AW41"/>
  <c r="AX41"/>
  <c r="AY41"/>
  <c r="AZ41"/>
  <c r="BA41"/>
  <c r="AV42"/>
  <c r="AW42"/>
  <c r="AX42"/>
  <c r="AY42"/>
  <c r="AZ42"/>
  <c r="BA42"/>
  <c r="AV43"/>
  <c r="AW43"/>
  <c r="AX43"/>
  <c r="AY43"/>
  <c r="AZ43"/>
  <c r="BA43"/>
  <c r="AV44"/>
  <c r="AW44"/>
  <c r="AX44"/>
  <c r="AY44"/>
  <c r="AZ44"/>
  <c r="BA44"/>
  <c r="AV45"/>
  <c r="AW45"/>
  <c r="AX45"/>
  <c r="AY45"/>
  <c r="AZ45"/>
  <c r="BA45"/>
  <c r="AV46"/>
  <c r="AW46"/>
  <c r="AX46"/>
  <c r="AY46"/>
  <c r="AZ46"/>
  <c r="BA46"/>
  <c r="AV51"/>
  <c r="AW51"/>
  <c r="AX51"/>
  <c r="AY51"/>
  <c r="AZ51"/>
  <c r="BA51"/>
  <c r="AV52"/>
  <c r="AW52"/>
  <c r="AX52"/>
  <c r="AY52"/>
  <c r="AZ52"/>
  <c r="BA52"/>
  <c r="AV53"/>
  <c r="AW53"/>
  <c r="AX53"/>
  <c r="AY53"/>
  <c r="AZ53"/>
  <c r="BA53"/>
  <c r="AV54"/>
  <c r="AW54"/>
  <c r="AX54"/>
  <c r="AY54"/>
  <c r="AZ54"/>
  <c r="BA54"/>
  <c r="AV57"/>
  <c r="AW57"/>
  <c r="AX57"/>
  <c r="AY57"/>
  <c r="AZ57"/>
  <c r="BA57"/>
  <c r="AV58"/>
  <c r="AW58"/>
  <c r="AX58"/>
  <c r="AY58"/>
  <c r="AZ58"/>
  <c r="BA58"/>
  <c r="AV59"/>
  <c r="AW59"/>
  <c r="AX59"/>
  <c r="AY59"/>
  <c r="AZ59"/>
  <c r="BA59"/>
  <c r="AV60"/>
  <c r="AW60"/>
  <c r="AX60"/>
  <c r="AY60"/>
  <c r="AZ60"/>
  <c r="BA60"/>
  <c r="AV61"/>
  <c r="AW61"/>
  <c r="AX61"/>
  <c r="AY61"/>
  <c r="AZ61"/>
  <c r="BA61"/>
  <c r="AV62"/>
  <c r="AW62"/>
  <c r="AX62"/>
  <c r="AY62"/>
  <c r="AZ62"/>
  <c r="BA62"/>
  <c r="AV63"/>
  <c r="AW63"/>
  <c r="AX63"/>
  <c r="AY63"/>
  <c r="AZ63"/>
  <c r="BA63"/>
  <c r="AV64"/>
  <c r="AW64"/>
  <c r="AX64"/>
  <c r="AY64"/>
  <c r="AZ64"/>
  <c r="BA64"/>
  <c r="AV65"/>
  <c r="AW65"/>
  <c r="AX65"/>
  <c r="AY65"/>
  <c r="AZ65"/>
  <c r="BA65"/>
  <c r="AV66"/>
  <c r="AW66"/>
  <c r="AX66"/>
  <c r="AY66"/>
  <c r="AZ66"/>
  <c r="BA66"/>
  <c r="AV67"/>
  <c r="AW67"/>
  <c r="AX67"/>
  <c r="AY67"/>
  <c r="AZ67"/>
  <c r="BA67"/>
  <c r="AV68"/>
  <c r="AW68"/>
  <c r="AX68"/>
  <c r="AY68"/>
  <c r="AZ68"/>
  <c r="BA68"/>
  <c r="AV69"/>
  <c r="AW69"/>
  <c r="AX69"/>
  <c r="AY69"/>
  <c r="AZ69"/>
  <c r="BA69"/>
  <c r="AV70"/>
  <c r="AW70"/>
  <c r="AX70"/>
  <c r="AY70"/>
  <c r="AZ70"/>
  <c r="BA70"/>
  <c r="AV71"/>
  <c r="AW71"/>
  <c r="AX71"/>
  <c r="AY71"/>
  <c r="AZ71"/>
  <c r="BA71"/>
  <c r="AV72"/>
  <c r="AW72"/>
  <c r="AX72"/>
  <c r="AY72"/>
  <c r="AZ72"/>
  <c r="BA72"/>
  <c r="AV73"/>
  <c r="AW73"/>
  <c r="AX73"/>
  <c r="AY73"/>
  <c r="AZ73"/>
  <c r="BA73"/>
  <c r="AV74"/>
  <c r="AW74"/>
  <c r="AX74"/>
  <c r="AY74"/>
  <c r="AZ74"/>
  <c r="BA74"/>
  <c r="AV75"/>
  <c r="AW75"/>
  <c r="AX75"/>
  <c r="AY75"/>
  <c r="AZ75"/>
  <c r="BA75"/>
  <c r="AV76"/>
  <c r="AW76"/>
  <c r="AX76"/>
  <c r="AY76"/>
  <c r="AZ76"/>
  <c r="BA76"/>
  <c r="AV77"/>
  <c r="AW77"/>
  <c r="AX77"/>
  <c r="AY77"/>
  <c r="AZ77"/>
  <c r="BA77"/>
  <c r="AV78"/>
  <c r="AW78"/>
  <c r="AX78"/>
  <c r="AY78"/>
  <c r="AZ78"/>
  <c r="BA78"/>
  <c r="AV79"/>
  <c r="AW79"/>
  <c r="AX79"/>
  <c r="AY79"/>
  <c r="AZ79"/>
  <c r="BA79"/>
  <c r="AV80"/>
  <c r="AW80"/>
  <c r="AX80"/>
  <c r="AY80"/>
  <c r="AZ80"/>
  <c r="BA80"/>
  <c r="AV81"/>
  <c r="AW81"/>
  <c r="AX81"/>
  <c r="AY81"/>
  <c r="AZ81"/>
  <c r="BA81"/>
  <c r="AV82"/>
  <c r="AW82"/>
  <c r="AX82"/>
  <c r="AY82"/>
  <c r="AZ82"/>
  <c r="BA82"/>
  <c r="AV83"/>
  <c r="AW83"/>
  <c r="AX83"/>
  <c r="AY83"/>
  <c r="AZ83"/>
  <c r="BA83"/>
  <c r="AV84"/>
  <c r="AW84"/>
  <c r="AX84"/>
  <c r="AY84"/>
  <c r="AZ84"/>
  <c r="BA84"/>
  <c r="AV85"/>
  <c r="AW85"/>
  <c r="AX85"/>
  <c r="AY85"/>
  <c r="AZ85"/>
  <c r="BA85"/>
  <c r="AV86"/>
  <c r="AW86"/>
  <c r="AX86"/>
  <c r="AY86"/>
  <c r="AZ86"/>
  <c r="BA86"/>
  <c r="AV87"/>
  <c r="AW87"/>
  <c r="AX87"/>
  <c r="AY87"/>
  <c r="AZ87"/>
  <c r="BA87"/>
  <c r="AV88"/>
  <c r="AW88"/>
  <c r="AX88"/>
  <c r="AY88"/>
  <c r="AZ88"/>
  <c r="BA88"/>
  <c r="AV89"/>
  <c r="AW89"/>
  <c r="AX89"/>
  <c r="AY89"/>
  <c r="AZ89"/>
  <c r="BA89"/>
  <c r="AV90"/>
  <c r="AW90"/>
  <c r="AX90"/>
  <c r="AY90"/>
  <c r="AZ90"/>
  <c r="BA90"/>
  <c r="AV91"/>
  <c r="AW91"/>
  <c r="AX91"/>
  <c r="AY91"/>
  <c r="AZ91"/>
  <c r="BA91"/>
  <c r="AV92"/>
  <c r="AW92"/>
  <c r="AX92"/>
  <c r="AY92"/>
  <c r="AZ92"/>
  <c r="BA92"/>
  <c r="AV93"/>
  <c r="AW93"/>
  <c r="AX93"/>
  <c r="AY93"/>
  <c r="AZ93"/>
  <c r="BA93"/>
  <c r="AV94"/>
  <c r="AW94"/>
  <c r="AX94"/>
  <c r="AY94"/>
  <c r="AZ94"/>
  <c r="BA94"/>
  <c r="AV95"/>
  <c r="AW95"/>
  <c r="AX95"/>
  <c r="AY95"/>
  <c r="AZ95"/>
  <c r="BA95"/>
  <c r="AV96"/>
  <c r="AW96"/>
  <c r="AX96"/>
  <c r="AY96"/>
  <c r="AZ96"/>
  <c r="BA96"/>
  <c r="AV97"/>
  <c r="AW97"/>
  <c r="AX97"/>
  <c r="AY97"/>
  <c r="AZ97"/>
  <c r="BA97"/>
  <c r="AV98"/>
  <c r="AW98"/>
  <c r="AX98"/>
  <c r="AY98"/>
  <c r="AZ98"/>
  <c r="BA98"/>
  <c r="AV99"/>
  <c r="AW99"/>
  <c r="AX99"/>
  <c r="AY99"/>
  <c r="AZ99"/>
  <c r="BA99"/>
  <c r="AV100"/>
  <c r="AW100"/>
  <c r="AX100"/>
  <c r="AY100"/>
  <c r="AZ100"/>
  <c r="BA100"/>
  <c r="AV101"/>
  <c r="AW101"/>
  <c r="AX101"/>
  <c r="AY101"/>
  <c r="AZ101"/>
  <c r="BA101"/>
  <c r="AV102"/>
  <c r="AW102"/>
  <c r="AX102"/>
  <c r="AY102"/>
  <c r="AZ102"/>
  <c r="BA102"/>
  <c r="AV103"/>
  <c r="AW103"/>
  <c r="AX103"/>
  <c r="AY103"/>
  <c r="AZ103"/>
  <c r="BA103"/>
  <c r="AW3"/>
  <c r="I5"/>
  <c r="AX5" s="1"/>
  <c r="I3"/>
  <c r="AX3" s="1"/>
  <c r="K12"/>
  <c r="L12"/>
  <c r="M12"/>
  <c r="N12"/>
  <c r="O12"/>
  <c r="P12"/>
  <c r="Q12"/>
  <c r="R12"/>
  <c r="S12"/>
  <c r="T12"/>
  <c r="U12"/>
  <c r="V12"/>
  <c r="W12"/>
  <c r="X12"/>
  <c r="Y12"/>
  <c r="Z12"/>
  <c r="AA12"/>
  <c r="AC12"/>
  <c r="AD12"/>
  <c r="AE12"/>
  <c r="AF12"/>
  <c r="AG12"/>
  <c r="AH12"/>
  <c r="AI12"/>
  <c r="AJ12"/>
  <c r="AL12"/>
  <c r="AM12"/>
  <c r="AN12"/>
  <c r="AO12"/>
  <c r="AP12"/>
  <c r="AQ12"/>
  <c r="AR12"/>
  <c r="AS12"/>
  <c r="AT12"/>
  <c r="I109"/>
  <c r="K78"/>
  <c r="L78"/>
  <c r="M78"/>
  <c r="N78"/>
  <c r="O78"/>
  <c r="P78"/>
  <c r="Q78"/>
  <c r="R78"/>
  <c r="S78"/>
  <c r="T78"/>
  <c r="U78"/>
  <c r="V78"/>
  <c r="W78"/>
  <c r="X78"/>
  <c r="Y78"/>
  <c r="Z78"/>
  <c r="AA78"/>
  <c r="AC78"/>
  <c r="AD78"/>
  <c r="AE78"/>
  <c r="AF78"/>
  <c r="AG78"/>
  <c r="AH78"/>
  <c r="AI78"/>
  <c r="AJ78"/>
  <c r="AL78"/>
  <c r="AM78"/>
  <c r="AN78"/>
  <c r="AO78"/>
  <c r="AP78"/>
  <c r="AQ78"/>
  <c r="AR78"/>
  <c r="AS78"/>
  <c r="AT78"/>
  <c r="K79"/>
  <c r="L79"/>
  <c r="M79"/>
  <c r="N79"/>
  <c r="O79"/>
  <c r="P79"/>
  <c r="Q79"/>
  <c r="R79"/>
  <c r="S79"/>
  <c r="T79"/>
  <c r="U79"/>
  <c r="V79"/>
  <c r="W79"/>
  <c r="X79"/>
  <c r="Y79"/>
  <c r="Z79"/>
  <c r="AA79"/>
  <c r="AC79"/>
  <c r="AD79"/>
  <c r="AE79"/>
  <c r="AF79"/>
  <c r="AG79"/>
  <c r="AH79"/>
  <c r="AI79"/>
  <c r="AJ79"/>
  <c r="AL79"/>
  <c r="AM79"/>
  <c r="AN79"/>
  <c r="AO79"/>
  <c r="AP79"/>
  <c r="AQ79"/>
  <c r="AR79"/>
  <c r="AS79"/>
  <c r="AT79"/>
  <c r="K80"/>
  <c r="L80"/>
  <c r="M80"/>
  <c r="N80"/>
  <c r="O80"/>
  <c r="P80"/>
  <c r="Q80"/>
  <c r="R80"/>
  <c r="S80"/>
  <c r="T80"/>
  <c r="U80"/>
  <c r="V80"/>
  <c r="W80"/>
  <c r="X80"/>
  <c r="Y80"/>
  <c r="Z80"/>
  <c r="AA80"/>
  <c r="AC80"/>
  <c r="AD80"/>
  <c r="AE80"/>
  <c r="AF80"/>
  <c r="AG80"/>
  <c r="AH80"/>
  <c r="AI80"/>
  <c r="AJ80"/>
  <c r="AL80"/>
  <c r="AM80"/>
  <c r="AN80"/>
  <c r="AO80"/>
  <c r="AP80"/>
  <c r="AQ80"/>
  <c r="AR80"/>
  <c r="AS80"/>
  <c r="AT80"/>
  <c r="K81"/>
  <c r="L81"/>
  <c r="M81"/>
  <c r="N81"/>
  <c r="O81"/>
  <c r="P81"/>
  <c r="Q81"/>
  <c r="R81"/>
  <c r="S81"/>
  <c r="T81"/>
  <c r="U81"/>
  <c r="V81"/>
  <c r="W81"/>
  <c r="X81"/>
  <c r="Y81"/>
  <c r="Z81"/>
  <c r="AA81"/>
  <c r="AC81"/>
  <c r="AD81"/>
  <c r="AE81"/>
  <c r="AF81"/>
  <c r="AG81"/>
  <c r="AH81"/>
  <c r="AI81"/>
  <c r="AJ81"/>
  <c r="AL81"/>
  <c r="AM81"/>
  <c r="AN81"/>
  <c r="AO81"/>
  <c r="AP81"/>
  <c r="AQ81"/>
  <c r="AR81"/>
  <c r="AS81"/>
  <c r="AT81"/>
  <c r="K82"/>
  <c r="L82"/>
  <c r="M82"/>
  <c r="N82"/>
  <c r="O82"/>
  <c r="P82"/>
  <c r="Q82"/>
  <c r="R82"/>
  <c r="S82"/>
  <c r="T82"/>
  <c r="U82"/>
  <c r="V82"/>
  <c r="W82"/>
  <c r="X82"/>
  <c r="Y82"/>
  <c r="Z82"/>
  <c r="AA82"/>
  <c r="AC82"/>
  <c r="AD82"/>
  <c r="AE82"/>
  <c r="AF82"/>
  <c r="AG82"/>
  <c r="AH82"/>
  <c r="AI82"/>
  <c r="AJ82"/>
  <c r="AL82"/>
  <c r="AM82"/>
  <c r="AN82"/>
  <c r="AO82"/>
  <c r="AP82"/>
  <c r="AQ82"/>
  <c r="AR82"/>
  <c r="AS82"/>
  <c r="AT82"/>
  <c r="K83"/>
  <c r="L83"/>
  <c r="M83"/>
  <c r="N83"/>
  <c r="O83"/>
  <c r="P83"/>
  <c r="Q83"/>
  <c r="R83"/>
  <c r="S83"/>
  <c r="T83"/>
  <c r="U83"/>
  <c r="V83"/>
  <c r="W83"/>
  <c r="X83"/>
  <c r="Y83"/>
  <c r="Z83"/>
  <c r="AA83"/>
  <c r="AC83"/>
  <c r="AD83"/>
  <c r="AE83"/>
  <c r="AF83"/>
  <c r="AG83"/>
  <c r="AH83"/>
  <c r="AI83"/>
  <c r="AJ83"/>
  <c r="AL83"/>
  <c r="AM83"/>
  <c r="AN83"/>
  <c r="AO83"/>
  <c r="AP83"/>
  <c r="AQ83"/>
  <c r="AR83"/>
  <c r="AS83"/>
  <c r="AT83"/>
  <c r="K84"/>
  <c r="L84"/>
  <c r="M84"/>
  <c r="N84"/>
  <c r="O84"/>
  <c r="P84"/>
  <c r="Q84"/>
  <c r="R84"/>
  <c r="S84"/>
  <c r="T84"/>
  <c r="U84"/>
  <c r="V84"/>
  <c r="W84"/>
  <c r="X84"/>
  <c r="Y84"/>
  <c r="Z84"/>
  <c r="AA84"/>
  <c r="AC84"/>
  <c r="AD84"/>
  <c r="AE84"/>
  <c r="AF84"/>
  <c r="AG84"/>
  <c r="AH84"/>
  <c r="AI84"/>
  <c r="AJ84"/>
  <c r="AL84"/>
  <c r="AM84"/>
  <c r="AN84"/>
  <c r="AO84"/>
  <c r="AP84"/>
  <c r="AQ84"/>
  <c r="AR84"/>
  <c r="AS84"/>
  <c r="AT84"/>
  <c r="K85"/>
  <c r="L85"/>
  <c r="M85"/>
  <c r="N85"/>
  <c r="O85"/>
  <c r="P85"/>
  <c r="Q85"/>
  <c r="R85"/>
  <c r="S85"/>
  <c r="T85"/>
  <c r="U85"/>
  <c r="V85"/>
  <c r="W85"/>
  <c r="X85"/>
  <c r="Y85"/>
  <c r="Z85"/>
  <c r="AA85"/>
  <c r="AC85"/>
  <c r="AD85"/>
  <c r="AE85"/>
  <c r="AF85"/>
  <c r="AG85"/>
  <c r="AH85"/>
  <c r="AI85"/>
  <c r="AJ85"/>
  <c r="AL85"/>
  <c r="AM85"/>
  <c r="AN85"/>
  <c r="AO85"/>
  <c r="AP85"/>
  <c r="AQ85"/>
  <c r="AR85"/>
  <c r="AS85"/>
  <c r="AT85"/>
  <c r="K86"/>
  <c r="L86"/>
  <c r="M86"/>
  <c r="N86"/>
  <c r="O86"/>
  <c r="P86"/>
  <c r="Q86"/>
  <c r="R86"/>
  <c r="S86"/>
  <c r="T86"/>
  <c r="U86"/>
  <c r="V86"/>
  <c r="W86"/>
  <c r="X86"/>
  <c r="Y86"/>
  <c r="Z86"/>
  <c r="AA86"/>
  <c r="AC86"/>
  <c r="AD86"/>
  <c r="AE86"/>
  <c r="AF86"/>
  <c r="AG86"/>
  <c r="AH86"/>
  <c r="AI86"/>
  <c r="AJ86"/>
  <c r="AL86"/>
  <c r="AM86"/>
  <c r="AN86"/>
  <c r="AO86"/>
  <c r="AP86"/>
  <c r="AQ86"/>
  <c r="AR86"/>
  <c r="AS86"/>
  <c r="AT86"/>
  <c r="K87"/>
  <c r="L87"/>
  <c r="M87"/>
  <c r="N87"/>
  <c r="O87"/>
  <c r="P87"/>
  <c r="Q87"/>
  <c r="R87"/>
  <c r="S87"/>
  <c r="T87"/>
  <c r="U87"/>
  <c r="V87"/>
  <c r="W87"/>
  <c r="X87"/>
  <c r="Y87"/>
  <c r="Z87"/>
  <c r="AA87"/>
  <c r="AC87"/>
  <c r="AD87"/>
  <c r="AE87"/>
  <c r="AF87"/>
  <c r="AG87"/>
  <c r="AH87"/>
  <c r="AI87"/>
  <c r="AJ87"/>
  <c r="AL87"/>
  <c r="AM87"/>
  <c r="AN87"/>
  <c r="AO87"/>
  <c r="AP87"/>
  <c r="AQ87"/>
  <c r="AR87"/>
  <c r="AS87"/>
  <c r="AT87"/>
  <c r="K88"/>
  <c r="L88"/>
  <c r="M88"/>
  <c r="N88"/>
  <c r="O88"/>
  <c r="P88"/>
  <c r="Q88"/>
  <c r="R88"/>
  <c r="S88"/>
  <c r="T88"/>
  <c r="U88"/>
  <c r="V88"/>
  <c r="W88"/>
  <c r="X88"/>
  <c r="Y88"/>
  <c r="Z88"/>
  <c r="AA88"/>
  <c r="AC88"/>
  <c r="AD88"/>
  <c r="AE88"/>
  <c r="AF88"/>
  <c r="AG88"/>
  <c r="AH88"/>
  <c r="AI88"/>
  <c r="AJ88"/>
  <c r="AL88"/>
  <c r="AM88"/>
  <c r="AN88"/>
  <c r="AO88"/>
  <c r="AP88"/>
  <c r="AQ88"/>
  <c r="AR88"/>
  <c r="AS88"/>
  <c r="AT88"/>
  <c r="K89"/>
  <c r="L89"/>
  <c r="M89"/>
  <c r="N89"/>
  <c r="O89"/>
  <c r="P89"/>
  <c r="Q89"/>
  <c r="R89"/>
  <c r="S89"/>
  <c r="T89"/>
  <c r="U89"/>
  <c r="V89"/>
  <c r="W89"/>
  <c r="X89"/>
  <c r="Y89"/>
  <c r="Z89"/>
  <c r="AA89"/>
  <c r="AC89"/>
  <c r="AD89"/>
  <c r="AE89"/>
  <c r="AF89"/>
  <c r="AG89"/>
  <c r="AH89"/>
  <c r="AI89"/>
  <c r="AJ89"/>
  <c r="AL89"/>
  <c r="AM89"/>
  <c r="AN89"/>
  <c r="AO89"/>
  <c r="AP89"/>
  <c r="AQ89"/>
  <c r="AR89"/>
  <c r="AS89"/>
  <c r="AT89"/>
  <c r="K90"/>
  <c r="L90"/>
  <c r="M90"/>
  <c r="N90"/>
  <c r="O90"/>
  <c r="P90"/>
  <c r="Q90"/>
  <c r="R90"/>
  <c r="S90"/>
  <c r="T90"/>
  <c r="U90"/>
  <c r="V90"/>
  <c r="W90"/>
  <c r="X90"/>
  <c r="Y90"/>
  <c r="Z90"/>
  <c r="AA90"/>
  <c r="AC90"/>
  <c r="AD90"/>
  <c r="AE90"/>
  <c r="AF90"/>
  <c r="AG90"/>
  <c r="AH90"/>
  <c r="AI90"/>
  <c r="AJ90"/>
  <c r="AL90"/>
  <c r="AM90"/>
  <c r="AN90"/>
  <c r="AO90"/>
  <c r="AP90"/>
  <c r="AQ90"/>
  <c r="AR90"/>
  <c r="AS90"/>
  <c r="AT90"/>
  <c r="K91"/>
  <c r="L91"/>
  <c r="M91"/>
  <c r="N91"/>
  <c r="O91"/>
  <c r="P91"/>
  <c r="Q91"/>
  <c r="R91"/>
  <c r="S91"/>
  <c r="T91"/>
  <c r="U91"/>
  <c r="V91"/>
  <c r="W91"/>
  <c r="X91"/>
  <c r="Y91"/>
  <c r="Z91"/>
  <c r="AA91"/>
  <c r="AC91"/>
  <c r="AD91"/>
  <c r="AE91"/>
  <c r="AF91"/>
  <c r="AG91"/>
  <c r="AH91"/>
  <c r="AI91"/>
  <c r="AJ91"/>
  <c r="AL91"/>
  <c r="AM91"/>
  <c r="AN91"/>
  <c r="AO91"/>
  <c r="AP91"/>
  <c r="AQ91"/>
  <c r="AR91"/>
  <c r="AS91"/>
  <c r="AT91"/>
  <c r="K92"/>
  <c r="L92"/>
  <c r="M92"/>
  <c r="N92"/>
  <c r="O92"/>
  <c r="P92"/>
  <c r="Q92"/>
  <c r="R92"/>
  <c r="S92"/>
  <c r="T92"/>
  <c r="U92"/>
  <c r="V92"/>
  <c r="W92"/>
  <c r="X92"/>
  <c r="Y92"/>
  <c r="Z92"/>
  <c r="AA92"/>
  <c r="AC92"/>
  <c r="AD92"/>
  <c r="AE92"/>
  <c r="AF92"/>
  <c r="AG92"/>
  <c r="AH92"/>
  <c r="AI92"/>
  <c r="AJ92"/>
  <c r="AL92"/>
  <c r="AM92"/>
  <c r="AN92"/>
  <c r="AO92"/>
  <c r="AP92"/>
  <c r="AQ92"/>
  <c r="AR92"/>
  <c r="AS92"/>
  <c r="AT92"/>
  <c r="K93"/>
  <c r="L93"/>
  <c r="M93"/>
  <c r="N93"/>
  <c r="O93"/>
  <c r="P93"/>
  <c r="Q93"/>
  <c r="R93"/>
  <c r="S93"/>
  <c r="T93"/>
  <c r="U93"/>
  <c r="V93"/>
  <c r="W93"/>
  <c r="X93"/>
  <c r="Y93"/>
  <c r="Z93"/>
  <c r="AA93"/>
  <c r="AC93"/>
  <c r="AD93"/>
  <c r="AE93"/>
  <c r="AF93"/>
  <c r="AG93"/>
  <c r="AH93"/>
  <c r="AI93"/>
  <c r="AJ93"/>
  <c r="AL93"/>
  <c r="AM93"/>
  <c r="AN93"/>
  <c r="AO93"/>
  <c r="AP93"/>
  <c r="AQ93"/>
  <c r="AR93"/>
  <c r="AS93"/>
  <c r="AT93"/>
  <c r="K94"/>
  <c r="L94"/>
  <c r="M94"/>
  <c r="N94"/>
  <c r="O94"/>
  <c r="P94"/>
  <c r="Q94"/>
  <c r="R94"/>
  <c r="S94"/>
  <c r="T94"/>
  <c r="U94"/>
  <c r="V94"/>
  <c r="W94"/>
  <c r="X94"/>
  <c r="Y94"/>
  <c r="Z94"/>
  <c r="AA94"/>
  <c r="AC94"/>
  <c r="AD94"/>
  <c r="AE94"/>
  <c r="AF94"/>
  <c r="AG94"/>
  <c r="AH94"/>
  <c r="AI94"/>
  <c r="AJ94"/>
  <c r="AL94"/>
  <c r="AM94"/>
  <c r="AN94"/>
  <c r="AO94"/>
  <c r="AP94"/>
  <c r="AQ94"/>
  <c r="AR94"/>
  <c r="AS94"/>
  <c r="AT94"/>
  <c r="K95"/>
  <c r="L95"/>
  <c r="M95"/>
  <c r="N95"/>
  <c r="O95"/>
  <c r="P95"/>
  <c r="Q95"/>
  <c r="R95"/>
  <c r="S95"/>
  <c r="T95"/>
  <c r="U95"/>
  <c r="V95"/>
  <c r="W95"/>
  <c r="X95"/>
  <c r="Y95"/>
  <c r="Z95"/>
  <c r="AA95"/>
  <c r="AC95"/>
  <c r="AD95"/>
  <c r="AE95"/>
  <c r="AF95"/>
  <c r="AG95"/>
  <c r="AH95"/>
  <c r="AI95"/>
  <c r="AJ95"/>
  <c r="AL95"/>
  <c r="AM95"/>
  <c r="AN95"/>
  <c r="AO95"/>
  <c r="AP95"/>
  <c r="AQ95"/>
  <c r="AR95"/>
  <c r="AS95"/>
  <c r="AT95"/>
  <c r="K96"/>
  <c r="L96"/>
  <c r="M96"/>
  <c r="N96"/>
  <c r="O96"/>
  <c r="P96"/>
  <c r="Q96"/>
  <c r="R96"/>
  <c r="S96"/>
  <c r="T96"/>
  <c r="U96"/>
  <c r="V96"/>
  <c r="W96"/>
  <c r="X96"/>
  <c r="Y96"/>
  <c r="Z96"/>
  <c r="AA96"/>
  <c r="AC96"/>
  <c r="AD96"/>
  <c r="AE96"/>
  <c r="AF96"/>
  <c r="AG96"/>
  <c r="AH96"/>
  <c r="AI96"/>
  <c r="AJ96"/>
  <c r="AL96"/>
  <c r="AM96"/>
  <c r="AN96"/>
  <c r="AO96"/>
  <c r="AP96"/>
  <c r="AQ96"/>
  <c r="AR96"/>
  <c r="AS96"/>
  <c r="AT96"/>
  <c r="K97"/>
  <c r="L97"/>
  <c r="M97"/>
  <c r="N97"/>
  <c r="O97"/>
  <c r="P97"/>
  <c r="Q97"/>
  <c r="R97"/>
  <c r="S97"/>
  <c r="T97"/>
  <c r="U97"/>
  <c r="V97"/>
  <c r="W97"/>
  <c r="X97"/>
  <c r="Y97"/>
  <c r="Z97"/>
  <c r="AA97"/>
  <c r="AC97"/>
  <c r="AD97"/>
  <c r="AE97"/>
  <c r="AF97"/>
  <c r="AG97"/>
  <c r="AH97"/>
  <c r="AI97"/>
  <c r="AJ97"/>
  <c r="AL97"/>
  <c r="AM97"/>
  <c r="AN97"/>
  <c r="AO97"/>
  <c r="AP97"/>
  <c r="AQ97"/>
  <c r="AR97"/>
  <c r="AS97"/>
  <c r="AT97"/>
  <c r="K98"/>
  <c r="L98"/>
  <c r="M98"/>
  <c r="N98"/>
  <c r="O98"/>
  <c r="P98"/>
  <c r="Q98"/>
  <c r="R98"/>
  <c r="S98"/>
  <c r="T98"/>
  <c r="U98"/>
  <c r="V98"/>
  <c r="W98"/>
  <c r="X98"/>
  <c r="Y98"/>
  <c r="Z98"/>
  <c r="AA98"/>
  <c r="AC98"/>
  <c r="AD98"/>
  <c r="AE98"/>
  <c r="AF98"/>
  <c r="AG98"/>
  <c r="AH98"/>
  <c r="AI98"/>
  <c r="AJ98"/>
  <c r="AL98"/>
  <c r="AM98"/>
  <c r="AN98"/>
  <c r="AO98"/>
  <c r="AP98"/>
  <c r="AQ98"/>
  <c r="AR98"/>
  <c r="AS98"/>
  <c r="AT98"/>
  <c r="K99"/>
  <c r="L99"/>
  <c r="M99"/>
  <c r="N99"/>
  <c r="O99"/>
  <c r="P99"/>
  <c r="Q99"/>
  <c r="R99"/>
  <c r="S99"/>
  <c r="T99"/>
  <c r="U99"/>
  <c r="V99"/>
  <c r="W99"/>
  <c r="X99"/>
  <c r="Y99"/>
  <c r="Z99"/>
  <c r="AA99"/>
  <c r="AC99"/>
  <c r="AD99"/>
  <c r="AE99"/>
  <c r="AF99"/>
  <c r="AG99"/>
  <c r="AH99"/>
  <c r="AI99"/>
  <c r="AJ99"/>
  <c r="AL99"/>
  <c r="AM99"/>
  <c r="AN99"/>
  <c r="AO99"/>
  <c r="AP99"/>
  <c r="AQ99"/>
  <c r="AR99"/>
  <c r="AS99"/>
  <c r="AT99"/>
  <c r="K100"/>
  <c r="L100"/>
  <c r="M100"/>
  <c r="N100"/>
  <c r="O100"/>
  <c r="P100"/>
  <c r="Q100"/>
  <c r="R100"/>
  <c r="S100"/>
  <c r="T100"/>
  <c r="U100"/>
  <c r="V100"/>
  <c r="W100"/>
  <c r="X100"/>
  <c r="Y100"/>
  <c r="Z100"/>
  <c r="AA100"/>
  <c r="AC100"/>
  <c r="AD100"/>
  <c r="AE100"/>
  <c r="AF100"/>
  <c r="AG100"/>
  <c r="AH100"/>
  <c r="AI100"/>
  <c r="AJ100"/>
  <c r="AL100"/>
  <c r="AM100"/>
  <c r="AN100"/>
  <c r="AO100"/>
  <c r="AP100"/>
  <c r="AQ100"/>
  <c r="AR100"/>
  <c r="AS100"/>
  <c r="AT100"/>
  <c r="K101"/>
  <c r="L101"/>
  <c r="M101"/>
  <c r="N101"/>
  <c r="O101"/>
  <c r="P101"/>
  <c r="Q101"/>
  <c r="R101"/>
  <c r="S101"/>
  <c r="T101"/>
  <c r="U101"/>
  <c r="V101"/>
  <c r="W101"/>
  <c r="X101"/>
  <c r="Y101"/>
  <c r="Z101"/>
  <c r="AA101"/>
  <c r="AC101"/>
  <c r="AD101"/>
  <c r="AE101"/>
  <c r="AF101"/>
  <c r="AG101"/>
  <c r="AH101"/>
  <c r="AI101"/>
  <c r="AJ101"/>
  <c r="AL101"/>
  <c r="AM101"/>
  <c r="AN101"/>
  <c r="AO101"/>
  <c r="AP101"/>
  <c r="AQ101"/>
  <c r="AR101"/>
  <c r="AS101"/>
  <c r="AT101"/>
  <c r="K102"/>
  <c r="L102"/>
  <c r="M102"/>
  <c r="N102"/>
  <c r="O102"/>
  <c r="P102"/>
  <c r="Q102"/>
  <c r="R102"/>
  <c r="S102"/>
  <c r="T102"/>
  <c r="U102"/>
  <c r="V102"/>
  <c r="W102"/>
  <c r="X102"/>
  <c r="Y102"/>
  <c r="Z102"/>
  <c r="AA102"/>
  <c r="AC102"/>
  <c r="AD102"/>
  <c r="AE102"/>
  <c r="AF102"/>
  <c r="AG102"/>
  <c r="AH102"/>
  <c r="AI102"/>
  <c r="AJ102"/>
  <c r="AL102"/>
  <c r="AM102"/>
  <c r="AN102"/>
  <c r="AO102"/>
  <c r="AP102"/>
  <c r="AQ102"/>
  <c r="AR102"/>
  <c r="AS102"/>
  <c r="AT102"/>
  <c r="K103"/>
  <c r="L103"/>
  <c r="M103"/>
  <c r="N103"/>
  <c r="O103"/>
  <c r="P103"/>
  <c r="Q103"/>
  <c r="R103"/>
  <c r="S103"/>
  <c r="T103"/>
  <c r="U103"/>
  <c r="V103"/>
  <c r="W103"/>
  <c r="X103"/>
  <c r="Y103"/>
  <c r="Z103"/>
  <c r="AA103"/>
  <c r="AC103"/>
  <c r="AD103"/>
  <c r="AE103"/>
  <c r="AF103"/>
  <c r="AG103"/>
  <c r="AH103"/>
  <c r="AI103"/>
  <c r="AJ103"/>
  <c r="AL103"/>
  <c r="AM103"/>
  <c r="AN103"/>
  <c r="AO103"/>
  <c r="AP103"/>
  <c r="AQ103"/>
  <c r="AR103"/>
  <c r="AS103"/>
  <c r="AT103"/>
  <c r="AL4"/>
  <c r="AM4"/>
  <c r="AN4"/>
  <c r="AO4"/>
  <c r="AP4"/>
  <c r="AQ4"/>
  <c r="AR4"/>
  <c r="AS4"/>
  <c r="AT4"/>
  <c r="AL6"/>
  <c r="AM6"/>
  <c r="AN6"/>
  <c r="AO6"/>
  <c r="AP6"/>
  <c r="AQ6"/>
  <c r="AR6"/>
  <c r="AS6"/>
  <c r="AT6"/>
  <c r="AN8"/>
  <c r="AR8"/>
  <c r="AL9"/>
  <c r="AM9"/>
  <c r="AN9"/>
  <c r="AO9"/>
  <c r="AP9"/>
  <c r="AQ9"/>
  <c r="AR9"/>
  <c r="AS9"/>
  <c r="AT9"/>
  <c r="AL10"/>
  <c r="AM10"/>
  <c r="AN10"/>
  <c r="AO10"/>
  <c r="AP10"/>
  <c r="AQ10"/>
  <c r="AR10"/>
  <c r="AS10"/>
  <c r="AT10"/>
  <c r="AO14"/>
  <c r="AO16"/>
  <c r="AS16"/>
  <c r="AO25"/>
  <c r="AS25"/>
  <c r="AL34"/>
  <c r="AM34"/>
  <c r="AN34"/>
  <c r="AO34"/>
  <c r="AP34"/>
  <c r="AQ34"/>
  <c r="AR34"/>
  <c r="AS34"/>
  <c r="AT34"/>
  <c r="AL35"/>
  <c r="AM35"/>
  <c r="AN35"/>
  <c r="AO35"/>
  <c r="AP35"/>
  <c r="AQ35"/>
  <c r="AR35"/>
  <c r="AS35"/>
  <c r="AT35"/>
  <c r="AL36"/>
  <c r="AM36"/>
  <c r="AN36"/>
  <c r="AO36"/>
  <c r="AP36"/>
  <c r="AQ36"/>
  <c r="AR36"/>
  <c r="AS36"/>
  <c r="AT36"/>
  <c r="AL37"/>
  <c r="AM37"/>
  <c r="AN37"/>
  <c r="AO37"/>
  <c r="AP37"/>
  <c r="AQ37"/>
  <c r="AR37"/>
  <c r="AS37"/>
  <c r="AT37"/>
  <c r="AL38"/>
  <c r="AM38"/>
  <c r="AN38"/>
  <c r="AO38"/>
  <c r="AP38"/>
  <c r="AQ38"/>
  <c r="AR38"/>
  <c r="AS38"/>
  <c r="AT38"/>
  <c r="AL39"/>
  <c r="AM39"/>
  <c r="AN39"/>
  <c r="AO39"/>
  <c r="AP39"/>
  <c r="AQ39"/>
  <c r="AR39"/>
  <c r="AS39"/>
  <c r="AT39"/>
  <c r="AL40"/>
  <c r="AM40"/>
  <c r="AN40"/>
  <c r="AO40"/>
  <c r="AP40"/>
  <c r="AQ40"/>
  <c r="AR40"/>
  <c r="AS40"/>
  <c r="AT40"/>
  <c r="AL41"/>
  <c r="AM41"/>
  <c r="AN41"/>
  <c r="AO41"/>
  <c r="AP41"/>
  <c r="AQ41"/>
  <c r="AR41"/>
  <c r="AS41"/>
  <c r="AT41"/>
  <c r="AL42"/>
  <c r="AM42"/>
  <c r="AN42"/>
  <c r="AO42"/>
  <c r="AP42"/>
  <c r="AQ42"/>
  <c r="AR42"/>
  <c r="AS42"/>
  <c r="AT42"/>
  <c r="AL43"/>
  <c r="AM43"/>
  <c r="AN43"/>
  <c r="AO43"/>
  <c r="AP43"/>
  <c r="AQ43"/>
  <c r="AR43"/>
  <c r="AS43"/>
  <c r="AT43"/>
  <c r="AL44"/>
  <c r="AM44"/>
  <c r="AN44"/>
  <c r="AO44"/>
  <c r="AP44"/>
  <c r="AQ44"/>
  <c r="AR44"/>
  <c r="AS44"/>
  <c r="AT44"/>
  <c r="AL45"/>
  <c r="AM45"/>
  <c r="AN45"/>
  <c r="AO45"/>
  <c r="AP45"/>
  <c r="AQ45"/>
  <c r="AR45"/>
  <c r="AS45"/>
  <c r="AT45"/>
  <c r="AL46"/>
  <c r="AM46"/>
  <c r="AN46"/>
  <c r="AO46"/>
  <c r="AP46"/>
  <c r="AQ46"/>
  <c r="AR46"/>
  <c r="AS46"/>
  <c r="AT46"/>
  <c r="AL51"/>
  <c r="AM51"/>
  <c r="AN51"/>
  <c r="AO51"/>
  <c r="AP51"/>
  <c r="AQ51"/>
  <c r="AR51"/>
  <c r="AS51"/>
  <c r="AT51"/>
  <c r="AL52"/>
  <c r="AM52"/>
  <c r="AN52"/>
  <c r="AO52"/>
  <c r="AP52"/>
  <c r="AQ52"/>
  <c r="AR52"/>
  <c r="AS52"/>
  <c r="AT52"/>
  <c r="AL53"/>
  <c r="AM53"/>
  <c r="AN53"/>
  <c r="AO53"/>
  <c r="AP53"/>
  <c r="AQ53"/>
  <c r="AR53"/>
  <c r="AS53"/>
  <c r="AT53"/>
  <c r="AL54"/>
  <c r="AM54"/>
  <c r="AN54"/>
  <c r="AO54"/>
  <c r="AP54"/>
  <c r="AQ54"/>
  <c r="AR54"/>
  <c r="AS54"/>
  <c r="AT54"/>
  <c r="AL57"/>
  <c r="AM57"/>
  <c r="AN57"/>
  <c r="AO57"/>
  <c r="AP57"/>
  <c r="AQ57"/>
  <c r="AR57"/>
  <c r="AS57"/>
  <c r="AT57"/>
  <c r="AL58"/>
  <c r="AM58"/>
  <c r="AN58"/>
  <c r="AO58"/>
  <c r="AP58"/>
  <c r="AQ58"/>
  <c r="AR58"/>
  <c r="AS58"/>
  <c r="AT58"/>
  <c r="AL59"/>
  <c r="AM59"/>
  <c r="AN59"/>
  <c r="AO59"/>
  <c r="AP59"/>
  <c r="AQ59"/>
  <c r="AR59"/>
  <c r="AS59"/>
  <c r="AT59"/>
  <c r="AL60"/>
  <c r="AM60"/>
  <c r="AN60"/>
  <c r="AO60"/>
  <c r="AP60"/>
  <c r="AQ60"/>
  <c r="AR60"/>
  <c r="AS60"/>
  <c r="AT60"/>
  <c r="AL61"/>
  <c r="AM61"/>
  <c r="AN61"/>
  <c r="AO61"/>
  <c r="AP61"/>
  <c r="AQ61"/>
  <c r="AR61"/>
  <c r="AS61"/>
  <c r="AT61"/>
  <c r="AL62"/>
  <c r="AM62"/>
  <c r="AN62"/>
  <c r="AO62"/>
  <c r="AP62"/>
  <c r="AQ62"/>
  <c r="AR62"/>
  <c r="AS62"/>
  <c r="AT62"/>
  <c r="AL63"/>
  <c r="AM63"/>
  <c r="AN63"/>
  <c r="AO63"/>
  <c r="AP63"/>
  <c r="AQ63"/>
  <c r="AR63"/>
  <c r="AS63"/>
  <c r="AT63"/>
  <c r="AL64"/>
  <c r="AM64"/>
  <c r="AN64"/>
  <c r="AO64"/>
  <c r="AP64"/>
  <c r="AQ64"/>
  <c r="AR64"/>
  <c r="AS64"/>
  <c r="AT64"/>
  <c r="AL65"/>
  <c r="AM65"/>
  <c r="AN65"/>
  <c r="AO65"/>
  <c r="AP65"/>
  <c r="AQ65"/>
  <c r="AR65"/>
  <c r="AS65"/>
  <c r="AT65"/>
  <c r="AL66"/>
  <c r="AM66"/>
  <c r="AN66"/>
  <c r="AO66"/>
  <c r="AP66"/>
  <c r="AQ66"/>
  <c r="AR66"/>
  <c r="AS66"/>
  <c r="AT66"/>
  <c r="AL67"/>
  <c r="AM67"/>
  <c r="AN67"/>
  <c r="AO67"/>
  <c r="AP67"/>
  <c r="AQ67"/>
  <c r="AR67"/>
  <c r="AS67"/>
  <c r="AT67"/>
  <c r="AL68"/>
  <c r="AM68"/>
  <c r="AN68"/>
  <c r="AO68"/>
  <c r="AP68"/>
  <c r="AQ68"/>
  <c r="AR68"/>
  <c r="AS68"/>
  <c r="AT68"/>
  <c r="AL69"/>
  <c r="AM69"/>
  <c r="AN69"/>
  <c r="AO69"/>
  <c r="AP69"/>
  <c r="AQ69"/>
  <c r="AR69"/>
  <c r="AS69"/>
  <c r="AT69"/>
  <c r="AL70"/>
  <c r="AM70"/>
  <c r="AN70"/>
  <c r="AO70"/>
  <c r="AP70"/>
  <c r="AQ70"/>
  <c r="AR70"/>
  <c r="AS70"/>
  <c r="AT70"/>
  <c r="AL71"/>
  <c r="AM71"/>
  <c r="AN71"/>
  <c r="AO71"/>
  <c r="AP71"/>
  <c r="AQ71"/>
  <c r="AR71"/>
  <c r="AS71"/>
  <c r="AT71"/>
  <c r="AL72"/>
  <c r="AM72"/>
  <c r="AN72"/>
  <c r="AO72"/>
  <c r="AP72"/>
  <c r="AQ72"/>
  <c r="AR72"/>
  <c r="AS72"/>
  <c r="AT72"/>
  <c r="AL73"/>
  <c r="AM73"/>
  <c r="AN73"/>
  <c r="AO73"/>
  <c r="AP73"/>
  <c r="AQ73"/>
  <c r="AR73"/>
  <c r="AS73"/>
  <c r="AT73"/>
  <c r="AL74"/>
  <c r="AM74"/>
  <c r="AN74"/>
  <c r="AO74"/>
  <c r="AP74"/>
  <c r="AQ74"/>
  <c r="AR74"/>
  <c r="AS74"/>
  <c r="AT74"/>
  <c r="AL75"/>
  <c r="AM75"/>
  <c r="AN75"/>
  <c r="AO75"/>
  <c r="AP75"/>
  <c r="AQ75"/>
  <c r="AR75"/>
  <c r="AS75"/>
  <c r="AT75"/>
  <c r="AL76"/>
  <c r="AM76"/>
  <c r="AN76"/>
  <c r="AO76"/>
  <c r="AP76"/>
  <c r="AQ76"/>
  <c r="AR76"/>
  <c r="AS76"/>
  <c r="AT76"/>
  <c r="AL77"/>
  <c r="AM77"/>
  <c r="AN77"/>
  <c r="AO77"/>
  <c r="AP77"/>
  <c r="AQ77"/>
  <c r="AR77"/>
  <c r="AS77"/>
  <c r="AT77"/>
  <c r="K6"/>
  <c r="L6"/>
  <c r="M6"/>
  <c r="N6"/>
  <c r="O6"/>
  <c r="P6"/>
  <c r="Q6"/>
  <c r="R6"/>
  <c r="S6"/>
  <c r="T6"/>
  <c r="U6"/>
  <c r="V6"/>
  <c r="W6"/>
  <c r="X6"/>
  <c r="Y6"/>
  <c r="Z6"/>
  <c r="AA6"/>
  <c r="AC6"/>
  <c r="AD6"/>
  <c r="AE6"/>
  <c r="AF6"/>
  <c r="AG6"/>
  <c r="AH6"/>
  <c r="AI6"/>
  <c r="AJ6"/>
  <c r="M8"/>
  <c r="Q8"/>
  <c r="U8"/>
  <c r="Y8"/>
  <c r="AD8"/>
  <c r="AH8"/>
  <c r="K9"/>
  <c r="L9"/>
  <c r="M9"/>
  <c r="N9"/>
  <c r="O9"/>
  <c r="P9"/>
  <c r="Q9"/>
  <c r="R9"/>
  <c r="S9"/>
  <c r="T9"/>
  <c r="U9"/>
  <c r="V9"/>
  <c r="W9"/>
  <c r="X9"/>
  <c r="Y9"/>
  <c r="Z9"/>
  <c r="AA9"/>
  <c r="AC9"/>
  <c r="AD9"/>
  <c r="AE9"/>
  <c r="AF9"/>
  <c r="AG9"/>
  <c r="AH9"/>
  <c r="AI9"/>
  <c r="AJ9"/>
  <c r="K10"/>
  <c r="L10"/>
  <c r="M10"/>
  <c r="N10"/>
  <c r="O10"/>
  <c r="P10"/>
  <c r="Q10"/>
  <c r="R10"/>
  <c r="S10"/>
  <c r="T10"/>
  <c r="U10"/>
  <c r="V10"/>
  <c r="W10"/>
  <c r="X10"/>
  <c r="Y10"/>
  <c r="Z10"/>
  <c r="AA10"/>
  <c r="AC10"/>
  <c r="AD10"/>
  <c r="AE10"/>
  <c r="AF10"/>
  <c r="AG10"/>
  <c r="AH10"/>
  <c r="AI10"/>
  <c r="AJ10"/>
  <c r="K14"/>
  <c r="AA14"/>
  <c r="N16"/>
  <c r="R16"/>
  <c r="V16"/>
  <c r="Z16"/>
  <c r="AE16"/>
  <c r="AI16"/>
  <c r="M25"/>
  <c r="Q25"/>
  <c r="U25"/>
  <c r="Y25"/>
  <c r="AD25"/>
  <c r="AH25"/>
  <c r="K34"/>
  <c r="L34"/>
  <c r="M34"/>
  <c r="N34"/>
  <c r="O34"/>
  <c r="P34"/>
  <c r="Q34"/>
  <c r="R34"/>
  <c r="S34"/>
  <c r="T34"/>
  <c r="U34"/>
  <c r="V34"/>
  <c r="W34"/>
  <c r="X34"/>
  <c r="Y34"/>
  <c r="Z34"/>
  <c r="AA34"/>
  <c r="AC34"/>
  <c r="AD34"/>
  <c r="AE34"/>
  <c r="AF34"/>
  <c r="AG34"/>
  <c r="AH34"/>
  <c r="AI34"/>
  <c r="AJ34"/>
  <c r="K35"/>
  <c r="L35"/>
  <c r="M35"/>
  <c r="N35"/>
  <c r="O35"/>
  <c r="P35"/>
  <c r="Q35"/>
  <c r="R35"/>
  <c r="S35"/>
  <c r="T35"/>
  <c r="U35"/>
  <c r="V35"/>
  <c r="W35"/>
  <c r="X35"/>
  <c r="Y35"/>
  <c r="Z35"/>
  <c r="AA35"/>
  <c r="AC35"/>
  <c r="AD35"/>
  <c r="AE35"/>
  <c r="AF35"/>
  <c r="AG35"/>
  <c r="AH35"/>
  <c r="AI35"/>
  <c r="AJ35"/>
  <c r="K36"/>
  <c r="L36"/>
  <c r="M36"/>
  <c r="N36"/>
  <c r="O36"/>
  <c r="P36"/>
  <c r="Q36"/>
  <c r="R36"/>
  <c r="S36"/>
  <c r="T36"/>
  <c r="U36"/>
  <c r="V36"/>
  <c r="W36"/>
  <c r="X36"/>
  <c r="Y36"/>
  <c r="Z36"/>
  <c r="AA36"/>
  <c r="AC36"/>
  <c r="AD36"/>
  <c r="AE36"/>
  <c r="AF36"/>
  <c r="AG36"/>
  <c r="AH36"/>
  <c r="AI36"/>
  <c r="AJ36"/>
  <c r="K37"/>
  <c r="L37"/>
  <c r="M37"/>
  <c r="N37"/>
  <c r="O37"/>
  <c r="P37"/>
  <c r="Q37"/>
  <c r="R37"/>
  <c r="S37"/>
  <c r="T37"/>
  <c r="U37"/>
  <c r="V37"/>
  <c r="W37"/>
  <c r="X37"/>
  <c r="Y37"/>
  <c r="Z37"/>
  <c r="AA37"/>
  <c r="AC37"/>
  <c r="AD37"/>
  <c r="AE37"/>
  <c r="AF37"/>
  <c r="AG37"/>
  <c r="AH37"/>
  <c r="AI37"/>
  <c r="AJ37"/>
  <c r="K38"/>
  <c r="L38"/>
  <c r="M38"/>
  <c r="N38"/>
  <c r="O38"/>
  <c r="P38"/>
  <c r="Q38"/>
  <c r="R38"/>
  <c r="S38"/>
  <c r="T38"/>
  <c r="U38"/>
  <c r="V38"/>
  <c r="W38"/>
  <c r="X38"/>
  <c r="Y38"/>
  <c r="Z38"/>
  <c r="AA38"/>
  <c r="AC38"/>
  <c r="AD38"/>
  <c r="AE38"/>
  <c r="AF38"/>
  <c r="AG38"/>
  <c r="AH38"/>
  <c r="AI38"/>
  <c r="AJ38"/>
  <c r="K39"/>
  <c r="L39"/>
  <c r="M39"/>
  <c r="N39"/>
  <c r="O39"/>
  <c r="P39"/>
  <c r="Q39"/>
  <c r="R39"/>
  <c r="S39"/>
  <c r="T39"/>
  <c r="U39"/>
  <c r="V39"/>
  <c r="W39"/>
  <c r="X39"/>
  <c r="Y39"/>
  <c r="Z39"/>
  <c r="AA39"/>
  <c r="AC39"/>
  <c r="AD39"/>
  <c r="AE39"/>
  <c r="AF39"/>
  <c r="AG39"/>
  <c r="AH39"/>
  <c r="AI39"/>
  <c r="AJ39"/>
  <c r="K40"/>
  <c r="L40"/>
  <c r="M40"/>
  <c r="N40"/>
  <c r="O40"/>
  <c r="P40"/>
  <c r="Q40"/>
  <c r="R40"/>
  <c r="S40"/>
  <c r="T40"/>
  <c r="U40"/>
  <c r="V40"/>
  <c r="W40"/>
  <c r="X40"/>
  <c r="Y40"/>
  <c r="Z40"/>
  <c r="AA40"/>
  <c r="AC40"/>
  <c r="AD40"/>
  <c r="AE40"/>
  <c r="AF40"/>
  <c r="AG40"/>
  <c r="AH40"/>
  <c r="AI40"/>
  <c r="AJ40"/>
  <c r="K41"/>
  <c r="L41"/>
  <c r="M41"/>
  <c r="N41"/>
  <c r="O41"/>
  <c r="P41"/>
  <c r="Q41"/>
  <c r="R41"/>
  <c r="S41"/>
  <c r="T41"/>
  <c r="U41"/>
  <c r="V41"/>
  <c r="W41"/>
  <c r="X41"/>
  <c r="Y41"/>
  <c r="Z41"/>
  <c r="AA41"/>
  <c r="AC41"/>
  <c r="AD41"/>
  <c r="AE41"/>
  <c r="AF41"/>
  <c r="AG41"/>
  <c r="AH41"/>
  <c r="AI41"/>
  <c r="AJ41"/>
  <c r="K42"/>
  <c r="L42"/>
  <c r="M42"/>
  <c r="N42"/>
  <c r="O42"/>
  <c r="P42"/>
  <c r="Q42"/>
  <c r="R42"/>
  <c r="S42"/>
  <c r="T42"/>
  <c r="U42"/>
  <c r="V42"/>
  <c r="W42"/>
  <c r="X42"/>
  <c r="Y42"/>
  <c r="Z42"/>
  <c r="AA42"/>
  <c r="AC42"/>
  <c r="AD42"/>
  <c r="AE42"/>
  <c r="AF42"/>
  <c r="AG42"/>
  <c r="AH42"/>
  <c r="AI42"/>
  <c r="AJ42"/>
  <c r="K43"/>
  <c r="L43"/>
  <c r="M43"/>
  <c r="N43"/>
  <c r="O43"/>
  <c r="P43"/>
  <c r="Q43"/>
  <c r="R43"/>
  <c r="S43"/>
  <c r="T43"/>
  <c r="U43"/>
  <c r="V43"/>
  <c r="W43"/>
  <c r="X43"/>
  <c r="Y43"/>
  <c r="Z43"/>
  <c r="AA43"/>
  <c r="AC43"/>
  <c r="AD43"/>
  <c r="AE43"/>
  <c r="AF43"/>
  <c r="AG43"/>
  <c r="AH43"/>
  <c r="AI43"/>
  <c r="AJ43"/>
  <c r="K44"/>
  <c r="L44"/>
  <c r="M44"/>
  <c r="N44"/>
  <c r="O44"/>
  <c r="P44"/>
  <c r="Q44"/>
  <c r="R44"/>
  <c r="S44"/>
  <c r="T44"/>
  <c r="U44"/>
  <c r="V44"/>
  <c r="W44"/>
  <c r="X44"/>
  <c r="Y44"/>
  <c r="Z44"/>
  <c r="AA44"/>
  <c r="AC44"/>
  <c r="AD44"/>
  <c r="AE44"/>
  <c r="AF44"/>
  <c r="AG44"/>
  <c r="AH44"/>
  <c r="AI44"/>
  <c r="AJ44"/>
  <c r="K45"/>
  <c r="L45"/>
  <c r="M45"/>
  <c r="N45"/>
  <c r="O45"/>
  <c r="P45"/>
  <c r="Q45"/>
  <c r="R45"/>
  <c r="S45"/>
  <c r="T45"/>
  <c r="U45"/>
  <c r="V45"/>
  <c r="W45"/>
  <c r="X45"/>
  <c r="Y45"/>
  <c r="Z45"/>
  <c r="AA45"/>
  <c r="AC45"/>
  <c r="AD45"/>
  <c r="AE45"/>
  <c r="AF45"/>
  <c r="AG45"/>
  <c r="AH45"/>
  <c r="AI45"/>
  <c r="AJ45"/>
  <c r="K46"/>
  <c r="L46"/>
  <c r="M46"/>
  <c r="N46"/>
  <c r="O46"/>
  <c r="P46"/>
  <c r="Q46"/>
  <c r="R46"/>
  <c r="S46"/>
  <c r="T46"/>
  <c r="U46"/>
  <c r="V46"/>
  <c r="W46"/>
  <c r="X46"/>
  <c r="Y46"/>
  <c r="Z46"/>
  <c r="AA46"/>
  <c r="AC46"/>
  <c r="AD46"/>
  <c r="AE46"/>
  <c r="AF46"/>
  <c r="AG46"/>
  <c r="AH46"/>
  <c r="AI46"/>
  <c r="AJ46"/>
  <c r="K51"/>
  <c r="L51"/>
  <c r="M51"/>
  <c r="N51"/>
  <c r="O51"/>
  <c r="P51"/>
  <c r="Q51"/>
  <c r="R51"/>
  <c r="S51"/>
  <c r="T51"/>
  <c r="U51"/>
  <c r="V51"/>
  <c r="W51"/>
  <c r="X51"/>
  <c r="Y51"/>
  <c r="Z51"/>
  <c r="AA51"/>
  <c r="AC51"/>
  <c r="AD51"/>
  <c r="AE51"/>
  <c r="AF51"/>
  <c r="AG51"/>
  <c r="AH51"/>
  <c r="AI51"/>
  <c r="AJ51"/>
  <c r="K52"/>
  <c r="L52"/>
  <c r="M52"/>
  <c r="N52"/>
  <c r="O52"/>
  <c r="P52"/>
  <c r="Q52"/>
  <c r="R52"/>
  <c r="S52"/>
  <c r="T52"/>
  <c r="U52"/>
  <c r="V52"/>
  <c r="W52"/>
  <c r="X52"/>
  <c r="Y52"/>
  <c r="Z52"/>
  <c r="AA52"/>
  <c r="AC52"/>
  <c r="AD52"/>
  <c r="AE52"/>
  <c r="AF52"/>
  <c r="AG52"/>
  <c r="AH52"/>
  <c r="AI52"/>
  <c r="AJ52"/>
  <c r="K53"/>
  <c r="L53"/>
  <c r="M53"/>
  <c r="N53"/>
  <c r="O53"/>
  <c r="P53"/>
  <c r="Q53"/>
  <c r="R53"/>
  <c r="S53"/>
  <c r="T53"/>
  <c r="U53"/>
  <c r="V53"/>
  <c r="W53"/>
  <c r="X53"/>
  <c r="Y53"/>
  <c r="Z53"/>
  <c r="AA53"/>
  <c r="AC53"/>
  <c r="AD53"/>
  <c r="AE53"/>
  <c r="AF53"/>
  <c r="AG53"/>
  <c r="AH53"/>
  <c r="AI53"/>
  <c r="AJ53"/>
  <c r="K54"/>
  <c r="L54"/>
  <c r="M54"/>
  <c r="N54"/>
  <c r="O54"/>
  <c r="P54"/>
  <c r="Q54"/>
  <c r="R54"/>
  <c r="S54"/>
  <c r="T54"/>
  <c r="U54"/>
  <c r="V54"/>
  <c r="W54"/>
  <c r="X54"/>
  <c r="Y54"/>
  <c r="Z54"/>
  <c r="AA54"/>
  <c r="AC54"/>
  <c r="AD54"/>
  <c r="AE54"/>
  <c r="AF54"/>
  <c r="AG54"/>
  <c r="AH54"/>
  <c r="AI54"/>
  <c r="AJ54"/>
  <c r="K57"/>
  <c r="L57"/>
  <c r="M57"/>
  <c r="N57"/>
  <c r="O57"/>
  <c r="P57"/>
  <c r="Q57"/>
  <c r="R57"/>
  <c r="S57"/>
  <c r="T57"/>
  <c r="U57"/>
  <c r="V57"/>
  <c r="W57"/>
  <c r="X57"/>
  <c r="Y57"/>
  <c r="Z57"/>
  <c r="AA57"/>
  <c r="AC57"/>
  <c r="AD57"/>
  <c r="AE57"/>
  <c r="AF57"/>
  <c r="AG57"/>
  <c r="AH57"/>
  <c r="AI57"/>
  <c r="AJ57"/>
  <c r="K58"/>
  <c r="L58"/>
  <c r="M58"/>
  <c r="N58"/>
  <c r="O58"/>
  <c r="P58"/>
  <c r="Q58"/>
  <c r="R58"/>
  <c r="S58"/>
  <c r="T58"/>
  <c r="U58"/>
  <c r="V58"/>
  <c r="W58"/>
  <c r="X58"/>
  <c r="Y58"/>
  <c r="Z58"/>
  <c r="AA58"/>
  <c r="AC58"/>
  <c r="AD58"/>
  <c r="AE58"/>
  <c r="AF58"/>
  <c r="AG58"/>
  <c r="AH58"/>
  <c r="AI58"/>
  <c r="AJ58"/>
  <c r="K59"/>
  <c r="L59"/>
  <c r="M59"/>
  <c r="N59"/>
  <c r="O59"/>
  <c r="P59"/>
  <c r="Q59"/>
  <c r="R59"/>
  <c r="S59"/>
  <c r="T59"/>
  <c r="U59"/>
  <c r="V59"/>
  <c r="W59"/>
  <c r="X59"/>
  <c r="Y59"/>
  <c r="Z59"/>
  <c r="AA59"/>
  <c r="AC59"/>
  <c r="AD59"/>
  <c r="AE59"/>
  <c r="AF59"/>
  <c r="AG59"/>
  <c r="AH59"/>
  <c r="AI59"/>
  <c r="AJ59"/>
  <c r="K60"/>
  <c r="L60"/>
  <c r="M60"/>
  <c r="N60"/>
  <c r="O60"/>
  <c r="P60"/>
  <c r="Q60"/>
  <c r="R60"/>
  <c r="S60"/>
  <c r="T60"/>
  <c r="U60"/>
  <c r="V60"/>
  <c r="W60"/>
  <c r="X60"/>
  <c r="Y60"/>
  <c r="Z60"/>
  <c r="AA60"/>
  <c r="AC60"/>
  <c r="AD60"/>
  <c r="AE60"/>
  <c r="AF60"/>
  <c r="AG60"/>
  <c r="AH60"/>
  <c r="AI60"/>
  <c r="AJ60"/>
  <c r="K61"/>
  <c r="L61"/>
  <c r="M61"/>
  <c r="N61"/>
  <c r="O61"/>
  <c r="P61"/>
  <c r="Q61"/>
  <c r="R61"/>
  <c r="S61"/>
  <c r="T61"/>
  <c r="U61"/>
  <c r="V61"/>
  <c r="W61"/>
  <c r="X61"/>
  <c r="Y61"/>
  <c r="Z61"/>
  <c r="AA61"/>
  <c r="AC61"/>
  <c r="AD61"/>
  <c r="AE61"/>
  <c r="AF61"/>
  <c r="AG61"/>
  <c r="AH61"/>
  <c r="AI61"/>
  <c r="AJ61"/>
  <c r="K62"/>
  <c r="L62"/>
  <c r="M62"/>
  <c r="N62"/>
  <c r="O62"/>
  <c r="P62"/>
  <c r="Q62"/>
  <c r="R62"/>
  <c r="S62"/>
  <c r="T62"/>
  <c r="U62"/>
  <c r="V62"/>
  <c r="W62"/>
  <c r="X62"/>
  <c r="Y62"/>
  <c r="Z62"/>
  <c r="AA62"/>
  <c r="AC62"/>
  <c r="AD62"/>
  <c r="AE62"/>
  <c r="AF62"/>
  <c r="AG62"/>
  <c r="AH62"/>
  <c r="AI62"/>
  <c r="AJ62"/>
  <c r="K63"/>
  <c r="L63"/>
  <c r="M63"/>
  <c r="N63"/>
  <c r="O63"/>
  <c r="P63"/>
  <c r="Q63"/>
  <c r="R63"/>
  <c r="S63"/>
  <c r="T63"/>
  <c r="U63"/>
  <c r="V63"/>
  <c r="W63"/>
  <c r="X63"/>
  <c r="Y63"/>
  <c r="Z63"/>
  <c r="AA63"/>
  <c r="AC63"/>
  <c r="AD63"/>
  <c r="AE63"/>
  <c r="AF63"/>
  <c r="AG63"/>
  <c r="AH63"/>
  <c r="AI63"/>
  <c r="AJ63"/>
  <c r="K64"/>
  <c r="L64"/>
  <c r="M64"/>
  <c r="N64"/>
  <c r="O64"/>
  <c r="P64"/>
  <c r="Q64"/>
  <c r="R64"/>
  <c r="S64"/>
  <c r="T64"/>
  <c r="U64"/>
  <c r="V64"/>
  <c r="W64"/>
  <c r="X64"/>
  <c r="Y64"/>
  <c r="Z64"/>
  <c r="AA64"/>
  <c r="AC64"/>
  <c r="AD64"/>
  <c r="AE64"/>
  <c r="AF64"/>
  <c r="AG64"/>
  <c r="AH64"/>
  <c r="AI64"/>
  <c r="AJ64"/>
  <c r="K65"/>
  <c r="L65"/>
  <c r="M65"/>
  <c r="N65"/>
  <c r="O65"/>
  <c r="P65"/>
  <c r="Q65"/>
  <c r="R65"/>
  <c r="S65"/>
  <c r="T65"/>
  <c r="U65"/>
  <c r="V65"/>
  <c r="W65"/>
  <c r="X65"/>
  <c r="Y65"/>
  <c r="Z65"/>
  <c r="AA65"/>
  <c r="AC65"/>
  <c r="AD65"/>
  <c r="AE65"/>
  <c r="AF65"/>
  <c r="AG65"/>
  <c r="AH65"/>
  <c r="AI65"/>
  <c r="AJ65"/>
  <c r="K66"/>
  <c r="L66"/>
  <c r="M66"/>
  <c r="N66"/>
  <c r="O66"/>
  <c r="P66"/>
  <c r="Q66"/>
  <c r="R66"/>
  <c r="S66"/>
  <c r="T66"/>
  <c r="U66"/>
  <c r="V66"/>
  <c r="W66"/>
  <c r="X66"/>
  <c r="Y66"/>
  <c r="Z66"/>
  <c r="AA66"/>
  <c r="AC66"/>
  <c r="AD66"/>
  <c r="AE66"/>
  <c r="AF66"/>
  <c r="AG66"/>
  <c r="AH66"/>
  <c r="AI66"/>
  <c r="AJ66"/>
  <c r="K67"/>
  <c r="L67"/>
  <c r="M67"/>
  <c r="N67"/>
  <c r="O67"/>
  <c r="P67"/>
  <c r="Q67"/>
  <c r="R67"/>
  <c r="S67"/>
  <c r="T67"/>
  <c r="U67"/>
  <c r="V67"/>
  <c r="W67"/>
  <c r="X67"/>
  <c r="Y67"/>
  <c r="Z67"/>
  <c r="AA67"/>
  <c r="AC67"/>
  <c r="AD67"/>
  <c r="AE67"/>
  <c r="AF67"/>
  <c r="AG67"/>
  <c r="AH67"/>
  <c r="AI67"/>
  <c r="AJ67"/>
  <c r="K68"/>
  <c r="L68"/>
  <c r="M68"/>
  <c r="N68"/>
  <c r="O68"/>
  <c r="P68"/>
  <c r="Q68"/>
  <c r="R68"/>
  <c r="S68"/>
  <c r="T68"/>
  <c r="U68"/>
  <c r="V68"/>
  <c r="W68"/>
  <c r="X68"/>
  <c r="Y68"/>
  <c r="Z68"/>
  <c r="AA68"/>
  <c r="AC68"/>
  <c r="AD68"/>
  <c r="AE68"/>
  <c r="AF68"/>
  <c r="AG68"/>
  <c r="AH68"/>
  <c r="AI68"/>
  <c r="AJ68"/>
  <c r="K69"/>
  <c r="L69"/>
  <c r="M69"/>
  <c r="N69"/>
  <c r="O69"/>
  <c r="P69"/>
  <c r="Q69"/>
  <c r="R69"/>
  <c r="S69"/>
  <c r="T69"/>
  <c r="U69"/>
  <c r="V69"/>
  <c r="W69"/>
  <c r="X69"/>
  <c r="Y69"/>
  <c r="Z69"/>
  <c r="AA69"/>
  <c r="AC69"/>
  <c r="AD69"/>
  <c r="AE69"/>
  <c r="AF69"/>
  <c r="AG69"/>
  <c r="AH69"/>
  <c r="AI69"/>
  <c r="AJ69"/>
  <c r="K70"/>
  <c r="L70"/>
  <c r="M70"/>
  <c r="N70"/>
  <c r="O70"/>
  <c r="P70"/>
  <c r="Q70"/>
  <c r="R70"/>
  <c r="S70"/>
  <c r="T70"/>
  <c r="U70"/>
  <c r="V70"/>
  <c r="W70"/>
  <c r="X70"/>
  <c r="Y70"/>
  <c r="Z70"/>
  <c r="AA70"/>
  <c r="AC70"/>
  <c r="AD70"/>
  <c r="AE70"/>
  <c r="AF70"/>
  <c r="AG70"/>
  <c r="AH70"/>
  <c r="AI70"/>
  <c r="AJ70"/>
  <c r="K71"/>
  <c r="L71"/>
  <c r="M71"/>
  <c r="N71"/>
  <c r="O71"/>
  <c r="P71"/>
  <c r="Q71"/>
  <c r="R71"/>
  <c r="S71"/>
  <c r="T71"/>
  <c r="U71"/>
  <c r="V71"/>
  <c r="W71"/>
  <c r="X71"/>
  <c r="Y71"/>
  <c r="Z71"/>
  <c r="AA71"/>
  <c r="AC71"/>
  <c r="AD71"/>
  <c r="AE71"/>
  <c r="AF71"/>
  <c r="AG71"/>
  <c r="AH71"/>
  <c r="AI71"/>
  <c r="AJ71"/>
  <c r="K72"/>
  <c r="L72"/>
  <c r="M72"/>
  <c r="N72"/>
  <c r="O72"/>
  <c r="P72"/>
  <c r="Q72"/>
  <c r="R72"/>
  <c r="S72"/>
  <c r="T72"/>
  <c r="U72"/>
  <c r="V72"/>
  <c r="W72"/>
  <c r="X72"/>
  <c r="Y72"/>
  <c r="Z72"/>
  <c r="AA72"/>
  <c r="AC72"/>
  <c r="AD72"/>
  <c r="AE72"/>
  <c r="AF72"/>
  <c r="AG72"/>
  <c r="AH72"/>
  <c r="AI72"/>
  <c r="AJ72"/>
  <c r="K73"/>
  <c r="L73"/>
  <c r="M73"/>
  <c r="N73"/>
  <c r="O73"/>
  <c r="P73"/>
  <c r="Q73"/>
  <c r="R73"/>
  <c r="S73"/>
  <c r="T73"/>
  <c r="U73"/>
  <c r="V73"/>
  <c r="W73"/>
  <c r="X73"/>
  <c r="Y73"/>
  <c r="Z73"/>
  <c r="AA73"/>
  <c r="AC73"/>
  <c r="AD73"/>
  <c r="AE73"/>
  <c r="AF73"/>
  <c r="AG73"/>
  <c r="AH73"/>
  <c r="AI73"/>
  <c r="AJ73"/>
  <c r="K74"/>
  <c r="L74"/>
  <c r="M74"/>
  <c r="N74"/>
  <c r="O74"/>
  <c r="P74"/>
  <c r="Q74"/>
  <c r="R74"/>
  <c r="S74"/>
  <c r="T74"/>
  <c r="U74"/>
  <c r="V74"/>
  <c r="W74"/>
  <c r="X74"/>
  <c r="Y74"/>
  <c r="Z74"/>
  <c r="AA74"/>
  <c r="AC74"/>
  <c r="AD74"/>
  <c r="AE74"/>
  <c r="AF74"/>
  <c r="AG74"/>
  <c r="AH74"/>
  <c r="AI74"/>
  <c r="AJ74"/>
  <c r="K75"/>
  <c r="L75"/>
  <c r="M75"/>
  <c r="N75"/>
  <c r="O75"/>
  <c r="P75"/>
  <c r="Q75"/>
  <c r="R75"/>
  <c r="S75"/>
  <c r="T75"/>
  <c r="U75"/>
  <c r="V75"/>
  <c r="W75"/>
  <c r="X75"/>
  <c r="Y75"/>
  <c r="Z75"/>
  <c r="AA75"/>
  <c r="AC75"/>
  <c r="AD75"/>
  <c r="AE75"/>
  <c r="AF75"/>
  <c r="AG75"/>
  <c r="AH75"/>
  <c r="AI75"/>
  <c r="AJ75"/>
  <c r="K76"/>
  <c r="L76"/>
  <c r="M76"/>
  <c r="N76"/>
  <c r="O76"/>
  <c r="P76"/>
  <c r="Q76"/>
  <c r="R76"/>
  <c r="S76"/>
  <c r="T76"/>
  <c r="U76"/>
  <c r="V76"/>
  <c r="W76"/>
  <c r="X76"/>
  <c r="Y76"/>
  <c r="Z76"/>
  <c r="AA76"/>
  <c r="AC76"/>
  <c r="AD76"/>
  <c r="AE76"/>
  <c r="AF76"/>
  <c r="AG76"/>
  <c r="AH76"/>
  <c r="AI76"/>
  <c r="AJ76"/>
  <c r="K77"/>
  <c r="L77"/>
  <c r="M77"/>
  <c r="N77"/>
  <c r="O77"/>
  <c r="P77"/>
  <c r="Q77"/>
  <c r="R77"/>
  <c r="S77"/>
  <c r="T77"/>
  <c r="U77"/>
  <c r="V77"/>
  <c r="W77"/>
  <c r="X77"/>
  <c r="Y77"/>
  <c r="Z77"/>
  <c r="AA77"/>
  <c r="AC77"/>
  <c r="AD77"/>
  <c r="AE77"/>
  <c r="AF77"/>
  <c r="AG77"/>
  <c r="AH77"/>
  <c r="AI77"/>
  <c r="AJ77"/>
  <c r="AH3"/>
  <c r="AC4"/>
  <c r="AD4"/>
  <c r="AE4"/>
  <c r="AF4"/>
  <c r="AG4"/>
  <c r="AH4"/>
  <c r="AI4"/>
  <c r="AJ4"/>
  <c r="T4"/>
  <c r="U4"/>
  <c r="V4"/>
  <c r="W4"/>
  <c r="X4"/>
  <c r="Y4"/>
  <c r="Z4"/>
  <c r="AA4"/>
  <c r="L4"/>
  <c r="M4"/>
  <c r="N4"/>
  <c r="O4"/>
  <c r="P4"/>
  <c r="Q4"/>
  <c r="R4"/>
  <c r="S4"/>
  <c r="K4"/>
  <c r="BA24" l="1"/>
  <c r="AR24"/>
  <c r="AH24"/>
  <c r="V24"/>
  <c r="M24"/>
  <c r="AV20"/>
  <c r="AL20"/>
  <c r="Z20"/>
  <c r="P20"/>
  <c r="AY32"/>
  <c r="AN32"/>
  <c r="AC32"/>
  <c r="R32"/>
  <c r="BA28"/>
  <c r="AP28"/>
  <c r="AE28"/>
  <c r="U28"/>
  <c r="AT24"/>
  <c r="AI24"/>
  <c r="Z24"/>
  <c r="P24"/>
  <c r="AY20"/>
  <c r="AM20"/>
  <c r="AD20"/>
  <c r="T20"/>
  <c r="AZ32"/>
  <c r="AP32"/>
  <c r="AG32"/>
  <c r="U32"/>
  <c r="L32"/>
  <c r="AR28"/>
  <c r="AG28"/>
  <c r="X28"/>
  <c r="AY24"/>
  <c r="AM24"/>
  <c r="AC24"/>
  <c r="R24"/>
  <c r="BA20"/>
  <c r="AQ20"/>
  <c r="AE20"/>
  <c r="U20"/>
  <c r="M20"/>
  <c r="AR32"/>
  <c r="AH32"/>
  <c r="X32"/>
  <c r="M32"/>
  <c r="AV28"/>
  <c r="AL28"/>
  <c r="Y28"/>
  <c r="N28"/>
  <c r="AZ24"/>
  <c r="AP24"/>
  <c r="AD24"/>
  <c r="U24"/>
  <c r="L24"/>
  <c r="AR20"/>
  <c r="AI20"/>
  <c r="X20"/>
  <c r="N20"/>
  <c r="AV32"/>
  <c r="AI32"/>
  <c r="Z32"/>
  <c r="Q32"/>
  <c r="AW28"/>
  <c r="AM28"/>
  <c r="AD28"/>
  <c r="R28"/>
  <c r="AV24"/>
  <c r="AN24"/>
  <c r="AG24"/>
  <c r="X24"/>
  <c r="Q24"/>
  <c r="AR22"/>
  <c r="AW20"/>
  <c r="AP20"/>
  <c r="AG20"/>
  <c r="Y20"/>
  <c r="R20"/>
  <c r="BA32"/>
  <c r="AT32"/>
  <c r="AM32"/>
  <c r="AD32"/>
  <c r="V32"/>
  <c r="P32"/>
  <c r="AY28"/>
  <c r="AQ28"/>
  <c r="AI28"/>
  <c r="Z28"/>
  <c r="T28"/>
  <c r="Z22"/>
  <c r="BA23"/>
  <c r="AI23"/>
  <c r="AZ3"/>
  <c r="AN23"/>
  <c r="V23"/>
  <c r="AW22"/>
  <c r="AE22"/>
  <c r="N22"/>
  <c r="AC5"/>
  <c r="V15"/>
  <c r="AT3"/>
  <c r="AV3"/>
  <c r="AY8"/>
  <c r="AR23"/>
  <c r="Z23"/>
  <c r="BA22"/>
  <c r="AI22"/>
  <c r="R22"/>
  <c r="P28"/>
  <c r="R23"/>
  <c r="AY3"/>
  <c r="BA3"/>
  <c r="AW24"/>
  <c r="AQ24"/>
  <c r="AL24"/>
  <c r="AE24"/>
  <c r="Y24"/>
  <c r="T24"/>
  <c r="N24"/>
  <c r="AW23"/>
  <c r="AE23"/>
  <c r="N23"/>
  <c r="AN22"/>
  <c r="V22"/>
  <c r="AZ20"/>
  <c r="AT20"/>
  <c r="AN20"/>
  <c r="AH20"/>
  <c r="AC20"/>
  <c r="V20"/>
  <c r="Q20"/>
  <c r="L20"/>
  <c r="AW32"/>
  <c r="AQ32"/>
  <c r="AL32"/>
  <c r="AE32"/>
  <c r="Y32"/>
  <c r="T32"/>
  <c r="N32"/>
  <c r="AZ28"/>
  <c r="AT28"/>
  <c r="AN28"/>
  <c r="AH28"/>
  <c r="AC28"/>
  <c r="V28"/>
  <c r="Q28"/>
  <c r="L28"/>
  <c r="M28"/>
  <c r="AI8"/>
  <c r="AE8"/>
  <c r="Z8"/>
  <c r="V8"/>
  <c r="R8"/>
  <c r="N8"/>
  <c r="AS8"/>
  <c r="AO8"/>
  <c r="AZ8"/>
  <c r="AV8"/>
  <c r="AJ8"/>
  <c r="AF8"/>
  <c r="AA8"/>
  <c r="W8"/>
  <c r="S8"/>
  <c r="O8"/>
  <c r="K8"/>
  <c r="AT8"/>
  <c r="AP8"/>
  <c r="AL8"/>
  <c r="BA8"/>
  <c r="AW8"/>
  <c r="AG8"/>
  <c r="AC8"/>
  <c r="X8"/>
  <c r="T8"/>
  <c r="P8"/>
  <c r="L8"/>
  <c r="AQ8"/>
  <c r="AM8"/>
  <c r="AY5"/>
  <c r="AX24"/>
  <c r="AS24"/>
  <c r="AO24"/>
  <c r="AJ24"/>
  <c r="AF24"/>
  <c r="AA24"/>
  <c r="W24"/>
  <c r="S24"/>
  <c r="O24"/>
  <c r="AX23"/>
  <c r="AS23"/>
  <c r="AO23"/>
  <c r="AJ23"/>
  <c r="AF23"/>
  <c r="AA23"/>
  <c r="W23"/>
  <c r="S23"/>
  <c r="O23"/>
  <c r="K23"/>
  <c r="AX22"/>
  <c r="AS22"/>
  <c r="AO22"/>
  <c r="AJ22"/>
  <c r="AF22"/>
  <c r="AA22"/>
  <c r="W22"/>
  <c r="S22"/>
  <c r="O22"/>
  <c r="K22"/>
  <c r="AX21"/>
  <c r="AS21"/>
  <c r="AO21"/>
  <c r="AJ21"/>
  <c r="AF21"/>
  <c r="AA21"/>
  <c r="W21"/>
  <c r="S21"/>
  <c r="O21"/>
  <c r="K21"/>
  <c r="AX20"/>
  <c r="AS20"/>
  <c r="AO20"/>
  <c r="AJ20"/>
  <c r="AF20"/>
  <c r="AA20"/>
  <c r="W20"/>
  <c r="S20"/>
  <c r="O20"/>
  <c r="AX19"/>
  <c r="AS19"/>
  <c r="AO19"/>
  <c r="AJ19"/>
  <c r="AF19"/>
  <c r="AA19"/>
  <c r="W19"/>
  <c r="S19"/>
  <c r="O19"/>
  <c r="K19"/>
  <c r="AX18"/>
  <c r="AS18"/>
  <c r="AO18"/>
  <c r="AJ18"/>
  <c r="AF18"/>
  <c r="AA18"/>
  <c r="W18"/>
  <c r="S18"/>
  <c r="O18"/>
  <c r="K18"/>
  <c r="AX17"/>
  <c r="AS17"/>
  <c r="AO17"/>
  <c r="AJ17"/>
  <c r="AF17"/>
  <c r="AA17"/>
  <c r="W17"/>
  <c r="S17"/>
  <c r="O17"/>
  <c r="K17"/>
  <c r="AX32"/>
  <c r="AS32"/>
  <c r="AO32"/>
  <c r="AJ32"/>
  <c r="AF32"/>
  <c r="AA32"/>
  <c r="W32"/>
  <c r="S32"/>
  <c r="O32"/>
  <c r="AX31"/>
  <c r="AS31"/>
  <c r="AO31"/>
  <c r="AJ31"/>
  <c r="AF31"/>
  <c r="AA31"/>
  <c r="W31"/>
  <c r="S31"/>
  <c r="O31"/>
  <c r="K31"/>
  <c r="AX30"/>
  <c r="AS30"/>
  <c r="AO30"/>
  <c r="AJ30"/>
  <c r="AF30"/>
  <c r="AA30"/>
  <c r="W30"/>
  <c r="S30"/>
  <c r="O30"/>
  <c r="K30"/>
  <c r="AX29"/>
  <c r="AS29"/>
  <c r="AO29"/>
  <c r="AJ29"/>
  <c r="AF29"/>
  <c r="AA29"/>
  <c r="W29"/>
  <c r="S29"/>
  <c r="O29"/>
  <c r="K29"/>
  <c r="AX28"/>
  <c r="AS28"/>
  <c r="AO28"/>
  <c r="AJ28"/>
  <c r="AF28"/>
  <c r="AA28"/>
  <c r="W28"/>
  <c r="S28"/>
  <c r="O28"/>
  <c r="AX27"/>
  <c r="AS27"/>
  <c r="AO27"/>
  <c r="AJ27"/>
  <c r="AF27"/>
  <c r="AA27"/>
  <c r="W27"/>
  <c r="S27"/>
  <c r="O27"/>
  <c r="K27"/>
  <c r="AX26"/>
  <c r="AS26"/>
  <c r="AO26"/>
  <c r="AJ26"/>
  <c r="AF26"/>
  <c r="AA26"/>
  <c r="W26"/>
  <c r="S26"/>
  <c r="O26"/>
  <c r="K26"/>
  <c r="AZ5"/>
  <c r="AV5"/>
  <c r="AY23"/>
  <c r="AT23"/>
  <c r="AP23"/>
  <c r="AL23"/>
  <c r="AG23"/>
  <c r="AC23"/>
  <c r="X23"/>
  <c r="T23"/>
  <c r="P23"/>
  <c r="L23"/>
  <c r="AY22"/>
  <c r="AT22"/>
  <c r="AP22"/>
  <c r="AL22"/>
  <c r="AG22"/>
  <c r="AC22"/>
  <c r="X22"/>
  <c r="T22"/>
  <c r="P22"/>
  <c r="L22"/>
  <c r="AY21"/>
  <c r="AT21"/>
  <c r="AP21"/>
  <c r="AL21"/>
  <c r="AG21"/>
  <c r="AC21"/>
  <c r="X21"/>
  <c r="T21"/>
  <c r="P21"/>
  <c r="L21"/>
  <c r="AY19"/>
  <c r="AT19"/>
  <c r="AP19"/>
  <c r="AL19"/>
  <c r="AG19"/>
  <c r="AC19"/>
  <c r="X19"/>
  <c r="T19"/>
  <c r="P19"/>
  <c r="L19"/>
  <c r="AY18"/>
  <c r="AT18"/>
  <c r="AP18"/>
  <c r="AL18"/>
  <c r="AG18"/>
  <c r="AC18"/>
  <c r="X18"/>
  <c r="T18"/>
  <c r="P18"/>
  <c r="L18"/>
  <c r="AY17"/>
  <c r="AT17"/>
  <c r="AP17"/>
  <c r="AL17"/>
  <c r="AG17"/>
  <c r="AC17"/>
  <c r="X17"/>
  <c r="T17"/>
  <c r="P17"/>
  <c r="L17"/>
  <c r="AY31"/>
  <c r="AT31"/>
  <c r="AP31"/>
  <c r="AL31"/>
  <c r="AG31"/>
  <c r="AC31"/>
  <c r="X31"/>
  <c r="T31"/>
  <c r="P31"/>
  <c r="L31"/>
  <c r="AY30"/>
  <c r="AT30"/>
  <c r="AP30"/>
  <c r="AL30"/>
  <c r="AG30"/>
  <c r="AC30"/>
  <c r="X30"/>
  <c r="T30"/>
  <c r="P30"/>
  <c r="L30"/>
  <c r="AY29"/>
  <c r="AT29"/>
  <c r="AP29"/>
  <c r="AL29"/>
  <c r="AG29"/>
  <c r="AC29"/>
  <c r="X29"/>
  <c r="T29"/>
  <c r="P29"/>
  <c r="L29"/>
  <c r="AY27"/>
  <c r="AT27"/>
  <c r="AP27"/>
  <c r="AL27"/>
  <c r="AG27"/>
  <c r="AC27"/>
  <c r="X27"/>
  <c r="T27"/>
  <c r="P27"/>
  <c r="L27"/>
  <c r="AY26"/>
  <c r="AT26"/>
  <c r="AP26"/>
  <c r="AL26"/>
  <c r="AG26"/>
  <c r="AC26"/>
  <c r="X26"/>
  <c r="T26"/>
  <c r="P26"/>
  <c r="L26"/>
  <c r="BA5"/>
  <c r="AW5"/>
  <c r="AZ23"/>
  <c r="AV23"/>
  <c r="AQ23"/>
  <c r="AM23"/>
  <c r="AH23"/>
  <c r="AD23"/>
  <c r="Y23"/>
  <c r="U23"/>
  <c r="Q23"/>
  <c r="AZ22"/>
  <c r="AV22"/>
  <c r="AQ22"/>
  <c r="AM22"/>
  <c r="AH22"/>
  <c r="AD22"/>
  <c r="Y22"/>
  <c r="U22"/>
  <c r="Q22"/>
  <c r="AZ21"/>
  <c r="AV21"/>
  <c r="AQ21"/>
  <c r="AM21"/>
  <c r="AH21"/>
  <c r="AD21"/>
  <c r="Y21"/>
  <c r="U21"/>
  <c r="Q21"/>
  <c r="M21"/>
  <c r="AZ19"/>
  <c r="AV19"/>
  <c r="AQ19"/>
  <c r="AM19"/>
  <c r="AH19"/>
  <c r="AD19"/>
  <c r="Y19"/>
  <c r="U19"/>
  <c r="Q19"/>
  <c r="M19"/>
  <c r="AZ18"/>
  <c r="AV18"/>
  <c r="AQ18"/>
  <c r="AM18"/>
  <c r="AH18"/>
  <c r="AD18"/>
  <c r="Y18"/>
  <c r="U18"/>
  <c r="Q18"/>
  <c r="M18"/>
  <c r="AZ17"/>
  <c r="AV17"/>
  <c r="AQ17"/>
  <c r="AM17"/>
  <c r="AH17"/>
  <c r="AD17"/>
  <c r="Y17"/>
  <c r="U17"/>
  <c r="Q17"/>
  <c r="M17"/>
  <c r="AZ31"/>
  <c r="AV31"/>
  <c r="AQ31"/>
  <c r="AM31"/>
  <c r="AH31"/>
  <c r="AD31"/>
  <c r="Y31"/>
  <c r="U31"/>
  <c r="Q31"/>
  <c r="M31"/>
  <c r="AZ30"/>
  <c r="AV30"/>
  <c r="AQ30"/>
  <c r="AM30"/>
  <c r="AH30"/>
  <c r="AD30"/>
  <c r="Y30"/>
  <c r="U30"/>
  <c r="Q30"/>
  <c r="M30"/>
  <c r="AZ29"/>
  <c r="AV29"/>
  <c r="AQ29"/>
  <c r="AM29"/>
  <c r="AH29"/>
  <c r="AD29"/>
  <c r="Y29"/>
  <c r="U29"/>
  <c r="Q29"/>
  <c r="M29"/>
  <c r="AZ27"/>
  <c r="AV27"/>
  <c r="AQ27"/>
  <c r="AM27"/>
  <c r="AH27"/>
  <c r="AD27"/>
  <c r="Y27"/>
  <c r="U27"/>
  <c r="Q27"/>
  <c r="M27"/>
  <c r="AZ26"/>
  <c r="AV26"/>
  <c r="AQ26"/>
  <c r="AM26"/>
  <c r="AH26"/>
  <c r="AD26"/>
  <c r="Y26"/>
  <c r="U26"/>
  <c r="Q26"/>
  <c r="M26"/>
  <c r="BA21"/>
  <c r="AW21"/>
  <c r="AR21"/>
  <c r="AN21"/>
  <c r="AI21"/>
  <c r="AE21"/>
  <c r="Z21"/>
  <c r="V21"/>
  <c r="R21"/>
  <c r="BA19"/>
  <c r="AW19"/>
  <c r="AR19"/>
  <c r="AN19"/>
  <c r="AI19"/>
  <c r="AE19"/>
  <c r="Z19"/>
  <c r="V19"/>
  <c r="R19"/>
  <c r="BA18"/>
  <c r="AW18"/>
  <c r="AR18"/>
  <c r="AN18"/>
  <c r="AI18"/>
  <c r="AE18"/>
  <c r="Z18"/>
  <c r="V18"/>
  <c r="R18"/>
  <c r="BA17"/>
  <c r="AW17"/>
  <c r="AR17"/>
  <c r="AN17"/>
  <c r="AI17"/>
  <c r="AE17"/>
  <c r="Z17"/>
  <c r="V17"/>
  <c r="R17"/>
  <c r="BA31"/>
  <c r="AW31"/>
  <c r="AR31"/>
  <c r="AN31"/>
  <c r="AI31"/>
  <c r="AE31"/>
  <c r="Z31"/>
  <c r="V31"/>
  <c r="R31"/>
  <c r="BA30"/>
  <c r="AW30"/>
  <c r="AR30"/>
  <c r="AN30"/>
  <c r="AI30"/>
  <c r="AE30"/>
  <c r="Z30"/>
  <c r="V30"/>
  <c r="R30"/>
  <c r="BA29"/>
  <c r="AW29"/>
  <c r="AR29"/>
  <c r="AN29"/>
  <c r="AI29"/>
  <c r="AE29"/>
  <c r="Z29"/>
  <c r="V29"/>
  <c r="R29"/>
  <c r="BA27"/>
  <c r="AW27"/>
  <c r="AR27"/>
  <c r="AN27"/>
  <c r="AI27"/>
  <c r="AE27"/>
  <c r="Z27"/>
  <c r="V27"/>
  <c r="R27"/>
  <c r="BA26"/>
  <c r="AW26"/>
  <c r="AR26"/>
  <c r="AN26"/>
  <c r="AI26"/>
  <c r="AE26"/>
  <c r="Z26"/>
  <c r="V26"/>
  <c r="R26"/>
  <c r="AI25"/>
  <c r="AE25"/>
  <c r="Z25"/>
  <c r="V25"/>
  <c r="R25"/>
  <c r="N25"/>
  <c r="AT25"/>
  <c r="AP25"/>
  <c r="AL25"/>
  <c r="AY25"/>
  <c r="AV25"/>
  <c r="AJ25"/>
  <c r="AF25"/>
  <c r="AA25"/>
  <c r="W25"/>
  <c r="S25"/>
  <c r="O25"/>
  <c r="K25"/>
  <c r="AQ25"/>
  <c r="AM25"/>
  <c r="AG25"/>
  <c r="AC25"/>
  <c r="X25"/>
  <c r="T25"/>
  <c r="P25"/>
  <c r="L25"/>
  <c r="AR25"/>
  <c r="AN25"/>
  <c r="AJ16"/>
  <c r="AF16"/>
  <c r="W16"/>
  <c r="O16"/>
  <c r="AP16"/>
  <c r="AG16"/>
  <c r="AC16"/>
  <c r="X16"/>
  <c r="T16"/>
  <c r="P16"/>
  <c r="L16"/>
  <c r="AQ16"/>
  <c r="AM16"/>
  <c r="AX16"/>
  <c r="AA16"/>
  <c r="S16"/>
  <c r="K16"/>
  <c r="AT16"/>
  <c r="AL16"/>
  <c r="AW16"/>
  <c r="AH16"/>
  <c r="AD16"/>
  <c r="Y16"/>
  <c r="U16"/>
  <c r="Q16"/>
  <c r="M16"/>
  <c r="AR16"/>
  <c r="AN16"/>
  <c r="Z15"/>
  <c r="AO15"/>
  <c r="AE15"/>
  <c r="N15"/>
  <c r="AS15"/>
  <c r="AI15"/>
  <c r="R15"/>
  <c r="BA16"/>
  <c r="AZ25"/>
  <c r="AX25"/>
  <c r="AZ16"/>
  <c r="AV16"/>
  <c r="BA25"/>
  <c r="AJ15"/>
  <c r="AF15"/>
  <c r="AA15"/>
  <c r="W15"/>
  <c r="S15"/>
  <c r="O15"/>
  <c r="K15"/>
  <c r="AT15"/>
  <c r="AP15"/>
  <c r="AL15"/>
  <c r="AY15"/>
  <c r="AX15"/>
  <c r="AG15"/>
  <c r="AC15"/>
  <c r="X15"/>
  <c r="T15"/>
  <c r="P15"/>
  <c r="L15"/>
  <c r="AQ15"/>
  <c r="AM15"/>
  <c r="AZ15"/>
  <c r="AV15"/>
  <c r="AH15"/>
  <c r="AD15"/>
  <c r="Y15"/>
  <c r="U15"/>
  <c r="Q15"/>
  <c r="M15"/>
  <c r="AR15"/>
  <c r="AN15"/>
  <c r="BA15"/>
  <c r="AF14"/>
  <c r="O14"/>
  <c r="AS14"/>
  <c r="AX14"/>
  <c r="AJ14"/>
  <c r="S14"/>
  <c r="AG14"/>
  <c r="AC14"/>
  <c r="X14"/>
  <c r="T14"/>
  <c r="P14"/>
  <c r="L14"/>
  <c r="AT14"/>
  <c r="AP14"/>
  <c r="AL14"/>
  <c r="AZ14"/>
  <c r="AV14"/>
  <c r="AY14"/>
  <c r="AH14"/>
  <c r="AD14"/>
  <c r="Y14"/>
  <c r="U14"/>
  <c r="Q14"/>
  <c r="M14"/>
  <c r="AQ14"/>
  <c r="AM14"/>
  <c r="BA14"/>
  <c r="AW14"/>
  <c r="AI14"/>
  <c r="AE14"/>
  <c r="Z14"/>
  <c r="V14"/>
  <c r="R14"/>
  <c r="N14"/>
  <c r="AR14"/>
  <c r="AN14"/>
  <c r="U3"/>
  <c r="R3"/>
  <c r="AN5"/>
  <c r="AR3"/>
  <c r="AR5"/>
  <c r="AN3"/>
  <c r="AM3"/>
  <c r="AQ3"/>
  <c r="AS5"/>
  <c r="AO5"/>
  <c r="AL3"/>
  <c r="AP3"/>
  <c r="AT5"/>
  <c r="AP5"/>
  <c r="AL5"/>
  <c r="AO3"/>
  <c r="AS3"/>
  <c r="AQ5"/>
  <c r="AM5"/>
  <c r="N3"/>
  <c r="Y3"/>
  <c r="AJ3"/>
  <c r="AG3"/>
  <c r="M3"/>
  <c r="Q3"/>
  <c r="T3"/>
  <c r="X3"/>
  <c r="AC3"/>
  <c r="AF3"/>
  <c r="L3"/>
  <c r="P3"/>
  <c r="K3"/>
  <c r="W3"/>
  <c r="AA3"/>
  <c r="AE3"/>
  <c r="AI3"/>
  <c r="O3"/>
  <c r="S3"/>
  <c r="V3"/>
  <c r="Z3"/>
  <c r="AD3"/>
  <c r="AE5"/>
  <c r="Q5"/>
  <c r="Y5"/>
  <c r="R5"/>
  <c r="N5"/>
  <c r="Z5"/>
  <c r="V5"/>
  <c r="AJ5"/>
  <c r="AF5"/>
  <c r="K5"/>
  <c r="P5"/>
  <c r="L5"/>
  <c r="X5"/>
  <c r="T5"/>
  <c r="AH5"/>
  <c r="AD5"/>
  <c r="M5"/>
  <c r="U5"/>
  <c r="AI5"/>
  <c r="S5"/>
  <c r="O5"/>
  <c r="AA5"/>
  <c r="W5"/>
  <c r="AG5"/>
</calcChain>
</file>

<file path=xl/sharedStrings.xml><?xml version="1.0" encoding="utf-8"?>
<sst xmlns="http://schemas.openxmlformats.org/spreadsheetml/2006/main" count="240" uniqueCount="235">
  <si>
    <t>Valeur importante</t>
  </si>
  <si>
    <t>Pi</t>
  </si>
  <si>
    <t>Phi</t>
  </si>
  <si>
    <t>e</t>
  </si>
  <si>
    <t>metre</t>
  </si>
  <si>
    <t>pouce</t>
  </si>
  <si>
    <t>pied</t>
  </si>
  <si>
    <t>yard</t>
  </si>
  <si>
    <t>mile</t>
  </si>
  <si>
    <t>mile nautique</t>
  </si>
  <si>
    <t>coudée nilometrique</t>
  </si>
  <si>
    <t>(1+√5)/2</t>
  </si>
  <si>
    <t xml:space="preserve"> =! phi/3</t>
  </si>
  <si>
    <t>Suite de Fibonacci</t>
  </si>
  <si>
    <t>π</t>
  </si>
  <si>
    <t>Perimetre/diametre</t>
  </si>
  <si>
    <t>22/7 333/106 355/113 103993/33102 104348/33215</t>
  </si>
  <si>
    <t>φ</t>
  </si>
  <si>
    <t>Nombre d'or</t>
  </si>
  <si>
    <t>Nombre d'argent</t>
  </si>
  <si>
    <t>Approximation avec des entier</t>
  </si>
  <si>
    <t>x^2</t>
  </si>
  <si>
    <t>x^3</t>
  </si>
  <si>
    <t>x^4</t>
  </si>
  <si>
    <t>x^5</t>
  </si>
  <si>
    <t>x^6</t>
  </si>
  <si>
    <t>x^7</t>
  </si>
  <si>
    <t>x^8</t>
  </si>
  <si>
    <t>x^9</t>
  </si>
  <si>
    <t>x^10</t>
  </si>
  <si>
    <t>2x</t>
  </si>
  <si>
    <t>3x</t>
  </si>
  <si>
    <t>4x</t>
  </si>
  <si>
    <t>5x</t>
  </si>
  <si>
    <t>6x</t>
  </si>
  <si>
    <t>7x</t>
  </si>
  <si>
    <t>8x</t>
  </si>
  <si>
    <t>9x</t>
  </si>
  <si>
    <t>21 eme lettre de l'alphabet grec
phi^2 = phi + 1
1/phi = phi -1</t>
  </si>
  <si>
    <t>x/2</t>
  </si>
  <si>
    <t>x/3</t>
  </si>
  <si>
    <t>x/4</t>
  </si>
  <si>
    <t>x/5</t>
  </si>
  <si>
    <t>x/6</t>
  </si>
  <si>
    <t>x/7</t>
  </si>
  <si>
    <t>x/8</t>
  </si>
  <si>
    <t>x/9</t>
  </si>
  <si>
    <t>1/x</t>
  </si>
  <si>
    <t>2/x</t>
  </si>
  <si>
    <t>3/x</t>
  </si>
  <si>
    <t>4/x</t>
  </si>
  <si>
    <t>5/x</t>
  </si>
  <si>
    <t>6/x</t>
  </si>
  <si>
    <t>7/x</t>
  </si>
  <si>
    <t>8/x</t>
  </si>
  <si>
    <t>9/x</t>
  </si>
  <si>
    <t>Pourcentage de remplissage d'une sphere dans un cercle</t>
  </si>
  <si>
    <t>Nombres premier</t>
  </si>
  <si>
    <t>Constante de Néper ou Nombre d'Euler</t>
  </si>
  <si>
    <t>878/323</t>
  </si>
  <si>
    <t>Par la suite de Fibonnaci (ex : 89/55 ou 144/89)</t>
  </si>
  <si>
    <t>ln(e)=1</t>
  </si>
  <si>
    <t>Constante d'Euler</t>
  </si>
  <si>
    <t>gamma</t>
  </si>
  <si>
    <t>γ</t>
  </si>
  <si>
    <t>Representation</t>
  </si>
  <si>
    <t>Formule</t>
  </si>
  <si>
    <t>Info</t>
  </si>
  <si>
    <t>Mesure (en m)</t>
  </si>
  <si>
    <t>x*phi</t>
  </si>
  <si>
    <t>x*pi</t>
  </si>
  <si>
    <t>x/pi</t>
  </si>
  <si>
    <t>x/phi</t>
  </si>
  <si>
    <t>pi/x</t>
  </si>
  <si>
    <t>phi/x</t>
  </si>
  <si>
    <t>√2</t>
  </si>
  <si>
    <t>√5</t>
  </si>
  <si>
    <t>√</t>
  </si>
  <si>
    <t>√7</t>
  </si>
  <si>
    <t>√3</t>
  </si>
  <si>
    <t>√6</t>
  </si>
  <si>
    <t>√8</t>
  </si>
  <si>
    <t>√10</t>
  </si>
  <si>
    <t>√11</t>
  </si>
  <si>
    <t>√12</t>
  </si>
  <si>
    <t>√13</t>
  </si>
  <si>
    <t>√34</t>
  </si>
  <si>
    <t>√89</t>
  </si>
  <si>
    <t>√21</t>
  </si>
  <si>
    <t>√55</t>
  </si>
  <si>
    <t>√144</t>
  </si>
  <si>
    <t>√233</t>
  </si>
  <si>
    <t>√377</t>
  </si>
  <si>
    <t>√610</t>
  </si>
  <si>
    <t>√987</t>
  </si>
  <si>
    <t>Racine de 2</t>
  </si>
  <si>
    <t>Racine de 3</t>
  </si>
  <si>
    <t>Racine de 5</t>
  </si>
  <si>
    <t>Racine de 6</t>
  </si>
  <si>
    <t>Racine de 7</t>
  </si>
  <si>
    <t>Racine de 8</t>
  </si>
  <si>
    <t>Racine de 10</t>
  </si>
  <si>
    <t>Racine de 11</t>
  </si>
  <si>
    <t>Racine de 12</t>
  </si>
  <si>
    <t>Racine de 13</t>
  </si>
  <si>
    <t>Racine de 21</t>
  </si>
  <si>
    <t>Racine de 34</t>
  </si>
  <si>
    <t>Racine de 55</t>
  </si>
  <si>
    <t>Racine de 89</t>
  </si>
  <si>
    <t>Racine de 144</t>
  </si>
  <si>
    <t>Racine de 233</t>
  </si>
  <si>
    <t>Racine de 377</t>
  </si>
  <si>
    <t>Racine de 610</t>
  </si>
  <si>
    <t>Racine de 987</t>
  </si>
  <si>
    <t>(√x)^2 = x</t>
  </si>
  <si>
    <t>δAg</t>
  </si>
  <si>
    <t>1 + √2</t>
  </si>
  <si>
    <t>m</t>
  </si>
  <si>
    <t>Relations / Rapports</t>
  </si>
  <si>
    <t>(10*Pi) precision (0,001)</t>
  </si>
  <si>
    <t>(phi*12) precision (0,0001)
(pi/61) precision (0,01)
(10*pi/phi) precision (0,0001)</t>
  </si>
  <si>
    <t>987 est polydivisible (le plus grand a  3 chiffres)</t>
  </si>
  <si>
    <t>53,93 cm</t>
  </si>
  <si>
    <t>coudée royale egyptienne</t>
  </si>
  <si>
    <t>52,36 cm</t>
  </si>
  <si>
    <t>pi/6 ou (phi^2)/5</t>
  </si>
  <si>
    <t>coudée de Nippur</t>
  </si>
  <si>
    <t>51,84 cm</t>
  </si>
  <si>
    <t>toise megalithique</t>
  </si>
  <si>
    <t>2,0736 m</t>
  </si>
  <si>
    <t>yard megalithique</t>
  </si>
  <si>
    <t>82,94 cm</t>
  </si>
  <si>
    <t>pied de Nippur</t>
  </si>
  <si>
    <t>27,65 cm</t>
  </si>
  <si>
    <t>pied romain</t>
  </si>
  <si>
    <t>29,63 cm</t>
  </si>
  <si>
    <t>2 toises = 5 yards = 8 coudées de Nippur = 15 pieds de Nippur = 14 pieds romain</t>
  </si>
  <si>
    <t xml:space="preserve"> = 1/4 toise megalithique
= 99/100 coudée royale egyptienne</t>
  </si>
  <si>
    <t>(pi/6) precision (0,01)
(phi^2)/5 precision (0,0001)
= 100/99 coudée de Nippur</t>
  </si>
  <si>
    <t>Rayon moyen terrestre</t>
  </si>
  <si>
    <t>6 371 009 m</t>
  </si>
  <si>
    <t>Plus petit rayon</t>
  </si>
  <si>
    <t>Plus grand rayon</t>
  </si>
  <si>
    <t>Rayon polaire</t>
  </si>
  <si>
    <t>Rayon equatorial</t>
  </si>
  <si>
    <t>6 384 415 m</t>
  </si>
  <si>
    <t>6 352 800 m</t>
  </si>
  <si>
    <t>6 378 137 m</t>
  </si>
  <si>
    <t>6 356 752 m</t>
  </si>
  <si>
    <t>Nombres particulier</t>
  </si>
  <si>
    <t>degres d'un cercle de 360</t>
  </si>
  <si>
    <t>le rapport entre le plus grand et le plus petit rayon = 99/100
coudee de Nippur / coudée royale = 99/100</t>
  </si>
  <si>
    <t>Periode de revolution</t>
  </si>
  <si>
    <t>365,256363 jours</t>
  </si>
  <si>
    <t>Demi grand axe</t>
  </si>
  <si>
    <t>En géométrie, le grand axe d'une ellipse est le plus long diamètre de cette conique.</t>
  </si>
  <si>
    <t>149 597 887 500 m</t>
  </si>
  <si>
    <t>Aphélie</t>
  </si>
  <si>
    <t>L'aphélie est le point de la trajectoire d'un objet céleste en orbite héliocentrique qui est le plus éloigné du centre de masse, donc du Soleil.</t>
  </si>
  <si>
    <t>152 097 701 000 m</t>
  </si>
  <si>
    <t>Périphélie</t>
  </si>
  <si>
    <t>Le périhélie est le point de la trajectoire d'un objet céleste en orbite héliocentrique qui est le plus proche du Soleil.</t>
  </si>
  <si>
    <t>147 098 074 000 m</t>
  </si>
  <si>
    <t>Circonférence orbitale</t>
  </si>
  <si>
    <t>939 885 629 300 m</t>
  </si>
  <si>
    <t>Argument du Périphélie</t>
  </si>
  <si>
    <t>288,064 degrés</t>
  </si>
  <si>
    <r>
      <t>En mécanique céleste et en mécanique spatiale, l'</t>
    </r>
    <r>
      <rPr>
        <b/>
        <sz val="11"/>
        <color theme="1"/>
        <rFont val="Calibri"/>
        <family val="2"/>
        <scheme val="minor"/>
      </rPr>
      <t>argument du périastre</t>
    </r>
    <r>
      <rPr>
        <sz val="11"/>
        <color theme="1"/>
        <rFont val="Calibri"/>
        <family val="2"/>
        <scheme val="minor"/>
      </rPr>
      <t xml:space="preserve"> est un des éléments utilisés pour définir la trajectoire d'un corps en orbite autour d'un autre. Il exprime l'angle entre la direction du nœud ascendant et celle du périastre de cette orbite. Il est mesuré dans le plan orbital et dans la direction du mouvement du corps. Il est généralement noté par la lettre grecque oméga, ω {\displaystyle \omega \,} .</t>
    </r>
  </si>
  <si>
    <t>Périmètre équatorial</t>
  </si>
  <si>
    <t>40 075 017 m</t>
  </si>
  <si>
    <t>Périmètre méridional</t>
  </si>
  <si>
    <t>40 007 864 m</t>
  </si>
  <si>
    <t>Superficie</t>
  </si>
  <si>
    <t>510 067 420 km^2</t>
  </si>
  <si>
    <t>Volume</t>
  </si>
  <si>
    <t>1 083 210 000 000‬ km^3</t>
  </si>
  <si>
    <t>Gravité</t>
  </si>
  <si>
    <t>9,806 65 m/s^2</t>
  </si>
  <si>
    <t>Vitesse de rotation</t>
  </si>
  <si>
    <t>1 674364 m/h</t>
  </si>
  <si>
    <t>Inclinaison de l'axe</t>
  </si>
  <si>
    <t>23,43682071 degrés</t>
  </si>
  <si>
    <t>Nœud ascendant</t>
  </si>
  <si>
    <t>174,873 degrés</t>
  </si>
  <si>
    <t>LA TERRE</t>
  </si>
  <si>
    <t>DISTANCE PAR RAPPORT AU SOLEIL</t>
  </si>
  <si>
    <t>Soleil - Terre Min</t>
  </si>
  <si>
    <t>Soleil - Terre Max</t>
  </si>
  <si>
    <t>Soleil - Mercure Min</t>
  </si>
  <si>
    <t>Soleil - Mercure Max</t>
  </si>
  <si>
    <t>Soleil - Vénus Min</t>
  </si>
  <si>
    <t>Soleil - Vénus Max</t>
  </si>
  <si>
    <t>Soleil - Mars Min</t>
  </si>
  <si>
    <t>Soleil - Mars Max</t>
  </si>
  <si>
    <t>Soleil - Jupiter Min</t>
  </si>
  <si>
    <t>Soleil - Jupiter Max</t>
  </si>
  <si>
    <t>Soleil - Saturne Min</t>
  </si>
  <si>
    <t>Soleil - Saturne Max</t>
  </si>
  <si>
    <t>Soleil - Uranus Min</t>
  </si>
  <si>
    <t>Soleil - Uranus Max</t>
  </si>
  <si>
    <t>Soleil - Neptune Min</t>
  </si>
  <si>
    <t>Soleil - Neptune Max</t>
  </si>
  <si>
    <t>Soleil - Mercure Moy</t>
  </si>
  <si>
    <t>Soleil - Vénus Moy</t>
  </si>
  <si>
    <t>Soleil - Terre Moy</t>
  </si>
  <si>
    <t>Soleil - Mars Moy</t>
  </si>
  <si>
    <t>Soleil - Jupiter Moy</t>
  </si>
  <si>
    <t>Soleil - Saturne Moy</t>
  </si>
  <si>
    <t>Soleil - Uranus Moy</t>
  </si>
  <si>
    <t>Soleil - Neptune Moy</t>
  </si>
  <si>
    <r>
      <t>La planète Mercure doit son nom au dieu Mercure du commerce et des voyages, également messager des autres dieux dans la mythologie romaine. La planète a été nommée ainsi par les Romains à cause de la vitesse à laquelle elle se déplaçait</t>
    </r>
    <r>
      <rPr>
        <vertAlign val="superscript"/>
        <sz val="11"/>
        <color theme="1"/>
        <rFont val="Calibri"/>
        <family val="2"/>
        <scheme val="minor"/>
      </rPr>
      <t>2</t>
    </r>
    <r>
      <rPr>
        <sz val="11"/>
        <color theme="1"/>
        <rFont val="Calibri"/>
        <family val="2"/>
        <scheme val="minor"/>
      </rPr>
      <t>. Le symbole astronomique de Mercure est un cercle posé sur une croix et portant un demi-cercle en forme de cornes (Unicode : ☿). C'est une représentation du caducée du dieu Hermès. Mercure laissa également son nom au troisième jour de la semaine, mercredi (« Mercurii dies »)</t>
    </r>
    <r>
      <rPr>
        <vertAlign val="superscript"/>
        <sz val="11"/>
        <color theme="1"/>
        <rFont val="Calibri"/>
        <family val="2"/>
        <scheme val="minor"/>
      </rPr>
      <t>3</t>
    </r>
    <r>
      <rPr>
        <sz val="11"/>
        <color theme="1"/>
        <rFont val="Calibri"/>
        <family val="2"/>
        <scheme val="minor"/>
      </rPr>
      <t>.</t>
    </r>
  </si>
  <si>
    <t>La planète Vénus a été baptisée du nom de la déesse Vénus de la mythologie romaine. Vénus est souvent décrite comme une « sœur jumelle » de la Terre en raison de ses caractéristiques globales très proches de celles de notre planète : son diamètre vaut 95 % de celui de la Terre, et sa masse un peu plus de 80 %.</t>
  </si>
  <si>
    <t>Jupiter est ainsi officiellement désignée1, en français comme en anglaisb, d'après le dieu romain Jupiter2, assimilé au dieu grec Zeus. 
Il s'agit de la plus grosse planète du Système solaire, plus volumineuse et massive que toutes les autres planètes réunies</t>
  </si>
  <si>
    <r>
      <t>Plus lointaine des planètes du Système solaire observables à l'œil nu dans le ciel nocturne depuis la Terre</t>
    </r>
    <r>
      <rPr>
        <vertAlign val="superscript"/>
        <sz val="11"/>
        <color theme="1"/>
        <rFont val="Calibri"/>
        <family val="2"/>
        <scheme val="minor"/>
      </rPr>
      <t>10</t>
    </r>
    <r>
      <rPr>
        <sz val="11"/>
        <color theme="1"/>
        <rFont val="Calibri"/>
        <family val="2"/>
        <scheme val="minor"/>
      </rPr>
      <t>, elle est connue depuis la Préhistoire</t>
    </r>
  </si>
  <si>
    <t>46 001 000 000 m</t>
  </si>
  <si>
    <t>69 817 400 000 m</t>
  </si>
  <si>
    <t>57 909 230 000 m</t>
  </si>
  <si>
    <t>107 476 000 000 m</t>
  </si>
  <si>
    <t>108 943 000 000 m</t>
  </si>
  <si>
    <t>108 209 500 000 m</t>
  </si>
  <si>
    <t>249 230 000 000 m</t>
  </si>
  <si>
    <t>227 944 000 000 m</t>
  </si>
  <si>
    <t>206 655 000 000 m</t>
  </si>
  <si>
    <t>740 680 000 000 m</t>
  </si>
  <si>
    <t>816 000 000 000 m</t>
  </si>
  <si>
    <t>778 340 000 000 m</t>
  </si>
  <si>
    <t>1 349 800 000 000 m</t>
  </si>
  <si>
    <t>1 426 700 000 000 m</t>
  </si>
  <si>
    <t>1 503 500 000 000 m</t>
  </si>
  <si>
    <t>2 735 000 000 000 m</t>
  </si>
  <si>
    <t>2 870 700 000 000 m</t>
  </si>
  <si>
    <t>3 006 300 000 000 m</t>
  </si>
  <si>
    <t>4 459 800 000 000 m</t>
  </si>
  <si>
    <t>4 537 000 000 000 m</t>
  </si>
  <si>
    <t>4 498 400 000 000 m</t>
  </si>
</sst>
</file>

<file path=xl/styles.xml><?xml version="1.0" encoding="utf-8"?>
<styleSheet xmlns="http://schemas.openxmlformats.org/spreadsheetml/2006/main">
  <fonts count="6">
    <font>
      <sz val="11"/>
      <color theme="1"/>
      <name val="Calibri"/>
      <family val="2"/>
      <scheme val="minor"/>
    </font>
    <font>
      <u/>
      <sz val="11"/>
      <color theme="10"/>
      <name val="Calibri"/>
      <family val="2"/>
    </font>
    <font>
      <b/>
      <sz val="16"/>
      <color theme="1"/>
      <name val="Calibri"/>
      <family val="2"/>
      <scheme val="minor"/>
    </font>
    <font>
      <b/>
      <sz val="11"/>
      <color theme="1"/>
      <name val="Calibri"/>
      <family val="2"/>
      <scheme val="minor"/>
    </font>
    <font>
      <b/>
      <sz val="14"/>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2">
    <xf numFmtId="0" fontId="0" fillId="0" borderId="0" xfId="0"/>
    <xf numFmtId="0" fontId="1" fillId="0" borderId="0" xfId="1" applyAlignment="1" applyProtection="1"/>
    <xf numFmtId="0" fontId="0" fillId="0" borderId="0" xfId="0" applyAlignment="1">
      <alignment wrapText="1"/>
    </xf>
    <xf numFmtId="0" fontId="0"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3" fontId="0" fillId="0" borderId="0" xfId="0" applyNumberFormat="1"/>
    <xf numFmtId="0" fontId="2" fillId="0" borderId="0" xfId="0" applyFont="1" applyAlignment="1"/>
    <xf numFmtId="0" fontId="0" fillId="0" borderId="0" xfId="0" applyAlignment="1"/>
    <xf numFmtId="0" fontId="0" fillId="6" borderId="0" xfId="0" applyFill="1" applyAlignment="1"/>
    <xf numFmtId="0" fontId="0" fillId="5" borderId="0" xfId="0" applyFill="1" applyAlignment="1"/>
    <xf numFmtId="0" fontId="0" fillId="3" borderId="0" xfId="0" applyFill="1" applyAlignment="1"/>
    <xf numFmtId="0" fontId="0" fillId="2" borderId="0" xfId="0" applyFill="1" applyAlignment="1"/>
    <xf numFmtId="3" fontId="0" fillId="0" borderId="0" xfId="0" applyNumberFormat="1" applyAlignment="1"/>
    <xf numFmtId="0" fontId="3" fillId="0" borderId="0" xfId="0" applyFont="1" applyAlignment="1"/>
    <xf numFmtId="0" fontId="4" fillId="0" borderId="0" xfId="0" applyFont="1" applyAlignment="1"/>
    <xf numFmtId="0" fontId="1" fillId="0" borderId="0" xfId="1" applyAlignment="1" applyProtection="1">
      <alignment wrapText="1"/>
    </xf>
    <xf numFmtId="0" fontId="0" fillId="0" borderId="0" xfId="0" applyNumberFormat="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304800</xdr:colOff>
      <xdr:row>12</xdr:row>
      <xdr:rowOff>114300</xdr:rowOff>
    </xdr:to>
    <xdr:sp macro="" textlink="">
      <xdr:nvSpPr>
        <xdr:cNvPr id="1026" name="AutoShape 2" descr="\gamma "/>
        <xdr:cNvSpPr>
          <a:spLocks noChangeAspect="1" noChangeArrowheads="1"/>
        </xdr:cNvSpPr>
      </xdr:nvSpPr>
      <xdr:spPr bwMode="auto">
        <a:xfrm>
          <a:off x="4991100" y="2667000"/>
          <a:ext cx="304800" cy="304800"/>
        </a:xfrm>
        <a:prstGeom prst="rect">
          <a:avLst/>
        </a:prstGeom>
        <a:noFill/>
      </xdr:spPr>
    </xdr:sp>
    <xdr:clientData/>
  </xdr:twoCellAnchor>
  <xdr:twoCellAnchor editAs="oneCell">
    <xdr:from>
      <xdr:col>3</xdr:col>
      <xdr:colOff>0</xdr:colOff>
      <xdr:row>7</xdr:row>
      <xdr:rowOff>0</xdr:rowOff>
    </xdr:from>
    <xdr:to>
      <xdr:col>3</xdr:col>
      <xdr:colOff>304800</xdr:colOff>
      <xdr:row>8</xdr:row>
      <xdr:rowOff>114300</xdr:rowOff>
    </xdr:to>
    <xdr:sp macro="" textlink="">
      <xdr:nvSpPr>
        <xdr:cNvPr id="1025" name="AutoShape 1" descr="{\displaystyle \delta _{Ag}}"/>
        <xdr:cNvSpPr>
          <a:spLocks noChangeAspect="1" noChangeArrowheads="1"/>
        </xdr:cNvSpPr>
      </xdr:nvSpPr>
      <xdr:spPr bwMode="auto">
        <a:xfrm>
          <a:off x="4381500" y="1790700"/>
          <a:ext cx="304800" cy="304800"/>
        </a:xfrm>
        <a:prstGeom prst="rect">
          <a:avLst/>
        </a:prstGeom>
        <a:noFill/>
      </xdr:spPr>
    </xdr:sp>
    <xdr:clientData/>
  </xdr:twoCellAnchor>
  <xdr:twoCellAnchor editAs="oneCell">
    <xdr:from>
      <xdr:col>6</xdr:col>
      <xdr:colOff>0</xdr:colOff>
      <xdr:row>134</xdr:row>
      <xdr:rowOff>0</xdr:rowOff>
    </xdr:from>
    <xdr:to>
      <xdr:col>6</xdr:col>
      <xdr:colOff>304800</xdr:colOff>
      <xdr:row>135</xdr:row>
      <xdr:rowOff>114300</xdr:rowOff>
    </xdr:to>
    <xdr:sp macro="" textlink="">
      <xdr:nvSpPr>
        <xdr:cNvPr id="2" name="AutoShape 1" descr="\omega \,"/>
        <xdr:cNvSpPr>
          <a:spLocks noChangeAspect="1" noChangeArrowheads="1"/>
        </xdr:cNvSpPr>
      </xdr:nvSpPr>
      <xdr:spPr bwMode="auto">
        <a:xfrm>
          <a:off x="9820275" y="2674620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r.wikipedia.org/wiki/N%C5%93ud_(astronomie)" TargetMode="External"/><Relationship Id="rId3" Type="http://schemas.openxmlformats.org/officeDocument/2006/relationships/hyperlink" Target="https://fr.wikipedia.org/wiki/Grand_axe" TargetMode="External"/><Relationship Id="rId7" Type="http://schemas.openxmlformats.org/officeDocument/2006/relationships/hyperlink" Target="https://fr.wikipedia.org/wiki/P%C3%A9rim%C3%A8tre" TargetMode="External"/><Relationship Id="rId2" Type="http://schemas.openxmlformats.org/officeDocument/2006/relationships/hyperlink" Target="https://fr.wikipedia.org/wiki/%CE%A6" TargetMode="External"/><Relationship Id="rId1" Type="http://schemas.openxmlformats.org/officeDocument/2006/relationships/hyperlink" Target="https://fr.wikipedia.org/wiki/Pi_(lettre_grecque)" TargetMode="External"/><Relationship Id="rId6" Type="http://schemas.openxmlformats.org/officeDocument/2006/relationships/hyperlink" Target="https://fr.wikipedia.org/wiki/P%C3%A9rim%C3%A8tre" TargetMode="External"/><Relationship Id="rId11" Type="http://schemas.openxmlformats.org/officeDocument/2006/relationships/drawing" Target="../drawings/drawing1.xml"/><Relationship Id="rId5" Type="http://schemas.openxmlformats.org/officeDocument/2006/relationships/hyperlink" Target="https://fr.wikipedia.org/wiki/P%C3%A9rih%C3%A9lie" TargetMode="External"/><Relationship Id="rId10" Type="http://schemas.openxmlformats.org/officeDocument/2006/relationships/printerSettings" Target="../printerSettings/printerSettings1.bin"/><Relationship Id="rId4" Type="http://schemas.openxmlformats.org/officeDocument/2006/relationships/hyperlink" Target="https://fr.wikipedia.org/wiki/Aph%C3%A9lie" TargetMode="External"/><Relationship Id="rId9" Type="http://schemas.openxmlformats.org/officeDocument/2006/relationships/hyperlink" Target="https://fr.wikipedia.org/wiki/Syst%C3%A8me_solaire" TargetMode="External"/></Relationships>
</file>

<file path=xl/worksheets/sheet1.xml><?xml version="1.0" encoding="utf-8"?>
<worksheet xmlns="http://schemas.openxmlformats.org/spreadsheetml/2006/main" xmlns:r="http://schemas.openxmlformats.org/officeDocument/2006/relationships">
  <dimension ref="A1:BA184"/>
  <sheetViews>
    <sheetView tabSelected="1" workbookViewId="0">
      <pane ySplit="1" topLeftCell="A155" activePane="bottomLeft" state="frozen"/>
      <selection pane="bottomLeft" activeCell="M125" sqref="A125:XFD125"/>
    </sheetView>
  </sheetViews>
  <sheetFormatPr defaultRowHeight="15"/>
  <cols>
    <col min="1" max="1" width="20" style="12" bestFit="1" customWidth="1"/>
    <col min="2" max="2" width="23.5703125" customWidth="1"/>
    <col min="3" max="3" width="36.5703125" bestFit="1" customWidth="1"/>
    <col min="4" max="4" width="19.85546875" bestFit="1" customWidth="1"/>
    <col min="5" max="5" width="19.28515625" bestFit="1" customWidth="1"/>
    <col min="6" max="6" width="28" customWidth="1"/>
    <col min="7" max="7" width="42.7109375" customWidth="1"/>
    <col min="8" max="8" width="44.140625" customWidth="1"/>
    <col min="9" max="9" width="23.7109375" style="12" customWidth="1"/>
    <col min="11" max="27" width="12" bestFit="1" customWidth="1"/>
    <col min="29" max="36" width="12" bestFit="1" customWidth="1"/>
    <col min="37" max="37" width="12" customWidth="1"/>
    <col min="38" max="46" width="12" bestFit="1" customWidth="1"/>
    <col min="47" max="47" width="12" customWidth="1"/>
    <col min="48" max="53" width="12" bestFit="1" customWidth="1"/>
  </cols>
  <sheetData>
    <row r="1" spans="1:53" s="4" customFormat="1" ht="21">
      <c r="A1" s="11" t="s">
        <v>68</v>
      </c>
      <c r="B1" s="4" t="s">
        <v>0</v>
      </c>
      <c r="D1" s="4" t="s">
        <v>65</v>
      </c>
      <c r="E1" s="4" t="s">
        <v>66</v>
      </c>
      <c r="F1" s="4" t="s">
        <v>20</v>
      </c>
      <c r="G1" s="4" t="s">
        <v>67</v>
      </c>
      <c r="H1" s="4" t="s">
        <v>118</v>
      </c>
      <c r="I1" s="11" t="s">
        <v>68</v>
      </c>
      <c r="K1" s="4" t="s">
        <v>21</v>
      </c>
      <c r="L1" s="4" t="s">
        <v>22</v>
      </c>
      <c r="M1" s="4" t="s">
        <v>23</v>
      </c>
      <c r="N1" s="4" t="s">
        <v>24</v>
      </c>
      <c r="O1" s="4" t="s">
        <v>25</v>
      </c>
      <c r="P1" s="4" t="s">
        <v>26</v>
      </c>
      <c r="Q1" s="4" t="s">
        <v>27</v>
      </c>
      <c r="R1" s="4" t="s">
        <v>28</v>
      </c>
      <c r="S1" s="4" t="s">
        <v>29</v>
      </c>
      <c r="T1" s="4" t="s">
        <v>30</v>
      </c>
      <c r="U1" s="4" t="s">
        <v>31</v>
      </c>
      <c r="V1" s="4" t="s">
        <v>32</v>
      </c>
      <c r="W1" s="4" t="s">
        <v>33</v>
      </c>
      <c r="X1" s="4" t="s">
        <v>34</v>
      </c>
      <c r="Y1" s="4" t="s">
        <v>35</v>
      </c>
      <c r="Z1" s="4" t="s">
        <v>36</v>
      </c>
      <c r="AA1" s="4" t="s">
        <v>37</v>
      </c>
      <c r="AC1" s="4" t="s">
        <v>39</v>
      </c>
      <c r="AD1" s="4" t="s">
        <v>40</v>
      </c>
      <c r="AE1" s="4" t="s">
        <v>41</v>
      </c>
      <c r="AF1" s="4" t="s">
        <v>42</v>
      </c>
      <c r="AG1" s="4" t="s">
        <v>43</v>
      </c>
      <c r="AH1" s="4" t="s">
        <v>44</v>
      </c>
      <c r="AI1" s="4" t="s">
        <v>45</v>
      </c>
      <c r="AJ1" s="4" t="s">
        <v>46</v>
      </c>
      <c r="AL1" s="4" t="s">
        <v>47</v>
      </c>
      <c r="AM1" s="4" t="s">
        <v>48</v>
      </c>
      <c r="AN1" s="4" t="s">
        <v>49</v>
      </c>
      <c r="AO1" s="4" t="s">
        <v>50</v>
      </c>
      <c r="AP1" s="4" t="s">
        <v>51</v>
      </c>
      <c r="AQ1" s="4" t="s">
        <v>52</v>
      </c>
      <c r="AR1" s="4" t="s">
        <v>53</v>
      </c>
      <c r="AS1" s="4" t="s">
        <v>54</v>
      </c>
      <c r="AT1" s="4" t="s">
        <v>55</v>
      </c>
      <c r="AV1" s="4" t="s">
        <v>70</v>
      </c>
      <c r="AW1" s="4" t="s">
        <v>69</v>
      </c>
      <c r="AX1" s="4" t="s">
        <v>71</v>
      </c>
      <c r="AY1" s="4" t="s">
        <v>72</v>
      </c>
      <c r="AZ1" s="4" t="s">
        <v>73</v>
      </c>
      <c r="BA1" s="4" t="s">
        <v>74</v>
      </c>
    </row>
    <row r="3" spans="1:53">
      <c r="A3" s="12">
        <f>PI()</f>
        <v>3.1415926535897931</v>
      </c>
      <c r="B3" t="s">
        <v>1</v>
      </c>
      <c r="D3" s="1" t="s">
        <v>14</v>
      </c>
      <c r="E3" t="s">
        <v>15</v>
      </c>
      <c r="F3" t="s">
        <v>16</v>
      </c>
      <c r="I3" s="12">
        <f>PI()</f>
        <v>3.1415926535897931</v>
      </c>
      <c r="K3">
        <f xml:space="preserve"> I3 * I3</f>
        <v>9.869604401089358</v>
      </c>
      <c r="L3">
        <f xml:space="preserve"> I3 * I3 * I3</f>
        <v>31.006276680299816</v>
      </c>
      <c r="M3">
        <f xml:space="preserve"> I3 * I3 * I3 * I3</f>
        <v>97.409091034002415</v>
      </c>
      <c r="N3">
        <f xml:space="preserve"> I3 * I3 * I3 * I3 * I3</f>
        <v>306.01968478528136</v>
      </c>
      <c r="O3">
        <f xml:space="preserve"> I3 * I3 * I3 * I3 * I3 * I3</f>
        <v>961.38919357530415</v>
      </c>
      <c r="P3">
        <f xml:space="preserve"> I3 * I3 * I3 * I3 * I3 * I3 * I3</f>
        <v>3020.2932277767909</v>
      </c>
      <c r="Q3">
        <f xml:space="preserve"> I3 * I3 * I3 * I3 * I3 * I3 * I3 * I3</f>
        <v>9488.5310160705703</v>
      </c>
      <c r="R3">
        <f xml:space="preserve"> I3 * I3 * I3 * I3 * I3 * I3 * I3 * I3 * I3</f>
        <v>29809.0993334462</v>
      </c>
      <c r="S3">
        <f xml:space="preserve"> I3 * I3 * I3 * I3 * I3 * I3 * I3 * I3 * I3 * I3</f>
        <v>93648.047476082982</v>
      </c>
      <c r="T3">
        <f xml:space="preserve"> 2 * I3</f>
        <v>6.2831853071795862</v>
      </c>
      <c r="U3">
        <f xml:space="preserve"> 3 * I3</f>
        <v>9.4247779607693793</v>
      </c>
      <c r="V3">
        <f xml:space="preserve"> 4 * I3</f>
        <v>12.566370614359172</v>
      </c>
      <c r="W3">
        <f xml:space="preserve"> 5 * I3</f>
        <v>15.707963267948966</v>
      </c>
      <c r="X3">
        <f xml:space="preserve"> 6 * I3</f>
        <v>18.849555921538759</v>
      </c>
      <c r="Y3">
        <f xml:space="preserve"> 7 * I3</f>
        <v>21.991148575128552</v>
      </c>
      <c r="Z3">
        <f xml:space="preserve"> 8 * I3</f>
        <v>25.132741228718345</v>
      </c>
      <c r="AA3">
        <f xml:space="preserve"> 9 * I3</f>
        <v>28.274333882308138</v>
      </c>
      <c r="AC3">
        <f xml:space="preserve"> I3 / 2</f>
        <v>1.5707963267948966</v>
      </c>
      <c r="AD3">
        <f xml:space="preserve"> I3 / 3</f>
        <v>1.0471975511965976</v>
      </c>
      <c r="AE3">
        <f xml:space="preserve"> I3 / 4</f>
        <v>0.78539816339744828</v>
      </c>
      <c r="AF3">
        <f xml:space="preserve"> I3 / 5</f>
        <v>0.62831853071795862</v>
      </c>
      <c r="AG3">
        <f xml:space="preserve"> I3 / 6</f>
        <v>0.52359877559829882</v>
      </c>
      <c r="AH3">
        <f xml:space="preserve"> I3 / 7</f>
        <v>0.44879895051282759</v>
      </c>
      <c r="AI3">
        <f xml:space="preserve"> I3 / 8</f>
        <v>0.39269908169872414</v>
      </c>
      <c r="AJ3">
        <f xml:space="preserve"> I3 / 9</f>
        <v>0.3490658503988659</v>
      </c>
      <c r="AL3">
        <f xml:space="preserve"> 1 / I3</f>
        <v>0.31830988618379069</v>
      </c>
      <c r="AM3">
        <f xml:space="preserve"> 2 / I3</f>
        <v>0.63661977236758138</v>
      </c>
      <c r="AN3">
        <f xml:space="preserve"> 3 / I3</f>
        <v>0.95492965855137202</v>
      </c>
      <c r="AO3">
        <f xml:space="preserve"> 4 / I3</f>
        <v>1.2732395447351628</v>
      </c>
      <c r="AP3">
        <f xml:space="preserve"> 5 / I3</f>
        <v>1.5915494309189535</v>
      </c>
      <c r="AQ3">
        <f xml:space="preserve"> 6 / I3</f>
        <v>1.909859317102744</v>
      </c>
      <c r="AR3">
        <f xml:space="preserve"> 7 / I3</f>
        <v>2.228169203286535</v>
      </c>
      <c r="AS3">
        <f xml:space="preserve"> 8 / I3</f>
        <v>2.5464790894703255</v>
      </c>
      <c r="AT3">
        <f xml:space="preserve"> 9 / I3</f>
        <v>2.8647889756541161</v>
      </c>
      <c r="AV3">
        <f xml:space="preserve"> I3*PI()</f>
        <v>9.869604401089358</v>
      </c>
      <c r="AW3">
        <f xml:space="preserve"> I3 * ((1+SQRT(5))/2)</f>
        <v>5.0832036923152595</v>
      </c>
      <c r="AX3">
        <f xml:space="preserve"> I3 / PI()</f>
        <v>1</v>
      </c>
      <c r="AY3">
        <f xml:space="preserve"> I3 / ((1+SQRT(5))/2)</f>
        <v>1.9416110387254664</v>
      </c>
      <c r="AZ3">
        <f xml:space="preserve"> PI() / I3</f>
        <v>1</v>
      </c>
      <c r="BA3">
        <f xml:space="preserve">  ((1+SQRT(5))/2) / I3</f>
        <v>0.51503621480048389</v>
      </c>
    </row>
    <row r="4" spans="1:53">
      <c r="A4" s="12">
        <v>3.14</v>
      </c>
      <c r="I4" s="12">
        <v>3.14</v>
      </c>
      <c r="K4">
        <f xml:space="preserve"> I4 * I4</f>
        <v>9.8596000000000004</v>
      </c>
      <c r="L4">
        <f xml:space="preserve"> I4 * I4 * I4</f>
        <v>30.959144000000002</v>
      </c>
      <c r="M4">
        <f xml:space="preserve"> I4 * I4 * I4 * I4</f>
        <v>97.211712160000005</v>
      </c>
      <c r="N4">
        <f xml:space="preserve"> I4 * I4 * I4 * I4 * I4</f>
        <v>305.24477618240002</v>
      </c>
      <c r="O4">
        <f xml:space="preserve"> I4 * I4 * I4 * I4 * I4 * I4</f>
        <v>958.46859721273609</v>
      </c>
      <c r="P4">
        <f xml:space="preserve"> I4 * I4 * I4 * I4 * I4 * I4 * I4</f>
        <v>3009.5913952479914</v>
      </c>
      <c r="Q4">
        <f xml:space="preserve"> I4 * I4 * I4 * I4 * I4 * I4 * I4 * I4</f>
        <v>9450.1169810786942</v>
      </c>
      <c r="R4">
        <f xml:space="preserve"> I4 * I4 * I4 * I4 * I4 * I4 * I4 * I4 * I4</f>
        <v>29673.367320587102</v>
      </c>
      <c r="S4">
        <f xml:space="preserve"> I4 * I4 * I4 * I4 * I4 * I4 * I4 * I4 * I4 * I4</f>
        <v>93174.373386643507</v>
      </c>
      <c r="T4">
        <f xml:space="preserve"> 2 * I4</f>
        <v>6.28</v>
      </c>
      <c r="U4">
        <f xml:space="preserve"> 3 * I4</f>
        <v>9.42</v>
      </c>
      <c r="V4">
        <f xml:space="preserve"> 4 * I4</f>
        <v>12.56</v>
      </c>
      <c r="W4">
        <f xml:space="preserve"> 5 * I4</f>
        <v>15.700000000000001</v>
      </c>
      <c r="X4">
        <f xml:space="preserve"> 6 * I4</f>
        <v>18.84</v>
      </c>
      <c r="Y4">
        <f xml:space="preserve"> 7 * I4</f>
        <v>21.98</v>
      </c>
      <c r="Z4">
        <f xml:space="preserve"> 8 * I4</f>
        <v>25.12</v>
      </c>
      <c r="AA4">
        <f xml:space="preserve"> 9 * I4</f>
        <v>28.26</v>
      </c>
      <c r="AC4">
        <f xml:space="preserve"> I4 / 2</f>
        <v>1.57</v>
      </c>
      <c r="AD4">
        <f xml:space="preserve"> I4 / 3</f>
        <v>1.0466666666666666</v>
      </c>
      <c r="AE4">
        <f xml:space="preserve"> I4 / 4</f>
        <v>0.78500000000000003</v>
      </c>
      <c r="AF4">
        <f xml:space="preserve"> I4 / 5</f>
        <v>0.628</v>
      </c>
      <c r="AG4">
        <f xml:space="preserve"> I4 / 6</f>
        <v>0.52333333333333332</v>
      </c>
      <c r="AH4">
        <f xml:space="preserve"> I4 / 7</f>
        <v>0.44857142857142857</v>
      </c>
      <c r="AI4">
        <f xml:space="preserve"> I4 / 8</f>
        <v>0.39250000000000002</v>
      </c>
      <c r="AJ4">
        <f xml:space="preserve"> I4 / 9</f>
        <v>0.34888888888888892</v>
      </c>
      <c r="AL4">
        <f xml:space="preserve"> 1 / I4</f>
        <v>0.31847133757961782</v>
      </c>
      <c r="AM4">
        <f xml:space="preserve"> 2 / I4</f>
        <v>0.63694267515923564</v>
      </c>
      <c r="AN4">
        <f xml:space="preserve"> 3 / I4</f>
        <v>0.95541401273885351</v>
      </c>
      <c r="AO4">
        <f xml:space="preserve"> 4 / I4</f>
        <v>1.2738853503184713</v>
      </c>
      <c r="AP4">
        <f xml:space="preserve"> 5 / I4</f>
        <v>1.592356687898089</v>
      </c>
      <c r="AQ4">
        <f xml:space="preserve"> 6 / I4</f>
        <v>1.910828025477707</v>
      </c>
      <c r="AR4">
        <f xml:space="preserve"> 7 / I4</f>
        <v>2.2292993630573248</v>
      </c>
      <c r="AS4">
        <f xml:space="preserve"> 8 / I4</f>
        <v>2.5477707006369426</v>
      </c>
      <c r="AT4">
        <f xml:space="preserve"> 9 / I4</f>
        <v>2.8662420382165603</v>
      </c>
      <c r="AV4">
        <f xml:space="preserve"> I4*PI()</f>
        <v>9.8646009322719515</v>
      </c>
      <c r="AW4">
        <f xml:space="preserve"> I4 * ((1+SQRT(5))/2)</f>
        <v>5.0806267246746701</v>
      </c>
      <c r="AX4">
        <f xml:space="preserve"> I4 / PI()</f>
        <v>0.99949304261710281</v>
      </c>
      <c r="AY4">
        <f xml:space="preserve"> I4 / ((1+SQRT(5))/2)</f>
        <v>1.9406267246746698</v>
      </c>
      <c r="AZ4">
        <f xml:space="preserve"> PI() / I4</f>
        <v>1.0005072145190423</v>
      </c>
      <c r="BA4">
        <f xml:space="preserve">  ((1+SQRT(5))/2) / I4</f>
        <v>0.51529744864646332</v>
      </c>
    </row>
    <row r="5" spans="1:53" ht="45">
      <c r="A5" s="12">
        <f xml:space="preserve"> (1+SQRT(5))/2</f>
        <v>1.6180339887498949</v>
      </c>
      <c r="B5" t="s">
        <v>2</v>
      </c>
      <c r="C5" t="s">
        <v>18</v>
      </c>
      <c r="D5" s="1" t="s">
        <v>17</v>
      </c>
      <c r="E5" t="s">
        <v>11</v>
      </c>
      <c r="F5" t="s">
        <v>60</v>
      </c>
      <c r="G5" s="2" t="s">
        <v>38</v>
      </c>
      <c r="H5" s="2"/>
      <c r="I5" s="12">
        <f xml:space="preserve"> (1+SQRT(5))/2</f>
        <v>1.6180339887498949</v>
      </c>
      <c r="K5">
        <f xml:space="preserve"> I5 * I5</f>
        <v>2.6180339887498949</v>
      </c>
      <c r="L5">
        <f xml:space="preserve"> I5 * I5 * I5</f>
        <v>4.2360679774997898</v>
      </c>
      <c r="M5">
        <f xml:space="preserve"> I5 * I5 * I5 * I5</f>
        <v>6.8541019662496847</v>
      </c>
      <c r="N5">
        <f xml:space="preserve"> I5 * I5 * I5 * I5 * I5</f>
        <v>11.090169943749475</v>
      </c>
      <c r="O5">
        <f xml:space="preserve"> I5 * I5 * I5 * I5 * I5 * I5</f>
        <v>17.944271909999159</v>
      </c>
      <c r="P5">
        <f xml:space="preserve"> I5 * I5 * I5 * I5 * I5 * I5 * I5</f>
        <v>29.034441853748636</v>
      </c>
      <c r="Q5">
        <f xml:space="preserve"> I5 * I5 * I5 * I5 * I5 * I5 * I5 * I5</f>
        <v>46.978713763747798</v>
      </c>
      <c r="R5">
        <f xml:space="preserve"> I5 * I5 * I5 * I5 * I5 * I5 * I5 * I5 * I5</f>
        <v>76.013155617496437</v>
      </c>
      <c r="S5">
        <f xml:space="preserve"> I5 * I5 * I5 * I5 * I5 * I5 * I5 * I5 * I5 * I5</f>
        <v>122.99186938124424</v>
      </c>
      <c r="T5">
        <f xml:space="preserve"> 2 * I5</f>
        <v>3.2360679774997898</v>
      </c>
      <c r="U5">
        <f xml:space="preserve"> 3 * I5</f>
        <v>4.8541019662496847</v>
      </c>
      <c r="V5">
        <f xml:space="preserve"> 4 * I5</f>
        <v>6.4721359549995796</v>
      </c>
      <c r="W5">
        <f xml:space="preserve"> 5 * I5</f>
        <v>8.0901699437494745</v>
      </c>
      <c r="X5">
        <f xml:space="preserve"> 6 * I5</f>
        <v>9.7082039324993694</v>
      </c>
      <c r="Y5">
        <f xml:space="preserve"> 7 * I5</f>
        <v>11.326237921249264</v>
      </c>
      <c r="Z5">
        <f xml:space="preserve"> 8 * I5</f>
        <v>12.944271909999159</v>
      </c>
      <c r="AA5">
        <f xml:space="preserve"> 9 * I5</f>
        <v>14.562305898749054</v>
      </c>
      <c r="AC5">
        <f xml:space="preserve"> I5 / 2</f>
        <v>0.80901699437494745</v>
      </c>
      <c r="AD5">
        <f xml:space="preserve"> I5 / 3</f>
        <v>0.53934466291663163</v>
      </c>
      <c r="AE5">
        <f xml:space="preserve"> I5 / 4</f>
        <v>0.40450849718747373</v>
      </c>
      <c r="AF5">
        <f xml:space="preserve"> I5 / 5</f>
        <v>0.32360679774997897</v>
      </c>
      <c r="AG5">
        <f xml:space="preserve"> I5 / 6</f>
        <v>0.26967233145831582</v>
      </c>
      <c r="AH5">
        <f xml:space="preserve"> I5 / 7</f>
        <v>0.23114771267855641</v>
      </c>
      <c r="AI5">
        <f xml:space="preserve"> I5 / 8</f>
        <v>0.20225424859373686</v>
      </c>
      <c r="AJ5">
        <f xml:space="preserve"> I5 / 9</f>
        <v>0.17978155430554388</v>
      </c>
      <c r="AL5">
        <f xml:space="preserve"> 1 / I5</f>
        <v>0.61803398874989479</v>
      </c>
      <c r="AM5">
        <f xml:space="preserve"> 2 / I5</f>
        <v>1.2360679774997896</v>
      </c>
      <c r="AN5">
        <f xml:space="preserve"> 3 / I5</f>
        <v>1.8541019662496845</v>
      </c>
      <c r="AO5">
        <f xml:space="preserve"> 4 / I5</f>
        <v>2.4721359549995792</v>
      </c>
      <c r="AP5">
        <f xml:space="preserve"> 5 / I5</f>
        <v>3.0901699437494741</v>
      </c>
      <c r="AQ5">
        <f xml:space="preserve"> 6 / I5</f>
        <v>3.708203932499369</v>
      </c>
      <c r="AR5">
        <f xml:space="preserve"> 7 / I5</f>
        <v>4.3262379212492634</v>
      </c>
      <c r="AS5">
        <f xml:space="preserve"> 8 / I5</f>
        <v>4.9442719099991583</v>
      </c>
      <c r="AT5">
        <f xml:space="preserve"> 9 / I5</f>
        <v>5.5623058987490532</v>
      </c>
      <c r="AV5">
        <f xml:space="preserve"> I5*PI()</f>
        <v>5.0832036923152595</v>
      </c>
      <c r="AW5">
        <f xml:space="preserve"> I5 * ((1+SQRT(5))/2)</f>
        <v>2.6180339887498949</v>
      </c>
      <c r="AX5">
        <f xml:space="preserve"> I5 / PI()</f>
        <v>0.51503621480048389</v>
      </c>
      <c r="AY5">
        <f xml:space="preserve"> I5 / ((1+SQRT(5))/2)</f>
        <v>1</v>
      </c>
      <c r="AZ5">
        <f xml:space="preserve"> PI() / I5</f>
        <v>1.9416110387254664</v>
      </c>
      <c r="BA5">
        <f xml:space="preserve">  ((1+SQRT(5))/2) / I5</f>
        <v>1</v>
      </c>
    </row>
    <row r="6" spans="1:53">
      <c r="A6" s="12">
        <v>1.6180000000000001</v>
      </c>
      <c r="I6" s="12">
        <v>1.6180000000000001</v>
      </c>
      <c r="K6">
        <f xml:space="preserve"> I6 * I6</f>
        <v>2.6179240000000004</v>
      </c>
      <c r="L6">
        <f xml:space="preserve"> I6 * I6 * I6</f>
        <v>4.2358010320000012</v>
      </c>
      <c r="M6">
        <f xml:space="preserve"> I6 * I6 * I6 * I6</f>
        <v>6.8535260697760023</v>
      </c>
      <c r="N6">
        <f xml:space="preserve"> I6 * I6 * I6 * I6 * I6</f>
        <v>11.089005180897573</v>
      </c>
      <c r="O6">
        <f xml:space="preserve"> I6 * I6 * I6 * I6 * I6 * I6</f>
        <v>17.942010382692274</v>
      </c>
      <c r="P6">
        <f xml:space="preserve"> I6 * I6 * I6 * I6 * I6 * I6 * I6</f>
        <v>29.030172799196102</v>
      </c>
      <c r="Q6">
        <f xml:space="preserve"> I6 * I6 * I6 * I6 * I6 * I6 * I6 * I6</f>
        <v>46.970819589099293</v>
      </c>
      <c r="R6">
        <f xml:space="preserve"> I6 * I6 * I6 * I6 * I6 * I6 * I6 * I6 * I6</f>
        <v>75.998786095162657</v>
      </c>
      <c r="S6">
        <f xml:space="preserve"> I6 * I6 * I6 * I6 * I6 * I6 * I6 * I6 * I6 * I6</f>
        <v>122.96603590197319</v>
      </c>
      <c r="T6">
        <f xml:space="preserve"> 2 * I6</f>
        <v>3.2360000000000002</v>
      </c>
      <c r="U6">
        <f xml:space="preserve"> 3 * I6</f>
        <v>4.8540000000000001</v>
      </c>
      <c r="V6">
        <f xml:space="preserve"> 4 * I6</f>
        <v>6.4720000000000004</v>
      </c>
      <c r="W6">
        <f xml:space="preserve"> 5 * I6</f>
        <v>8.09</v>
      </c>
      <c r="X6">
        <f xml:space="preserve"> 6 * I6</f>
        <v>9.7080000000000002</v>
      </c>
      <c r="Y6">
        <f xml:space="preserve"> 7 * I6</f>
        <v>11.326000000000001</v>
      </c>
      <c r="Z6">
        <f xml:space="preserve"> 8 * I6</f>
        <v>12.944000000000001</v>
      </c>
      <c r="AA6">
        <f xml:space="preserve"> 9 * I6</f>
        <v>14.562000000000001</v>
      </c>
      <c r="AC6">
        <f xml:space="preserve"> I6 / 2</f>
        <v>0.80900000000000005</v>
      </c>
      <c r="AD6">
        <f xml:space="preserve"> I6 / 3</f>
        <v>0.53933333333333333</v>
      </c>
      <c r="AE6">
        <f xml:space="preserve"> I6 / 4</f>
        <v>0.40450000000000003</v>
      </c>
      <c r="AF6">
        <f xml:space="preserve"> I6 / 5</f>
        <v>0.3236</v>
      </c>
      <c r="AG6">
        <f xml:space="preserve"> I6 / 6</f>
        <v>0.26966666666666667</v>
      </c>
      <c r="AH6">
        <f xml:space="preserve"> I6 / 7</f>
        <v>0.23114285714285715</v>
      </c>
      <c r="AI6">
        <f xml:space="preserve"> I6 / 8</f>
        <v>0.20225000000000001</v>
      </c>
      <c r="AJ6">
        <f xml:space="preserve"> I6 / 9</f>
        <v>0.17977777777777779</v>
      </c>
      <c r="AL6">
        <f xml:space="preserve"> 1 / I6</f>
        <v>0.61804697156983923</v>
      </c>
      <c r="AM6">
        <f xml:space="preserve"> 2 / I6</f>
        <v>1.2360939431396785</v>
      </c>
      <c r="AN6">
        <f xml:space="preserve"> 3 / I6</f>
        <v>1.8541409147095178</v>
      </c>
      <c r="AO6">
        <f xml:space="preserve"> 4 / I6</f>
        <v>2.4721878862793569</v>
      </c>
      <c r="AP6">
        <f xml:space="preserve"> 5 / I6</f>
        <v>3.0902348578491963</v>
      </c>
      <c r="AQ6">
        <f xml:space="preserve"> 6 / I6</f>
        <v>3.7082818294190356</v>
      </c>
      <c r="AR6">
        <f xml:space="preserve"> 7 / I6</f>
        <v>4.3263288009888745</v>
      </c>
      <c r="AS6">
        <f xml:space="preserve"> 8 / I6</f>
        <v>4.9443757725587139</v>
      </c>
      <c r="AT6">
        <f xml:space="preserve"> 9 / I6</f>
        <v>5.5624227441285532</v>
      </c>
      <c r="AV6">
        <f xml:space="preserve"> I6*PI()</f>
        <v>5.0830969135082853</v>
      </c>
      <c r="AW6">
        <f xml:space="preserve"> I6 * ((1+SQRT(5))/2)</f>
        <v>2.6179789937973301</v>
      </c>
      <c r="AX6">
        <f xml:space="preserve"> I6 / PI()</f>
        <v>0.51502539584537332</v>
      </c>
      <c r="AY6">
        <f xml:space="preserve"> I6 / ((1+SQRT(5))/2)</f>
        <v>0.99997899379732991</v>
      </c>
      <c r="AZ6">
        <f xml:space="preserve"> PI() / I6</f>
        <v>1.9416518254572268</v>
      </c>
      <c r="BA6">
        <f xml:space="preserve">  ((1+SQRT(5))/2) / I6</f>
        <v>1.0000210066439399</v>
      </c>
    </row>
    <row r="8" spans="1:53">
      <c r="A8" s="12">
        <f xml:space="preserve"> 1 + SQRT(2)</f>
        <v>2.4142135623730949</v>
      </c>
      <c r="C8" t="s">
        <v>19</v>
      </c>
      <c r="D8" t="s">
        <v>115</v>
      </c>
      <c r="E8" t="s">
        <v>116</v>
      </c>
      <c r="I8" s="12">
        <f xml:space="preserve"> 1 + SQRT(2)</f>
        <v>2.4142135623730949</v>
      </c>
      <c r="K8">
        <f xml:space="preserve"> I8 * I8</f>
        <v>5.8284271247461898</v>
      </c>
      <c r="L8">
        <f xml:space="preserve"> I8 * I8 * I8</f>
        <v>14.071067811865474</v>
      </c>
      <c r="M8">
        <f xml:space="preserve"> I8 * I8 * I8 * I8</f>
        <v>33.970562748477136</v>
      </c>
      <c r="N8">
        <f xml:space="preserve"> I8 * I8 * I8 * I8 * I8</f>
        <v>82.012193308819747</v>
      </c>
      <c r="O8">
        <f xml:space="preserve"> I8 * I8 * I8 * I8 * I8 * I8</f>
        <v>197.99494936611663</v>
      </c>
      <c r="P8">
        <f xml:space="preserve"> I8 * I8 * I8 * I8 * I8 * I8 * I8</f>
        <v>478.002092041053</v>
      </c>
      <c r="Q8">
        <f xml:space="preserve"> I8 * I8 * I8 * I8 * I8 * I8 * I8 * I8</f>
        <v>1153.9991334482227</v>
      </c>
      <c r="R8">
        <f xml:space="preserve"> I8 * I8 * I8 * I8 * I8 * I8 * I8 * I8 * I8</f>
        <v>2786.0003589374983</v>
      </c>
      <c r="S8">
        <f xml:space="preserve"> I8 * I8 * I8 * I8 * I8 * I8 * I8 * I8 * I8 * I8</f>
        <v>6725.9998513232185</v>
      </c>
      <c r="T8">
        <f xml:space="preserve"> 2 * I8</f>
        <v>4.8284271247461898</v>
      </c>
      <c r="U8">
        <f xml:space="preserve"> 3 * I8</f>
        <v>7.2426406871192848</v>
      </c>
      <c r="V8">
        <f xml:space="preserve"> 4 * I8</f>
        <v>9.6568542494923797</v>
      </c>
      <c r="W8">
        <f xml:space="preserve"> 5 * I8</f>
        <v>12.071067811865476</v>
      </c>
      <c r="X8">
        <f xml:space="preserve"> 6 * I8</f>
        <v>14.48528137423857</v>
      </c>
      <c r="Y8">
        <f xml:space="preserve"> 7 * I8</f>
        <v>16.899494936611664</v>
      </c>
      <c r="Z8">
        <f xml:space="preserve"> 8 * I8</f>
        <v>19.313708498984759</v>
      </c>
      <c r="AA8">
        <f xml:space="preserve"> 9 * I8</f>
        <v>21.727922061357855</v>
      </c>
      <c r="AC8">
        <f xml:space="preserve"> I8 / 2</f>
        <v>1.2071067811865475</v>
      </c>
      <c r="AD8">
        <f xml:space="preserve"> I8 / 3</f>
        <v>0.80473785412436494</v>
      </c>
      <c r="AE8">
        <f xml:space="preserve"> I8 / 4</f>
        <v>0.60355339059327373</v>
      </c>
      <c r="AF8">
        <f xml:space="preserve"> I8 / 5</f>
        <v>0.48284271247461896</v>
      </c>
      <c r="AG8">
        <f xml:space="preserve"> I8 / 6</f>
        <v>0.40236892706218247</v>
      </c>
      <c r="AH8">
        <f xml:space="preserve"> I8 / 7</f>
        <v>0.34488765176758501</v>
      </c>
      <c r="AI8">
        <f xml:space="preserve"> I8 / 8</f>
        <v>0.30177669529663687</v>
      </c>
      <c r="AJ8">
        <f xml:space="preserve"> I8 / 9</f>
        <v>0.26824595137478835</v>
      </c>
      <c r="AL8">
        <f xml:space="preserve"> 1 / I8</f>
        <v>0.41421356237309509</v>
      </c>
      <c r="AM8">
        <f xml:space="preserve"> 2 / I8</f>
        <v>0.82842712474619018</v>
      </c>
      <c r="AN8">
        <f xml:space="preserve"> 3 / I8</f>
        <v>1.2426406871192852</v>
      </c>
      <c r="AO8">
        <f xml:space="preserve"> 4 / I8</f>
        <v>1.6568542494923804</v>
      </c>
      <c r="AP8">
        <f xml:space="preserve"> 5 / I8</f>
        <v>2.0710678118654755</v>
      </c>
      <c r="AQ8">
        <f xml:space="preserve"> 6 / I8</f>
        <v>2.4852813742385704</v>
      </c>
      <c r="AR8">
        <f xml:space="preserve"> 7 / I8</f>
        <v>2.8994949366116654</v>
      </c>
      <c r="AS8">
        <f xml:space="preserve"> 8 / I8</f>
        <v>3.3137084989847607</v>
      </c>
      <c r="AT8">
        <f xml:space="preserve"> 9 / I8</f>
        <v>3.7279220613578556</v>
      </c>
      <c r="AV8">
        <f xml:space="preserve"> I8*PI()</f>
        <v>7.5844755917481592</v>
      </c>
      <c r="AW8">
        <f xml:space="preserve"> I8 * ((1+SQRT(5))/2)</f>
        <v>3.9062796000206319</v>
      </c>
      <c r="AX8">
        <f xml:space="preserve"> I8 / PI()</f>
        <v>0.76846804426234372</v>
      </c>
      <c r="AY8">
        <f xml:space="preserve"> I8 / ((1+SQRT(5))/2)</f>
        <v>1.4920660376475368</v>
      </c>
      <c r="AZ8">
        <f xml:space="preserve"> PI() / I8</f>
        <v>1.301290284568573</v>
      </c>
      <c r="BA8">
        <f xml:space="preserve">  ((1+SQRT(5))/2) / I8</f>
        <v>0.67021162252084243</v>
      </c>
    </row>
    <row r="9" spans="1:53">
      <c r="A9" s="12">
        <v>2.4140000000000001</v>
      </c>
      <c r="I9" s="12">
        <v>2.4140000000000001</v>
      </c>
      <c r="K9">
        <f xml:space="preserve"> I9 * I9</f>
        <v>5.8273960000000011</v>
      </c>
      <c r="L9">
        <f xml:space="preserve"> I9 * I9 * I9</f>
        <v>14.067333944000003</v>
      </c>
      <c r="M9">
        <f xml:space="preserve"> I9 * I9 * I9 * I9</f>
        <v>33.958544140816009</v>
      </c>
      <c r="N9">
        <f xml:space="preserve"> I9 * I9 * I9 * I9 * I9</f>
        <v>81.975925555929848</v>
      </c>
      <c r="O9">
        <f xml:space="preserve"> I9 * I9 * I9 * I9 * I9 * I9</f>
        <v>197.88988429201467</v>
      </c>
      <c r="P9">
        <f xml:space="preserve"> I9 * I9 * I9 * I9 * I9 * I9 * I9</f>
        <v>477.70618068092347</v>
      </c>
      <c r="Q9">
        <f xml:space="preserve"> I9 * I9 * I9 * I9 * I9 * I9 * I9 * I9</f>
        <v>1153.1827201637493</v>
      </c>
      <c r="R9">
        <f xml:space="preserve"> I9 * I9 * I9 * I9 * I9 * I9 * I9 * I9 * I9</f>
        <v>2783.7830864752909</v>
      </c>
      <c r="S9">
        <f xml:space="preserve"> I9 * I9 * I9 * I9 * I9 * I9 * I9 * I9 * I9 * I9</f>
        <v>6720.052370751353</v>
      </c>
      <c r="T9">
        <f xml:space="preserve"> 2 * I9</f>
        <v>4.8280000000000003</v>
      </c>
      <c r="U9">
        <f xml:space="preserve"> 3 * I9</f>
        <v>7.2420000000000009</v>
      </c>
      <c r="V9">
        <f xml:space="preserve"> 4 * I9</f>
        <v>9.6560000000000006</v>
      </c>
      <c r="W9">
        <f xml:space="preserve"> 5 * I9</f>
        <v>12.07</v>
      </c>
      <c r="X9">
        <f xml:space="preserve"> 6 * I9</f>
        <v>14.484000000000002</v>
      </c>
      <c r="Y9">
        <f xml:space="preserve"> 7 * I9</f>
        <v>16.898</v>
      </c>
      <c r="Z9">
        <f xml:space="preserve"> 8 * I9</f>
        <v>19.312000000000001</v>
      </c>
      <c r="AA9">
        <f xml:space="preserve"> 9 * I9</f>
        <v>21.726000000000003</v>
      </c>
      <c r="AC9">
        <f xml:space="preserve"> I9 / 2</f>
        <v>1.2070000000000001</v>
      </c>
      <c r="AD9">
        <f xml:space="preserve"> I9 / 3</f>
        <v>0.80466666666666675</v>
      </c>
      <c r="AE9">
        <f xml:space="preserve"> I9 / 4</f>
        <v>0.60350000000000004</v>
      </c>
      <c r="AF9">
        <f xml:space="preserve"> I9 / 5</f>
        <v>0.48280000000000001</v>
      </c>
      <c r="AG9">
        <f xml:space="preserve"> I9 / 6</f>
        <v>0.40233333333333338</v>
      </c>
      <c r="AH9">
        <f xml:space="preserve"> I9 / 7</f>
        <v>0.34485714285714286</v>
      </c>
      <c r="AI9">
        <f xml:space="preserve"> I9 / 8</f>
        <v>0.30175000000000002</v>
      </c>
      <c r="AJ9">
        <f xml:space="preserve"> I9 / 9</f>
        <v>0.26822222222222225</v>
      </c>
      <c r="AL9">
        <f xml:space="preserve"> 1 / I9</f>
        <v>0.41425020712510352</v>
      </c>
      <c r="AM9">
        <f xml:space="preserve"> 2 / I9</f>
        <v>0.82850041425020704</v>
      </c>
      <c r="AN9">
        <f xml:space="preserve"> 3 / I9</f>
        <v>1.2427506213753106</v>
      </c>
      <c r="AO9">
        <f xml:space="preserve"> 4 / I9</f>
        <v>1.6570008285004141</v>
      </c>
      <c r="AP9">
        <f xml:space="preserve"> 5 / I9</f>
        <v>2.0712510356255178</v>
      </c>
      <c r="AQ9">
        <f xml:space="preserve"> 6 / I9</f>
        <v>2.4855012427506211</v>
      </c>
      <c r="AR9">
        <f xml:space="preserve"> 7 / I9</f>
        <v>2.8997514498757249</v>
      </c>
      <c r="AS9">
        <f xml:space="preserve"> 8 / I9</f>
        <v>3.3140016570008282</v>
      </c>
      <c r="AT9">
        <f xml:space="preserve"> 9 / I9</f>
        <v>3.7282518641259319</v>
      </c>
      <c r="AV9">
        <f xml:space="preserve"> I9*PI()</f>
        <v>7.5838046657657614</v>
      </c>
      <c r="AW9">
        <f xml:space="preserve"> I9 * ((1+SQRT(5))/2)</f>
        <v>3.9059340488422465</v>
      </c>
      <c r="AX9">
        <f xml:space="preserve"> I9 / PI()</f>
        <v>0.76840006524767079</v>
      </c>
      <c r="AY9">
        <f xml:space="preserve"> I9 / ((1+SQRT(5))/2)</f>
        <v>1.4919340488422461</v>
      </c>
      <c r="AZ9">
        <f xml:space="preserve"> PI() / I9</f>
        <v>1.3014054074522754</v>
      </c>
      <c r="BA9">
        <f xml:space="preserve">  ((1+SQRT(5))/2) / I9</f>
        <v>0.67027091497510138</v>
      </c>
    </row>
    <row r="10" spans="1:53">
      <c r="A10" s="12">
        <v>2.7182818284590402</v>
      </c>
      <c r="B10" t="s">
        <v>3</v>
      </c>
      <c r="C10" s="3" t="s">
        <v>58</v>
      </c>
      <c r="D10" t="s">
        <v>3</v>
      </c>
      <c r="E10" t="s">
        <v>61</v>
      </c>
      <c r="F10" s="3" t="s">
        <v>59</v>
      </c>
      <c r="I10" s="12">
        <v>2.7182818284590402</v>
      </c>
      <c r="K10">
        <f xml:space="preserve"> I10 * I10</f>
        <v>7.3890560989306229</v>
      </c>
      <c r="L10">
        <f xml:space="preserve"> I10 * I10 * I10</f>
        <v>20.085536923187558</v>
      </c>
      <c r="M10">
        <f xml:space="preserve"> I10 * I10 * I10 * I10</f>
        <v>54.598150033143838</v>
      </c>
      <c r="N10">
        <f xml:space="preserve"> I10 * I10 * I10 * I10 * I10</f>
        <v>148.41315910257524</v>
      </c>
      <c r="O10">
        <f xml:space="preserve"> I10 * I10 * I10 * I10 * I10 * I10</f>
        <v>403.42879349273068</v>
      </c>
      <c r="P10">
        <f xml:space="preserve"> I10 * I10 * I10 * I10 * I10 * I10 * I10</f>
        <v>1096.6331584284444</v>
      </c>
      <c r="Q10">
        <f xml:space="preserve"> I10 * I10 * I10 * I10 * I10 * I10 * I10 * I10</f>
        <v>2980.9579870416842</v>
      </c>
      <c r="R10">
        <f xml:space="preserve"> I10 * I10 * I10 * I10 * I10 * I10 * I10 * I10 * I10</f>
        <v>8103.0839275752496</v>
      </c>
      <c r="S10">
        <f xml:space="preserve"> I10 * I10 * I10 * I10 * I10 * I10 * I10 * I10 * I10 * I10</f>
        <v>22026.46579480631</v>
      </c>
      <c r="T10">
        <f xml:space="preserve"> 2 * I10</f>
        <v>5.4365636569180804</v>
      </c>
      <c r="U10">
        <f xml:space="preserve"> 3 * I10</f>
        <v>8.1548454853771197</v>
      </c>
      <c r="V10">
        <f xml:space="preserve"> 4 * I10</f>
        <v>10.873127313836161</v>
      </c>
      <c r="W10">
        <f xml:space="preserve"> 5 * I10</f>
        <v>13.591409142295202</v>
      </c>
      <c r="X10">
        <f xml:space="preserve"> 6 * I10</f>
        <v>16.309690970754239</v>
      </c>
      <c r="Y10">
        <f xml:space="preserve"> 7 * I10</f>
        <v>19.027972799213281</v>
      </c>
      <c r="Z10">
        <f xml:space="preserve"> 8 * I10</f>
        <v>21.746254627672322</v>
      </c>
      <c r="AA10">
        <f xml:space="preserve"> 9 * I10</f>
        <v>24.464536456131363</v>
      </c>
      <c r="AC10">
        <f xml:space="preserve"> I10 / 2</f>
        <v>1.3591409142295201</v>
      </c>
      <c r="AD10">
        <f xml:space="preserve"> I10 / 3</f>
        <v>0.90609394281968003</v>
      </c>
      <c r="AE10">
        <f xml:space="preserve"> I10 / 4</f>
        <v>0.67957045711476005</v>
      </c>
      <c r="AF10">
        <f xml:space="preserve"> I10 / 5</f>
        <v>0.54365636569180809</v>
      </c>
      <c r="AG10">
        <f xml:space="preserve"> I10 / 6</f>
        <v>0.45304697140984002</v>
      </c>
      <c r="AH10">
        <f xml:space="preserve"> I10 / 7</f>
        <v>0.3883259754941486</v>
      </c>
      <c r="AI10">
        <f xml:space="preserve"> I10 / 8</f>
        <v>0.33978522855738003</v>
      </c>
      <c r="AJ10">
        <f xml:space="preserve"> I10 / 9</f>
        <v>0.30203131427322671</v>
      </c>
      <c r="AL10">
        <f xml:space="preserve"> 1 / I10</f>
        <v>0.367879441171443</v>
      </c>
      <c r="AM10">
        <f xml:space="preserve"> 2 / I10</f>
        <v>0.735758882342886</v>
      </c>
      <c r="AN10">
        <f xml:space="preserve"> 3 / I10</f>
        <v>1.103638323514329</v>
      </c>
      <c r="AO10">
        <f xml:space="preserve"> 4 / I10</f>
        <v>1.471517764685772</v>
      </c>
      <c r="AP10">
        <f xml:space="preserve"> 5 / I10</f>
        <v>1.839397205857215</v>
      </c>
      <c r="AQ10">
        <f xml:space="preserve"> 6 / I10</f>
        <v>2.207276647028658</v>
      </c>
      <c r="AR10">
        <f xml:space="preserve"> 7 / I10</f>
        <v>2.5751560882001012</v>
      </c>
      <c r="AS10">
        <f xml:space="preserve"> 8 / I10</f>
        <v>2.943035529371544</v>
      </c>
      <c r="AT10">
        <f xml:space="preserve"> 9 / I10</f>
        <v>3.3109149705429872</v>
      </c>
      <c r="AV10">
        <f xml:space="preserve"> I10*PI()</f>
        <v>8.5397342226735518</v>
      </c>
      <c r="AW10">
        <f xml:space="preserve"> I10 * ((1+SQRT(5))/2)</f>
        <v>4.3982723894479383</v>
      </c>
      <c r="AX10">
        <f xml:space="preserve"> I10 / PI()</f>
        <v>0.86525597943226351</v>
      </c>
      <c r="AY10">
        <f xml:space="preserve"> I10 / ((1+SQRT(5))/2)</f>
        <v>1.6799905609888981</v>
      </c>
      <c r="AZ10">
        <f xml:space="preserve"> PI() / I10</f>
        <v>1.1557273497909237</v>
      </c>
      <c r="BA10">
        <f xml:space="preserve">  ((1+SQRT(5))/2) / I10</f>
        <v>0.59524143957771225</v>
      </c>
    </row>
    <row r="12" spans="1:53">
      <c r="A12" s="12">
        <v>0.57721566490153198</v>
      </c>
      <c r="B12" t="s">
        <v>63</v>
      </c>
      <c r="C12" t="s">
        <v>62</v>
      </c>
      <c r="D12" t="s">
        <v>64</v>
      </c>
      <c r="I12" s="12">
        <v>0.57721566490153198</v>
      </c>
      <c r="K12">
        <f xml:space="preserve"> I12 * I12</f>
        <v>0.33317792380771766</v>
      </c>
      <c r="L12">
        <f xml:space="preserve"> I12 * I12 * I12</f>
        <v>0.1923155168211837</v>
      </c>
      <c r="M12">
        <f xml:space="preserve"> I12 * I12 * I12 * I12</f>
        <v>0.1110075289128213</v>
      </c>
      <c r="N12">
        <f xml:space="preserve"> I12 * I12 * I12 * I12 * I12</f>
        <v>6.4075284610490182E-2</v>
      </c>
      <c r="O12">
        <f xml:space="preserve"> I12 * I12 * I12 * I12 * I12 * I12</f>
        <v>3.6985258010198988E-2</v>
      </c>
      <c r="P12">
        <f xml:space="preserve"> I12 * I12 * I12 * I12 * I12 * I12 * I12</f>
        <v>2.1348470293911719E-2</v>
      </c>
      <c r="Q12">
        <f xml:space="preserve"> I12 * I12 * I12 * I12 * I12 * I12 * I12 * I12</f>
        <v>1.2322671475330857E-2</v>
      </c>
      <c r="R12">
        <f xml:space="preserve"> I12 * I12 * I12 * I12 * I12 * I12 * I12 * I12 * I12</f>
        <v>7.1128390089962423E-3</v>
      </c>
      <c r="S12">
        <f xml:space="preserve"> I12 * I12 * I12 * I12 * I12 * I12 * I12 * I12 * I12 * I12</f>
        <v>4.1056420979153196E-3</v>
      </c>
      <c r="T12">
        <f xml:space="preserve"> 2 * I12</f>
        <v>1.154431329803064</v>
      </c>
      <c r="U12">
        <f xml:space="preserve"> 3 * I12</f>
        <v>1.731646994704596</v>
      </c>
      <c r="V12">
        <f xml:space="preserve"> 4 * I12</f>
        <v>2.3088626596061279</v>
      </c>
      <c r="W12">
        <f xml:space="preserve"> 5 * I12</f>
        <v>2.8860783245076598</v>
      </c>
      <c r="X12">
        <f xml:space="preserve"> 6 * I12</f>
        <v>3.4632939894091921</v>
      </c>
      <c r="Y12">
        <f xml:space="preserve"> 7 * I12</f>
        <v>4.040509654310724</v>
      </c>
      <c r="Z12">
        <f xml:space="preserve"> 8 * I12</f>
        <v>4.6177253192122558</v>
      </c>
      <c r="AA12">
        <f xml:space="preserve"> 9 * I12</f>
        <v>5.1949409841137877</v>
      </c>
      <c r="AC12">
        <f xml:space="preserve"> I12 / 2</f>
        <v>0.28860783245076599</v>
      </c>
      <c r="AD12">
        <f xml:space="preserve"> I12 / 3</f>
        <v>0.19240522163384399</v>
      </c>
      <c r="AE12">
        <f xml:space="preserve"> I12 / 4</f>
        <v>0.14430391622538299</v>
      </c>
      <c r="AF12">
        <f xml:space="preserve"> I12 / 5</f>
        <v>0.1154431329803064</v>
      </c>
      <c r="AG12">
        <f xml:space="preserve"> I12 / 6</f>
        <v>9.6202610816921996E-2</v>
      </c>
      <c r="AH12">
        <f xml:space="preserve"> I12 / 7</f>
        <v>8.2459380700218854E-2</v>
      </c>
      <c r="AI12">
        <f xml:space="preserve"> I12 / 8</f>
        <v>7.2151958112691497E-2</v>
      </c>
      <c r="AJ12">
        <f xml:space="preserve"> I12 / 9</f>
        <v>6.4135073877947993E-2</v>
      </c>
      <c r="AL12">
        <f xml:space="preserve"> 1 / I12</f>
        <v>1.7324547146006362</v>
      </c>
      <c r="AM12">
        <f xml:space="preserve"> 2 / I12</f>
        <v>3.4649094292012723</v>
      </c>
      <c r="AN12">
        <f xml:space="preserve"> 3 / I12</f>
        <v>5.1973641438019085</v>
      </c>
      <c r="AO12">
        <f xml:space="preserve"> 4 / I12</f>
        <v>6.9298188584025446</v>
      </c>
      <c r="AP12">
        <f xml:space="preserve"> 5 / I12</f>
        <v>8.6622735730031799</v>
      </c>
      <c r="AQ12">
        <f xml:space="preserve"> 6 / I12</f>
        <v>10.394728287603817</v>
      </c>
      <c r="AR12">
        <f xml:space="preserve"> 7 / I12</f>
        <v>12.127183002204452</v>
      </c>
      <c r="AS12">
        <f xml:space="preserve"> 8 / I12</f>
        <v>13.859637716805089</v>
      </c>
      <c r="AT12">
        <f xml:space="preserve"> 9 / I12</f>
        <v>15.592092431405725</v>
      </c>
      <c r="AV12">
        <f xml:space="preserve"> I12*PI()</f>
        <v>1.8133764923916007</v>
      </c>
      <c r="AW12">
        <f xml:space="preserve"> I12 * ((1+SQRT(5))/2)</f>
        <v>0.93395456464954851</v>
      </c>
      <c r="AX12">
        <f xml:space="preserve"> I12 / PI()</f>
        <v>0.1837334525983077</v>
      </c>
      <c r="AY12">
        <f xml:space="preserve"> I12 / ((1+SQRT(5))/2)</f>
        <v>0.35673889974801648</v>
      </c>
      <c r="AZ12">
        <f xml:space="preserve"> PI() / I12</f>
        <v>5.4426670040663598</v>
      </c>
      <c r="BA12">
        <f xml:space="preserve">  ((1+SQRT(5))/2) / I12</f>
        <v>2.8031706121938282</v>
      </c>
    </row>
    <row r="14" spans="1:53">
      <c r="A14" s="12">
        <f xml:space="preserve"> SQRT(2)</f>
        <v>1.4142135623730951</v>
      </c>
      <c r="B14" t="s">
        <v>75</v>
      </c>
      <c r="C14" t="s">
        <v>95</v>
      </c>
      <c r="D14" t="s">
        <v>77</v>
      </c>
      <c r="E14" t="s">
        <v>114</v>
      </c>
      <c r="I14" s="12">
        <f xml:space="preserve"> SQRT(2)</f>
        <v>1.4142135623730951</v>
      </c>
      <c r="K14">
        <f t="shared" ref="K14:K77" si="0" xml:space="preserve"> I14 * I14</f>
        <v>2.0000000000000004</v>
      </c>
      <c r="L14">
        <f t="shared" ref="L14:L77" si="1" xml:space="preserve"> I14 * I14 * I14</f>
        <v>2.8284271247461907</v>
      </c>
      <c r="M14">
        <f t="shared" ref="M14:M77" si="2" xml:space="preserve"> I14 * I14 * I14 * I14</f>
        <v>4.0000000000000009</v>
      </c>
      <c r="N14">
        <f t="shared" ref="N14:N77" si="3" xml:space="preserve"> I14 * I14 * I14 * I14 * I14</f>
        <v>5.6568542494923815</v>
      </c>
      <c r="O14">
        <f t="shared" ref="O14:O77" si="4" xml:space="preserve"> I14 * I14 * I14 * I14 * I14 * I14</f>
        <v>8.0000000000000018</v>
      </c>
      <c r="P14">
        <f t="shared" ref="P14:P77" si="5" xml:space="preserve"> I14 * I14 * I14 * I14 * I14 * I14 * I14</f>
        <v>11.313708498984763</v>
      </c>
      <c r="Q14">
        <f t="shared" ref="Q14:Q77" si="6" xml:space="preserve"> I14 * I14 * I14 * I14 * I14 * I14 * I14 * I14</f>
        <v>16.000000000000004</v>
      </c>
      <c r="R14">
        <f t="shared" ref="R14:R77" si="7" xml:space="preserve"> I14 * I14 * I14 * I14 * I14 * I14 * I14 * I14 * I14</f>
        <v>22.627416997969526</v>
      </c>
      <c r="S14">
        <f t="shared" ref="S14:S77" si="8" xml:space="preserve"> I14 * I14 * I14 * I14 * I14 * I14 * I14 * I14 * I14 * I14</f>
        <v>32.000000000000007</v>
      </c>
      <c r="T14">
        <f t="shared" ref="T14:T77" si="9" xml:space="preserve"> 2 * I14</f>
        <v>2.8284271247461903</v>
      </c>
      <c r="U14">
        <f t="shared" ref="U14:U77" si="10" xml:space="preserve"> 3 * I14</f>
        <v>4.2426406871192857</v>
      </c>
      <c r="V14">
        <f t="shared" ref="V14:V77" si="11" xml:space="preserve"> 4 * I14</f>
        <v>5.6568542494923806</v>
      </c>
      <c r="W14">
        <f t="shared" ref="W14:W77" si="12" xml:space="preserve"> 5 * I14</f>
        <v>7.0710678118654755</v>
      </c>
      <c r="X14">
        <f t="shared" ref="X14:X77" si="13" xml:space="preserve"> 6 * I14</f>
        <v>8.4852813742385713</v>
      </c>
      <c r="Y14">
        <f t="shared" ref="Y14:Y77" si="14" xml:space="preserve"> 7 * I14</f>
        <v>9.8994949366116654</v>
      </c>
      <c r="Z14">
        <f t="shared" ref="Z14:Z77" si="15" xml:space="preserve"> 8 * I14</f>
        <v>11.313708498984761</v>
      </c>
      <c r="AA14">
        <f t="shared" ref="AA14:AA77" si="16" xml:space="preserve"> 9 * I14</f>
        <v>12.727922061357857</v>
      </c>
      <c r="AC14">
        <f t="shared" ref="AC14:AC77" si="17" xml:space="preserve"> I14 / 2</f>
        <v>0.70710678118654757</v>
      </c>
      <c r="AD14">
        <f t="shared" ref="AD14:AD77" si="18" xml:space="preserve"> I14 / 3</f>
        <v>0.47140452079103173</v>
      </c>
      <c r="AE14">
        <f t="shared" ref="AE14:AE77" si="19" xml:space="preserve"> I14 / 4</f>
        <v>0.35355339059327379</v>
      </c>
      <c r="AF14">
        <f t="shared" ref="AF14:AF77" si="20" xml:space="preserve"> I14 / 5</f>
        <v>0.28284271247461901</v>
      </c>
      <c r="AG14">
        <f t="shared" ref="AG14:AG77" si="21" xml:space="preserve"> I14 / 6</f>
        <v>0.23570226039551587</v>
      </c>
      <c r="AH14">
        <f t="shared" ref="AH14:AH77" si="22" xml:space="preserve"> I14 / 7</f>
        <v>0.20203050891044216</v>
      </c>
      <c r="AI14">
        <f t="shared" ref="AI14:AI77" si="23" xml:space="preserve"> I14 / 8</f>
        <v>0.17677669529663689</v>
      </c>
      <c r="AJ14">
        <f t="shared" ref="AJ14:AJ77" si="24" xml:space="preserve"> I14 / 9</f>
        <v>0.15713484026367724</v>
      </c>
      <c r="AL14">
        <f t="shared" ref="AL14:AL77" si="25" xml:space="preserve"> 1 / I14</f>
        <v>0.70710678118654746</v>
      </c>
      <c r="AM14">
        <f t="shared" ref="AM14:AM77" si="26" xml:space="preserve"> 2 / I14</f>
        <v>1.4142135623730949</v>
      </c>
      <c r="AN14">
        <f t="shared" ref="AN14:AN77" si="27" xml:space="preserve"> 3 / I14</f>
        <v>2.1213203435596424</v>
      </c>
      <c r="AO14">
        <f t="shared" ref="AO14:AO77" si="28" xml:space="preserve"> 4 / I14</f>
        <v>2.8284271247461898</v>
      </c>
      <c r="AP14">
        <f t="shared" ref="AP14:AP77" si="29" xml:space="preserve"> 5 / I14</f>
        <v>3.5355339059327373</v>
      </c>
      <c r="AQ14">
        <f t="shared" ref="AQ14:AQ77" si="30" xml:space="preserve"> 6 / I14</f>
        <v>4.2426406871192848</v>
      </c>
      <c r="AR14">
        <f t="shared" ref="AR14:AR77" si="31" xml:space="preserve"> 7 / I14</f>
        <v>4.9497474683058327</v>
      </c>
      <c r="AS14">
        <f t="shared" ref="AS14:AS77" si="32" xml:space="preserve"> 8 / I14</f>
        <v>5.6568542494923797</v>
      </c>
      <c r="AT14">
        <f t="shared" ref="AT14:AT77" si="33" xml:space="preserve"> 9 / I14</f>
        <v>6.3639610306789276</v>
      </c>
      <c r="AV14">
        <f xml:space="preserve"> I14*PI()</f>
        <v>4.4428829381583661</v>
      </c>
      <c r="AW14">
        <f xml:space="preserve"> I14 * ((1+SQRT(5))/2)</f>
        <v>2.2882456112707374</v>
      </c>
      <c r="AX14">
        <f xml:space="preserve"> I14 / PI()</f>
        <v>0.45015815807855308</v>
      </c>
      <c r="AY14">
        <f xml:space="preserve"> I14 / ((1+SQRT(5))/2)</f>
        <v>0.87403204889764219</v>
      </c>
      <c r="AZ14">
        <f xml:space="preserve"> PI() / I14</f>
        <v>2.2214414690791831</v>
      </c>
      <c r="BA14">
        <f xml:space="preserve">  ((1+SQRT(5))/2) / I14</f>
        <v>1.1441228056353685</v>
      </c>
    </row>
    <row r="15" spans="1:53">
      <c r="A15" s="12">
        <f xml:space="preserve"> SQRT(3)</f>
        <v>1.7320508075688772</v>
      </c>
      <c r="B15" t="s">
        <v>79</v>
      </c>
      <c r="C15" t="s">
        <v>96</v>
      </c>
      <c r="I15" s="12">
        <f xml:space="preserve"> SQRT(3)</f>
        <v>1.7320508075688772</v>
      </c>
      <c r="K15">
        <f t="shared" si="0"/>
        <v>2.9999999999999996</v>
      </c>
      <c r="L15">
        <f t="shared" si="1"/>
        <v>5.1961524227066311</v>
      </c>
      <c r="M15">
        <f t="shared" si="2"/>
        <v>8.9999999999999982</v>
      </c>
      <c r="N15">
        <f t="shared" si="3"/>
        <v>15.588457268119893</v>
      </c>
      <c r="O15">
        <f t="shared" si="4"/>
        <v>26.999999999999993</v>
      </c>
      <c r="P15">
        <f t="shared" si="5"/>
        <v>46.765371804359674</v>
      </c>
      <c r="Q15">
        <f t="shared" si="6"/>
        <v>80.999999999999972</v>
      </c>
      <c r="R15">
        <f t="shared" si="7"/>
        <v>140.29611541307901</v>
      </c>
      <c r="S15">
        <f t="shared" si="8"/>
        <v>242.99999999999989</v>
      </c>
      <c r="T15">
        <f t="shared" si="9"/>
        <v>3.4641016151377544</v>
      </c>
      <c r="U15">
        <f t="shared" si="10"/>
        <v>5.196152422706632</v>
      </c>
      <c r="V15">
        <f t="shared" si="11"/>
        <v>6.9282032302755088</v>
      </c>
      <c r="W15">
        <f t="shared" si="12"/>
        <v>8.6602540378443855</v>
      </c>
      <c r="X15">
        <f t="shared" si="13"/>
        <v>10.392304845413264</v>
      </c>
      <c r="Y15">
        <f t="shared" si="14"/>
        <v>12.124355652982141</v>
      </c>
      <c r="Z15">
        <f t="shared" si="15"/>
        <v>13.856406460551018</v>
      </c>
      <c r="AA15">
        <f t="shared" si="16"/>
        <v>15.588457268119894</v>
      </c>
      <c r="AC15">
        <f t="shared" si="17"/>
        <v>0.8660254037844386</v>
      </c>
      <c r="AD15">
        <f t="shared" si="18"/>
        <v>0.57735026918962573</v>
      </c>
      <c r="AE15">
        <f t="shared" si="19"/>
        <v>0.4330127018922193</v>
      </c>
      <c r="AF15">
        <f t="shared" si="20"/>
        <v>0.34641016151377546</v>
      </c>
      <c r="AG15">
        <f t="shared" si="21"/>
        <v>0.28867513459481287</v>
      </c>
      <c r="AH15">
        <f t="shared" si="22"/>
        <v>0.24743582965269675</v>
      </c>
      <c r="AI15">
        <f t="shared" si="23"/>
        <v>0.21650635094610965</v>
      </c>
      <c r="AJ15">
        <f t="shared" si="24"/>
        <v>0.19245008972987523</v>
      </c>
      <c r="AL15">
        <f t="shared" si="25"/>
        <v>0.57735026918962584</v>
      </c>
      <c r="AM15">
        <f t="shared" si="26"/>
        <v>1.1547005383792517</v>
      </c>
      <c r="AN15">
        <f t="shared" si="27"/>
        <v>1.7320508075688774</v>
      </c>
      <c r="AO15">
        <f t="shared" si="28"/>
        <v>2.3094010767585034</v>
      </c>
      <c r="AP15">
        <f t="shared" si="29"/>
        <v>2.8867513459481291</v>
      </c>
      <c r="AQ15">
        <f t="shared" si="30"/>
        <v>3.4641016151377548</v>
      </c>
      <c r="AR15">
        <f t="shared" si="31"/>
        <v>4.0414518843273806</v>
      </c>
      <c r="AS15">
        <f t="shared" si="32"/>
        <v>4.6188021535170067</v>
      </c>
      <c r="AT15">
        <f t="shared" si="33"/>
        <v>5.196152422706632</v>
      </c>
      <c r="AV15">
        <f xml:space="preserve"> I15*PI()</f>
        <v>5.4413980927026531</v>
      </c>
      <c r="AW15">
        <f xml:space="preserve"> I15 * ((1+SQRT(5))/2)</f>
        <v>2.8025170768881469</v>
      </c>
      <c r="AX15">
        <f xml:space="preserve"> I15 / PI()</f>
        <v>0.55132889542179209</v>
      </c>
      <c r="AY15">
        <f xml:space="preserve"> I15 / ((1+SQRT(5))/2)</f>
        <v>1.0704662693192697</v>
      </c>
      <c r="AZ15">
        <f xml:space="preserve"> PI() / I15</f>
        <v>1.8137993642342178</v>
      </c>
      <c r="BA15">
        <f xml:space="preserve">  ((1+SQRT(5))/2) / I15</f>
        <v>0.93417235896271578</v>
      </c>
    </row>
    <row r="16" spans="1:53">
      <c r="A16" s="12">
        <f xml:space="preserve"> SQRT(5)</f>
        <v>2.2360679774997898</v>
      </c>
      <c r="B16" t="s">
        <v>76</v>
      </c>
      <c r="C16" t="s">
        <v>97</v>
      </c>
      <c r="I16" s="12">
        <f xml:space="preserve"> SQRT(5)</f>
        <v>2.2360679774997898</v>
      </c>
      <c r="K16">
        <f t="shared" si="0"/>
        <v>5.0000000000000009</v>
      </c>
      <c r="L16">
        <f t="shared" si="1"/>
        <v>11.180339887498951</v>
      </c>
      <c r="M16">
        <f t="shared" si="2"/>
        <v>25.000000000000007</v>
      </c>
      <c r="N16">
        <f t="shared" si="3"/>
        <v>55.901699437494763</v>
      </c>
      <c r="O16">
        <f t="shared" si="4"/>
        <v>125.00000000000006</v>
      </c>
      <c r="P16">
        <f t="shared" si="5"/>
        <v>279.50849718747384</v>
      </c>
      <c r="Q16">
        <f t="shared" si="6"/>
        <v>625.00000000000034</v>
      </c>
      <c r="R16">
        <f t="shared" si="7"/>
        <v>1397.5424859373693</v>
      </c>
      <c r="S16">
        <f t="shared" si="8"/>
        <v>3125.0000000000018</v>
      </c>
      <c r="T16">
        <f t="shared" si="9"/>
        <v>4.4721359549995796</v>
      </c>
      <c r="U16">
        <f t="shared" si="10"/>
        <v>6.7082039324993694</v>
      </c>
      <c r="V16">
        <f t="shared" si="11"/>
        <v>8.9442719099991592</v>
      </c>
      <c r="W16">
        <f t="shared" si="12"/>
        <v>11.180339887498949</v>
      </c>
      <c r="X16">
        <f t="shared" si="13"/>
        <v>13.416407864998739</v>
      </c>
      <c r="Y16">
        <f t="shared" si="14"/>
        <v>15.652475842498529</v>
      </c>
      <c r="Z16">
        <f t="shared" si="15"/>
        <v>17.888543819998318</v>
      </c>
      <c r="AA16">
        <f t="shared" si="16"/>
        <v>20.124611797498108</v>
      </c>
      <c r="AC16">
        <f t="shared" si="17"/>
        <v>1.1180339887498949</v>
      </c>
      <c r="AD16">
        <f t="shared" si="18"/>
        <v>0.7453559924999299</v>
      </c>
      <c r="AE16">
        <f t="shared" si="19"/>
        <v>0.55901699437494745</v>
      </c>
      <c r="AF16">
        <f t="shared" si="20"/>
        <v>0.44721359549995798</v>
      </c>
      <c r="AG16">
        <f t="shared" si="21"/>
        <v>0.37267799624996495</v>
      </c>
      <c r="AH16">
        <f t="shared" si="22"/>
        <v>0.31943828249996997</v>
      </c>
      <c r="AI16">
        <f t="shared" si="23"/>
        <v>0.27950849718747373</v>
      </c>
      <c r="AJ16">
        <f t="shared" si="24"/>
        <v>0.24845199749997665</v>
      </c>
      <c r="AL16">
        <f t="shared" si="25"/>
        <v>0.44721359549995793</v>
      </c>
      <c r="AM16">
        <f t="shared" si="26"/>
        <v>0.89442719099991586</v>
      </c>
      <c r="AN16">
        <f t="shared" si="27"/>
        <v>1.3416407864998738</v>
      </c>
      <c r="AO16">
        <f t="shared" si="28"/>
        <v>1.7888543819998317</v>
      </c>
      <c r="AP16">
        <f t="shared" si="29"/>
        <v>2.2360679774997898</v>
      </c>
      <c r="AQ16">
        <f t="shared" si="30"/>
        <v>2.6832815729997477</v>
      </c>
      <c r="AR16">
        <f t="shared" si="31"/>
        <v>3.1304951684997055</v>
      </c>
      <c r="AS16">
        <f t="shared" si="32"/>
        <v>3.5777087639996634</v>
      </c>
      <c r="AT16">
        <f t="shared" si="33"/>
        <v>4.0249223594996213</v>
      </c>
      <c r="AV16">
        <f xml:space="preserve"> I16*PI()</f>
        <v>7.0248147310407267</v>
      </c>
      <c r="AW16">
        <f xml:space="preserve"> I16 * ((1+SQRT(5))/2)</f>
        <v>3.6180339887498953</v>
      </c>
      <c r="AX16">
        <f xml:space="preserve"> I16 / PI()</f>
        <v>0.71176254341717715</v>
      </c>
      <c r="AY16">
        <f xml:space="preserve"> I16 / ((1+SQRT(5))/2)</f>
        <v>1.3819660112501051</v>
      </c>
      <c r="AZ16">
        <f xml:space="preserve"> PI() / I16</f>
        <v>1.4049629462081452</v>
      </c>
      <c r="BA16">
        <f xml:space="preserve">  ((1+SQRT(5))/2) / I16</f>
        <v>0.72360679774997894</v>
      </c>
    </row>
    <row r="17" spans="1:53">
      <c r="A17" s="12">
        <f xml:space="preserve"> SQRT(6)</f>
        <v>2.4494897427831779</v>
      </c>
      <c r="B17" t="s">
        <v>80</v>
      </c>
      <c r="C17" t="s">
        <v>98</v>
      </c>
      <c r="I17" s="12">
        <f xml:space="preserve"> SQRT(6)</f>
        <v>2.4494897427831779</v>
      </c>
      <c r="K17">
        <f t="shared" ref="K17:K24" si="34" xml:space="preserve"> I17 * I17</f>
        <v>5.9999999999999991</v>
      </c>
      <c r="L17">
        <f t="shared" ref="L17:L24" si="35" xml:space="preserve"> I17 * I17 * I17</f>
        <v>14.696938456699066</v>
      </c>
      <c r="M17">
        <f t="shared" ref="M17:M24" si="36" xml:space="preserve"> I17 * I17 * I17 * I17</f>
        <v>35.999999999999986</v>
      </c>
      <c r="N17">
        <f t="shared" ref="N17:N24" si="37" xml:space="preserve"> I17 * I17 * I17 * I17 * I17</f>
        <v>88.181630740194365</v>
      </c>
      <c r="O17">
        <f t="shared" ref="O17:O24" si="38" xml:space="preserve"> I17 * I17 * I17 * I17 * I17 * I17</f>
        <v>215.99999999999986</v>
      </c>
      <c r="P17">
        <f t="shared" ref="P17:P24" si="39" xml:space="preserve"> I17 * I17 * I17 * I17 * I17 * I17 * I17</f>
        <v>529.0897844411661</v>
      </c>
      <c r="Q17">
        <f t="shared" ref="Q17:Q24" si="40" xml:space="preserve"> I17 * I17 * I17 * I17 * I17 * I17 * I17 * I17</f>
        <v>1295.9999999999991</v>
      </c>
      <c r="R17">
        <f t="shared" ref="R17:R24" si="41" xml:space="preserve"> I17 * I17 * I17 * I17 * I17 * I17 * I17 * I17 * I17</f>
        <v>3174.5387066469962</v>
      </c>
      <c r="S17">
        <f t="shared" ref="S17:S24" si="42" xml:space="preserve"> I17 * I17 * I17 * I17 * I17 * I17 * I17 * I17 * I17 * I17</f>
        <v>7775.9999999999927</v>
      </c>
      <c r="T17">
        <f t="shared" ref="T17:T24" si="43" xml:space="preserve"> 2 * I17</f>
        <v>4.8989794855663558</v>
      </c>
      <c r="U17">
        <f t="shared" ref="U17:U24" si="44" xml:space="preserve"> 3 * I17</f>
        <v>7.3484692283495336</v>
      </c>
      <c r="V17">
        <f t="shared" ref="V17:V24" si="45" xml:space="preserve"> 4 * I17</f>
        <v>9.7979589711327115</v>
      </c>
      <c r="W17">
        <f t="shared" ref="W17:W24" si="46" xml:space="preserve"> 5 * I17</f>
        <v>12.24744871391589</v>
      </c>
      <c r="X17">
        <f t="shared" ref="X17:X24" si="47" xml:space="preserve"> 6 * I17</f>
        <v>14.696938456699067</v>
      </c>
      <c r="Y17">
        <f t="shared" ref="Y17:Y24" si="48" xml:space="preserve"> 7 * I17</f>
        <v>17.146428199482244</v>
      </c>
      <c r="Z17">
        <f t="shared" ref="Z17:Z24" si="49" xml:space="preserve"> 8 * I17</f>
        <v>19.595917942265423</v>
      </c>
      <c r="AA17">
        <f t="shared" ref="AA17:AA24" si="50" xml:space="preserve"> 9 * I17</f>
        <v>22.045407685048602</v>
      </c>
      <c r="AC17">
        <f t="shared" ref="AC17:AC24" si="51" xml:space="preserve"> I17 / 2</f>
        <v>1.2247448713915889</v>
      </c>
      <c r="AD17">
        <f t="shared" ref="AD17:AD24" si="52" xml:space="preserve"> I17 / 3</f>
        <v>0.81649658092772592</v>
      </c>
      <c r="AE17">
        <f t="shared" ref="AE17:AE24" si="53" xml:space="preserve"> I17 / 4</f>
        <v>0.61237243569579447</v>
      </c>
      <c r="AF17">
        <f t="shared" ref="AF17:AF24" si="54" xml:space="preserve"> I17 / 5</f>
        <v>0.4898979485566356</v>
      </c>
      <c r="AG17">
        <f t="shared" ref="AG17:AG24" si="55" xml:space="preserve"> I17 / 6</f>
        <v>0.40824829046386296</v>
      </c>
      <c r="AH17">
        <f t="shared" ref="AH17:AH24" si="56" xml:space="preserve"> I17 / 7</f>
        <v>0.34992710611188255</v>
      </c>
      <c r="AI17">
        <f t="shared" ref="AI17:AI24" si="57" xml:space="preserve"> I17 / 8</f>
        <v>0.30618621784789724</v>
      </c>
      <c r="AJ17">
        <f t="shared" ref="AJ17:AJ24" si="58" xml:space="preserve"> I17 / 9</f>
        <v>0.27216552697590868</v>
      </c>
      <c r="AL17">
        <f t="shared" ref="AL17:AL24" si="59" xml:space="preserve"> 1 / I17</f>
        <v>0.40824829046386307</v>
      </c>
      <c r="AM17">
        <f t="shared" ref="AM17:AM24" si="60" xml:space="preserve"> 2 / I17</f>
        <v>0.81649658092772615</v>
      </c>
      <c r="AN17">
        <f t="shared" ref="AN17:AN24" si="61" xml:space="preserve"> 3 / I17</f>
        <v>1.2247448713915892</v>
      </c>
      <c r="AO17">
        <f t="shared" ref="AO17:AO24" si="62" xml:space="preserve"> 4 / I17</f>
        <v>1.6329931618554523</v>
      </c>
      <c r="AP17">
        <f t="shared" ref="AP17:AP24" si="63" xml:space="preserve"> 5 / I17</f>
        <v>2.0412414523193152</v>
      </c>
      <c r="AQ17">
        <f t="shared" ref="AQ17:AQ24" si="64" xml:space="preserve"> 6 / I17</f>
        <v>2.4494897427831783</v>
      </c>
      <c r="AR17">
        <f t="shared" ref="AR17:AR24" si="65" xml:space="preserve"> 7 / I17</f>
        <v>2.8577380332470415</v>
      </c>
      <c r="AS17">
        <f t="shared" ref="AS17:AS24" si="66" xml:space="preserve"> 8 / I17</f>
        <v>3.2659863237109046</v>
      </c>
      <c r="AT17">
        <f t="shared" ref="AT17:AT24" si="67" xml:space="preserve"> 9 / I17</f>
        <v>3.6742346141747673</v>
      </c>
      <c r="AV17">
        <f t="shared" ref="AV17:AV24" si="68" xml:space="preserve"> I17*PI()</f>
        <v>7.6952989809711836</v>
      </c>
      <c r="AW17">
        <f t="shared" ref="AW17:AW24" si="69" xml:space="preserve"> I17 * ((1+SQRT(5))/2)</f>
        <v>3.9633576589174195</v>
      </c>
      <c r="AX17">
        <f t="shared" ref="AX17:AX24" si="70" xml:space="preserve"> I17 / PI()</f>
        <v>0.77969680123367602</v>
      </c>
      <c r="AY17">
        <f t="shared" ref="AY17:AY24" si="71" xml:space="preserve"> I17 / ((1+SQRT(5))/2)</f>
        <v>1.5138679161342414</v>
      </c>
      <c r="AZ17">
        <f t="shared" ref="AZ17:AZ24" si="72" xml:space="preserve"> PI() / I17</f>
        <v>1.2825498301618641</v>
      </c>
      <c r="BA17">
        <f t="shared" ref="BA17:BA24" si="73" xml:space="preserve">  ((1+SQRT(5))/2) / I17</f>
        <v>0.66055960981957007</v>
      </c>
    </row>
    <row r="18" spans="1:53">
      <c r="A18" s="12">
        <f xml:space="preserve"> SQRT(7)</f>
        <v>2.6457513110645907</v>
      </c>
      <c r="B18" t="s">
        <v>78</v>
      </c>
      <c r="C18" t="s">
        <v>99</v>
      </c>
      <c r="I18" s="12">
        <f xml:space="preserve"> SQRT(7)</f>
        <v>2.6457513110645907</v>
      </c>
      <c r="K18">
        <f t="shared" si="34"/>
        <v>7.0000000000000009</v>
      </c>
      <c r="L18">
        <f t="shared" si="35"/>
        <v>18.520259177452136</v>
      </c>
      <c r="M18">
        <f t="shared" si="36"/>
        <v>49.000000000000007</v>
      </c>
      <c r="N18">
        <f t="shared" si="37"/>
        <v>129.64181424216497</v>
      </c>
      <c r="O18">
        <f t="shared" si="38"/>
        <v>343.00000000000011</v>
      </c>
      <c r="P18">
        <f t="shared" si="39"/>
        <v>907.4926996951549</v>
      </c>
      <c r="Q18">
        <f t="shared" si="40"/>
        <v>2401.0000000000009</v>
      </c>
      <c r="R18">
        <f t="shared" si="41"/>
        <v>6352.4488978660847</v>
      </c>
      <c r="S18">
        <f t="shared" si="42"/>
        <v>16807.000000000007</v>
      </c>
      <c r="T18">
        <f t="shared" si="43"/>
        <v>5.2915026221291814</v>
      </c>
      <c r="U18">
        <f t="shared" si="44"/>
        <v>7.9372539331937721</v>
      </c>
      <c r="V18">
        <f t="shared" si="45"/>
        <v>10.583005244258363</v>
      </c>
      <c r="W18">
        <f t="shared" si="46"/>
        <v>13.228756555322953</v>
      </c>
      <c r="X18">
        <f t="shared" si="47"/>
        <v>15.874507866387544</v>
      </c>
      <c r="Y18">
        <f t="shared" si="48"/>
        <v>18.520259177452136</v>
      </c>
      <c r="Z18">
        <f t="shared" si="49"/>
        <v>21.166010488516726</v>
      </c>
      <c r="AA18">
        <f t="shared" si="50"/>
        <v>23.811761799581316</v>
      </c>
      <c r="AC18">
        <f t="shared" si="51"/>
        <v>1.3228756555322954</v>
      </c>
      <c r="AD18">
        <f t="shared" si="52"/>
        <v>0.88191710368819687</v>
      </c>
      <c r="AE18">
        <f t="shared" si="53"/>
        <v>0.66143782776614768</v>
      </c>
      <c r="AF18">
        <f t="shared" si="54"/>
        <v>0.52915026221291817</v>
      </c>
      <c r="AG18">
        <f t="shared" si="55"/>
        <v>0.44095855184409843</v>
      </c>
      <c r="AH18">
        <f t="shared" si="56"/>
        <v>0.37796447300922725</v>
      </c>
      <c r="AI18">
        <f t="shared" si="57"/>
        <v>0.33071891388307384</v>
      </c>
      <c r="AJ18">
        <f t="shared" si="58"/>
        <v>0.29397236789606562</v>
      </c>
      <c r="AL18">
        <f t="shared" si="59"/>
        <v>0.3779644730092272</v>
      </c>
      <c r="AM18">
        <f t="shared" si="60"/>
        <v>0.7559289460184544</v>
      </c>
      <c r="AN18">
        <f t="shared" si="61"/>
        <v>1.1338934190276817</v>
      </c>
      <c r="AO18">
        <f t="shared" si="62"/>
        <v>1.5118578920369088</v>
      </c>
      <c r="AP18">
        <f t="shared" si="63"/>
        <v>1.8898223650461361</v>
      </c>
      <c r="AQ18">
        <f t="shared" si="64"/>
        <v>2.2677868380553634</v>
      </c>
      <c r="AR18">
        <f t="shared" si="65"/>
        <v>2.6457513110645903</v>
      </c>
      <c r="AS18">
        <f t="shared" si="66"/>
        <v>3.0237157840738176</v>
      </c>
      <c r="AT18">
        <f t="shared" si="67"/>
        <v>3.4016802570830449</v>
      </c>
      <c r="AV18">
        <f t="shared" si="68"/>
        <v>8.3118728820660817</v>
      </c>
      <c r="AW18">
        <f t="shared" si="69"/>
        <v>4.2809155470821034</v>
      </c>
      <c r="AX18">
        <f t="shared" si="70"/>
        <v>0.84216879869558481</v>
      </c>
      <c r="AY18">
        <f t="shared" si="71"/>
        <v>1.6351642360175127</v>
      </c>
      <c r="AZ18">
        <f t="shared" si="72"/>
        <v>1.1874104117237259</v>
      </c>
      <c r="BA18">
        <f t="shared" si="73"/>
        <v>0.61155936386887189</v>
      </c>
    </row>
    <row r="19" spans="1:53">
      <c r="A19" s="12">
        <f xml:space="preserve"> SQRT(8)</f>
        <v>2.8284271247461903</v>
      </c>
      <c r="B19" t="s">
        <v>81</v>
      </c>
      <c r="C19" t="s">
        <v>100</v>
      </c>
      <c r="I19" s="12">
        <f xml:space="preserve"> SQRT(8)</f>
        <v>2.8284271247461903</v>
      </c>
      <c r="K19">
        <f t="shared" si="34"/>
        <v>8.0000000000000018</v>
      </c>
      <c r="L19">
        <f t="shared" si="35"/>
        <v>22.627416997969526</v>
      </c>
      <c r="M19">
        <f t="shared" si="36"/>
        <v>64.000000000000014</v>
      </c>
      <c r="N19">
        <f t="shared" si="37"/>
        <v>181.01933598375621</v>
      </c>
      <c r="O19">
        <f t="shared" si="38"/>
        <v>512.00000000000011</v>
      </c>
      <c r="P19">
        <f t="shared" si="39"/>
        <v>1448.1546878700497</v>
      </c>
      <c r="Q19">
        <f t="shared" si="40"/>
        <v>4096.0000000000009</v>
      </c>
      <c r="R19">
        <f t="shared" si="41"/>
        <v>11585.237502960397</v>
      </c>
      <c r="S19">
        <f t="shared" si="42"/>
        <v>32768.000000000007</v>
      </c>
      <c r="T19">
        <f t="shared" si="43"/>
        <v>5.6568542494923806</v>
      </c>
      <c r="U19">
        <f t="shared" si="44"/>
        <v>8.4852813742385713</v>
      </c>
      <c r="V19">
        <f t="shared" si="45"/>
        <v>11.313708498984761</v>
      </c>
      <c r="W19">
        <f t="shared" si="46"/>
        <v>14.142135623730951</v>
      </c>
      <c r="X19">
        <f t="shared" si="47"/>
        <v>16.970562748477143</v>
      </c>
      <c r="Y19">
        <f t="shared" si="48"/>
        <v>19.798989873223331</v>
      </c>
      <c r="Z19">
        <f t="shared" si="49"/>
        <v>22.627416997969522</v>
      </c>
      <c r="AA19">
        <f t="shared" si="50"/>
        <v>25.455844122715714</v>
      </c>
      <c r="AC19">
        <f t="shared" si="51"/>
        <v>1.4142135623730951</v>
      </c>
      <c r="AD19">
        <f t="shared" si="52"/>
        <v>0.94280904158206347</v>
      </c>
      <c r="AE19">
        <f t="shared" si="53"/>
        <v>0.70710678118654757</v>
      </c>
      <c r="AF19">
        <f t="shared" si="54"/>
        <v>0.56568542494923801</v>
      </c>
      <c r="AG19">
        <f t="shared" si="55"/>
        <v>0.47140452079103173</v>
      </c>
      <c r="AH19">
        <f t="shared" si="56"/>
        <v>0.40406101782088433</v>
      </c>
      <c r="AI19">
        <f t="shared" si="57"/>
        <v>0.35355339059327379</v>
      </c>
      <c r="AJ19">
        <f t="shared" si="58"/>
        <v>0.31426968052735449</v>
      </c>
      <c r="AL19">
        <f t="shared" si="59"/>
        <v>0.35355339059327373</v>
      </c>
      <c r="AM19">
        <f t="shared" si="60"/>
        <v>0.70710678118654746</v>
      </c>
      <c r="AN19">
        <f t="shared" si="61"/>
        <v>1.0606601717798212</v>
      </c>
      <c r="AO19">
        <f t="shared" si="62"/>
        <v>1.4142135623730949</v>
      </c>
      <c r="AP19">
        <f t="shared" si="63"/>
        <v>1.7677669529663687</v>
      </c>
      <c r="AQ19">
        <f t="shared" si="64"/>
        <v>2.1213203435596424</v>
      </c>
      <c r="AR19">
        <f t="shared" si="65"/>
        <v>2.4748737341529163</v>
      </c>
      <c r="AS19">
        <f t="shared" si="66"/>
        <v>2.8284271247461898</v>
      </c>
      <c r="AT19">
        <f t="shared" si="67"/>
        <v>3.1819805153394638</v>
      </c>
      <c r="AV19">
        <f t="shared" si="68"/>
        <v>8.8857658763167322</v>
      </c>
      <c r="AW19">
        <f t="shared" si="69"/>
        <v>4.5764912225414749</v>
      </c>
      <c r="AX19">
        <f t="shared" si="70"/>
        <v>0.90031631615710617</v>
      </c>
      <c r="AY19">
        <f t="shared" si="71"/>
        <v>1.7480640977952844</v>
      </c>
      <c r="AZ19">
        <f t="shared" si="72"/>
        <v>1.1107207345395915</v>
      </c>
      <c r="BA19">
        <f t="shared" si="73"/>
        <v>0.57206140281768425</v>
      </c>
    </row>
    <row r="20" spans="1:53">
      <c r="A20" s="12">
        <f xml:space="preserve"> SQRT(10)</f>
        <v>3.1622776601683795</v>
      </c>
      <c r="B20" t="s">
        <v>82</v>
      </c>
      <c r="C20" t="s">
        <v>101</v>
      </c>
      <c r="I20" s="12">
        <f xml:space="preserve"> SQRT(10)</f>
        <v>3.1622776601683795</v>
      </c>
      <c r="K20">
        <f t="shared" si="34"/>
        <v>10.000000000000002</v>
      </c>
      <c r="L20">
        <f t="shared" si="35"/>
        <v>31.6227766016838</v>
      </c>
      <c r="M20">
        <f t="shared" si="36"/>
        <v>100.00000000000003</v>
      </c>
      <c r="N20">
        <f t="shared" si="37"/>
        <v>316.22776601683802</v>
      </c>
      <c r="O20">
        <f t="shared" si="38"/>
        <v>1000.0000000000003</v>
      </c>
      <c r="P20">
        <f t="shared" si="39"/>
        <v>3162.2776601683804</v>
      </c>
      <c r="Q20">
        <f t="shared" si="40"/>
        <v>10000.000000000004</v>
      </c>
      <c r="R20">
        <f t="shared" si="41"/>
        <v>31622.776601683807</v>
      </c>
      <c r="S20">
        <f t="shared" si="42"/>
        <v>100000.00000000004</v>
      </c>
      <c r="T20">
        <f t="shared" si="43"/>
        <v>6.324555320336759</v>
      </c>
      <c r="U20">
        <f t="shared" si="44"/>
        <v>9.4868329805051381</v>
      </c>
      <c r="V20">
        <f t="shared" si="45"/>
        <v>12.649110640673518</v>
      </c>
      <c r="W20">
        <f t="shared" si="46"/>
        <v>15.811388300841898</v>
      </c>
      <c r="X20">
        <f t="shared" si="47"/>
        <v>18.973665961010276</v>
      </c>
      <c r="Y20">
        <f t="shared" si="48"/>
        <v>22.135943621178658</v>
      </c>
      <c r="Z20">
        <f t="shared" si="49"/>
        <v>25.298221281347036</v>
      </c>
      <c r="AA20">
        <f t="shared" si="50"/>
        <v>28.460498941515414</v>
      </c>
      <c r="AC20">
        <f t="shared" si="51"/>
        <v>1.5811388300841898</v>
      </c>
      <c r="AD20">
        <f t="shared" si="52"/>
        <v>1.0540925533894598</v>
      </c>
      <c r="AE20">
        <f t="shared" si="53"/>
        <v>0.79056941504209488</v>
      </c>
      <c r="AF20">
        <f t="shared" si="54"/>
        <v>0.63245553203367588</v>
      </c>
      <c r="AG20">
        <f t="shared" si="55"/>
        <v>0.52704627669472992</v>
      </c>
      <c r="AH20">
        <f t="shared" si="56"/>
        <v>0.45175395145262565</v>
      </c>
      <c r="AI20">
        <f t="shared" si="57"/>
        <v>0.39528470752104744</v>
      </c>
      <c r="AJ20">
        <f t="shared" si="58"/>
        <v>0.35136418446315326</v>
      </c>
      <c r="AL20">
        <f t="shared" si="59"/>
        <v>0.31622776601683794</v>
      </c>
      <c r="AM20">
        <f t="shared" si="60"/>
        <v>0.63245553203367588</v>
      </c>
      <c r="AN20">
        <f t="shared" si="61"/>
        <v>0.94868329805051377</v>
      </c>
      <c r="AO20">
        <f t="shared" si="62"/>
        <v>1.2649110640673518</v>
      </c>
      <c r="AP20">
        <f t="shared" si="63"/>
        <v>1.5811388300841895</v>
      </c>
      <c r="AQ20">
        <f t="shared" si="64"/>
        <v>1.8973665961010275</v>
      </c>
      <c r="AR20">
        <f t="shared" si="65"/>
        <v>2.2135943621178655</v>
      </c>
      <c r="AS20">
        <f t="shared" si="66"/>
        <v>2.5298221281347035</v>
      </c>
      <c r="AT20">
        <f t="shared" si="67"/>
        <v>2.8460498941515411</v>
      </c>
      <c r="AV20">
        <f t="shared" si="68"/>
        <v>9.9345882657961013</v>
      </c>
      <c r="AW20">
        <f t="shared" si="69"/>
        <v>5.1166727360169277</v>
      </c>
      <c r="AX20">
        <f t="shared" si="70"/>
        <v>1.0065842420897408</v>
      </c>
      <c r="AY20">
        <f t="shared" si="71"/>
        <v>1.954395075848548</v>
      </c>
      <c r="AZ20">
        <f t="shared" si="72"/>
        <v>0.99345882657961004</v>
      </c>
      <c r="BA20">
        <f t="shared" si="73"/>
        <v>0.51166727360169273</v>
      </c>
    </row>
    <row r="21" spans="1:53">
      <c r="A21" s="12">
        <f xml:space="preserve"> SQRT(11)</f>
        <v>3.3166247903553998</v>
      </c>
      <c r="B21" t="s">
        <v>83</v>
      </c>
      <c r="C21" t="s">
        <v>102</v>
      </c>
      <c r="I21" s="12">
        <f xml:space="preserve"> SQRT(11)</f>
        <v>3.3166247903553998</v>
      </c>
      <c r="K21">
        <f t="shared" si="34"/>
        <v>11</v>
      </c>
      <c r="L21">
        <f t="shared" si="35"/>
        <v>36.4828726939094</v>
      </c>
      <c r="M21">
        <f t="shared" si="36"/>
        <v>121</v>
      </c>
      <c r="N21">
        <f t="shared" si="37"/>
        <v>401.31159963300337</v>
      </c>
      <c r="O21">
        <f t="shared" si="38"/>
        <v>1331</v>
      </c>
      <c r="P21">
        <f t="shared" si="39"/>
        <v>4414.4275959630368</v>
      </c>
      <c r="Q21">
        <f t="shared" si="40"/>
        <v>14640.999999999998</v>
      </c>
      <c r="R21">
        <f t="shared" si="41"/>
        <v>48558.703555593405</v>
      </c>
      <c r="S21">
        <f t="shared" si="42"/>
        <v>161050.99999999997</v>
      </c>
      <c r="T21">
        <f t="shared" si="43"/>
        <v>6.6332495807107996</v>
      </c>
      <c r="U21">
        <f t="shared" si="44"/>
        <v>9.9498743710661994</v>
      </c>
      <c r="V21">
        <f t="shared" si="45"/>
        <v>13.266499161421599</v>
      </c>
      <c r="W21">
        <f t="shared" si="46"/>
        <v>16.583123951776997</v>
      </c>
      <c r="X21">
        <f t="shared" si="47"/>
        <v>19.899748742132399</v>
      </c>
      <c r="Y21">
        <f t="shared" si="48"/>
        <v>23.2163735324878</v>
      </c>
      <c r="Z21">
        <f t="shared" si="49"/>
        <v>26.532998322843198</v>
      </c>
      <c r="AA21">
        <f t="shared" si="50"/>
        <v>29.849623113198597</v>
      </c>
      <c r="AC21">
        <f t="shared" si="51"/>
        <v>1.6583123951776999</v>
      </c>
      <c r="AD21">
        <f t="shared" si="52"/>
        <v>1.1055415967851332</v>
      </c>
      <c r="AE21">
        <f t="shared" si="53"/>
        <v>0.82915619758884995</v>
      </c>
      <c r="AF21">
        <f t="shared" si="54"/>
        <v>0.66332495807107994</v>
      </c>
      <c r="AG21">
        <f t="shared" si="55"/>
        <v>0.5527707983925666</v>
      </c>
      <c r="AH21">
        <f t="shared" si="56"/>
        <v>0.47380354147934284</v>
      </c>
      <c r="AI21">
        <f t="shared" si="57"/>
        <v>0.41457809879442498</v>
      </c>
      <c r="AJ21">
        <f t="shared" si="58"/>
        <v>0.3685138655950444</v>
      </c>
      <c r="AL21">
        <f t="shared" si="59"/>
        <v>0.30151134457776363</v>
      </c>
      <c r="AM21">
        <f t="shared" si="60"/>
        <v>0.60302268915552726</v>
      </c>
      <c r="AN21">
        <f t="shared" si="61"/>
        <v>0.90453403373329089</v>
      </c>
      <c r="AO21">
        <f t="shared" si="62"/>
        <v>1.2060453783110545</v>
      </c>
      <c r="AP21">
        <f t="shared" si="63"/>
        <v>1.507556722888818</v>
      </c>
      <c r="AQ21">
        <f t="shared" si="64"/>
        <v>1.8090680674665818</v>
      </c>
      <c r="AR21">
        <f t="shared" si="65"/>
        <v>2.1105794120443453</v>
      </c>
      <c r="AS21">
        <f t="shared" si="66"/>
        <v>2.412090756622109</v>
      </c>
      <c r="AT21">
        <f t="shared" si="67"/>
        <v>2.7136021011998728</v>
      </c>
      <c r="AV21">
        <f t="shared" si="68"/>
        <v>10.419484076094312</v>
      </c>
      <c r="AW21">
        <f t="shared" si="69"/>
        <v>5.3664116387255314</v>
      </c>
      <c r="AX21">
        <f t="shared" si="70"/>
        <v>1.055714459532366</v>
      </c>
      <c r="AY21">
        <f t="shared" si="71"/>
        <v>2.0497868483701316</v>
      </c>
      <c r="AZ21">
        <f t="shared" si="72"/>
        <v>0.94722582509948294</v>
      </c>
      <c r="BA21">
        <f t="shared" si="73"/>
        <v>0.48785560352050289</v>
      </c>
    </row>
    <row r="22" spans="1:53">
      <c r="A22" s="12">
        <f xml:space="preserve"> SQRT(12)</f>
        <v>3.4641016151377544</v>
      </c>
      <c r="B22" t="s">
        <v>84</v>
      </c>
      <c r="C22" t="s">
        <v>103</v>
      </c>
      <c r="I22" s="12">
        <f xml:space="preserve"> SQRT(12)</f>
        <v>3.4641016151377544</v>
      </c>
      <c r="K22">
        <f t="shared" si="34"/>
        <v>11.999999999999998</v>
      </c>
      <c r="L22">
        <f t="shared" si="35"/>
        <v>41.569219381653049</v>
      </c>
      <c r="M22">
        <f t="shared" si="36"/>
        <v>143.99999999999997</v>
      </c>
      <c r="N22">
        <f t="shared" si="37"/>
        <v>498.83063257983656</v>
      </c>
      <c r="O22">
        <f t="shared" si="38"/>
        <v>1727.9999999999995</v>
      </c>
      <c r="P22">
        <f t="shared" si="39"/>
        <v>5985.9675909580383</v>
      </c>
      <c r="Q22">
        <f t="shared" si="40"/>
        <v>20735.999999999993</v>
      </c>
      <c r="R22">
        <f t="shared" si="41"/>
        <v>71831.611091496452</v>
      </c>
      <c r="S22">
        <f t="shared" si="42"/>
        <v>248831.99999999988</v>
      </c>
      <c r="T22">
        <f t="shared" si="43"/>
        <v>6.9282032302755088</v>
      </c>
      <c r="U22">
        <f t="shared" si="44"/>
        <v>10.392304845413264</v>
      </c>
      <c r="V22">
        <f t="shared" si="45"/>
        <v>13.856406460551018</v>
      </c>
      <c r="W22">
        <f t="shared" si="46"/>
        <v>17.320508075688771</v>
      </c>
      <c r="X22">
        <f t="shared" si="47"/>
        <v>20.784609690826528</v>
      </c>
      <c r="Y22">
        <f t="shared" si="48"/>
        <v>24.248711305964282</v>
      </c>
      <c r="Z22">
        <f t="shared" si="49"/>
        <v>27.712812921102035</v>
      </c>
      <c r="AA22">
        <f t="shared" si="50"/>
        <v>31.176914536239789</v>
      </c>
      <c r="AC22">
        <f t="shared" si="51"/>
        <v>1.7320508075688772</v>
      </c>
      <c r="AD22">
        <f t="shared" si="52"/>
        <v>1.1547005383792515</v>
      </c>
      <c r="AE22">
        <f t="shared" si="53"/>
        <v>0.8660254037844386</v>
      </c>
      <c r="AF22">
        <f t="shared" si="54"/>
        <v>0.69282032302755092</v>
      </c>
      <c r="AG22">
        <f t="shared" si="55"/>
        <v>0.57735026918962573</v>
      </c>
      <c r="AH22">
        <f t="shared" si="56"/>
        <v>0.49487165930539351</v>
      </c>
      <c r="AI22">
        <f t="shared" si="57"/>
        <v>0.4330127018922193</v>
      </c>
      <c r="AJ22">
        <f t="shared" si="58"/>
        <v>0.38490017945975047</v>
      </c>
      <c r="AL22">
        <f t="shared" si="59"/>
        <v>0.28867513459481292</v>
      </c>
      <c r="AM22">
        <f t="shared" si="60"/>
        <v>0.57735026918962584</v>
      </c>
      <c r="AN22">
        <f t="shared" si="61"/>
        <v>0.86602540378443871</v>
      </c>
      <c r="AO22">
        <f t="shared" si="62"/>
        <v>1.1547005383792517</v>
      </c>
      <c r="AP22">
        <f t="shared" si="63"/>
        <v>1.4433756729740645</v>
      </c>
      <c r="AQ22">
        <f t="shared" si="64"/>
        <v>1.7320508075688774</v>
      </c>
      <c r="AR22">
        <f t="shared" si="65"/>
        <v>2.0207259421636903</v>
      </c>
      <c r="AS22">
        <f t="shared" si="66"/>
        <v>2.3094010767585034</v>
      </c>
      <c r="AT22">
        <f t="shared" si="67"/>
        <v>2.598076211353316</v>
      </c>
      <c r="AV22">
        <f t="shared" si="68"/>
        <v>10.882796185405306</v>
      </c>
      <c r="AW22">
        <f t="shared" si="69"/>
        <v>5.6050341537762938</v>
      </c>
      <c r="AX22">
        <f t="shared" si="70"/>
        <v>1.1026577908435842</v>
      </c>
      <c r="AY22">
        <f t="shared" si="71"/>
        <v>2.1409325386385394</v>
      </c>
      <c r="AZ22">
        <f t="shared" si="72"/>
        <v>0.90689968211710892</v>
      </c>
      <c r="BA22">
        <f t="shared" si="73"/>
        <v>0.46708617948135789</v>
      </c>
    </row>
    <row r="23" spans="1:53">
      <c r="A23" s="12">
        <f xml:space="preserve"> SQRT(13)</f>
        <v>3.6055512754639891</v>
      </c>
      <c r="B23" t="s">
        <v>85</v>
      </c>
      <c r="C23" t="s">
        <v>104</v>
      </c>
      <c r="I23" s="12">
        <f xml:space="preserve"> SQRT(13)</f>
        <v>3.6055512754639891</v>
      </c>
      <c r="K23">
        <f t="shared" si="34"/>
        <v>12.999999999999998</v>
      </c>
      <c r="L23">
        <f t="shared" si="35"/>
        <v>46.872166581031856</v>
      </c>
      <c r="M23">
        <f t="shared" si="36"/>
        <v>168.99999999999997</v>
      </c>
      <c r="N23">
        <f t="shared" si="37"/>
        <v>609.33816555341411</v>
      </c>
      <c r="O23">
        <f t="shared" si="38"/>
        <v>2196.9999999999995</v>
      </c>
      <c r="P23">
        <f t="shared" si="39"/>
        <v>7921.3961521943829</v>
      </c>
      <c r="Q23">
        <f t="shared" si="40"/>
        <v>28560.999999999993</v>
      </c>
      <c r="R23">
        <f t="shared" si="41"/>
        <v>102978.14997852697</v>
      </c>
      <c r="S23">
        <f t="shared" si="42"/>
        <v>371292.99999999988</v>
      </c>
      <c r="T23">
        <f t="shared" si="43"/>
        <v>7.2111025509279782</v>
      </c>
      <c r="U23">
        <f t="shared" si="44"/>
        <v>10.816653826391967</v>
      </c>
      <c r="V23">
        <f t="shared" si="45"/>
        <v>14.422205101855956</v>
      </c>
      <c r="W23">
        <f t="shared" si="46"/>
        <v>18.027756377319946</v>
      </c>
      <c r="X23">
        <f t="shared" si="47"/>
        <v>21.633307652783934</v>
      </c>
      <c r="Y23">
        <f t="shared" si="48"/>
        <v>25.238858928247925</v>
      </c>
      <c r="Z23">
        <f t="shared" si="49"/>
        <v>28.844410203711913</v>
      </c>
      <c r="AA23">
        <f t="shared" si="50"/>
        <v>32.449961479175904</v>
      </c>
      <c r="AC23">
        <f t="shared" si="51"/>
        <v>1.8027756377319946</v>
      </c>
      <c r="AD23">
        <f t="shared" si="52"/>
        <v>1.2018504251546631</v>
      </c>
      <c r="AE23">
        <f t="shared" si="53"/>
        <v>0.90138781886599728</v>
      </c>
      <c r="AF23">
        <f t="shared" si="54"/>
        <v>0.7211102550927978</v>
      </c>
      <c r="AG23">
        <f t="shared" si="55"/>
        <v>0.60092521257733156</v>
      </c>
      <c r="AH23">
        <f t="shared" si="56"/>
        <v>0.51507875363771272</v>
      </c>
      <c r="AI23">
        <f t="shared" si="57"/>
        <v>0.45069390943299864</v>
      </c>
      <c r="AJ23">
        <f t="shared" si="58"/>
        <v>0.40061680838488767</v>
      </c>
      <c r="AL23">
        <f t="shared" si="59"/>
        <v>0.27735009811261457</v>
      </c>
      <c r="AM23">
        <f t="shared" si="60"/>
        <v>0.55470019622522915</v>
      </c>
      <c r="AN23">
        <f t="shared" si="61"/>
        <v>0.83205029433784372</v>
      </c>
      <c r="AO23">
        <f t="shared" si="62"/>
        <v>1.1094003924504583</v>
      </c>
      <c r="AP23">
        <f t="shared" si="63"/>
        <v>1.386750490563073</v>
      </c>
      <c r="AQ23">
        <f t="shared" si="64"/>
        <v>1.6641005886756874</v>
      </c>
      <c r="AR23">
        <f t="shared" si="65"/>
        <v>1.9414506867883021</v>
      </c>
      <c r="AS23">
        <f t="shared" si="66"/>
        <v>2.2188007849009166</v>
      </c>
      <c r="AT23">
        <f t="shared" si="67"/>
        <v>2.4961508830135313</v>
      </c>
      <c r="AV23">
        <f t="shared" si="68"/>
        <v>11.327173399138976</v>
      </c>
      <c r="AW23">
        <f t="shared" si="69"/>
        <v>5.8339045118812694</v>
      </c>
      <c r="AX23">
        <f t="shared" si="70"/>
        <v>1.1476826161227638</v>
      </c>
      <c r="AY23">
        <f t="shared" si="71"/>
        <v>2.2283532364172798</v>
      </c>
      <c r="AZ23">
        <f t="shared" si="72"/>
        <v>0.87132103070299827</v>
      </c>
      <c r="BA23">
        <f t="shared" si="73"/>
        <v>0.44876188552932844</v>
      </c>
    </row>
    <row r="24" spans="1:53">
      <c r="A24" s="12">
        <f xml:space="preserve"> SQRT(21)</f>
        <v>4.5825756949558398</v>
      </c>
      <c r="B24" t="s">
        <v>88</v>
      </c>
      <c r="C24" t="s">
        <v>105</v>
      </c>
      <c r="I24" s="12">
        <f xml:space="preserve"> SQRT(21)</f>
        <v>4.5825756949558398</v>
      </c>
      <c r="K24">
        <f t="shared" si="34"/>
        <v>21</v>
      </c>
      <c r="L24">
        <f t="shared" si="35"/>
        <v>96.234089594072643</v>
      </c>
      <c r="M24">
        <f t="shared" si="36"/>
        <v>441</v>
      </c>
      <c r="N24">
        <f t="shared" si="37"/>
        <v>2020.9158814755253</v>
      </c>
      <c r="O24">
        <f t="shared" si="38"/>
        <v>9261</v>
      </c>
      <c r="P24">
        <f t="shared" si="39"/>
        <v>42439.233510986036</v>
      </c>
      <c r="Q24">
        <f t="shared" si="40"/>
        <v>194481</v>
      </c>
      <c r="R24">
        <f t="shared" si="41"/>
        <v>891223.90373070666</v>
      </c>
      <c r="S24">
        <f t="shared" si="42"/>
        <v>4084100.9999999995</v>
      </c>
      <c r="T24">
        <f t="shared" si="43"/>
        <v>9.1651513899116797</v>
      </c>
      <c r="U24">
        <f t="shared" si="44"/>
        <v>13.74772708486752</v>
      </c>
      <c r="V24">
        <f t="shared" si="45"/>
        <v>18.330302779823359</v>
      </c>
      <c r="W24">
        <f t="shared" si="46"/>
        <v>22.912878474779198</v>
      </c>
      <c r="X24">
        <f t="shared" si="47"/>
        <v>27.495454169735041</v>
      </c>
      <c r="Y24">
        <f t="shared" si="48"/>
        <v>32.078029864690876</v>
      </c>
      <c r="Z24">
        <f t="shared" si="49"/>
        <v>36.660605559646719</v>
      </c>
      <c r="AA24">
        <f t="shared" si="50"/>
        <v>41.243181254602561</v>
      </c>
      <c r="AC24">
        <f t="shared" si="51"/>
        <v>2.2912878474779199</v>
      </c>
      <c r="AD24">
        <f t="shared" si="52"/>
        <v>1.5275252316519465</v>
      </c>
      <c r="AE24">
        <f t="shared" si="53"/>
        <v>1.14564392373896</v>
      </c>
      <c r="AF24">
        <f t="shared" si="54"/>
        <v>0.91651513899116799</v>
      </c>
      <c r="AG24">
        <f t="shared" si="55"/>
        <v>0.76376261582597327</v>
      </c>
      <c r="AH24">
        <f t="shared" si="56"/>
        <v>0.65465367070797709</v>
      </c>
      <c r="AI24">
        <f t="shared" si="57"/>
        <v>0.57282196186947998</v>
      </c>
      <c r="AJ24">
        <f t="shared" si="58"/>
        <v>0.50917507721731559</v>
      </c>
      <c r="AL24">
        <f t="shared" si="59"/>
        <v>0.21821789023599239</v>
      </c>
      <c r="AM24">
        <f t="shared" si="60"/>
        <v>0.43643578047198478</v>
      </c>
      <c r="AN24">
        <f t="shared" si="61"/>
        <v>0.6546536707079772</v>
      </c>
      <c r="AO24">
        <f t="shared" si="62"/>
        <v>0.87287156094396956</v>
      </c>
      <c r="AP24">
        <f t="shared" si="63"/>
        <v>1.091089451179962</v>
      </c>
      <c r="AQ24">
        <f t="shared" si="64"/>
        <v>1.3093073414159544</v>
      </c>
      <c r="AR24">
        <f t="shared" si="65"/>
        <v>1.5275252316519468</v>
      </c>
      <c r="AS24">
        <f t="shared" si="66"/>
        <v>1.7457431218879391</v>
      </c>
      <c r="AT24">
        <f t="shared" si="67"/>
        <v>1.9639610121239315</v>
      </c>
      <c r="AV24">
        <f t="shared" si="68"/>
        <v>14.396586137792408</v>
      </c>
      <c r="AW24">
        <f t="shared" si="69"/>
        <v>7.4147632304577193</v>
      </c>
      <c r="AX24">
        <f t="shared" si="70"/>
        <v>1.458679147889999</v>
      </c>
      <c r="AY24">
        <f t="shared" si="71"/>
        <v>2.8321875355018791</v>
      </c>
      <c r="AZ24">
        <f t="shared" si="72"/>
        <v>0.68555172084725757</v>
      </c>
      <c r="BA24">
        <f t="shared" si="73"/>
        <v>0.35308396335512954</v>
      </c>
    </row>
    <row r="25" spans="1:53">
      <c r="A25" s="12">
        <f xml:space="preserve"> SQRT(34)</f>
        <v>5.8309518948453007</v>
      </c>
      <c r="B25" t="s">
        <v>86</v>
      </c>
      <c r="C25" t="s">
        <v>106</v>
      </c>
      <c r="I25" s="12">
        <f xml:space="preserve"> SQRT(34)</f>
        <v>5.8309518948453007</v>
      </c>
      <c r="K25">
        <f t="shared" si="0"/>
        <v>34</v>
      </c>
      <c r="L25">
        <f t="shared" si="1"/>
        <v>198.25236442474022</v>
      </c>
      <c r="M25">
        <f t="shared" si="2"/>
        <v>1156</v>
      </c>
      <c r="N25">
        <f t="shared" si="3"/>
        <v>6740.5803904411678</v>
      </c>
      <c r="O25">
        <f t="shared" si="4"/>
        <v>39304.000000000007</v>
      </c>
      <c r="P25">
        <f t="shared" si="5"/>
        <v>229179.73327499974</v>
      </c>
      <c r="Q25">
        <f t="shared" si="6"/>
        <v>1336336.0000000005</v>
      </c>
      <c r="R25">
        <f t="shared" si="7"/>
        <v>7792110.9313499928</v>
      </c>
      <c r="S25">
        <f t="shared" si="8"/>
        <v>45435424.000000022</v>
      </c>
      <c r="T25">
        <f t="shared" si="9"/>
        <v>11.661903789690601</v>
      </c>
      <c r="U25">
        <f t="shared" si="10"/>
        <v>17.492855684535904</v>
      </c>
      <c r="V25">
        <f t="shared" si="11"/>
        <v>23.323807579381203</v>
      </c>
      <c r="W25">
        <f t="shared" si="12"/>
        <v>29.154759474226502</v>
      </c>
      <c r="X25">
        <f t="shared" si="13"/>
        <v>34.985711369071808</v>
      </c>
      <c r="Y25">
        <f t="shared" si="14"/>
        <v>40.816663263917107</v>
      </c>
      <c r="Z25">
        <f t="shared" si="15"/>
        <v>46.647615158762406</v>
      </c>
      <c r="AA25">
        <f t="shared" si="16"/>
        <v>52.478567053607705</v>
      </c>
      <c r="AC25">
        <f t="shared" si="17"/>
        <v>2.9154759474226504</v>
      </c>
      <c r="AD25">
        <f t="shared" si="18"/>
        <v>1.9436506316151003</v>
      </c>
      <c r="AE25">
        <f t="shared" si="19"/>
        <v>1.4577379737113252</v>
      </c>
      <c r="AF25">
        <f t="shared" si="20"/>
        <v>1.1661903789690602</v>
      </c>
      <c r="AG25">
        <f t="shared" si="21"/>
        <v>0.97182531580755016</v>
      </c>
      <c r="AH25">
        <f t="shared" si="22"/>
        <v>0.83299312783504298</v>
      </c>
      <c r="AI25">
        <f t="shared" si="23"/>
        <v>0.72886898685566259</v>
      </c>
      <c r="AJ25">
        <f t="shared" si="24"/>
        <v>0.64788354387170011</v>
      </c>
      <c r="AL25">
        <f t="shared" si="25"/>
        <v>0.17149858514250882</v>
      </c>
      <c r="AM25">
        <f t="shared" si="26"/>
        <v>0.34299717028501764</v>
      </c>
      <c r="AN25">
        <f t="shared" si="27"/>
        <v>0.51449575542752646</v>
      </c>
      <c r="AO25">
        <f t="shared" si="28"/>
        <v>0.68599434057003528</v>
      </c>
      <c r="AP25">
        <f t="shared" si="29"/>
        <v>0.8574929257125441</v>
      </c>
      <c r="AQ25">
        <f t="shared" si="30"/>
        <v>1.0289915108550529</v>
      </c>
      <c r="AR25">
        <f t="shared" si="31"/>
        <v>1.2004900959975617</v>
      </c>
      <c r="AS25">
        <f t="shared" si="32"/>
        <v>1.3719886811400706</v>
      </c>
      <c r="AT25">
        <f t="shared" si="33"/>
        <v>1.5434872662825794</v>
      </c>
      <c r="AV25">
        <f xml:space="preserve"> I25*PI()</f>
        <v>18.31847563628148</v>
      </c>
      <c r="AW25">
        <f xml:space="preserve"> I25 * ((1+SQRT(5))/2)</f>
        <v>9.4346783526252995</v>
      </c>
      <c r="AX25">
        <f xml:space="preserve"> I25 / PI()</f>
        <v>1.8560496339913664</v>
      </c>
      <c r="AY25">
        <f xml:space="preserve"> I25 / ((1+SQRT(5))/2)</f>
        <v>3.6037264577799983</v>
      </c>
      <c r="AZ25">
        <f xml:space="preserve"> PI() / I25</f>
        <v>0.53877869518474941</v>
      </c>
      <c r="BA25">
        <f xml:space="preserve">  ((1+SQRT(5))/2) / I25</f>
        <v>0.27749053978309701</v>
      </c>
    </row>
    <row r="26" spans="1:53">
      <c r="A26" s="12">
        <f xml:space="preserve"> SQRT(55)</f>
        <v>7.416198487095663</v>
      </c>
      <c r="B26" t="s">
        <v>89</v>
      </c>
      <c r="C26" t="s">
        <v>107</v>
      </c>
      <c r="I26" s="12">
        <f xml:space="preserve"> SQRT(55)</f>
        <v>7.416198487095663</v>
      </c>
      <c r="K26">
        <f t="shared" ref="K26:K32" si="74" xml:space="preserve"> I26 * I26</f>
        <v>55</v>
      </c>
      <c r="L26">
        <f t="shared" ref="L26:L32" si="75" xml:space="preserve"> I26 * I26 * I26</f>
        <v>407.89091679026149</v>
      </c>
      <c r="M26">
        <f t="shared" ref="M26:M32" si="76" xml:space="preserve"> I26 * I26 * I26 * I26</f>
        <v>3025</v>
      </c>
      <c r="N26">
        <f t="shared" ref="N26:N32" si="77" xml:space="preserve"> I26 * I26 * I26 * I26 * I26</f>
        <v>22434.000423464382</v>
      </c>
      <c r="O26">
        <f t="shared" ref="O26:O32" si="78" xml:space="preserve"> I26 * I26 * I26 * I26 * I26 * I26</f>
        <v>166375</v>
      </c>
      <c r="P26">
        <f t="shared" ref="P26:P32" si="79" xml:space="preserve"> I26 * I26 * I26 * I26 * I26 * I26 * I26</f>
        <v>1233870.023290541</v>
      </c>
      <c r="Q26">
        <f t="shared" ref="Q26:Q32" si="80" xml:space="preserve"> I26 * I26 * I26 * I26 * I26 * I26 * I26 * I26</f>
        <v>9150625</v>
      </c>
      <c r="R26">
        <f t="shared" ref="R26:R32" si="81" xml:space="preserve"> I26 * I26 * I26 * I26 * I26 * I26 * I26 * I26 * I26</f>
        <v>67862851.280979753</v>
      </c>
      <c r="S26">
        <f t="shared" ref="S26:S32" si="82" xml:space="preserve"> I26 * I26 * I26 * I26 * I26 * I26 * I26 * I26 * I26 * I26</f>
        <v>503284375</v>
      </c>
      <c r="T26">
        <f t="shared" ref="T26:T32" si="83" xml:space="preserve"> 2 * I26</f>
        <v>14.832396974191326</v>
      </c>
      <c r="U26">
        <f t="shared" ref="U26:U32" si="84" xml:space="preserve"> 3 * I26</f>
        <v>22.248595461286989</v>
      </c>
      <c r="V26">
        <f t="shared" ref="V26:V32" si="85" xml:space="preserve"> 4 * I26</f>
        <v>29.664793948382652</v>
      </c>
      <c r="W26">
        <f t="shared" ref="W26:W32" si="86" xml:space="preserve"> 5 * I26</f>
        <v>37.080992435478315</v>
      </c>
      <c r="X26">
        <f t="shared" ref="X26:X32" si="87" xml:space="preserve"> 6 * I26</f>
        <v>44.497190922573978</v>
      </c>
      <c r="Y26">
        <f t="shared" ref="Y26:Y32" si="88" xml:space="preserve"> 7 * I26</f>
        <v>51.913389409669641</v>
      </c>
      <c r="Z26">
        <f t="shared" ref="Z26:Z32" si="89" xml:space="preserve"> 8 * I26</f>
        <v>59.329587896765304</v>
      </c>
      <c r="AA26">
        <f t="shared" ref="AA26:AA32" si="90" xml:space="preserve"> 9 * I26</f>
        <v>66.745786383860974</v>
      </c>
      <c r="AC26">
        <f t="shared" ref="AC26:AC32" si="91" xml:space="preserve"> I26 / 2</f>
        <v>3.7080992435478315</v>
      </c>
      <c r="AD26">
        <f t="shared" ref="AD26:AD32" si="92" xml:space="preserve"> I26 / 3</f>
        <v>2.4720661623652211</v>
      </c>
      <c r="AE26">
        <f t="shared" ref="AE26:AE32" si="93" xml:space="preserve"> I26 / 4</f>
        <v>1.8540496217739157</v>
      </c>
      <c r="AF26">
        <f t="shared" ref="AF26:AF32" si="94" xml:space="preserve"> I26 / 5</f>
        <v>1.4832396974191326</v>
      </c>
      <c r="AG26">
        <f t="shared" ref="AG26:AG32" si="95" xml:space="preserve"> I26 / 6</f>
        <v>1.2360330811826106</v>
      </c>
      <c r="AH26">
        <f t="shared" ref="AH26:AH32" si="96" xml:space="preserve"> I26 / 7</f>
        <v>1.0594569267279519</v>
      </c>
      <c r="AI26">
        <f t="shared" ref="AI26:AI32" si="97" xml:space="preserve"> I26 / 8</f>
        <v>0.92702481088695787</v>
      </c>
      <c r="AJ26">
        <f t="shared" ref="AJ26:AJ32" si="98" xml:space="preserve"> I26 / 9</f>
        <v>0.82402205412174034</v>
      </c>
      <c r="AL26">
        <f t="shared" ref="AL26:AL32" si="99" xml:space="preserve"> 1 / I26</f>
        <v>0.13483997249264842</v>
      </c>
      <c r="AM26">
        <f t="shared" ref="AM26:AM32" si="100" xml:space="preserve"> 2 / I26</f>
        <v>0.26967994498529685</v>
      </c>
      <c r="AN26">
        <f t="shared" ref="AN26:AN32" si="101" xml:space="preserve"> 3 / I26</f>
        <v>0.40451991747794525</v>
      </c>
      <c r="AO26">
        <f t="shared" ref="AO26:AO32" si="102" xml:space="preserve"> 4 / I26</f>
        <v>0.5393598899705937</v>
      </c>
      <c r="AP26">
        <f t="shared" ref="AP26:AP32" si="103" xml:space="preserve"> 5 / I26</f>
        <v>0.67419986246324204</v>
      </c>
      <c r="AQ26">
        <f t="shared" ref="AQ26:AQ32" si="104" xml:space="preserve"> 6 / I26</f>
        <v>0.80903983495589049</v>
      </c>
      <c r="AR26">
        <f t="shared" ref="AR26:AR32" si="105" xml:space="preserve"> 7 / I26</f>
        <v>0.94387980744853894</v>
      </c>
      <c r="AS26">
        <f t="shared" ref="AS26:AS32" si="106" xml:space="preserve"> 8 / I26</f>
        <v>1.0787197799411874</v>
      </c>
      <c r="AT26">
        <f t="shared" ref="AT26:AT32" si="107" xml:space="preserve"> 9 / I26</f>
        <v>1.2135597524338357</v>
      </c>
      <c r="AV26">
        <f t="shared" ref="AV26:AV32" si="108" xml:space="preserve"> I26*PI()</f>
        <v>23.298674684623474</v>
      </c>
      <c r="AW26">
        <f t="shared" ref="AW26:AW32" si="109" xml:space="preserve"> I26 * ((1+SQRT(5))/2)</f>
        <v>11.999661219436332</v>
      </c>
      <c r="AX26">
        <f t="shared" ref="AX26:AX32" si="110" xml:space="preserve"> I26 / PI()</f>
        <v>2.360649296343821</v>
      </c>
      <c r="AY26">
        <f t="shared" ref="AY26:AY32" si="111" xml:space="preserve"> I26 / ((1+SQRT(5))/2)</f>
        <v>4.583462732340668</v>
      </c>
      <c r="AZ26">
        <f t="shared" ref="AZ26:AZ32" si="112" xml:space="preserve"> PI() / I26</f>
        <v>0.42361226699315407</v>
      </c>
      <c r="BA26">
        <f t="shared" ref="BA26:BA32" si="113" xml:space="preserve">  ((1+SQRT(5))/2) / I26</f>
        <v>0.21817565853520601</v>
      </c>
    </row>
    <row r="27" spans="1:53">
      <c r="A27" s="12">
        <f xml:space="preserve"> SQRT(89)</f>
        <v>9.4339811320566032</v>
      </c>
      <c r="B27" t="s">
        <v>87</v>
      </c>
      <c r="C27" t="s">
        <v>108</v>
      </c>
      <c r="I27" s="12">
        <f xml:space="preserve"> SQRT(89)</f>
        <v>9.4339811320566032</v>
      </c>
      <c r="K27">
        <f t="shared" si="74"/>
        <v>88.999999999999986</v>
      </c>
      <c r="L27">
        <f t="shared" si="75"/>
        <v>839.62432075303752</v>
      </c>
      <c r="M27">
        <f t="shared" si="76"/>
        <v>7920.9999999999973</v>
      </c>
      <c r="N27">
        <f t="shared" si="77"/>
        <v>74726.564547020331</v>
      </c>
      <c r="O27">
        <f t="shared" si="78"/>
        <v>704968.99999999965</v>
      </c>
      <c r="P27">
        <f t="shared" si="79"/>
        <v>6650664.244684808</v>
      </c>
      <c r="Q27">
        <f t="shared" si="80"/>
        <v>62742240.999999955</v>
      </c>
      <c r="R27">
        <f t="shared" si="81"/>
        <v>591909117.77694786</v>
      </c>
      <c r="S27">
        <f t="shared" si="82"/>
        <v>5584059448.9999962</v>
      </c>
      <c r="T27">
        <f t="shared" si="83"/>
        <v>18.867962264113206</v>
      </c>
      <c r="U27">
        <f t="shared" si="84"/>
        <v>28.301943396169811</v>
      </c>
      <c r="V27">
        <f t="shared" si="85"/>
        <v>37.735924528226413</v>
      </c>
      <c r="W27">
        <f t="shared" si="86"/>
        <v>47.169905660283014</v>
      </c>
      <c r="X27">
        <f t="shared" si="87"/>
        <v>56.603886792339623</v>
      </c>
      <c r="Y27">
        <f t="shared" si="88"/>
        <v>66.037867924396224</v>
      </c>
      <c r="Z27">
        <f t="shared" si="89"/>
        <v>75.471849056452825</v>
      </c>
      <c r="AA27">
        <f t="shared" si="90"/>
        <v>84.905830188509427</v>
      </c>
      <c r="AC27">
        <f t="shared" si="91"/>
        <v>4.7169905660283016</v>
      </c>
      <c r="AD27">
        <f t="shared" si="92"/>
        <v>3.1446603773522011</v>
      </c>
      <c r="AE27">
        <f t="shared" si="93"/>
        <v>2.3584952830141508</v>
      </c>
      <c r="AF27">
        <f t="shared" si="94"/>
        <v>1.8867962264113207</v>
      </c>
      <c r="AG27">
        <f t="shared" si="95"/>
        <v>1.5723301886761005</v>
      </c>
      <c r="AH27">
        <f t="shared" si="96"/>
        <v>1.3477115902938004</v>
      </c>
      <c r="AI27">
        <f t="shared" si="97"/>
        <v>1.1792476415070754</v>
      </c>
      <c r="AJ27">
        <f t="shared" si="98"/>
        <v>1.0482201257840671</v>
      </c>
      <c r="AL27">
        <f t="shared" si="99"/>
        <v>0.105999788000636</v>
      </c>
      <c r="AM27">
        <f t="shared" si="100"/>
        <v>0.21199957600127201</v>
      </c>
      <c r="AN27">
        <f t="shared" si="101"/>
        <v>0.31799936400190804</v>
      </c>
      <c r="AO27">
        <f t="shared" si="102"/>
        <v>0.42399915200254401</v>
      </c>
      <c r="AP27">
        <f t="shared" si="103"/>
        <v>0.52999894000318004</v>
      </c>
      <c r="AQ27">
        <f t="shared" si="104"/>
        <v>0.63599872800381607</v>
      </c>
      <c r="AR27">
        <f t="shared" si="105"/>
        <v>0.74199851600445199</v>
      </c>
      <c r="AS27">
        <f t="shared" si="106"/>
        <v>0.84799830400508802</v>
      </c>
      <c r="AT27">
        <f t="shared" si="107"/>
        <v>0.95399809200572405</v>
      </c>
      <c r="AV27">
        <f t="shared" si="108"/>
        <v>29.637725818573745</v>
      </c>
      <c r="AW27">
        <f t="shared" si="109"/>
        <v>15.264502120892795</v>
      </c>
      <c r="AX27">
        <f t="shared" si="110"/>
        <v>3.0029294604049661</v>
      </c>
      <c r="AY27">
        <f t="shared" si="111"/>
        <v>5.8305209888361906</v>
      </c>
      <c r="AZ27">
        <f t="shared" si="112"/>
        <v>0.3330081552648736</v>
      </c>
      <c r="BA27">
        <f t="shared" si="113"/>
        <v>0.17151125978531231</v>
      </c>
    </row>
    <row r="28" spans="1:53" s="9" customFormat="1">
      <c r="A28" s="13">
        <f xml:space="preserve"> SQRT(144)</f>
        <v>12</v>
      </c>
      <c r="B28" s="9" t="s">
        <v>90</v>
      </c>
      <c r="C28" s="9" t="s">
        <v>109</v>
      </c>
      <c r="I28" s="13">
        <f xml:space="preserve"> SQRT(144)</f>
        <v>12</v>
      </c>
      <c r="K28" s="9">
        <f t="shared" si="74"/>
        <v>144</v>
      </c>
      <c r="L28" s="9">
        <f t="shared" si="75"/>
        <v>1728</v>
      </c>
      <c r="M28" s="9">
        <f t="shared" si="76"/>
        <v>20736</v>
      </c>
      <c r="N28" s="9">
        <f t="shared" si="77"/>
        <v>248832</v>
      </c>
      <c r="O28" s="9">
        <f t="shared" si="78"/>
        <v>2985984</v>
      </c>
      <c r="P28" s="9">
        <f t="shared" si="79"/>
        <v>35831808</v>
      </c>
      <c r="Q28" s="9">
        <f t="shared" si="80"/>
        <v>429981696</v>
      </c>
      <c r="R28" s="9">
        <f t="shared" si="81"/>
        <v>5159780352</v>
      </c>
      <c r="S28" s="9">
        <f t="shared" si="82"/>
        <v>61917364224</v>
      </c>
      <c r="T28" s="9">
        <f t="shared" si="83"/>
        <v>24</v>
      </c>
      <c r="U28" s="9">
        <f t="shared" si="84"/>
        <v>36</v>
      </c>
      <c r="V28" s="9">
        <f t="shared" si="85"/>
        <v>48</v>
      </c>
      <c r="W28" s="9">
        <f t="shared" si="86"/>
        <v>60</v>
      </c>
      <c r="X28" s="9">
        <f t="shared" si="87"/>
        <v>72</v>
      </c>
      <c r="Y28" s="9">
        <f t="shared" si="88"/>
        <v>84</v>
      </c>
      <c r="Z28" s="9">
        <f t="shared" si="89"/>
        <v>96</v>
      </c>
      <c r="AA28" s="9">
        <f t="shared" si="90"/>
        <v>108</v>
      </c>
      <c r="AC28" s="9">
        <f t="shared" si="91"/>
        <v>6</v>
      </c>
      <c r="AD28" s="9">
        <f t="shared" si="92"/>
        <v>4</v>
      </c>
      <c r="AE28" s="9">
        <f t="shared" si="93"/>
        <v>3</v>
      </c>
      <c r="AF28" s="9">
        <f t="shared" si="94"/>
        <v>2.4</v>
      </c>
      <c r="AG28" s="9">
        <f t="shared" si="95"/>
        <v>2</v>
      </c>
      <c r="AH28" s="9">
        <f t="shared" si="96"/>
        <v>1.7142857142857142</v>
      </c>
      <c r="AI28" s="9">
        <f t="shared" si="97"/>
        <v>1.5</v>
      </c>
      <c r="AJ28" s="9">
        <f t="shared" si="98"/>
        <v>1.3333333333333333</v>
      </c>
      <c r="AL28" s="9">
        <f t="shared" si="99"/>
        <v>8.3333333333333329E-2</v>
      </c>
      <c r="AM28" s="9">
        <f t="shared" si="100"/>
        <v>0.16666666666666666</v>
      </c>
      <c r="AN28" s="9">
        <f t="shared" si="101"/>
        <v>0.25</v>
      </c>
      <c r="AO28" s="9">
        <f t="shared" si="102"/>
        <v>0.33333333333333331</v>
      </c>
      <c r="AP28" s="9">
        <f t="shared" si="103"/>
        <v>0.41666666666666669</v>
      </c>
      <c r="AQ28" s="9">
        <f t="shared" si="104"/>
        <v>0.5</v>
      </c>
      <c r="AR28" s="9">
        <f t="shared" si="105"/>
        <v>0.58333333333333337</v>
      </c>
      <c r="AS28" s="9">
        <f t="shared" si="106"/>
        <v>0.66666666666666663</v>
      </c>
      <c r="AT28" s="9">
        <f t="shared" si="107"/>
        <v>0.75</v>
      </c>
      <c r="AV28" s="9">
        <f t="shared" si="108"/>
        <v>37.699111843077517</v>
      </c>
      <c r="AW28" s="9">
        <f t="shared" si="109"/>
        <v>19.416407864998739</v>
      </c>
      <c r="AX28" s="9">
        <f t="shared" si="110"/>
        <v>3.8197186342054881</v>
      </c>
      <c r="AY28" s="9">
        <f t="shared" si="111"/>
        <v>7.4164078649987379</v>
      </c>
      <c r="AZ28" s="9">
        <f t="shared" si="112"/>
        <v>0.26179938779914941</v>
      </c>
      <c r="BA28" s="9">
        <f t="shared" si="113"/>
        <v>0.13483616572915791</v>
      </c>
    </row>
    <row r="29" spans="1:53">
      <c r="A29" s="12">
        <f xml:space="preserve"> SQRT(233)</f>
        <v>15.264337522473747</v>
      </c>
      <c r="B29" t="s">
        <v>91</v>
      </c>
      <c r="C29" t="s">
        <v>110</v>
      </c>
      <c r="I29" s="12">
        <f xml:space="preserve"> SQRT(233)</f>
        <v>15.264337522473747</v>
      </c>
      <c r="K29">
        <f t="shared" si="74"/>
        <v>232.99999999999997</v>
      </c>
      <c r="L29">
        <f t="shared" si="75"/>
        <v>3556.5906427363825</v>
      </c>
      <c r="M29">
        <f t="shared" si="76"/>
        <v>54288.999999999985</v>
      </c>
      <c r="N29">
        <f t="shared" si="77"/>
        <v>828685.61975757708</v>
      </c>
      <c r="O29">
        <f t="shared" si="78"/>
        <v>12649336.999999996</v>
      </c>
      <c r="P29">
        <f t="shared" si="79"/>
        <v>193083749.40351546</v>
      </c>
      <c r="Q29">
        <f t="shared" si="80"/>
        <v>2947295520.999999</v>
      </c>
      <c r="R29">
        <f t="shared" si="81"/>
        <v>44988513611.019096</v>
      </c>
      <c r="S29">
        <f t="shared" si="82"/>
        <v>686719856392.99963</v>
      </c>
      <c r="T29">
        <f t="shared" si="83"/>
        <v>30.528675044947494</v>
      </c>
      <c r="U29">
        <f t="shared" si="84"/>
        <v>45.793012567421243</v>
      </c>
      <c r="V29">
        <f t="shared" si="85"/>
        <v>61.057350089894989</v>
      </c>
      <c r="W29">
        <f t="shared" si="86"/>
        <v>76.321687612368734</v>
      </c>
      <c r="X29">
        <f t="shared" si="87"/>
        <v>91.586025134842487</v>
      </c>
      <c r="Y29">
        <f t="shared" si="88"/>
        <v>106.85036265731623</v>
      </c>
      <c r="Z29">
        <f t="shared" si="89"/>
        <v>122.11470017978998</v>
      </c>
      <c r="AA29">
        <f t="shared" si="90"/>
        <v>137.37903770226373</v>
      </c>
      <c r="AC29">
        <f t="shared" si="91"/>
        <v>7.6321687612368736</v>
      </c>
      <c r="AD29">
        <f t="shared" si="92"/>
        <v>5.0881125074912488</v>
      </c>
      <c r="AE29">
        <f t="shared" si="93"/>
        <v>3.8160843806184368</v>
      </c>
      <c r="AF29">
        <f t="shared" si="94"/>
        <v>3.0528675044947495</v>
      </c>
      <c r="AG29">
        <f t="shared" si="95"/>
        <v>2.5440562537456244</v>
      </c>
      <c r="AH29">
        <f t="shared" si="96"/>
        <v>2.1806196460676781</v>
      </c>
      <c r="AI29">
        <f t="shared" si="97"/>
        <v>1.9080421903092184</v>
      </c>
      <c r="AJ29">
        <f t="shared" si="98"/>
        <v>1.6960375024970831</v>
      </c>
      <c r="AL29">
        <f t="shared" si="99"/>
        <v>6.5512178208041838E-2</v>
      </c>
      <c r="AM29">
        <f t="shared" si="100"/>
        <v>0.13102435641608368</v>
      </c>
      <c r="AN29">
        <f t="shared" si="101"/>
        <v>0.19653653462412551</v>
      </c>
      <c r="AO29">
        <f t="shared" si="102"/>
        <v>0.26204871283216735</v>
      </c>
      <c r="AP29">
        <f t="shared" si="103"/>
        <v>0.32756089104020919</v>
      </c>
      <c r="AQ29">
        <f t="shared" si="104"/>
        <v>0.39307306924825103</v>
      </c>
      <c r="AR29">
        <f t="shared" si="105"/>
        <v>0.45858524745629287</v>
      </c>
      <c r="AS29">
        <f t="shared" si="106"/>
        <v>0.5240974256643347</v>
      </c>
      <c r="AT29">
        <f t="shared" si="107"/>
        <v>0.5896096038723766</v>
      </c>
      <c r="AV29">
        <f t="shared" si="108"/>
        <v>47.954330622518548</v>
      </c>
      <c r="AW29">
        <f t="shared" si="109"/>
        <v>24.698216927112885</v>
      </c>
      <c r="AX29">
        <f t="shared" si="110"/>
        <v>4.8587895394495844</v>
      </c>
      <c r="AY29">
        <f t="shared" si="111"/>
        <v>9.4338794046391374</v>
      </c>
      <c r="AZ29">
        <f t="shared" si="112"/>
        <v>0.20581257777904957</v>
      </c>
      <c r="BA29">
        <f t="shared" si="113"/>
        <v>0.10600093101765189</v>
      </c>
    </row>
    <row r="30" spans="1:53" ht="45">
      <c r="A30" s="14">
        <f xml:space="preserve"> SQRT(377)</f>
        <v>19.416487838947599</v>
      </c>
      <c r="B30" s="7" t="s">
        <v>92</v>
      </c>
      <c r="C30" t="s">
        <v>111</v>
      </c>
      <c r="H30" s="2" t="s">
        <v>120</v>
      </c>
      <c r="I30" s="14">
        <f xml:space="preserve"> SQRT(377)</f>
        <v>19.416487838947599</v>
      </c>
      <c r="K30">
        <f t="shared" si="74"/>
        <v>377</v>
      </c>
      <c r="L30">
        <f t="shared" si="75"/>
        <v>7320.0159152832448</v>
      </c>
      <c r="M30">
        <f t="shared" si="76"/>
        <v>142129</v>
      </c>
      <c r="N30">
        <f t="shared" si="77"/>
        <v>2759646.0000617835</v>
      </c>
      <c r="O30">
        <f t="shared" si="78"/>
        <v>53582633.000000007</v>
      </c>
      <c r="P30">
        <f t="shared" si="79"/>
        <v>1040386542.0232924</v>
      </c>
      <c r="Q30">
        <f t="shared" si="80"/>
        <v>20200652641.000004</v>
      </c>
      <c r="R30">
        <f t="shared" si="81"/>
        <v>392225726342.78131</v>
      </c>
      <c r="S30">
        <f t="shared" si="82"/>
        <v>7615646045657.002</v>
      </c>
      <c r="T30">
        <f t="shared" si="83"/>
        <v>38.832975677895199</v>
      </c>
      <c r="U30">
        <f t="shared" si="84"/>
        <v>58.249463516842795</v>
      </c>
      <c r="V30">
        <f t="shared" si="85"/>
        <v>77.665951355790398</v>
      </c>
      <c r="W30">
        <f t="shared" si="86"/>
        <v>97.082439194738001</v>
      </c>
      <c r="X30">
        <f t="shared" si="87"/>
        <v>116.49892703368559</v>
      </c>
      <c r="Y30">
        <f t="shared" si="88"/>
        <v>135.91541487263319</v>
      </c>
      <c r="Z30">
        <f t="shared" si="89"/>
        <v>155.3319027115808</v>
      </c>
      <c r="AA30">
        <f t="shared" si="90"/>
        <v>174.7483905505284</v>
      </c>
      <c r="AC30">
        <f t="shared" si="91"/>
        <v>9.7082439194737997</v>
      </c>
      <c r="AD30">
        <f t="shared" si="92"/>
        <v>6.4721626129825331</v>
      </c>
      <c r="AE30">
        <f t="shared" si="93"/>
        <v>4.8541219597368999</v>
      </c>
      <c r="AF30">
        <f t="shared" si="94"/>
        <v>3.8832975677895201</v>
      </c>
      <c r="AG30">
        <f t="shared" si="95"/>
        <v>3.2360813064912666</v>
      </c>
      <c r="AH30">
        <f t="shared" si="96"/>
        <v>2.7737839769925143</v>
      </c>
      <c r="AI30">
        <f t="shared" si="97"/>
        <v>2.4270609798684499</v>
      </c>
      <c r="AJ30">
        <f t="shared" si="98"/>
        <v>2.1573875376608442</v>
      </c>
      <c r="AL30">
        <f t="shared" si="99"/>
        <v>5.1502620262460476E-2</v>
      </c>
      <c r="AM30">
        <f t="shared" si="100"/>
        <v>0.10300524052492095</v>
      </c>
      <c r="AN30">
        <f t="shared" si="101"/>
        <v>0.15450786078738141</v>
      </c>
      <c r="AO30">
        <f t="shared" si="102"/>
        <v>0.2060104810498419</v>
      </c>
      <c r="AP30">
        <f t="shared" si="103"/>
        <v>0.25751310131230237</v>
      </c>
      <c r="AQ30">
        <f t="shared" si="104"/>
        <v>0.30901572157476281</v>
      </c>
      <c r="AR30">
        <f t="shared" si="105"/>
        <v>0.36051834183722331</v>
      </c>
      <c r="AS30">
        <f t="shared" si="106"/>
        <v>0.41202096209968381</v>
      </c>
      <c r="AT30">
        <f t="shared" si="107"/>
        <v>0.46352358236214425</v>
      </c>
      <c r="AV30" s="8">
        <f t="shared" si="108"/>
        <v>60.998695553353336</v>
      </c>
      <c r="AW30">
        <f t="shared" si="109"/>
        <v>31.416537265566213</v>
      </c>
      <c r="AX30">
        <f t="shared" si="110"/>
        <v>6.1804600341043665</v>
      </c>
      <c r="AY30" s="8">
        <f t="shared" si="111"/>
        <v>12.00004942661861</v>
      </c>
      <c r="AZ30" s="8">
        <f t="shared" si="112"/>
        <v>0.16180025345717064</v>
      </c>
      <c r="BA30">
        <f t="shared" si="113"/>
        <v>8.3332990094340073E-2</v>
      </c>
    </row>
    <row r="31" spans="1:53">
      <c r="A31" s="12">
        <f xml:space="preserve"> SQRT(610)</f>
        <v>24.698178070456937</v>
      </c>
      <c r="B31" t="s">
        <v>93</v>
      </c>
      <c r="C31" t="s">
        <v>112</v>
      </c>
      <c r="I31" s="12">
        <f xml:space="preserve"> SQRT(610)</f>
        <v>24.698178070456937</v>
      </c>
      <c r="K31">
        <f t="shared" si="74"/>
        <v>609.99999999999989</v>
      </c>
      <c r="L31">
        <f t="shared" si="75"/>
        <v>15065.888622978729</v>
      </c>
      <c r="M31">
        <f t="shared" si="76"/>
        <v>372099.99999999988</v>
      </c>
      <c r="N31">
        <f t="shared" si="77"/>
        <v>9190192.0600170232</v>
      </c>
      <c r="O31">
        <f t="shared" si="78"/>
        <v>226980999.99999991</v>
      </c>
      <c r="P31">
        <f t="shared" si="79"/>
        <v>5606017156.610384</v>
      </c>
      <c r="Q31">
        <f t="shared" si="80"/>
        <v>138458409999.99994</v>
      </c>
      <c r="R31">
        <f t="shared" si="81"/>
        <v>3419670465532.334</v>
      </c>
      <c r="S31">
        <f t="shared" si="82"/>
        <v>84459630099999.953</v>
      </c>
      <c r="T31">
        <f t="shared" si="83"/>
        <v>49.396356140913873</v>
      </c>
      <c r="U31">
        <f t="shared" si="84"/>
        <v>74.094534211370814</v>
      </c>
      <c r="V31">
        <f t="shared" si="85"/>
        <v>98.792712281827747</v>
      </c>
      <c r="W31">
        <f t="shared" si="86"/>
        <v>123.49089035228468</v>
      </c>
      <c r="X31">
        <f t="shared" si="87"/>
        <v>148.18906842274163</v>
      </c>
      <c r="Y31">
        <f t="shared" si="88"/>
        <v>172.88724649319855</v>
      </c>
      <c r="Z31">
        <f t="shared" si="89"/>
        <v>197.58542456365549</v>
      </c>
      <c r="AA31">
        <f t="shared" si="90"/>
        <v>222.28360263411244</v>
      </c>
      <c r="AC31">
        <f t="shared" si="91"/>
        <v>12.349089035228468</v>
      </c>
      <c r="AD31">
        <f t="shared" si="92"/>
        <v>8.232726023485645</v>
      </c>
      <c r="AE31">
        <f t="shared" si="93"/>
        <v>6.1745445176142342</v>
      </c>
      <c r="AF31">
        <f t="shared" si="94"/>
        <v>4.9396356140913875</v>
      </c>
      <c r="AG31">
        <f t="shared" si="95"/>
        <v>4.1163630117428225</v>
      </c>
      <c r="AH31">
        <f t="shared" si="96"/>
        <v>3.5283111529224196</v>
      </c>
      <c r="AI31">
        <f t="shared" si="97"/>
        <v>3.0872722588071171</v>
      </c>
      <c r="AJ31">
        <f t="shared" si="98"/>
        <v>2.7442420078285483</v>
      </c>
      <c r="AL31">
        <f t="shared" si="99"/>
        <v>4.0488816508945799E-2</v>
      </c>
      <c r="AM31">
        <f t="shared" si="100"/>
        <v>8.0977633017891598E-2</v>
      </c>
      <c r="AN31">
        <f t="shared" si="101"/>
        <v>0.12146644952683741</v>
      </c>
      <c r="AO31">
        <f t="shared" si="102"/>
        <v>0.1619552660357832</v>
      </c>
      <c r="AP31">
        <f t="shared" si="103"/>
        <v>0.20244408254472901</v>
      </c>
      <c r="AQ31">
        <f t="shared" si="104"/>
        <v>0.24293289905367482</v>
      </c>
      <c r="AR31">
        <f t="shared" si="105"/>
        <v>0.28342171556262064</v>
      </c>
      <c r="AS31">
        <f t="shared" si="106"/>
        <v>0.32391053207156639</v>
      </c>
      <c r="AT31">
        <f t="shared" si="107"/>
        <v>0.36439934858051221</v>
      </c>
      <c r="AV31">
        <f t="shared" si="108"/>
        <v>77.591614783200043</v>
      </c>
      <c r="AW31">
        <f t="shared" si="109"/>
        <v>39.962491578196619</v>
      </c>
      <c r="AX31">
        <f t="shared" si="110"/>
        <v>7.8616742505541426</v>
      </c>
      <c r="AY31">
        <f t="shared" si="111"/>
        <v>15.264313507739681</v>
      </c>
      <c r="AZ31">
        <f t="shared" si="112"/>
        <v>0.12719936849704927</v>
      </c>
      <c r="BA31">
        <f t="shared" si="113"/>
        <v>6.5512281275732165E-2</v>
      </c>
    </row>
    <row r="32" spans="1:53" s="7" customFormat="1">
      <c r="A32" s="14">
        <f xml:space="preserve"> SQRT(987)</f>
        <v>31.416556144810016</v>
      </c>
      <c r="B32" s="7" t="s">
        <v>94</v>
      </c>
      <c r="C32" s="7" t="s">
        <v>113</v>
      </c>
      <c r="G32" s="7" t="s">
        <v>121</v>
      </c>
      <c r="H32" s="7" t="s">
        <v>119</v>
      </c>
      <c r="I32" s="14">
        <f xml:space="preserve"> SQRT(987)</f>
        <v>31.416556144810016</v>
      </c>
      <c r="K32" s="7">
        <f t="shared" si="74"/>
        <v>987</v>
      </c>
      <c r="L32" s="7">
        <f t="shared" si="75"/>
        <v>31008.140914927488</v>
      </c>
      <c r="M32" s="7">
        <f t="shared" si="76"/>
        <v>974169</v>
      </c>
      <c r="N32" s="7">
        <f t="shared" si="77"/>
        <v>30605035.083033428</v>
      </c>
      <c r="O32" s="7">
        <f t="shared" si="78"/>
        <v>961504803</v>
      </c>
      <c r="P32" s="7">
        <f t="shared" si="79"/>
        <v>30207169626.953995</v>
      </c>
      <c r="Q32" s="7">
        <f t="shared" si="80"/>
        <v>949005240561</v>
      </c>
      <c r="R32" s="7">
        <f t="shared" si="81"/>
        <v>29814476421803.594</v>
      </c>
      <c r="S32" s="7">
        <f t="shared" si="82"/>
        <v>936668172433707</v>
      </c>
      <c r="T32" s="7">
        <f t="shared" si="83"/>
        <v>62.833112289620033</v>
      </c>
      <c r="U32" s="7">
        <f t="shared" si="84"/>
        <v>94.249668434430049</v>
      </c>
      <c r="V32" s="7">
        <f t="shared" si="85"/>
        <v>125.66622457924007</v>
      </c>
      <c r="W32" s="7">
        <f t="shared" si="86"/>
        <v>157.08278072405008</v>
      </c>
      <c r="X32" s="7">
        <f t="shared" si="87"/>
        <v>188.4993368688601</v>
      </c>
      <c r="Y32" s="7">
        <f t="shared" si="88"/>
        <v>219.91589301367011</v>
      </c>
      <c r="Z32" s="7">
        <f t="shared" si="89"/>
        <v>251.33244915848013</v>
      </c>
      <c r="AA32" s="7">
        <f t="shared" si="90"/>
        <v>282.74900530329012</v>
      </c>
      <c r="AC32" s="7">
        <f t="shared" si="91"/>
        <v>15.708278072405008</v>
      </c>
      <c r="AD32" s="7">
        <f t="shared" si="92"/>
        <v>10.472185381603339</v>
      </c>
      <c r="AE32" s="7">
        <f t="shared" si="93"/>
        <v>7.8541390362025041</v>
      </c>
      <c r="AF32" s="7">
        <f t="shared" si="94"/>
        <v>6.2833112289620034</v>
      </c>
      <c r="AG32" s="7">
        <f t="shared" si="95"/>
        <v>5.2360926908016694</v>
      </c>
      <c r="AH32" s="7">
        <f t="shared" si="96"/>
        <v>4.4880794492585734</v>
      </c>
      <c r="AI32" s="7">
        <f t="shared" si="97"/>
        <v>3.927069518101252</v>
      </c>
      <c r="AJ32" s="7">
        <f t="shared" si="98"/>
        <v>3.4907284605344464</v>
      </c>
      <c r="AL32" s="7">
        <f t="shared" si="99"/>
        <v>3.1830350703961514E-2</v>
      </c>
      <c r="AM32" s="7">
        <f t="shared" si="100"/>
        <v>6.3660701407923029E-2</v>
      </c>
      <c r="AN32" s="7">
        <f t="shared" si="101"/>
        <v>9.549105211188455E-2</v>
      </c>
      <c r="AO32" s="7">
        <f t="shared" si="102"/>
        <v>0.12732140281584606</v>
      </c>
      <c r="AP32" s="7">
        <f t="shared" si="103"/>
        <v>0.15915175351980759</v>
      </c>
      <c r="AQ32" s="7">
        <f t="shared" si="104"/>
        <v>0.1909821042237691</v>
      </c>
      <c r="AR32" s="7">
        <f t="shared" si="105"/>
        <v>0.22281245492773061</v>
      </c>
      <c r="AS32" s="7">
        <f t="shared" si="106"/>
        <v>0.25464280563169212</v>
      </c>
      <c r="AT32" s="7">
        <f t="shared" si="107"/>
        <v>0.28647315633565362</v>
      </c>
      <c r="AV32" s="7">
        <f t="shared" si="108"/>
        <v>98.698021985626426</v>
      </c>
      <c r="AW32" s="7">
        <f t="shared" si="109"/>
        <v>50.833055651771971</v>
      </c>
      <c r="AX32" s="8">
        <f t="shared" si="110"/>
        <v>10.000200410741146</v>
      </c>
      <c r="AY32" s="7">
        <f t="shared" si="111"/>
        <v>19.416499506961951</v>
      </c>
      <c r="AZ32" s="7">
        <f t="shared" si="112"/>
        <v>9.9997995932752201E-2</v>
      </c>
      <c r="BA32" s="7">
        <f t="shared" si="113"/>
        <v>5.1502589312838874E-2</v>
      </c>
    </row>
    <row r="34" spans="1:53">
      <c r="A34" s="12">
        <v>1</v>
      </c>
      <c r="B34" t="s">
        <v>4</v>
      </c>
      <c r="D34" t="s">
        <v>117</v>
      </c>
      <c r="I34" s="12">
        <v>1</v>
      </c>
      <c r="K34">
        <f t="shared" si="0"/>
        <v>1</v>
      </c>
      <c r="L34">
        <f t="shared" si="1"/>
        <v>1</v>
      </c>
      <c r="M34">
        <f t="shared" si="2"/>
        <v>1</v>
      </c>
      <c r="N34">
        <f t="shared" si="3"/>
        <v>1</v>
      </c>
      <c r="O34">
        <f t="shared" si="4"/>
        <v>1</v>
      </c>
      <c r="P34">
        <f t="shared" si="5"/>
        <v>1</v>
      </c>
      <c r="Q34">
        <f t="shared" si="6"/>
        <v>1</v>
      </c>
      <c r="R34">
        <f t="shared" si="7"/>
        <v>1</v>
      </c>
      <c r="S34">
        <f t="shared" si="8"/>
        <v>1</v>
      </c>
      <c r="T34">
        <f t="shared" si="9"/>
        <v>2</v>
      </c>
      <c r="U34">
        <f t="shared" si="10"/>
        <v>3</v>
      </c>
      <c r="V34">
        <f t="shared" si="11"/>
        <v>4</v>
      </c>
      <c r="W34">
        <f t="shared" si="12"/>
        <v>5</v>
      </c>
      <c r="X34">
        <f t="shared" si="13"/>
        <v>6</v>
      </c>
      <c r="Y34">
        <f t="shared" si="14"/>
        <v>7</v>
      </c>
      <c r="Z34">
        <f t="shared" si="15"/>
        <v>8</v>
      </c>
      <c r="AA34">
        <f t="shared" si="16"/>
        <v>9</v>
      </c>
      <c r="AC34">
        <f t="shared" si="17"/>
        <v>0.5</v>
      </c>
      <c r="AD34">
        <f t="shared" si="18"/>
        <v>0.33333333333333331</v>
      </c>
      <c r="AE34">
        <f t="shared" si="19"/>
        <v>0.25</v>
      </c>
      <c r="AF34">
        <f t="shared" si="20"/>
        <v>0.2</v>
      </c>
      <c r="AG34">
        <f t="shared" si="21"/>
        <v>0.16666666666666666</v>
      </c>
      <c r="AH34">
        <f t="shared" si="22"/>
        <v>0.14285714285714285</v>
      </c>
      <c r="AI34">
        <f t="shared" si="23"/>
        <v>0.125</v>
      </c>
      <c r="AJ34">
        <f t="shared" si="24"/>
        <v>0.1111111111111111</v>
      </c>
      <c r="AL34">
        <f t="shared" si="25"/>
        <v>1</v>
      </c>
      <c r="AM34">
        <f t="shared" si="26"/>
        <v>2</v>
      </c>
      <c r="AN34">
        <f t="shared" si="27"/>
        <v>3</v>
      </c>
      <c r="AO34">
        <f t="shared" si="28"/>
        <v>4</v>
      </c>
      <c r="AP34">
        <f t="shared" si="29"/>
        <v>5</v>
      </c>
      <c r="AQ34">
        <f t="shared" si="30"/>
        <v>6</v>
      </c>
      <c r="AR34">
        <f t="shared" si="31"/>
        <v>7</v>
      </c>
      <c r="AS34">
        <f t="shared" si="32"/>
        <v>8</v>
      </c>
      <c r="AT34">
        <f t="shared" si="33"/>
        <v>9</v>
      </c>
      <c r="AV34">
        <f t="shared" ref="AV34:AV71" si="114" xml:space="preserve"> I34*PI()</f>
        <v>3.1415926535897931</v>
      </c>
      <c r="AW34">
        <f t="shared" ref="AW34:AW71" si="115" xml:space="preserve"> I34 * ((1+SQRT(5))/2)</f>
        <v>1.6180339887498949</v>
      </c>
      <c r="AX34">
        <f t="shared" ref="AX34:AX71" si="116" xml:space="preserve"> I34 / PI()</f>
        <v>0.31830988618379069</v>
      </c>
      <c r="AY34">
        <f t="shared" ref="AY34:AY71" si="117" xml:space="preserve"> I34 / ((1+SQRT(5))/2)</f>
        <v>0.61803398874989479</v>
      </c>
      <c r="AZ34">
        <f t="shared" ref="AZ34:AZ71" si="118" xml:space="preserve"> PI() / I34</f>
        <v>3.1415926535897931</v>
      </c>
      <c r="BA34">
        <f t="shared" ref="BA34:BA71" si="119" xml:space="preserve">  ((1+SQRT(5))/2) / I34</f>
        <v>1.6180339887498949</v>
      </c>
    </row>
    <row r="35" spans="1:53">
      <c r="K35">
        <f t="shared" si="0"/>
        <v>0</v>
      </c>
      <c r="L35">
        <f t="shared" si="1"/>
        <v>0</v>
      </c>
      <c r="M35">
        <f t="shared" si="2"/>
        <v>0</v>
      </c>
      <c r="N35">
        <f t="shared" si="3"/>
        <v>0</v>
      </c>
      <c r="O35">
        <f t="shared" si="4"/>
        <v>0</v>
      </c>
      <c r="P35">
        <f t="shared" si="5"/>
        <v>0</v>
      </c>
      <c r="Q35">
        <f t="shared" si="6"/>
        <v>0</v>
      </c>
      <c r="R35">
        <f t="shared" si="7"/>
        <v>0</v>
      </c>
      <c r="S35">
        <f t="shared" si="8"/>
        <v>0</v>
      </c>
      <c r="T35">
        <f t="shared" si="9"/>
        <v>0</v>
      </c>
      <c r="U35">
        <f t="shared" si="10"/>
        <v>0</v>
      </c>
      <c r="V35">
        <f t="shared" si="11"/>
        <v>0</v>
      </c>
      <c r="W35">
        <f t="shared" si="12"/>
        <v>0</v>
      </c>
      <c r="X35">
        <f t="shared" si="13"/>
        <v>0</v>
      </c>
      <c r="Y35">
        <f t="shared" si="14"/>
        <v>0</v>
      </c>
      <c r="Z35">
        <f t="shared" si="15"/>
        <v>0</v>
      </c>
      <c r="AA35">
        <f t="shared" si="16"/>
        <v>0</v>
      </c>
      <c r="AC35">
        <f t="shared" si="17"/>
        <v>0</v>
      </c>
      <c r="AD35">
        <f t="shared" si="18"/>
        <v>0</v>
      </c>
      <c r="AE35">
        <f t="shared" si="19"/>
        <v>0</v>
      </c>
      <c r="AF35">
        <f t="shared" si="20"/>
        <v>0</v>
      </c>
      <c r="AG35">
        <f t="shared" si="21"/>
        <v>0</v>
      </c>
      <c r="AH35">
        <f t="shared" si="22"/>
        <v>0</v>
      </c>
      <c r="AI35">
        <f t="shared" si="23"/>
        <v>0</v>
      </c>
      <c r="AJ35">
        <f t="shared" si="24"/>
        <v>0</v>
      </c>
      <c r="AL35" t="e">
        <f t="shared" si="25"/>
        <v>#DIV/0!</v>
      </c>
      <c r="AM35" t="e">
        <f t="shared" si="26"/>
        <v>#DIV/0!</v>
      </c>
      <c r="AN35" t="e">
        <f t="shared" si="27"/>
        <v>#DIV/0!</v>
      </c>
      <c r="AO35" t="e">
        <f t="shared" si="28"/>
        <v>#DIV/0!</v>
      </c>
      <c r="AP35" t="e">
        <f t="shared" si="29"/>
        <v>#DIV/0!</v>
      </c>
      <c r="AQ35" t="e">
        <f t="shared" si="30"/>
        <v>#DIV/0!</v>
      </c>
      <c r="AR35" t="e">
        <f t="shared" si="31"/>
        <v>#DIV/0!</v>
      </c>
      <c r="AS35" t="e">
        <f t="shared" si="32"/>
        <v>#DIV/0!</v>
      </c>
      <c r="AT35" t="e">
        <f t="shared" si="33"/>
        <v>#DIV/0!</v>
      </c>
      <c r="AV35">
        <f t="shared" si="114"/>
        <v>0</v>
      </c>
      <c r="AW35">
        <f t="shared" si="115"/>
        <v>0</v>
      </c>
      <c r="AX35">
        <f t="shared" si="116"/>
        <v>0</v>
      </c>
      <c r="AY35">
        <f t="shared" si="117"/>
        <v>0</v>
      </c>
      <c r="AZ35" t="e">
        <f t="shared" si="118"/>
        <v>#DIV/0!</v>
      </c>
      <c r="BA35" t="e">
        <f t="shared" si="119"/>
        <v>#DIV/0!</v>
      </c>
    </row>
    <row r="36" spans="1:53">
      <c r="B36" t="s">
        <v>5</v>
      </c>
      <c r="K36">
        <f t="shared" si="0"/>
        <v>0</v>
      </c>
      <c r="L36">
        <f t="shared" si="1"/>
        <v>0</v>
      </c>
      <c r="M36">
        <f t="shared" si="2"/>
        <v>0</v>
      </c>
      <c r="N36">
        <f t="shared" si="3"/>
        <v>0</v>
      </c>
      <c r="O36">
        <f t="shared" si="4"/>
        <v>0</v>
      </c>
      <c r="P36">
        <f t="shared" si="5"/>
        <v>0</v>
      </c>
      <c r="Q36">
        <f t="shared" si="6"/>
        <v>0</v>
      </c>
      <c r="R36">
        <f t="shared" si="7"/>
        <v>0</v>
      </c>
      <c r="S36">
        <f t="shared" si="8"/>
        <v>0</v>
      </c>
      <c r="T36">
        <f t="shared" si="9"/>
        <v>0</v>
      </c>
      <c r="U36">
        <f t="shared" si="10"/>
        <v>0</v>
      </c>
      <c r="V36">
        <f t="shared" si="11"/>
        <v>0</v>
      </c>
      <c r="W36">
        <f t="shared" si="12"/>
        <v>0</v>
      </c>
      <c r="X36">
        <f t="shared" si="13"/>
        <v>0</v>
      </c>
      <c r="Y36">
        <f t="shared" si="14"/>
        <v>0</v>
      </c>
      <c r="Z36">
        <f t="shared" si="15"/>
        <v>0</v>
      </c>
      <c r="AA36">
        <f t="shared" si="16"/>
        <v>0</v>
      </c>
      <c r="AC36">
        <f t="shared" si="17"/>
        <v>0</v>
      </c>
      <c r="AD36">
        <f t="shared" si="18"/>
        <v>0</v>
      </c>
      <c r="AE36">
        <f t="shared" si="19"/>
        <v>0</v>
      </c>
      <c r="AF36">
        <f t="shared" si="20"/>
        <v>0</v>
      </c>
      <c r="AG36">
        <f t="shared" si="21"/>
        <v>0</v>
      </c>
      <c r="AH36">
        <f t="shared" si="22"/>
        <v>0</v>
      </c>
      <c r="AI36">
        <f t="shared" si="23"/>
        <v>0</v>
      </c>
      <c r="AJ36">
        <f t="shared" si="24"/>
        <v>0</v>
      </c>
      <c r="AL36" t="e">
        <f t="shared" si="25"/>
        <v>#DIV/0!</v>
      </c>
      <c r="AM36" t="e">
        <f t="shared" si="26"/>
        <v>#DIV/0!</v>
      </c>
      <c r="AN36" t="e">
        <f t="shared" si="27"/>
        <v>#DIV/0!</v>
      </c>
      <c r="AO36" t="e">
        <f t="shared" si="28"/>
        <v>#DIV/0!</v>
      </c>
      <c r="AP36" t="e">
        <f t="shared" si="29"/>
        <v>#DIV/0!</v>
      </c>
      <c r="AQ36" t="e">
        <f t="shared" si="30"/>
        <v>#DIV/0!</v>
      </c>
      <c r="AR36" t="e">
        <f t="shared" si="31"/>
        <v>#DIV/0!</v>
      </c>
      <c r="AS36" t="e">
        <f t="shared" si="32"/>
        <v>#DIV/0!</v>
      </c>
      <c r="AT36" t="e">
        <f t="shared" si="33"/>
        <v>#DIV/0!</v>
      </c>
      <c r="AV36">
        <f t="shared" si="114"/>
        <v>0</v>
      </c>
      <c r="AW36">
        <f t="shared" si="115"/>
        <v>0</v>
      </c>
      <c r="AX36">
        <f t="shared" si="116"/>
        <v>0</v>
      </c>
      <c r="AY36">
        <f t="shared" si="117"/>
        <v>0</v>
      </c>
      <c r="AZ36" t="e">
        <f t="shared" si="118"/>
        <v>#DIV/0!</v>
      </c>
      <c r="BA36" t="e">
        <f t="shared" si="119"/>
        <v>#DIV/0!</v>
      </c>
    </row>
    <row r="37" spans="1:53">
      <c r="K37">
        <f t="shared" si="0"/>
        <v>0</v>
      </c>
      <c r="L37">
        <f t="shared" si="1"/>
        <v>0</v>
      </c>
      <c r="M37">
        <f t="shared" si="2"/>
        <v>0</v>
      </c>
      <c r="N37">
        <f t="shared" si="3"/>
        <v>0</v>
      </c>
      <c r="O37">
        <f t="shared" si="4"/>
        <v>0</v>
      </c>
      <c r="P37">
        <f t="shared" si="5"/>
        <v>0</v>
      </c>
      <c r="Q37">
        <f t="shared" si="6"/>
        <v>0</v>
      </c>
      <c r="R37">
        <f t="shared" si="7"/>
        <v>0</v>
      </c>
      <c r="S37">
        <f t="shared" si="8"/>
        <v>0</v>
      </c>
      <c r="T37">
        <f t="shared" si="9"/>
        <v>0</v>
      </c>
      <c r="U37">
        <f t="shared" si="10"/>
        <v>0</v>
      </c>
      <c r="V37">
        <f t="shared" si="11"/>
        <v>0</v>
      </c>
      <c r="W37">
        <f t="shared" si="12"/>
        <v>0</v>
      </c>
      <c r="X37">
        <f t="shared" si="13"/>
        <v>0</v>
      </c>
      <c r="Y37">
        <f t="shared" si="14"/>
        <v>0</v>
      </c>
      <c r="Z37">
        <f t="shared" si="15"/>
        <v>0</v>
      </c>
      <c r="AA37">
        <f t="shared" si="16"/>
        <v>0</v>
      </c>
      <c r="AC37">
        <f t="shared" si="17"/>
        <v>0</v>
      </c>
      <c r="AD37">
        <f t="shared" si="18"/>
        <v>0</v>
      </c>
      <c r="AE37">
        <f t="shared" si="19"/>
        <v>0</v>
      </c>
      <c r="AF37">
        <f t="shared" si="20"/>
        <v>0</v>
      </c>
      <c r="AG37">
        <f t="shared" si="21"/>
        <v>0</v>
      </c>
      <c r="AH37">
        <f t="shared" si="22"/>
        <v>0</v>
      </c>
      <c r="AI37">
        <f t="shared" si="23"/>
        <v>0</v>
      </c>
      <c r="AJ37">
        <f t="shared" si="24"/>
        <v>0</v>
      </c>
      <c r="AL37" t="e">
        <f t="shared" si="25"/>
        <v>#DIV/0!</v>
      </c>
      <c r="AM37" t="e">
        <f t="shared" si="26"/>
        <v>#DIV/0!</v>
      </c>
      <c r="AN37" t="e">
        <f t="shared" si="27"/>
        <v>#DIV/0!</v>
      </c>
      <c r="AO37" t="e">
        <f t="shared" si="28"/>
        <v>#DIV/0!</v>
      </c>
      <c r="AP37" t="e">
        <f t="shared" si="29"/>
        <v>#DIV/0!</v>
      </c>
      <c r="AQ37" t="e">
        <f t="shared" si="30"/>
        <v>#DIV/0!</v>
      </c>
      <c r="AR37" t="e">
        <f t="shared" si="31"/>
        <v>#DIV/0!</v>
      </c>
      <c r="AS37" t="e">
        <f t="shared" si="32"/>
        <v>#DIV/0!</v>
      </c>
      <c r="AT37" t="e">
        <f t="shared" si="33"/>
        <v>#DIV/0!</v>
      </c>
      <c r="AV37">
        <f t="shared" si="114"/>
        <v>0</v>
      </c>
      <c r="AW37">
        <f t="shared" si="115"/>
        <v>0</v>
      </c>
      <c r="AX37">
        <f t="shared" si="116"/>
        <v>0</v>
      </c>
      <c r="AY37">
        <f t="shared" si="117"/>
        <v>0</v>
      </c>
      <c r="AZ37" t="e">
        <f t="shared" si="118"/>
        <v>#DIV/0!</v>
      </c>
      <c r="BA37" t="e">
        <f t="shared" si="119"/>
        <v>#DIV/0!</v>
      </c>
    </row>
    <row r="38" spans="1:53">
      <c r="B38" t="s">
        <v>6</v>
      </c>
      <c r="K38">
        <f t="shared" si="0"/>
        <v>0</v>
      </c>
      <c r="L38">
        <f t="shared" si="1"/>
        <v>0</v>
      </c>
      <c r="M38">
        <f t="shared" si="2"/>
        <v>0</v>
      </c>
      <c r="N38">
        <f t="shared" si="3"/>
        <v>0</v>
      </c>
      <c r="O38">
        <f t="shared" si="4"/>
        <v>0</v>
      </c>
      <c r="P38">
        <f t="shared" si="5"/>
        <v>0</v>
      </c>
      <c r="Q38">
        <f t="shared" si="6"/>
        <v>0</v>
      </c>
      <c r="R38">
        <f t="shared" si="7"/>
        <v>0</v>
      </c>
      <c r="S38">
        <f t="shared" si="8"/>
        <v>0</v>
      </c>
      <c r="T38">
        <f t="shared" si="9"/>
        <v>0</v>
      </c>
      <c r="U38">
        <f t="shared" si="10"/>
        <v>0</v>
      </c>
      <c r="V38">
        <f t="shared" si="11"/>
        <v>0</v>
      </c>
      <c r="W38">
        <f t="shared" si="12"/>
        <v>0</v>
      </c>
      <c r="X38">
        <f t="shared" si="13"/>
        <v>0</v>
      </c>
      <c r="Y38">
        <f t="shared" si="14"/>
        <v>0</v>
      </c>
      <c r="Z38">
        <f t="shared" si="15"/>
        <v>0</v>
      </c>
      <c r="AA38">
        <f t="shared" si="16"/>
        <v>0</v>
      </c>
      <c r="AC38">
        <f t="shared" si="17"/>
        <v>0</v>
      </c>
      <c r="AD38">
        <f t="shared" si="18"/>
        <v>0</v>
      </c>
      <c r="AE38">
        <f t="shared" si="19"/>
        <v>0</v>
      </c>
      <c r="AF38">
        <f t="shared" si="20"/>
        <v>0</v>
      </c>
      <c r="AG38">
        <f t="shared" si="21"/>
        <v>0</v>
      </c>
      <c r="AH38">
        <f t="shared" si="22"/>
        <v>0</v>
      </c>
      <c r="AI38">
        <f t="shared" si="23"/>
        <v>0</v>
      </c>
      <c r="AJ38">
        <f t="shared" si="24"/>
        <v>0</v>
      </c>
      <c r="AL38" t="e">
        <f t="shared" si="25"/>
        <v>#DIV/0!</v>
      </c>
      <c r="AM38" t="e">
        <f t="shared" si="26"/>
        <v>#DIV/0!</v>
      </c>
      <c r="AN38" t="e">
        <f t="shared" si="27"/>
        <v>#DIV/0!</v>
      </c>
      <c r="AO38" t="e">
        <f t="shared" si="28"/>
        <v>#DIV/0!</v>
      </c>
      <c r="AP38" t="e">
        <f t="shared" si="29"/>
        <v>#DIV/0!</v>
      </c>
      <c r="AQ38" t="e">
        <f t="shared" si="30"/>
        <v>#DIV/0!</v>
      </c>
      <c r="AR38" t="e">
        <f t="shared" si="31"/>
        <v>#DIV/0!</v>
      </c>
      <c r="AS38" t="e">
        <f t="shared" si="32"/>
        <v>#DIV/0!</v>
      </c>
      <c r="AT38" t="e">
        <f t="shared" si="33"/>
        <v>#DIV/0!</v>
      </c>
      <c r="AV38">
        <f t="shared" si="114"/>
        <v>0</v>
      </c>
      <c r="AW38">
        <f t="shared" si="115"/>
        <v>0</v>
      </c>
      <c r="AX38">
        <f t="shared" si="116"/>
        <v>0</v>
      </c>
      <c r="AY38">
        <f t="shared" si="117"/>
        <v>0</v>
      </c>
      <c r="AZ38" t="e">
        <f t="shared" si="118"/>
        <v>#DIV/0!</v>
      </c>
      <c r="BA38" t="e">
        <f t="shared" si="119"/>
        <v>#DIV/0!</v>
      </c>
    </row>
    <row r="39" spans="1:53">
      <c r="K39">
        <f t="shared" si="0"/>
        <v>0</v>
      </c>
      <c r="L39">
        <f t="shared" si="1"/>
        <v>0</v>
      </c>
      <c r="M39">
        <f t="shared" si="2"/>
        <v>0</v>
      </c>
      <c r="N39">
        <f t="shared" si="3"/>
        <v>0</v>
      </c>
      <c r="O39">
        <f t="shared" si="4"/>
        <v>0</v>
      </c>
      <c r="P39">
        <f t="shared" si="5"/>
        <v>0</v>
      </c>
      <c r="Q39">
        <f t="shared" si="6"/>
        <v>0</v>
      </c>
      <c r="R39">
        <f t="shared" si="7"/>
        <v>0</v>
      </c>
      <c r="S39">
        <f t="shared" si="8"/>
        <v>0</v>
      </c>
      <c r="T39">
        <f t="shared" si="9"/>
        <v>0</v>
      </c>
      <c r="U39">
        <f t="shared" si="10"/>
        <v>0</v>
      </c>
      <c r="V39">
        <f t="shared" si="11"/>
        <v>0</v>
      </c>
      <c r="W39">
        <f t="shared" si="12"/>
        <v>0</v>
      </c>
      <c r="X39">
        <f t="shared" si="13"/>
        <v>0</v>
      </c>
      <c r="Y39">
        <f t="shared" si="14"/>
        <v>0</v>
      </c>
      <c r="Z39">
        <f t="shared" si="15"/>
        <v>0</v>
      </c>
      <c r="AA39">
        <f t="shared" si="16"/>
        <v>0</v>
      </c>
      <c r="AC39">
        <f t="shared" si="17"/>
        <v>0</v>
      </c>
      <c r="AD39">
        <f t="shared" si="18"/>
        <v>0</v>
      </c>
      <c r="AE39">
        <f t="shared" si="19"/>
        <v>0</v>
      </c>
      <c r="AF39">
        <f t="shared" si="20"/>
        <v>0</v>
      </c>
      <c r="AG39">
        <f t="shared" si="21"/>
        <v>0</v>
      </c>
      <c r="AH39">
        <f t="shared" si="22"/>
        <v>0</v>
      </c>
      <c r="AI39">
        <f t="shared" si="23"/>
        <v>0</v>
      </c>
      <c r="AJ39">
        <f t="shared" si="24"/>
        <v>0</v>
      </c>
      <c r="AL39" t="e">
        <f t="shared" si="25"/>
        <v>#DIV/0!</v>
      </c>
      <c r="AM39" t="e">
        <f t="shared" si="26"/>
        <v>#DIV/0!</v>
      </c>
      <c r="AN39" t="e">
        <f t="shared" si="27"/>
        <v>#DIV/0!</v>
      </c>
      <c r="AO39" t="e">
        <f t="shared" si="28"/>
        <v>#DIV/0!</v>
      </c>
      <c r="AP39" t="e">
        <f t="shared" si="29"/>
        <v>#DIV/0!</v>
      </c>
      <c r="AQ39" t="e">
        <f t="shared" si="30"/>
        <v>#DIV/0!</v>
      </c>
      <c r="AR39" t="e">
        <f t="shared" si="31"/>
        <v>#DIV/0!</v>
      </c>
      <c r="AS39" t="e">
        <f t="shared" si="32"/>
        <v>#DIV/0!</v>
      </c>
      <c r="AT39" t="e">
        <f t="shared" si="33"/>
        <v>#DIV/0!</v>
      </c>
      <c r="AV39">
        <f t="shared" si="114"/>
        <v>0</v>
      </c>
      <c r="AW39">
        <f t="shared" si="115"/>
        <v>0</v>
      </c>
      <c r="AX39">
        <f t="shared" si="116"/>
        <v>0</v>
      </c>
      <c r="AY39">
        <f t="shared" si="117"/>
        <v>0</v>
      </c>
      <c r="AZ39" t="e">
        <f t="shared" si="118"/>
        <v>#DIV/0!</v>
      </c>
      <c r="BA39" t="e">
        <f t="shared" si="119"/>
        <v>#DIV/0!</v>
      </c>
    </row>
    <row r="40" spans="1:53">
      <c r="B40" t="s">
        <v>7</v>
      </c>
      <c r="K40">
        <f t="shared" si="0"/>
        <v>0</v>
      </c>
      <c r="L40">
        <f t="shared" si="1"/>
        <v>0</v>
      </c>
      <c r="M40">
        <f t="shared" si="2"/>
        <v>0</v>
      </c>
      <c r="N40">
        <f t="shared" si="3"/>
        <v>0</v>
      </c>
      <c r="O40">
        <f t="shared" si="4"/>
        <v>0</v>
      </c>
      <c r="P40">
        <f t="shared" si="5"/>
        <v>0</v>
      </c>
      <c r="Q40">
        <f t="shared" si="6"/>
        <v>0</v>
      </c>
      <c r="R40">
        <f t="shared" si="7"/>
        <v>0</v>
      </c>
      <c r="S40">
        <f t="shared" si="8"/>
        <v>0</v>
      </c>
      <c r="T40">
        <f t="shared" si="9"/>
        <v>0</v>
      </c>
      <c r="U40">
        <f t="shared" si="10"/>
        <v>0</v>
      </c>
      <c r="V40">
        <f t="shared" si="11"/>
        <v>0</v>
      </c>
      <c r="W40">
        <f t="shared" si="12"/>
        <v>0</v>
      </c>
      <c r="X40">
        <f t="shared" si="13"/>
        <v>0</v>
      </c>
      <c r="Y40">
        <f t="shared" si="14"/>
        <v>0</v>
      </c>
      <c r="Z40">
        <f t="shared" si="15"/>
        <v>0</v>
      </c>
      <c r="AA40">
        <f t="shared" si="16"/>
        <v>0</v>
      </c>
      <c r="AC40">
        <f t="shared" si="17"/>
        <v>0</v>
      </c>
      <c r="AD40">
        <f t="shared" si="18"/>
        <v>0</v>
      </c>
      <c r="AE40">
        <f t="shared" si="19"/>
        <v>0</v>
      </c>
      <c r="AF40">
        <f t="shared" si="20"/>
        <v>0</v>
      </c>
      <c r="AG40">
        <f t="shared" si="21"/>
        <v>0</v>
      </c>
      <c r="AH40">
        <f t="shared" si="22"/>
        <v>0</v>
      </c>
      <c r="AI40">
        <f t="shared" si="23"/>
        <v>0</v>
      </c>
      <c r="AJ40">
        <f t="shared" si="24"/>
        <v>0</v>
      </c>
      <c r="AL40" t="e">
        <f t="shared" si="25"/>
        <v>#DIV/0!</v>
      </c>
      <c r="AM40" t="e">
        <f t="shared" si="26"/>
        <v>#DIV/0!</v>
      </c>
      <c r="AN40" t="e">
        <f t="shared" si="27"/>
        <v>#DIV/0!</v>
      </c>
      <c r="AO40" t="e">
        <f t="shared" si="28"/>
        <v>#DIV/0!</v>
      </c>
      <c r="AP40" t="e">
        <f t="shared" si="29"/>
        <v>#DIV/0!</v>
      </c>
      <c r="AQ40" t="e">
        <f t="shared" si="30"/>
        <v>#DIV/0!</v>
      </c>
      <c r="AR40" t="e">
        <f t="shared" si="31"/>
        <v>#DIV/0!</v>
      </c>
      <c r="AS40" t="e">
        <f t="shared" si="32"/>
        <v>#DIV/0!</v>
      </c>
      <c r="AT40" t="e">
        <f t="shared" si="33"/>
        <v>#DIV/0!</v>
      </c>
      <c r="AV40">
        <f t="shared" si="114"/>
        <v>0</v>
      </c>
      <c r="AW40">
        <f t="shared" si="115"/>
        <v>0</v>
      </c>
      <c r="AX40">
        <f t="shared" si="116"/>
        <v>0</v>
      </c>
      <c r="AY40">
        <f t="shared" si="117"/>
        <v>0</v>
      </c>
      <c r="AZ40" t="e">
        <f t="shared" si="118"/>
        <v>#DIV/0!</v>
      </c>
      <c r="BA40" t="e">
        <f t="shared" si="119"/>
        <v>#DIV/0!</v>
      </c>
    </row>
    <row r="41" spans="1:53">
      <c r="K41">
        <f t="shared" si="0"/>
        <v>0</v>
      </c>
      <c r="L41">
        <f t="shared" si="1"/>
        <v>0</v>
      </c>
      <c r="M41">
        <f t="shared" si="2"/>
        <v>0</v>
      </c>
      <c r="N41">
        <f t="shared" si="3"/>
        <v>0</v>
      </c>
      <c r="O41">
        <f t="shared" si="4"/>
        <v>0</v>
      </c>
      <c r="P41">
        <f t="shared" si="5"/>
        <v>0</v>
      </c>
      <c r="Q41">
        <f t="shared" si="6"/>
        <v>0</v>
      </c>
      <c r="R41">
        <f t="shared" si="7"/>
        <v>0</v>
      </c>
      <c r="S41">
        <f t="shared" si="8"/>
        <v>0</v>
      </c>
      <c r="T41">
        <f t="shared" si="9"/>
        <v>0</v>
      </c>
      <c r="U41">
        <f t="shared" si="10"/>
        <v>0</v>
      </c>
      <c r="V41">
        <f t="shared" si="11"/>
        <v>0</v>
      </c>
      <c r="W41">
        <f t="shared" si="12"/>
        <v>0</v>
      </c>
      <c r="X41">
        <f t="shared" si="13"/>
        <v>0</v>
      </c>
      <c r="Y41">
        <f t="shared" si="14"/>
        <v>0</v>
      </c>
      <c r="Z41">
        <f t="shared" si="15"/>
        <v>0</v>
      </c>
      <c r="AA41">
        <f t="shared" si="16"/>
        <v>0</v>
      </c>
      <c r="AC41">
        <f t="shared" si="17"/>
        <v>0</v>
      </c>
      <c r="AD41">
        <f t="shared" si="18"/>
        <v>0</v>
      </c>
      <c r="AE41">
        <f t="shared" si="19"/>
        <v>0</v>
      </c>
      <c r="AF41">
        <f t="shared" si="20"/>
        <v>0</v>
      </c>
      <c r="AG41">
        <f t="shared" si="21"/>
        <v>0</v>
      </c>
      <c r="AH41">
        <f t="shared" si="22"/>
        <v>0</v>
      </c>
      <c r="AI41">
        <f t="shared" si="23"/>
        <v>0</v>
      </c>
      <c r="AJ41">
        <f t="shared" si="24"/>
        <v>0</v>
      </c>
      <c r="AL41" t="e">
        <f t="shared" si="25"/>
        <v>#DIV/0!</v>
      </c>
      <c r="AM41" t="e">
        <f t="shared" si="26"/>
        <v>#DIV/0!</v>
      </c>
      <c r="AN41" t="e">
        <f t="shared" si="27"/>
        <v>#DIV/0!</v>
      </c>
      <c r="AO41" t="e">
        <f t="shared" si="28"/>
        <v>#DIV/0!</v>
      </c>
      <c r="AP41" t="e">
        <f t="shared" si="29"/>
        <v>#DIV/0!</v>
      </c>
      <c r="AQ41" t="e">
        <f t="shared" si="30"/>
        <v>#DIV/0!</v>
      </c>
      <c r="AR41" t="e">
        <f t="shared" si="31"/>
        <v>#DIV/0!</v>
      </c>
      <c r="AS41" t="e">
        <f t="shared" si="32"/>
        <v>#DIV/0!</v>
      </c>
      <c r="AT41" t="e">
        <f t="shared" si="33"/>
        <v>#DIV/0!</v>
      </c>
      <c r="AV41">
        <f t="shared" si="114"/>
        <v>0</v>
      </c>
      <c r="AW41">
        <f t="shared" si="115"/>
        <v>0</v>
      </c>
      <c r="AX41">
        <f t="shared" si="116"/>
        <v>0</v>
      </c>
      <c r="AY41">
        <f t="shared" si="117"/>
        <v>0</v>
      </c>
      <c r="AZ41" t="e">
        <f t="shared" si="118"/>
        <v>#DIV/0!</v>
      </c>
      <c r="BA41" t="e">
        <f t="shared" si="119"/>
        <v>#DIV/0!</v>
      </c>
    </row>
    <row r="42" spans="1:53">
      <c r="B42" t="s">
        <v>8</v>
      </c>
      <c r="K42">
        <f t="shared" si="0"/>
        <v>0</v>
      </c>
      <c r="L42">
        <f t="shared" si="1"/>
        <v>0</v>
      </c>
      <c r="M42">
        <f t="shared" si="2"/>
        <v>0</v>
      </c>
      <c r="N42">
        <f t="shared" si="3"/>
        <v>0</v>
      </c>
      <c r="O42">
        <f t="shared" si="4"/>
        <v>0</v>
      </c>
      <c r="P42">
        <f t="shared" si="5"/>
        <v>0</v>
      </c>
      <c r="Q42">
        <f t="shared" si="6"/>
        <v>0</v>
      </c>
      <c r="R42">
        <f t="shared" si="7"/>
        <v>0</v>
      </c>
      <c r="S42">
        <f t="shared" si="8"/>
        <v>0</v>
      </c>
      <c r="T42">
        <f t="shared" si="9"/>
        <v>0</v>
      </c>
      <c r="U42">
        <f t="shared" si="10"/>
        <v>0</v>
      </c>
      <c r="V42">
        <f t="shared" si="11"/>
        <v>0</v>
      </c>
      <c r="W42">
        <f t="shared" si="12"/>
        <v>0</v>
      </c>
      <c r="X42">
        <f t="shared" si="13"/>
        <v>0</v>
      </c>
      <c r="Y42">
        <f t="shared" si="14"/>
        <v>0</v>
      </c>
      <c r="Z42">
        <f t="shared" si="15"/>
        <v>0</v>
      </c>
      <c r="AA42">
        <f t="shared" si="16"/>
        <v>0</v>
      </c>
      <c r="AC42">
        <f t="shared" si="17"/>
        <v>0</v>
      </c>
      <c r="AD42">
        <f t="shared" si="18"/>
        <v>0</v>
      </c>
      <c r="AE42">
        <f t="shared" si="19"/>
        <v>0</v>
      </c>
      <c r="AF42">
        <f t="shared" si="20"/>
        <v>0</v>
      </c>
      <c r="AG42">
        <f t="shared" si="21"/>
        <v>0</v>
      </c>
      <c r="AH42">
        <f t="shared" si="22"/>
        <v>0</v>
      </c>
      <c r="AI42">
        <f t="shared" si="23"/>
        <v>0</v>
      </c>
      <c r="AJ42">
        <f t="shared" si="24"/>
        <v>0</v>
      </c>
      <c r="AL42" t="e">
        <f t="shared" si="25"/>
        <v>#DIV/0!</v>
      </c>
      <c r="AM42" t="e">
        <f t="shared" si="26"/>
        <v>#DIV/0!</v>
      </c>
      <c r="AN42" t="e">
        <f t="shared" si="27"/>
        <v>#DIV/0!</v>
      </c>
      <c r="AO42" t="e">
        <f t="shared" si="28"/>
        <v>#DIV/0!</v>
      </c>
      <c r="AP42" t="e">
        <f t="shared" si="29"/>
        <v>#DIV/0!</v>
      </c>
      <c r="AQ42" t="e">
        <f t="shared" si="30"/>
        <v>#DIV/0!</v>
      </c>
      <c r="AR42" t="e">
        <f t="shared" si="31"/>
        <v>#DIV/0!</v>
      </c>
      <c r="AS42" t="e">
        <f t="shared" si="32"/>
        <v>#DIV/0!</v>
      </c>
      <c r="AT42" t="e">
        <f t="shared" si="33"/>
        <v>#DIV/0!</v>
      </c>
      <c r="AV42">
        <f t="shared" si="114"/>
        <v>0</v>
      </c>
      <c r="AW42">
        <f t="shared" si="115"/>
        <v>0</v>
      </c>
      <c r="AX42">
        <f t="shared" si="116"/>
        <v>0</v>
      </c>
      <c r="AY42">
        <f t="shared" si="117"/>
        <v>0</v>
      </c>
      <c r="AZ42" t="e">
        <f t="shared" si="118"/>
        <v>#DIV/0!</v>
      </c>
      <c r="BA42" t="e">
        <f t="shared" si="119"/>
        <v>#DIV/0!</v>
      </c>
    </row>
    <row r="43" spans="1:53">
      <c r="K43">
        <f t="shared" si="0"/>
        <v>0</v>
      </c>
      <c r="L43">
        <f t="shared" si="1"/>
        <v>0</v>
      </c>
      <c r="M43">
        <f t="shared" si="2"/>
        <v>0</v>
      </c>
      <c r="N43">
        <f t="shared" si="3"/>
        <v>0</v>
      </c>
      <c r="O43">
        <f t="shared" si="4"/>
        <v>0</v>
      </c>
      <c r="P43">
        <f t="shared" si="5"/>
        <v>0</v>
      </c>
      <c r="Q43">
        <f t="shared" si="6"/>
        <v>0</v>
      </c>
      <c r="R43">
        <f t="shared" si="7"/>
        <v>0</v>
      </c>
      <c r="S43">
        <f t="shared" si="8"/>
        <v>0</v>
      </c>
      <c r="T43">
        <f t="shared" si="9"/>
        <v>0</v>
      </c>
      <c r="U43">
        <f t="shared" si="10"/>
        <v>0</v>
      </c>
      <c r="V43">
        <f t="shared" si="11"/>
        <v>0</v>
      </c>
      <c r="W43">
        <f t="shared" si="12"/>
        <v>0</v>
      </c>
      <c r="X43">
        <f t="shared" si="13"/>
        <v>0</v>
      </c>
      <c r="Y43">
        <f t="shared" si="14"/>
        <v>0</v>
      </c>
      <c r="Z43">
        <f t="shared" si="15"/>
        <v>0</v>
      </c>
      <c r="AA43">
        <f t="shared" si="16"/>
        <v>0</v>
      </c>
      <c r="AC43">
        <f t="shared" si="17"/>
        <v>0</v>
      </c>
      <c r="AD43">
        <f t="shared" si="18"/>
        <v>0</v>
      </c>
      <c r="AE43">
        <f t="shared" si="19"/>
        <v>0</v>
      </c>
      <c r="AF43">
        <f t="shared" si="20"/>
        <v>0</v>
      </c>
      <c r="AG43">
        <f t="shared" si="21"/>
        <v>0</v>
      </c>
      <c r="AH43">
        <f t="shared" si="22"/>
        <v>0</v>
      </c>
      <c r="AI43">
        <f t="shared" si="23"/>
        <v>0</v>
      </c>
      <c r="AJ43">
        <f t="shared" si="24"/>
        <v>0</v>
      </c>
      <c r="AL43" t="e">
        <f t="shared" si="25"/>
        <v>#DIV/0!</v>
      </c>
      <c r="AM43" t="e">
        <f t="shared" si="26"/>
        <v>#DIV/0!</v>
      </c>
      <c r="AN43" t="e">
        <f t="shared" si="27"/>
        <v>#DIV/0!</v>
      </c>
      <c r="AO43" t="e">
        <f t="shared" si="28"/>
        <v>#DIV/0!</v>
      </c>
      <c r="AP43" t="e">
        <f t="shared" si="29"/>
        <v>#DIV/0!</v>
      </c>
      <c r="AQ43" t="e">
        <f t="shared" si="30"/>
        <v>#DIV/0!</v>
      </c>
      <c r="AR43" t="e">
        <f t="shared" si="31"/>
        <v>#DIV/0!</v>
      </c>
      <c r="AS43" t="e">
        <f t="shared" si="32"/>
        <v>#DIV/0!</v>
      </c>
      <c r="AT43" t="e">
        <f t="shared" si="33"/>
        <v>#DIV/0!</v>
      </c>
      <c r="AV43">
        <f t="shared" si="114"/>
        <v>0</v>
      </c>
      <c r="AW43">
        <f t="shared" si="115"/>
        <v>0</v>
      </c>
      <c r="AX43">
        <f t="shared" si="116"/>
        <v>0</v>
      </c>
      <c r="AY43">
        <f t="shared" si="117"/>
        <v>0</v>
      </c>
      <c r="AZ43" t="e">
        <f t="shared" si="118"/>
        <v>#DIV/0!</v>
      </c>
      <c r="BA43" t="e">
        <f t="shared" si="119"/>
        <v>#DIV/0!</v>
      </c>
    </row>
    <row r="44" spans="1:53">
      <c r="B44" t="s">
        <v>9</v>
      </c>
      <c r="K44">
        <f t="shared" si="0"/>
        <v>0</v>
      </c>
      <c r="L44">
        <f t="shared" si="1"/>
        <v>0</v>
      </c>
      <c r="M44">
        <f t="shared" si="2"/>
        <v>0</v>
      </c>
      <c r="N44">
        <f t="shared" si="3"/>
        <v>0</v>
      </c>
      <c r="O44">
        <f t="shared" si="4"/>
        <v>0</v>
      </c>
      <c r="P44">
        <f t="shared" si="5"/>
        <v>0</v>
      </c>
      <c r="Q44">
        <f t="shared" si="6"/>
        <v>0</v>
      </c>
      <c r="R44">
        <f t="shared" si="7"/>
        <v>0</v>
      </c>
      <c r="S44">
        <f t="shared" si="8"/>
        <v>0</v>
      </c>
      <c r="T44">
        <f t="shared" si="9"/>
        <v>0</v>
      </c>
      <c r="U44">
        <f t="shared" si="10"/>
        <v>0</v>
      </c>
      <c r="V44">
        <f t="shared" si="11"/>
        <v>0</v>
      </c>
      <c r="W44">
        <f t="shared" si="12"/>
        <v>0</v>
      </c>
      <c r="X44">
        <f t="shared" si="13"/>
        <v>0</v>
      </c>
      <c r="Y44">
        <f t="shared" si="14"/>
        <v>0</v>
      </c>
      <c r="Z44">
        <f t="shared" si="15"/>
        <v>0</v>
      </c>
      <c r="AA44">
        <f t="shared" si="16"/>
        <v>0</v>
      </c>
      <c r="AC44">
        <f t="shared" si="17"/>
        <v>0</v>
      </c>
      <c r="AD44">
        <f t="shared" si="18"/>
        <v>0</v>
      </c>
      <c r="AE44">
        <f t="shared" si="19"/>
        <v>0</v>
      </c>
      <c r="AF44">
        <f t="shared" si="20"/>
        <v>0</v>
      </c>
      <c r="AG44">
        <f t="shared" si="21"/>
        <v>0</v>
      </c>
      <c r="AH44">
        <f t="shared" si="22"/>
        <v>0</v>
      </c>
      <c r="AI44">
        <f t="shared" si="23"/>
        <v>0</v>
      </c>
      <c r="AJ44">
        <f t="shared" si="24"/>
        <v>0</v>
      </c>
      <c r="AL44" t="e">
        <f t="shared" si="25"/>
        <v>#DIV/0!</v>
      </c>
      <c r="AM44" t="e">
        <f t="shared" si="26"/>
        <v>#DIV/0!</v>
      </c>
      <c r="AN44" t="e">
        <f t="shared" si="27"/>
        <v>#DIV/0!</v>
      </c>
      <c r="AO44" t="e">
        <f t="shared" si="28"/>
        <v>#DIV/0!</v>
      </c>
      <c r="AP44" t="e">
        <f t="shared" si="29"/>
        <v>#DIV/0!</v>
      </c>
      <c r="AQ44" t="e">
        <f t="shared" si="30"/>
        <v>#DIV/0!</v>
      </c>
      <c r="AR44" t="e">
        <f t="shared" si="31"/>
        <v>#DIV/0!</v>
      </c>
      <c r="AS44" t="e">
        <f t="shared" si="32"/>
        <v>#DIV/0!</v>
      </c>
      <c r="AT44" t="e">
        <f t="shared" si="33"/>
        <v>#DIV/0!</v>
      </c>
      <c r="AV44">
        <f t="shared" si="114"/>
        <v>0</v>
      </c>
      <c r="AW44">
        <f t="shared" si="115"/>
        <v>0</v>
      </c>
      <c r="AX44">
        <f t="shared" si="116"/>
        <v>0</v>
      </c>
      <c r="AY44">
        <f t="shared" si="117"/>
        <v>0</v>
      </c>
      <c r="AZ44" t="e">
        <f t="shared" si="118"/>
        <v>#DIV/0!</v>
      </c>
      <c r="BA44" t="e">
        <f t="shared" si="119"/>
        <v>#DIV/0!</v>
      </c>
    </row>
    <row r="45" spans="1:53">
      <c r="K45">
        <f t="shared" si="0"/>
        <v>0</v>
      </c>
      <c r="L45">
        <f t="shared" si="1"/>
        <v>0</v>
      </c>
      <c r="M45">
        <f t="shared" si="2"/>
        <v>0</v>
      </c>
      <c r="N45">
        <f t="shared" si="3"/>
        <v>0</v>
      </c>
      <c r="O45">
        <f t="shared" si="4"/>
        <v>0</v>
      </c>
      <c r="P45">
        <f t="shared" si="5"/>
        <v>0</v>
      </c>
      <c r="Q45">
        <f t="shared" si="6"/>
        <v>0</v>
      </c>
      <c r="R45">
        <f t="shared" si="7"/>
        <v>0</v>
      </c>
      <c r="S45">
        <f t="shared" si="8"/>
        <v>0</v>
      </c>
      <c r="T45">
        <f t="shared" si="9"/>
        <v>0</v>
      </c>
      <c r="U45">
        <f t="shared" si="10"/>
        <v>0</v>
      </c>
      <c r="V45">
        <f t="shared" si="11"/>
        <v>0</v>
      </c>
      <c r="W45">
        <f t="shared" si="12"/>
        <v>0</v>
      </c>
      <c r="X45">
        <f t="shared" si="13"/>
        <v>0</v>
      </c>
      <c r="Y45">
        <f t="shared" si="14"/>
        <v>0</v>
      </c>
      <c r="Z45">
        <f t="shared" si="15"/>
        <v>0</v>
      </c>
      <c r="AA45">
        <f t="shared" si="16"/>
        <v>0</v>
      </c>
      <c r="AC45">
        <f t="shared" si="17"/>
        <v>0</v>
      </c>
      <c r="AD45">
        <f t="shared" si="18"/>
        <v>0</v>
      </c>
      <c r="AE45">
        <f t="shared" si="19"/>
        <v>0</v>
      </c>
      <c r="AF45">
        <f t="shared" si="20"/>
        <v>0</v>
      </c>
      <c r="AG45">
        <f t="shared" si="21"/>
        <v>0</v>
      </c>
      <c r="AH45">
        <f t="shared" si="22"/>
        <v>0</v>
      </c>
      <c r="AI45">
        <f t="shared" si="23"/>
        <v>0</v>
      </c>
      <c r="AJ45">
        <f t="shared" si="24"/>
        <v>0</v>
      </c>
      <c r="AL45" t="e">
        <f t="shared" si="25"/>
        <v>#DIV/0!</v>
      </c>
      <c r="AM45" t="e">
        <f t="shared" si="26"/>
        <v>#DIV/0!</v>
      </c>
      <c r="AN45" t="e">
        <f t="shared" si="27"/>
        <v>#DIV/0!</v>
      </c>
      <c r="AO45" t="e">
        <f t="shared" si="28"/>
        <v>#DIV/0!</v>
      </c>
      <c r="AP45" t="e">
        <f t="shared" si="29"/>
        <v>#DIV/0!</v>
      </c>
      <c r="AQ45" t="e">
        <f t="shared" si="30"/>
        <v>#DIV/0!</v>
      </c>
      <c r="AR45" t="e">
        <f t="shared" si="31"/>
        <v>#DIV/0!</v>
      </c>
      <c r="AS45" t="e">
        <f t="shared" si="32"/>
        <v>#DIV/0!</v>
      </c>
      <c r="AT45" t="e">
        <f t="shared" si="33"/>
        <v>#DIV/0!</v>
      </c>
      <c r="AV45">
        <f t="shared" si="114"/>
        <v>0</v>
      </c>
      <c r="AW45">
        <f t="shared" si="115"/>
        <v>0</v>
      </c>
      <c r="AX45">
        <f t="shared" si="116"/>
        <v>0</v>
      </c>
      <c r="AY45">
        <f t="shared" si="117"/>
        <v>0</v>
      </c>
      <c r="AZ45" t="e">
        <f t="shared" si="118"/>
        <v>#DIV/0!</v>
      </c>
      <c r="BA45" t="e">
        <f t="shared" si="119"/>
        <v>#DIV/0!</v>
      </c>
    </row>
    <row r="46" spans="1:53">
      <c r="A46" s="12">
        <v>0.5393</v>
      </c>
      <c r="B46" t="s">
        <v>10</v>
      </c>
      <c r="C46" t="s">
        <v>122</v>
      </c>
      <c r="E46" t="s">
        <v>12</v>
      </c>
      <c r="I46" s="12">
        <v>0.5393</v>
      </c>
      <c r="K46">
        <f t="shared" si="0"/>
        <v>0.29084449000000001</v>
      </c>
      <c r="L46">
        <f t="shared" si="1"/>
        <v>0.15685243345700001</v>
      </c>
      <c r="M46">
        <f t="shared" si="2"/>
        <v>8.459051736336011E-2</v>
      </c>
      <c r="N46">
        <f t="shared" si="3"/>
        <v>4.561966601406011E-2</v>
      </c>
      <c r="O46">
        <f t="shared" si="4"/>
        <v>2.4602685881382619E-2</v>
      </c>
      <c r="P46">
        <f t="shared" si="5"/>
        <v>1.3268228495829646E-2</v>
      </c>
      <c r="Q46">
        <f t="shared" si="6"/>
        <v>7.1555556278009285E-3</v>
      </c>
      <c r="R46">
        <f t="shared" si="7"/>
        <v>3.8589911500730408E-3</v>
      </c>
      <c r="S46">
        <f t="shared" si="8"/>
        <v>2.0811539272343909E-3</v>
      </c>
      <c r="T46">
        <f t="shared" si="9"/>
        <v>1.0786</v>
      </c>
      <c r="U46">
        <f t="shared" si="10"/>
        <v>1.6179000000000001</v>
      </c>
      <c r="V46">
        <f t="shared" si="11"/>
        <v>2.1572</v>
      </c>
      <c r="W46">
        <f t="shared" si="12"/>
        <v>2.6964999999999999</v>
      </c>
      <c r="X46">
        <f t="shared" si="13"/>
        <v>3.2358000000000002</v>
      </c>
      <c r="Y46">
        <f t="shared" si="14"/>
        <v>3.7751000000000001</v>
      </c>
      <c r="Z46">
        <f t="shared" si="15"/>
        <v>4.3144</v>
      </c>
      <c r="AA46">
        <f t="shared" si="16"/>
        <v>4.8536999999999999</v>
      </c>
      <c r="AC46">
        <f t="shared" si="17"/>
        <v>0.26965</v>
      </c>
      <c r="AD46">
        <f t="shared" si="18"/>
        <v>0.17976666666666666</v>
      </c>
      <c r="AE46">
        <f t="shared" si="19"/>
        <v>0.134825</v>
      </c>
      <c r="AF46">
        <f t="shared" si="20"/>
        <v>0.10786</v>
      </c>
      <c r="AG46">
        <f t="shared" si="21"/>
        <v>8.9883333333333329E-2</v>
      </c>
      <c r="AH46">
        <f t="shared" si="22"/>
        <v>7.7042857142857149E-2</v>
      </c>
      <c r="AI46">
        <f t="shared" si="23"/>
        <v>6.74125E-2</v>
      </c>
      <c r="AJ46">
        <f t="shared" si="24"/>
        <v>5.9922222222222224E-2</v>
      </c>
      <c r="AL46">
        <f t="shared" si="25"/>
        <v>1.8542555164101613</v>
      </c>
      <c r="AM46">
        <f t="shared" si="26"/>
        <v>3.7085110328203226</v>
      </c>
      <c r="AN46">
        <f t="shared" si="27"/>
        <v>5.5627665492304841</v>
      </c>
      <c r="AO46">
        <f t="shared" si="28"/>
        <v>7.4170220656406451</v>
      </c>
      <c r="AP46">
        <f t="shared" si="29"/>
        <v>9.2712775820508071</v>
      </c>
      <c r="AQ46">
        <f t="shared" si="30"/>
        <v>11.125533098460968</v>
      </c>
      <c r="AR46">
        <f t="shared" si="31"/>
        <v>12.979788614871129</v>
      </c>
      <c r="AS46">
        <f t="shared" si="32"/>
        <v>14.83404413128129</v>
      </c>
      <c r="AT46">
        <f t="shared" si="33"/>
        <v>16.688299647691451</v>
      </c>
      <c r="AV46">
        <f t="shared" si="114"/>
        <v>1.6942609180809753</v>
      </c>
      <c r="AW46">
        <f t="shared" si="115"/>
        <v>0.87260573013281828</v>
      </c>
      <c r="AX46">
        <f t="shared" si="116"/>
        <v>0.17166452161891832</v>
      </c>
      <c r="AY46">
        <f t="shared" si="117"/>
        <v>0.33330573013281828</v>
      </c>
      <c r="AZ46">
        <f t="shared" si="118"/>
        <v>5.825315508232511</v>
      </c>
      <c r="BA46">
        <f t="shared" si="119"/>
        <v>3.0002484493786294</v>
      </c>
    </row>
    <row r="48" spans="1:53">
      <c r="A48" s="12">
        <v>0.27650000000000002</v>
      </c>
      <c r="B48" t="s">
        <v>132</v>
      </c>
      <c r="C48" t="s">
        <v>133</v>
      </c>
      <c r="I48" s="12">
        <v>0.27650000000000002</v>
      </c>
    </row>
    <row r="50" spans="1:53">
      <c r="A50" s="12">
        <v>0.29630000000000001</v>
      </c>
      <c r="B50" t="s">
        <v>134</v>
      </c>
      <c r="C50" t="s">
        <v>135</v>
      </c>
      <c r="I50" s="12">
        <v>0.29630000000000001</v>
      </c>
    </row>
    <row r="51" spans="1:53">
      <c r="K51">
        <f t="shared" si="0"/>
        <v>0</v>
      </c>
      <c r="L51">
        <f t="shared" si="1"/>
        <v>0</v>
      </c>
      <c r="M51">
        <f t="shared" si="2"/>
        <v>0</v>
      </c>
      <c r="N51">
        <f t="shared" si="3"/>
        <v>0</v>
      </c>
      <c r="O51">
        <f t="shared" si="4"/>
        <v>0</v>
      </c>
      <c r="P51">
        <f t="shared" si="5"/>
        <v>0</v>
      </c>
      <c r="Q51">
        <f t="shared" si="6"/>
        <v>0</v>
      </c>
      <c r="R51">
        <f t="shared" si="7"/>
        <v>0</v>
      </c>
      <c r="S51">
        <f t="shared" si="8"/>
        <v>0</v>
      </c>
      <c r="T51">
        <f t="shared" si="9"/>
        <v>0</v>
      </c>
      <c r="U51">
        <f t="shared" si="10"/>
        <v>0</v>
      </c>
      <c r="V51">
        <f t="shared" si="11"/>
        <v>0</v>
      </c>
      <c r="W51">
        <f t="shared" si="12"/>
        <v>0</v>
      </c>
      <c r="X51">
        <f t="shared" si="13"/>
        <v>0</v>
      </c>
      <c r="Y51">
        <f t="shared" si="14"/>
        <v>0</v>
      </c>
      <c r="Z51">
        <f t="shared" si="15"/>
        <v>0</v>
      </c>
      <c r="AA51">
        <f t="shared" si="16"/>
        <v>0</v>
      </c>
      <c r="AC51">
        <f t="shared" si="17"/>
        <v>0</v>
      </c>
      <c r="AD51">
        <f t="shared" si="18"/>
        <v>0</v>
      </c>
      <c r="AE51">
        <f t="shared" si="19"/>
        <v>0</v>
      </c>
      <c r="AF51">
        <f t="shared" si="20"/>
        <v>0</v>
      </c>
      <c r="AG51">
        <f t="shared" si="21"/>
        <v>0</v>
      </c>
      <c r="AH51">
        <f t="shared" si="22"/>
        <v>0</v>
      </c>
      <c r="AI51">
        <f t="shared" si="23"/>
        <v>0</v>
      </c>
      <c r="AJ51">
        <f t="shared" si="24"/>
        <v>0</v>
      </c>
      <c r="AL51" t="e">
        <f t="shared" si="25"/>
        <v>#DIV/0!</v>
      </c>
      <c r="AM51" t="e">
        <f t="shared" si="26"/>
        <v>#DIV/0!</v>
      </c>
      <c r="AN51" t="e">
        <f t="shared" si="27"/>
        <v>#DIV/0!</v>
      </c>
      <c r="AO51" t="e">
        <f t="shared" si="28"/>
        <v>#DIV/0!</v>
      </c>
      <c r="AP51" t="e">
        <f t="shared" si="29"/>
        <v>#DIV/0!</v>
      </c>
      <c r="AQ51" t="e">
        <f t="shared" si="30"/>
        <v>#DIV/0!</v>
      </c>
      <c r="AR51" t="e">
        <f t="shared" si="31"/>
        <v>#DIV/0!</v>
      </c>
      <c r="AS51" t="e">
        <f t="shared" si="32"/>
        <v>#DIV/0!</v>
      </c>
      <c r="AT51" t="e">
        <f t="shared" si="33"/>
        <v>#DIV/0!</v>
      </c>
      <c r="AV51">
        <f t="shared" si="114"/>
        <v>0</v>
      </c>
      <c r="AW51">
        <f t="shared" si="115"/>
        <v>0</v>
      </c>
      <c r="AX51">
        <f t="shared" si="116"/>
        <v>0</v>
      </c>
      <c r="AY51">
        <f t="shared" si="117"/>
        <v>0</v>
      </c>
      <c r="AZ51" t="e">
        <f t="shared" si="118"/>
        <v>#DIV/0!</v>
      </c>
      <c r="BA51" t="e">
        <f t="shared" si="119"/>
        <v>#DIV/0!</v>
      </c>
    </row>
    <row r="52" spans="1:53" ht="45">
      <c r="A52" s="12">
        <v>0.52359999999999995</v>
      </c>
      <c r="B52" t="s">
        <v>123</v>
      </c>
      <c r="C52" t="s">
        <v>124</v>
      </c>
      <c r="E52" t="s">
        <v>125</v>
      </c>
      <c r="H52" s="2" t="s">
        <v>138</v>
      </c>
      <c r="I52" s="12">
        <v>0.52359999999999995</v>
      </c>
      <c r="K52">
        <f t="shared" si="0"/>
        <v>0.27415695999999995</v>
      </c>
      <c r="L52">
        <f t="shared" si="1"/>
        <v>0.14354858425599995</v>
      </c>
      <c r="M52">
        <f t="shared" si="2"/>
        <v>7.5162038716441573E-2</v>
      </c>
      <c r="N52">
        <f t="shared" si="3"/>
        <v>3.9354843471928802E-2</v>
      </c>
      <c r="O52">
        <f t="shared" si="4"/>
        <v>2.060619604190192E-2</v>
      </c>
      <c r="P52">
        <f t="shared" si="5"/>
        <v>1.0789404247539843E-2</v>
      </c>
      <c r="Q52">
        <f t="shared" si="6"/>
        <v>5.6493320640118617E-3</v>
      </c>
      <c r="R52">
        <f t="shared" si="7"/>
        <v>2.9579902687166103E-3</v>
      </c>
      <c r="S52">
        <f t="shared" si="8"/>
        <v>1.5488037047000169E-3</v>
      </c>
      <c r="T52">
        <f t="shared" si="9"/>
        <v>1.0471999999999999</v>
      </c>
      <c r="U52">
        <f t="shared" si="10"/>
        <v>1.5707999999999998</v>
      </c>
      <c r="V52">
        <f t="shared" si="11"/>
        <v>2.0943999999999998</v>
      </c>
      <c r="W52">
        <f t="shared" si="12"/>
        <v>2.6179999999999999</v>
      </c>
      <c r="X52">
        <f t="shared" si="13"/>
        <v>3.1415999999999995</v>
      </c>
      <c r="Y52">
        <f t="shared" si="14"/>
        <v>3.6651999999999996</v>
      </c>
      <c r="Z52">
        <f t="shared" si="15"/>
        <v>4.1887999999999996</v>
      </c>
      <c r="AA52">
        <f t="shared" si="16"/>
        <v>4.7123999999999997</v>
      </c>
      <c r="AC52">
        <f t="shared" si="17"/>
        <v>0.26179999999999998</v>
      </c>
      <c r="AD52">
        <f t="shared" si="18"/>
        <v>0.17453333333333332</v>
      </c>
      <c r="AE52">
        <f t="shared" si="19"/>
        <v>0.13089999999999999</v>
      </c>
      <c r="AF52">
        <f t="shared" si="20"/>
        <v>0.10471999999999999</v>
      </c>
      <c r="AG52">
        <f t="shared" si="21"/>
        <v>8.7266666666666659E-2</v>
      </c>
      <c r="AH52">
        <f t="shared" si="22"/>
        <v>7.4799999999999991E-2</v>
      </c>
      <c r="AI52">
        <f t="shared" si="23"/>
        <v>6.5449999999999994E-2</v>
      </c>
      <c r="AJ52">
        <f t="shared" si="24"/>
        <v>5.8177777777777773E-2</v>
      </c>
      <c r="AL52">
        <f t="shared" si="25"/>
        <v>1.9098548510313218</v>
      </c>
      <c r="AM52">
        <f t="shared" si="26"/>
        <v>3.8197097020626436</v>
      </c>
      <c r="AN52">
        <f t="shared" si="27"/>
        <v>5.7295645530939652</v>
      </c>
      <c r="AO52">
        <f t="shared" si="28"/>
        <v>7.6394194041252872</v>
      </c>
      <c r="AP52">
        <f t="shared" si="29"/>
        <v>9.5492742551566092</v>
      </c>
      <c r="AQ52">
        <f t="shared" si="30"/>
        <v>11.45912910618793</v>
      </c>
      <c r="AR52">
        <f t="shared" si="31"/>
        <v>13.368983957219253</v>
      </c>
      <c r="AS52">
        <f t="shared" si="32"/>
        <v>15.278838808250574</v>
      </c>
      <c r="AT52">
        <f t="shared" si="33"/>
        <v>17.188693659281896</v>
      </c>
      <c r="AV52">
        <f t="shared" si="114"/>
        <v>1.6449379134196156</v>
      </c>
      <c r="AW52">
        <f t="shared" si="115"/>
        <v>0.84720259650944485</v>
      </c>
      <c r="AX52">
        <f t="shared" si="116"/>
        <v>0.16666705640583279</v>
      </c>
      <c r="AY52">
        <f t="shared" si="117"/>
        <v>0.3236025965094449</v>
      </c>
      <c r="AZ52">
        <f t="shared" si="118"/>
        <v>5.9999859694228288</v>
      </c>
      <c r="BA52">
        <f t="shared" si="119"/>
        <v>3.0902100625475457</v>
      </c>
    </row>
    <row r="53" spans="1:53">
      <c r="K53">
        <f t="shared" si="0"/>
        <v>0</v>
      </c>
      <c r="L53">
        <f t="shared" si="1"/>
        <v>0</v>
      </c>
      <c r="M53">
        <f t="shared" si="2"/>
        <v>0</v>
      </c>
      <c r="N53">
        <f t="shared" si="3"/>
        <v>0</v>
      </c>
      <c r="O53">
        <f t="shared" si="4"/>
        <v>0</v>
      </c>
      <c r="P53">
        <f t="shared" si="5"/>
        <v>0</v>
      </c>
      <c r="Q53">
        <f t="shared" si="6"/>
        <v>0</v>
      </c>
      <c r="R53">
        <f t="shared" si="7"/>
        <v>0</v>
      </c>
      <c r="S53">
        <f t="shared" si="8"/>
        <v>0</v>
      </c>
      <c r="T53">
        <f t="shared" si="9"/>
        <v>0</v>
      </c>
      <c r="U53">
        <f t="shared" si="10"/>
        <v>0</v>
      </c>
      <c r="V53">
        <f t="shared" si="11"/>
        <v>0</v>
      </c>
      <c r="W53">
        <f t="shared" si="12"/>
        <v>0</v>
      </c>
      <c r="X53">
        <f t="shared" si="13"/>
        <v>0</v>
      </c>
      <c r="Y53">
        <f t="shared" si="14"/>
        <v>0</v>
      </c>
      <c r="Z53">
        <f t="shared" si="15"/>
        <v>0</v>
      </c>
      <c r="AA53">
        <f t="shared" si="16"/>
        <v>0</v>
      </c>
      <c r="AC53">
        <f t="shared" si="17"/>
        <v>0</v>
      </c>
      <c r="AD53">
        <f t="shared" si="18"/>
        <v>0</v>
      </c>
      <c r="AE53">
        <f t="shared" si="19"/>
        <v>0</v>
      </c>
      <c r="AF53">
        <f t="shared" si="20"/>
        <v>0</v>
      </c>
      <c r="AG53">
        <f t="shared" si="21"/>
        <v>0</v>
      </c>
      <c r="AH53">
        <f t="shared" si="22"/>
        <v>0</v>
      </c>
      <c r="AI53">
        <f t="shared" si="23"/>
        <v>0</v>
      </c>
      <c r="AJ53">
        <f t="shared" si="24"/>
        <v>0</v>
      </c>
      <c r="AL53" t="e">
        <f t="shared" si="25"/>
        <v>#DIV/0!</v>
      </c>
      <c r="AM53" t="e">
        <f t="shared" si="26"/>
        <v>#DIV/0!</v>
      </c>
      <c r="AN53" t="e">
        <f t="shared" si="27"/>
        <v>#DIV/0!</v>
      </c>
      <c r="AO53" t="e">
        <f t="shared" si="28"/>
        <v>#DIV/0!</v>
      </c>
      <c r="AP53" t="e">
        <f t="shared" si="29"/>
        <v>#DIV/0!</v>
      </c>
      <c r="AQ53" t="e">
        <f t="shared" si="30"/>
        <v>#DIV/0!</v>
      </c>
      <c r="AR53" t="e">
        <f t="shared" si="31"/>
        <v>#DIV/0!</v>
      </c>
      <c r="AS53" t="e">
        <f t="shared" si="32"/>
        <v>#DIV/0!</v>
      </c>
      <c r="AT53" t="e">
        <f t="shared" si="33"/>
        <v>#DIV/0!</v>
      </c>
      <c r="AV53">
        <f t="shared" si="114"/>
        <v>0</v>
      </c>
      <c r="AW53">
        <f t="shared" si="115"/>
        <v>0</v>
      </c>
      <c r="AX53">
        <f t="shared" si="116"/>
        <v>0</v>
      </c>
      <c r="AY53">
        <f t="shared" si="117"/>
        <v>0</v>
      </c>
      <c r="AZ53" t="e">
        <f t="shared" si="118"/>
        <v>#DIV/0!</v>
      </c>
      <c r="BA53" t="e">
        <f t="shared" si="119"/>
        <v>#DIV/0!</v>
      </c>
    </row>
    <row r="54" spans="1:53" ht="30">
      <c r="A54" s="12">
        <v>0.51839999999999997</v>
      </c>
      <c r="B54" t="s">
        <v>126</v>
      </c>
      <c r="C54" t="s">
        <v>127</v>
      </c>
      <c r="H54" s="2" t="s">
        <v>137</v>
      </c>
      <c r="I54" s="12">
        <v>0.51839999999999997</v>
      </c>
      <c r="K54">
        <f t="shared" si="0"/>
        <v>0.26873855999999996</v>
      </c>
      <c r="L54">
        <f t="shared" si="1"/>
        <v>0.13931406950399997</v>
      </c>
      <c r="M54">
        <f t="shared" si="2"/>
        <v>7.2220413630873573E-2</v>
      </c>
      <c r="N54">
        <f t="shared" si="3"/>
        <v>3.7439062426244861E-2</v>
      </c>
      <c r="O54">
        <f t="shared" si="4"/>
        <v>1.9408409961765336E-2</v>
      </c>
      <c r="P54">
        <f t="shared" si="5"/>
        <v>1.006131972417915E-2</v>
      </c>
      <c r="Q54">
        <f t="shared" si="6"/>
        <v>5.2157881450144708E-3</v>
      </c>
      <c r="R54">
        <f t="shared" si="7"/>
        <v>2.7038645743755014E-3</v>
      </c>
      <c r="S54">
        <f t="shared" si="8"/>
        <v>1.4016833953562598E-3</v>
      </c>
      <c r="T54">
        <f t="shared" si="9"/>
        <v>1.0367999999999999</v>
      </c>
      <c r="U54">
        <f t="shared" si="10"/>
        <v>1.5551999999999999</v>
      </c>
      <c r="V54">
        <f t="shared" si="11"/>
        <v>2.0735999999999999</v>
      </c>
      <c r="W54">
        <f t="shared" si="12"/>
        <v>2.5919999999999996</v>
      </c>
      <c r="X54">
        <f t="shared" si="13"/>
        <v>3.1103999999999998</v>
      </c>
      <c r="Y54">
        <f t="shared" si="14"/>
        <v>3.6288</v>
      </c>
      <c r="Z54">
        <f t="shared" si="15"/>
        <v>4.1471999999999998</v>
      </c>
      <c r="AA54">
        <f t="shared" si="16"/>
        <v>4.6655999999999995</v>
      </c>
      <c r="AC54">
        <f t="shared" si="17"/>
        <v>0.25919999999999999</v>
      </c>
      <c r="AD54">
        <f t="shared" si="18"/>
        <v>0.17279999999999998</v>
      </c>
      <c r="AE54">
        <f t="shared" si="19"/>
        <v>0.12959999999999999</v>
      </c>
      <c r="AF54">
        <f t="shared" si="20"/>
        <v>0.10367999999999999</v>
      </c>
      <c r="AG54">
        <f t="shared" si="21"/>
        <v>8.6399999999999991E-2</v>
      </c>
      <c r="AH54">
        <f t="shared" si="22"/>
        <v>7.4057142857142849E-2</v>
      </c>
      <c r="AI54">
        <f t="shared" si="23"/>
        <v>6.4799999999999996E-2</v>
      </c>
      <c r="AJ54">
        <f t="shared" si="24"/>
        <v>5.7599999999999998E-2</v>
      </c>
      <c r="AL54">
        <f t="shared" si="25"/>
        <v>1.9290123456790125</v>
      </c>
      <c r="AM54">
        <f t="shared" si="26"/>
        <v>3.8580246913580249</v>
      </c>
      <c r="AN54">
        <f t="shared" si="27"/>
        <v>5.7870370370370372</v>
      </c>
      <c r="AO54">
        <f t="shared" si="28"/>
        <v>7.7160493827160499</v>
      </c>
      <c r="AP54">
        <f t="shared" si="29"/>
        <v>9.6450617283950617</v>
      </c>
      <c r="AQ54">
        <f t="shared" si="30"/>
        <v>11.574074074074074</v>
      </c>
      <c r="AR54">
        <f t="shared" si="31"/>
        <v>13.503086419753087</v>
      </c>
      <c r="AS54">
        <f t="shared" si="32"/>
        <v>15.4320987654321</v>
      </c>
      <c r="AT54">
        <f t="shared" si="33"/>
        <v>17.361111111111111</v>
      </c>
      <c r="AV54">
        <f t="shared" si="114"/>
        <v>1.6286016316209486</v>
      </c>
      <c r="AW54">
        <f t="shared" si="115"/>
        <v>0.8387888197679455</v>
      </c>
      <c r="AX54">
        <f t="shared" si="116"/>
        <v>0.16501184499767707</v>
      </c>
      <c r="AY54">
        <f t="shared" si="117"/>
        <v>0.32038881976794548</v>
      </c>
      <c r="AZ54">
        <f t="shared" si="118"/>
        <v>6.0601710138692004</v>
      </c>
      <c r="BA54">
        <f t="shared" si="119"/>
        <v>3.1212075400268038</v>
      </c>
    </row>
    <row r="56" spans="1:53">
      <c r="A56" s="12">
        <v>0.82940000000000003</v>
      </c>
      <c r="B56" t="s">
        <v>130</v>
      </c>
      <c r="C56" t="s">
        <v>131</v>
      </c>
      <c r="I56" s="12">
        <v>0.82940000000000003</v>
      </c>
    </row>
    <row r="57" spans="1:53">
      <c r="K57">
        <f t="shared" si="0"/>
        <v>0</v>
      </c>
      <c r="L57">
        <f t="shared" si="1"/>
        <v>0</v>
      </c>
      <c r="M57">
        <f t="shared" si="2"/>
        <v>0</v>
      </c>
      <c r="N57">
        <f t="shared" si="3"/>
        <v>0</v>
      </c>
      <c r="O57">
        <f t="shared" si="4"/>
        <v>0</v>
      </c>
      <c r="P57">
        <f t="shared" si="5"/>
        <v>0</v>
      </c>
      <c r="Q57">
        <f t="shared" si="6"/>
        <v>0</v>
      </c>
      <c r="R57">
        <f t="shared" si="7"/>
        <v>0</v>
      </c>
      <c r="S57">
        <f t="shared" si="8"/>
        <v>0</v>
      </c>
      <c r="T57">
        <f t="shared" si="9"/>
        <v>0</v>
      </c>
      <c r="U57">
        <f t="shared" si="10"/>
        <v>0</v>
      </c>
      <c r="V57">
        <f t="shared" si="11"/>
        <v>0</v>
      </c>
      <c r="W57">
        <f t="shared" si="12"/>
        <v>0</v>
      </c>
      <c r="X57">
        <f t="shared" si="13"/>
        <v>0</v>
      </c>
      <c r="Y57">
        <f t="shared" si="14"/>
        <v>0</v>
      </c>
      <c r="Z57">
        <f t="shared" si="15"/>
        <v>0</v>
      </c>
      <c r="AA57">
        <f t="shared" si="16"/>
        <v>0</v>
      </c>
      <c r="AC57">
        <f t="shared" si="17"/>
        <v>0</v>
      </c>
      <c r="AD57">
        <f t="shared" si="18"/>
        <v>0</v>
      </c>
      <c r="AE57">
        <f t="shared" si="19"/>
        <v>0</v>
      </c>
      <c r="AF57">
        <f t="shared" si="20"/>
        <v>0</v>
      </c>
      <c r="AG57">
        <f t="shared" si="21"/>
        <v>0</v>
      </c>
      <c r="AH57">
        <f t="shared" si="22"/>
        <v>0</v>
      </c>
      <c r="AI57">
        <f t="shared" si="23"/>
        <v>0</v>
      </c>
      <c r="AJ57">
        <f t="shared" si="24"/>
        <v>0</v>
      </c>
      <c r="AL57" t="e">
        <f t="shared" si="25"/>
        <v>#DIV/0!</v>
      </c>
      <c r="AM57" t="e">
        <f t="shared" si="26"/>
        <v>#DIV/0!</v>
      </c>
      <c r="AN57" t="e">
        <f t="shared" si="27"/>
        <v>#DIV/0!</v>
      </c>
      <c r="AO57" t="e">
        <f t="shared" si="28"/>
        <v>#DIV/0!</v>
      </c>
      <c r="AP57" t="e">
        <f t="shared" si="29"/>
        <v>#DIV/0!</v>
      </c>
      <c r="AQ57" t="e">
        <f t="shared" si="30"/>
        <v>#DIV/0!</v>
      </c>
      <c r="AR57" t="e">
        <f t="shared" si="31"/>
        <v>#DIV/0!</v>
      </c>
      <c r="AS57" t="e">
        <f t="shared" si="32"/>
        <v>#DIV/0!</v>
      </c>
      <c r="AT57" t="e">
        <f t="shared" si="33"/>
        <v>#DIV/0!</v>
      </c>
      <c r="AV57">
        <f t="shared" si="114"/>
        <v>0</v>
      </c>
      <c r="AW57">
        <f t="shared" si="115"/>
        <v>0</v>
      </c>
      <c r="AX57">
        <f t="shared" si="116"/>
        <v>0</v>
      </c>
      <c r="AY57">
        <f t="shared" si="117"/>
        <v>0</v>
      </c>
      <c r="AZ57" t="e">
        <f t="shared" si="118"/>
        <v>#DIV/0!</v>
      </c>
      <c r="BA57" t="e">
        <f t="shared" si="119"/>
        <v>#DIV/0!</v>
      </c>
    </row>
    <row r="58" spans="1:53">
      <c r="A58" s="12">
        <v>2.0735999999999999</v>
      </c>
      <c r="B58" t="s">
        <v>128</v>
      </c>
      <c r="C58" t="s">
        <v>129</v>
      </c>
      <c r="H58" t="s">
        <v>136</v>
      </c>
      <c r="I58" s="12">
        <v>2.0735999999999999</v>
      </c>
      <c r="K58">
        <f t="shared" si="0"/>
        <v>4.2998169599999994</v>
      </c>
      <c r="L58">
        <f t="shared" si="1"/>
        <v>8.9161004482559978</v>
      </c>
      <c r="M58">
        <f t="shared" si="2"/>
        <v>18.488425889503635</v>
      </c>
      <c r="N58">
        <f t="shared" si="3"/>
        <v>38.337599924474738</v>
      </c>
      <c r="O58">
        <f t="shared" si="4"/>
        <v>79.496847203390814</v>
      </c>
      <c r="P58">
        <f t="shared" si="5"/>
        <v>164.84466236095119</v>
      </c>
      <c r="Q58">
        <f t="shared" si="6"/>
        <v>341.82189187166836</v>
      </c>
      <c r="R58">
        <f t="shared" si="7"/>
        <v>708.80187498509144</v>
      </c>
      <c r="S58">
        <f t="shared" si="8"/>
        <v>1469.7715679690855</v>
      </c>
      <c r="T58">
        <f t="shared" si="9"/>
        <v>4.1471999999999998</v>
      </c>
      <c r="U58">
        <f t="shared" si="10"/>
        <v>6.2207999999999997</v>
      </c>
      <c r="V58">
        <f t="shared" si="11"/>
        <v>8.2943999999999996</v>
      </c>
      <c r="W58">
        <f t="shared" si="12"/>
        <v>10.367999999999999</v>
      </c>
      <c r="X58">
        <f t="shared" si="13"/>
        <v>12.441599999999999</v>
      </c>
      <c r="Y58">
        <f t="shared" si="14"/>
        <v>14.5152</v>
      </c>
      <c r="Z58">
        <f t="shared" si="15"/>
        <v>16.588799999999999</v>
      </c>
      <c r="AA58">
        <f t="shared" si="16"/>
        <v>18.662399999999998</v>
      </c>
      <c r="AC58">
        <f t="shared" si="17"/>
        <v>1.0367999999999999</v>
      </c>
      <c r="AD58">
        <f t="shared" si="18"/>
        <v>0.69119999999999993</v>
      </c>
      <c r="AE58">
        <f t="shared" si="19"/>
        <v>0.51839999999999997</v>
      </c>
      <c r="AF58">
        <f t="shared" si="20"/>
        <v>0.41471999999999998</v>
      </c>
      <c r="AG58">
        <f t="shared" si="21"/>
        <v>0.34559999999999996</v>
      </c>
      <c r="AH58">
        <f t="shared" si="22"/>
        <v>0.2962285714285714</v>
      </c>
      <c r="AI58">
        <f t="shared" si="23"/>
        <v>0.25919999999999999</v>
      </c>
      <c r="AJ58">
        <f t="shared" si="24"/>
        <v>0.23039999999999999</v>
      </c>
      <c r="AL58">
        <f t="shared" si="25"/>
        <v>0.48225308641975312</v>
      </c>
      <c r="AM58">
        <f t="shared" si="26"/>
        <v>0.96450617283950624</v>
      </c>
      <c r="AN58">
        <f t="shared" si="27"/>
        <v>1.4467592592592593</v>
      </c>
      <c r="AO58">
        <f t="shared" si="28"/>
        <v>1.9290123456790125</v>
      </c>
      <c r="AP58">
        <f t="shared" si="29"/>
        <v>2.4112654320987654</v>
      </c>
      <c r="AQ58">
        <f t="shared" si="30"/>
        <v>2.8935185185185186</v>
      </c>
      <c r="AR58">
        <f t="shared" si="31"/>
        <v>3.3757716049382718</v>
      </c>
      <c r="AS58">
        <f t="shared" si="32"/>
        <v>3.8580246913580249</v>
      </c>
      <c r="AT58">
        <f t="shared" si="33"/>
        <v>4.3402777777777777</v>
      </c>
      <c r="AV58">
        <f t="shared" si="114"/>
        <v>6.5144065264837945</v>
      </c>
      <c r="AW58">
        <f t="shared" si="115"/>
        <v>3.355155279071782</v>
      </c>
      <c r="AX58">
        <f t="shared" si="116"/>
        <v>0.66004737999070828</v>
      </c>
      <c r="AY58">
        <f t="shared" si="117"/>
        <v>1.2815552790717819</v>
      </c>
      <c r="AZ58">
        <f t="shared" si="118"/>
        <v>1.5150427534673001</v>
      </c>
      <c r="BA58">
        <f t="shared" si="119"/>
        <v>0.78030188500670095</v>
      </c>
    </row>
    <row r="59" spans="1:53">
      <c r="K59">
        <f t="shared" si="0"/>
        <v>0</v>
      </c>
      <c r="L59">
        <f t="shared" si="1"/>
        <v>0</v>
      </c>
      <c r="M59">
        <f t="shared" si="2"/>
        <v>0</v>
      </c>
      <c r="N59">
        <f t="shared" si="3"/>
        <v>0</v>
      </c>
      <c r="O59">
        <f t="shared" si="4"/>
        <v>0</v>
      </c>
      <c r="P59">
        <f t="shared" si="5"/>
        <v>0</v>
      </c>
      <c r="Q59">
        <f t="shared" si="6"/>
        <v>0</v>
      </c>
      <c r="R59">
        <f t="shared" si="7"/>
        <v>0</v>
      </c>
      <c r="S59">
        <f t="shared" si="8"/>
        <v>0</v>
      </c>
      <c r="T59">
        <f t="shared" si="9"/>
        <v>0</v>
      </c>
      <c r="U59">
        <f t="shared" si="10"/>
        <v>0</v>
      </c>
      <c r="V59">
        <f t="shared" si="11"/>
        <v>0</v>
      </c>
      <c r="W59">
        <f t="shared" si="12"/>
        <v>0</v>
      </c>
      <c r="X59">
        <f t="shared" si="13"/>
        <v>0</v>
      </c>
      <c r="Y59">
        <f t="shared" si="14"/>
        <v>0</v>
      </c>
      <c r="Z59">
        <f t="shared" si="15"/>
        <v>0</v>
      </c>
      <c r="AA59">
        <f t="shared" si="16"/>
        <v>0</v>
      </c>
      <c r="AC59">
        <f t="shared" si="17"/>
        <v>0</v>
      </c>
      <c r="AD59">
        <f t="shared" si="18"/>
        <v>0</v>
      </c>
      <c r="AE59">
        <f t="shared" si="19"/>
        <v>0</v>
      </c>
      <c r="AF59">
        <f t="shared" si="20"/>
        <v>0</v>
      </c>
      <c r="AG59">
        <f t="shared" si="21"/>
        <v>0</v>
      </c>
      <c r="AH59">
        <f t="shared" si="22"/>
        <v>0</v>
      </c>
      <c r="AI59">
        <f t="shared" si="23"/>
        <v>0</v>
      </c>
      <c r="AJ59">
        <f t="shared" si="24"/>
        <v>0</v>
      </c>
      <c r="AL59" t="e">
        <f t="shared" si="25"/>
        <v>#DIV/0!</v>
      </c>
      <c r="AM59" t="e">
        <f t="shared" si="26"/>
        <v>#DIV/0!</v>
      </c>
      <c r="AN59" t="e">
        <f t="shared" si="27"/>
        <v>#DIV/0!</v>
      </c>
      <c r="AO59" t="e">
        <f t="shared" si="28"/>
        <v>#DIV/0!</v>
      </c>
      <c r="AP59" t="e">
        <f t="shared" si="29"/>
        <v>#DIV/0!</v>
      </c>
      <c r="AQ59" t="e">
        <f t="shared" si="30"/>
        <v>#DIV/0!</v>
      </c>
      <c r="AR59" t="e">
        <f t="shared" si="31"/>
        <v>#DIV/0!</v>
      </c>
      <c r="AS59" t="e">
        <f t="shared" si="32"/>
        <v>#DIV/0!</v>
      </c>
      <c r="AT59" t="e">
        <f t="shared" si="33"/>
        <v>#DIV/0!</v>
      </c>
      <c r="AV59">
        <f t="shared" si="114"/>
        <v>0</v>
      </c>
      <c r="AW59">
        <f t="shared" si="115"/>
        <v>0</v>
      </c>
      <c r="AX59">
        <f t="shared" si="116"/>
        <v>0</v>
      </c>
      <c r="AY59">
        <f t="shared" si="117"/>
        <v>0</v>
      </c>
      <c r="AZ59" t="e">
        <f t="shared" si="118"/>
        <v>#DIV/0!</v>
      </c>
      <c r="BA59" t="e">
        <f t="shared" si="119"/>
        <v>#DIV/0!</v>
      </c>
    </row>
    <row r="60" spans="1:53">
      <c r="K60">
        <f t="shared" si="0"/>
        <v>0</v>
      </c>
      <c r="L60">
        <f t="shared" si="1"/>
        <v>0</v>
      </c>
      <c r="M60">
        <f t="shared" si="2"/>
        <v>0</v>
      </c>
      <c r="N60">
        <f t="shared" si="3"/>
        <v>0</v>
      </c>
      <c r="O60">
        <f t="shared" si="4"/>
        <v>0</v>
      </c>
      <c r="P60">
        <f t="shared" si="5"/>
        <v>0</v>
      </c>
      <c r="Q60">
        <f t="shared" si="6"/>
        <v>0</v>
      </c>
      <c r="R60">
        <f t="shared" si="7"/>
        <v>0</v>
      </c>
      <c r="S60">
        <f t="shared" si="8"/>
        <v>0</v>
      </c>
      <c r="T60">
        <f t="shared" si="9"/>
        <v>0</v>
      </c>
      <c r="U60">
        <f t="shared" si="10"/>
        <v>0</v>
      </c>
      <c r="V60">
        <f t="shared" si="11"/>
        <v>0</v>
      </c>
      <c r="W60">
        <f t="shared" si="12"/>
        <v>0</v>
      </c>
      <c r="X60">
        <f t="shared" si="13"/>
        <v>0</v>
      </c>
      <c r="Y60">
        <f t="shared" si="14"/>
        <v>0</v>
      </c>
      <c r="Z60">
        <f t="shared" si="15"/>
        <v>0</v>
      </c>
      <c r="AA60">
        <f t="shared" si="16"/>
        <v>0</v>
      </c>
      <c r="AC60">
        <f t="shared" si="17"/>
        <v>0</v>
      </c>
      <c r="AD60">
        <f t="shared" si="18"/>
        <v>0</v>
      </c>
      <c r="AE60">
        <f t="shared" si="19"/>
        <v>0</v>
      </c>
      <c r="AF60">
        <f t="shared" si="20"/>
        <v>0</v>
      </c>
      <c r="AG60">
        <f t="shared" si="21"/>
        <v>0</v>
      </c>
      <c r="AH60">
        <f t="shared" si="22"/>
        <v>0</v>
      </c>
      <c r="AI60">
        <f t="shared" si="23"/>
        <v>0</v>
      </c>
      <c r="AJ60">
        <f t="shared" si="24"/>
        <v>0</v>
      </c>
      <c r="AL60" t="e">
        <f t="shared" si="25"/>
        <v>#DIV/0!</v>
      </c>
      <c r="AM60" t="e">
        <f t="shared" si="26"/>
        <v>#DIV/0!</v>
      </c>
      <c r="AN60" t="e">
        <f t="shared" si="27"/>
        <v>#DIV/0!</v>
      </c>
      <c r="AO60" t="e">
        <f t="shared" si="28"/>
        <v>#DIV/0!</v>
      </c>
      <c r="AP60" t="e">
        <f t="shared" si="29"/>
        <v>#DIV/0!</v>
      </c>
      <c r="AQ60" t="e">
        <f t="shared" si="30"/>
        <v>#DIV/0!</v>
      </c>
      <c r="AR60" t="e">
        <f t="shared" si="31"/>
        <v>#DIV/0!</v>
      </c>
      <c r="AS60" t="e">
        <f t="shared" si="32"/>
        <v>#DIV/0!</v>
      </c>
      <c r="AT60" t="e">
        <f t="shared" si="33"/>
        <v>#DIV/0!</v>
      </c>
      <c r="AV60">
        <f t="shared" si="114"/>
        <v>0</v>
      </c>
      <c r="AW60">
        <f t="shared" si="115"/>
        <v>0</v>
      </c>
      <c r="AX60">
        <f t="shared" si="116"/>
        <v>0</v>
      </c>
      <c r="AY60">
        <f t="shared" si="117"/>
        <v>0</v>
      </c>
      <c r="AZ60" t="e">
        <f t="shared" si="118"/>
        <v>#DIV/0!</v>
      </c>
      <c r="BA60" t="e">
        <f t="shared" si="119"/>
        <v>#DIV/0!</v>
      </c>
    </row>
    <row r="61" spans="1:53" s="6" customFormat="1">
      <c r="A61" s="15">
        <v>0</v>
      </c>
      <c r="B61" s="6" t="s">
        <v>13</v>
      </c>
      <c r="I61" s="15">
        <v>0</v>
      </c>
      <c r="K61" s="6">
        <f t="shared" si="0"/>
        <v>0</v>
      </c>
      <c r="L61" s="6">
        <f t="shared" si="1"/>
        <v>0</v>
      </c>
      <c r="M61" s="6">
        <f t="shared" si="2"/>
        <v>0</v>
      </c>
      <c r="N61" s="6">
        <f t="shared" si="3"/>
        <v>0</v>
      </c>
      <c r="O61" s="6">
        <f t="shared" si="4"/>
        <v>0</v>
      </c>
      <c r="P61" s="6">
        <f t="shared" si="5"/>
        <v>0</v>
      </c>
      <c r="Q61" s="6">
        <f t="shared" si="6"/>
        <v>0</v>
      </c>
      <c r="R61" s="6">
        <f t="shared" si="7"/>
        <v>0</v>
      </c>
      <c r="S61" s="6">
        <f t="shared" si="8"/>
        <v>0</v>
      </c>
      <c r="T61" s="6">
        <f t="shared" si="9"/>
        <v>0</v>
      </c>
      <c r="U61" s="6">
        <f t="shared" si="10"/>
        <v>0</v>
      </c>
      <c r="V61" s="6">
        <f t="shared" si="11"/>
        <v>0</v>
      </c>
      <c r="W61" s="6">
        <f t="shared" si="12"/>
        <v>0</v>
      </c>
      <c r="X61" s="6">
        <f t="shared" si="13"/>
        <v>0</v>
      </c>
      <c r="Y61" s="6">
        <f t="shared" si="14"/>
        <v>0</v>
      </c>
      <c r="Z61" s="6">
        <f t="shared" si="15"/>
        <v>0</v>
      </c>
      <c r="AA61" s="6">
        <f t="shared" si="16"/>
        <v>0</v>
      </c>
      <c r="AC61" s="6">
        <f t="shared" si="17"/>
        <v>0</v>
      </c>
      <c r="AD61" s="6">
        <f t="shared" si="18"/>
        <v>0</v>
      </c>
      <c r="AE61" s="6">
        <f t="shared" si="19"/>
        <v>0</v>
      </c>
      <c r="AF61" s="6">
        <f t="shared" si="20"/>
        <v>0</v>
      </c>
      <c r="AG61" s="6">
        <f t="shared" si="21"/>
        <v>0</v>
      </c>
      <c r="AH61" s="6">
        <f t="shared" si="22"/>
        <v>0</v>
      </c>
      <c r="AI61" s="6">
        <f t="shared" si="23"/>
        <v>0</v>
      </c>
      <c r="AJ61" s="6">
        <f t="shared" si="24"/>
        <v>0</v>
      </c>
      <c r="AL61" s="6" t="e">
        <f t="shared" si="25"/>
        <v>#DIV/0!</v>
      </c>
      <c r="AM61" s="6" t="e">
        <f t="shared" si="26"/>
        <v>#DIV/0!</v>
      </c>
      <c r="AN61" s="6" t="e">
        <f t="shared" si="27"/>
        <v>#DIV/0!</v>
      </c>
      <c r="AO61" s="6" t="e">
        <f t="shared" si="28"/>
        <v>#DIV/0!</v>
      </c>
      <c r="AP61" s="6" t="e">
        <f t="shared" si="29"/>
        <v>#DIV/0!</v>
      </c>
      <c r="AQ61" s="6" t="e">
        <f t="shared" si="30"/>
        <v>#DIV/0!</v>
      </c>
      <c r="AR61" s="6" t="e">
        <f t="shared" si="31"/>
        <v>#DIV/0!</v>
      </c>
      <c r="AS61" s="6" t="e">
        <f t="shared" si="32"/>
        <v>#DIV/0!</v>
      </c>
      <c r="AT61" s="6" t="e">
        <f t="shared" si="33"/>
        <v>#DIV/0!</v>
      </c>
      <c r="AV61" s="6">
        <f t="shared" si="114"/>
        <v>0</v>
      </c>
      <c r="AW61" s="6">
        <f t="shared" si="115"/>
        <v>0</v>
      </c>
      <c r="AX61" s="6">
        <f t="shared" si="116"/>
        <v>0</v>
      </c>
      <c r="AY61" s="6">
        <f t="shared" si="117"/>
        <v>0</v>
      </c>
      <c r="AZ61" s="6" t="e">
        <f t="shared" si="118"/>
        <v>#DIV/0!</v>
      </c>
      <c r="BA61" s="6" t="e">
        <f t="shared" si="119"/>
        <v>#DIV/0!</v>
      </c>
    </row>
    <row r="62" spans="1:53" s="6" customFormat="1">
      <c r="A62" s="15">
        <v>1</v>
      </c>
      <c r="I62" s="15">
        <v>1</v>
      </c>
      <c r="K62" s="6">
        <f t="shared" si="0"/>
        <v>1</v>
      </c>
      <c r="L62" s="6">
        <f t="shared" si="1"/>
        <v>1</v>
      </c>
      <c r="M62" s="6">
        <f t="shared" si="2"/>
        <v>1</v>
      </c>
      <c r="N62" s="6">
        <f t="shared" si="3"/>
        <v>1</v>
      </c>
      <c r="O62" s="6">
        <f t="shared" si="4"/>
        <v>1</v>
      </c>
      <c r="P62" s="6">
        <f t="shared" si="5"/>
        <v>1</v>
      </c>
      <c r="Q62" s="6">
        <f t="shared" si="6"/>
        <v>1</v>
      </c>
      <c r="R62" s="6">
        <f t="shared" si="7"/>
        <v>1</v>
      </c>
      <c r="S62" s="6">
        <f t="shared" si="8"/>
        <v>1</v>
      </c>
      <c r="T62" s="6">
        <f t="shared" si="9"/>
        <v>2</v>
      </c>
      <c r="U62" s="6">
        <f t="shared" si="10"/>
        <v>3</v>
      </c>
      <c r="V62" s="6">
        <f t="shared" si="11"/>
        <v>4</v>
      </c>
      <c r="W62" s="6">
        <f t="shared" si="12"/>
        <v>5</v>
      </c>
      <c r="X62" s="6">
        <f t="shared" si="13"/>
        <v>6</v>
      </c>
      <c r="Y62" s="6">
        <f t="shared" si="14"/>
        <v>7</v>
      </c>
      <c r="Z62" s="6">
        <f t="shared" si="15"/>
        <v>8</v>
      </c>
      <c r="AA62" s="6">
        <f t="shared" si="16"/>
        <v>9</v>
      </c>
      <c r="AC62" s="6">
        <f t="shared" si="17"/>
        <v>0.5</v>
      </c>
      <c r="AD62" s="6">
        <f t="shared" si="18"/>
        <v>0.33333333333333331</v>
      </c>
      <c r="AE62" s="6">
        <f t="shared" si="19"/>
        <v>0.25</v>
      </c>
      <c r="AF62" s="6">
        <f t="shared" si="20"/>
        <v>0.2</v>
      </c>
      <c r="AG62" s="6">
        <f t="shared" si="21"/>
        <v>0.16666666666666666</v>
      </c>
      <c r="AH62" s="6">
        <f t="shared" si="22"/>
        <v>0.14285714285714285</v>
      </c>
      <c r="AI62" s="6">
        <f t="shared" si="23"/>
        <v>0.125</v>
      </c>
      <c r="AJ62" s="6">
        <f t="shared" si="24"/>
        <v>0.1111111111111111</v>
      </c>
      <c r="AL62" s="6">
        <f t="shared" si="25"/>
        <v>1</v>
      </c>
      <c r="AM62" s="6">
        <f t="shared" si="26"/>
        <v>2</v>
      </c>
      <c r="AN62" s="6">
        <f t="shared" si="27"/>
        <v>3</v>
      </c>
      <c r="AO62" s="6">
        <f t="shared" si="28"/>
        <v>4</v>
      </c>
      <c r="AP62" s="6">
        <f t="shared" si="29"/>
        <v>5</v>
      </c>
      <c r="AQ62" s="6">
        <f t="shared" si="30"/>
        <v>6</v>
      </c>
      <c r="AR62" s="6">
        <f t="shared" si="31"/>
        <v>7</v>
      </c>
      <c r="AS62" s="6">
        <f t="shared" si="32"/>
        <v>8</v>
      </c>
      <c r="AT62" s="6">
        <f t="shared" si="33"/>
        <v>9</v>
      </c>
      <c r="AV62" s="6">
        <f t="shared" si="114"/>
        <v>3.1415926535897931</v>
      </c>
      <c r="AW62" s="6">
        <f t="shared" si="115"/>
        <v>1.6180339887498949</v>
      </c>
      <c r="AX62" s="6">
        <f t="shared" si="116"/>
        <v>0.31830988618379069</v>
      </c>
      <c r="AY62" s="6">
        <f t="shared" si="117"/>
        <v>0.61803398874989479</v>
      </c>
      <c r="AZ62" s="6">
        <f t="shared" si="118"/>
        <v>3.1415926535897931</v>
      </c>
      <c r="BA62" s="6">
        <f t="shared" si="119"/>
        <v>1.6180339887498949</v>
      </c>
    </row>
    <row r="63" spans="1:53" s="6" customFormat="1">
      <c r="A63" s="15">
        <v>1</v>
      </c>
      <c r="I63" s="15">
        <v>1</v>
      </c>
      <c r="K63" s="6">
        <f t="shared" si="0"/>
        <v>1</v>
      </c>
      <c r="L63" s="6">
        <f t="shared" si="1"/>
        <v>1</v>
      </c>
      <c r="M63" s="6">
        <f t="shared" si="2"/>
        <v>1</v>
      </c>
      <c r="N63" s="6">
        <f t="shared" si="3"/>
        <v>1</v>
      </c>
      <c r="O63" s="6">
        <f t="shared" si="4"/>
        <v>1</v>
      </c>
      <c r="P63" s="6">
        <f t="shared" si="5"/>
        <v>1</v>
      </c>
      <c r="Q63" s="6">
        <f t="shared" si="6"/>
        <v>1</v>
      </c>
      <c r="R63" s="6">
        <f t="shared" si="7"/>
        <v>1</v>
      </c>
      <c r="S63" s="6">
        <f t="shared" si="8"/>
        <v>1</v>
      </c>
      <c r="T63" s="6">
        <f t="shared" si="9"/>
        <v>2</v>
      </c>
      <c r="U63" s="6">
        <f t="shared" si="10"/>
        <v>3</v>
      </c>
      <c r="V63" s="6">
        <f t="shared" si="11"/>
        <v>4</v>
      </c>
      <c r="W63" s="6">
        <f t="shared" si="12"/>
        <v>5</v>
      </c>
      <c r="X63" s="6">
        <f t="shared" si="13"/>
        <v>6</v>
      </c>
      <c r="Y63" s="6">
        <f t="shared" si="14"/>
        <v>7</v>
      </c>
      <c r="Z63" s="6">
        <f t="shared" si="15"/>
        <v>8</v>
      </c>
      <c r="AA63" s="6">
        <f t="shared" si="16"/>
        <v>9</v>
      </c>
      <c r="AC63" s="6">
        <f t="shared" si="17"/>
        <v>0.5</v>
      </c>
      <c r="AD63" s="6">
        <f t="shared" si="18"/>
        <v>0.33333333333333331</v>
      </c>
      <c r="AE63" s="6">
        <f t="shared" si="19"/>
        <v>0.25</v>
      </c>
      <c r="AF63" s="6">
        <f t="shared" si="20"/>
        <v>0.2</v>
      </c>
      <c r="AG63" s="6">
        <f t="shared" si="21"/>
        <v>0.16666666666666666</v>
      </c>
      <c r="AH63" s="6">
        <f t="shared" si="22"/>
        <v>0.14285714285714285</v>
      </c>
      <c r="AI63" s="6">
        <f t="shared" si="23"/>
        <v>0.125</v>
      </c>
      <c r="AJ63" s="6">
        <f t="shared" si="24"/>
        <v>0.1111111111111111</v>
      </c>
      <c r="AL63" s="6">
        <f t="shared" si="25"/>
        <v>1</v>
      </c>
      <c r="AM63" s="6">
        <f t="shared" si="26"/>
        <v>2</v>
      </c>
      <c r="AN63" s="6">
        <f t="shared" si="27"/>
        <v>3</v>
      </c>
      <c r="AO63" s="6">
        <f t="shared" si="28"/>
        <v>4</v>
      </c>
      <c r="AP63" s="6">
        <f t="shared" si="29"/>
        <v>5</v>
      </c>
      <c r="AQ63" s="6">
        <f t="shared" si="30"/>
        <v>6</v>
      </c>
      <c r="AR63" s="6">
        <f t="shared" si="31"/>
        <v>7</v>
      </c>
      <c r="AS63" s="6">
        <f t="shared" si="32"/>
        <v>8</v>
      </c>
      <c r="AT63" s="6">
        <f t="shared" si="33"/>
        <v>9</v>
      </c>
      <c r="AV63" s="6">
        <f t="shared" si="114"/>
        <v>3.1415926535897931</v>
      </c>
      <c r="AW63" s="6">
        <f t="shared" si="115"/>
        <v>1.6180339887498949</v>
      </c>
      <c r="AX63" s="6">
        <f t="shared" si="116"/>
        <v>0.31830988618379069</v>
      </c>
      <c r="AY63" s="6">
        <f t="shared" si="117"/>
        <v>0.61803398874989479</v>
      </c>
      <c r="AZ63" s="6">
        <f t="shared" si="118"/>
        <v>3.1415926535897931</v>
      </c>
      <c r="BA63" s="6">
        <f t="shared" si="119"/>
        <v>1.6180339887498949</v>
      </c>
    </row>
    <row r="64" spans="1:53">
      <c r="A64" s="12">
        <v>2</v>
      </c>
      <c r="I64" s="12">
        <v>2</v>
      </c>
      <c r="K64">
        <f t="shared" si="0"/>
        <v>4</v>
      </c>
      <c r="L64">
        <f t="shared" si="1"/>
        <v>8</v>
      </c>
      <c r="M64">
        <f t="shared" si="2"/>
        <v>16</v>
      </c>
      <c r="N64">
        <f t="shared" si="3"/>
        <v>32</v>
      </c>
      <c r="O64">
        <f t="shared" si="4"/>
        <v>64</v>
      </c>
      <c r="P64">
        <f t="shared" si="5"/>
        <v>128</v>
      </c>
      <c r="Q64">
        <f t="shared" si="6"/>
        <v>256</v>
      </c>
      <c r="R64">
        <f t="shared" si="7"/>
        <v>512</v>
      </c>
      <c r="S64">
        <f t="shared" si="8"/>
        <v>1024</v>
      </c>
      <c r="T64">
        <f t="shared" si="9"/>
        <v>4</v>
      </c>
      <c r="U64">
        <f t="shared" si="10"/>
        <v>6</v>
      </c>
      <c r="V64">
        <f t="shared" si="11"/>
        <v>8</v>
      </c>
      <c r="W64">
        <f t="shared" si="12"/>
        <v>10</v>
      </c>
      <c r="X64">
        <f t="shared" si="13"/>
        <v>12</v>
      </c>
      <c r="Y64">
        <f t="shared" si="14"/>
        <v>14</v>
      </c>
      <c r="Z64">
        <f t="shared" si="15"/>
        <v>16</v>
      </c>
      <c r="AA64">
        <f t="shared" si="16"/>
        <v>18</v>
      </c>
      <c r="AC64">
        <f t="shared" si="17"/>
        <v>1</v>
      </c>
      <c r="AD64">
        <f t="shared" si="18"/>
        <v>0.66666666666666663</v>
      </c>
      <c r="AE64">
        <f t="shared" si="19"/>
        <v>0.5</v>
      </c>
      <c r="AF64">
        <f t="shared" si="20"/>
        <v>0.4</v>
      </c>
      <c r="AG64">
        <f t="shared" si="21"/>
        <v>0.33333333333333331</v>
      </c>
      <c r="AH64">
        <f t="shared" si="22"/>
        <v>0.2857142857142857</v>
      </c>
      <c r="AI64">
        <f t="shared" si="23"/>
        <v>0.25</v>
      </c>
      <c r="AJ64">
        <f t="shared" si="24"/>
        <v>0.22222222222222221</v>
      </c>
      <c r="AL64">
        <f t="shared" si="25"/>
        <v>0.5</v>
      </c>
      <c r="AM64">
        <f t="shared" si="26"/>
        <v>1</v>
      </c>
      <c r="AN64">
        <f t="shared" si="27"/>
        <v>1.5</v>
      </c>
      <c r="AO64">
        <f t="shared" si="28"/>
        <v>2</v>
      </c>
      <c r="AP64">
        <f t="shared" si="29"/>
        <v>2.5</v>
      </c>
      <c r="AQ64">
        <f t="shared" si="30"/>
        <v>3</v>
      </c>
      <c r="AR64">
        <f t="shared" si="31"/>
        <v>3.5</v>
      </c>
      <c r="AS64">
        <f t="shared" si="32"/>
        <v>4</v>
      </c>
      <c r="AT64">
        <f t="shared" si="33"/>
        <v>4.5</v>
      </c>
      <c r="AV64">
        <f t="shared" si="114"/>
        <v>6.2831853071795862</v>
      </c>
      <c r="AW64">
        <f t="shared" si="115"/>
        <v>3.2360679774997898</v>
      </c>
      <c r="AX64">
        <f t="shared" si="116"/>
        <v>0.63661977236758138</v>
      </c>
      <c r="AY64">
        <f t="shared" si="117"/>
        <v>1.2360679774997896</v>
      </c>
      <c r="AZ64">
        <f t="shared" si="118"/>
        <v>1.5707963267948966</v>
      </c>
      <c r="BA64">
        <f t="shared" si="119"/>
        <v>0.80901699437494745</v>
      </c>
    </row>
    <row r="65" spans="1:53">
      <c r="A65" s="12">
        <v>3</v>
      </c>
      <c r="I65" s="12">
        <v>3</v>
      </c>
      <c r="K65">
        <f t="shared" si="0"/>
        <v>9</v>
      </c>
      <c r="L65">
        <f t="shared" si="1"/>
        <v>27</v>
      </c>
      <c r="M65">
        <f t="shared" si="2"/>
        <v>81</v>
      </c>
      <c r="N65">
        <f t="shared" si="3"/>
        <v>243</v>
      </c>
      <c r="O65">
        <f t="shared" si="4"/>
        <v>729</v>
      </c>
      <c r="P65">
        <f t="shared" si="5"/>
        <v>2187</v>
      </c>
      <c r="Q65">
        <f t="shared" si="6"/>
        <v>6561</v>
      </c>
      <c r="R65">
        <f t="shared" si="7"/>
        <v>19683</v>
      </c>
      <c r="S65">
        <f t="shared" si="8"/>
        <v>59049</v>
      </c>
      <c r="T65">
        <f t="shared" si="9"/>
        <v>6</v>
      </c>
      <c r="U65">
        <f t="shared" si="10"/>
        <v>9</v>
      </c>
      <c r="V65">
        <f t="shared" si="11"/>
        <v>12</v>
      </c>
      <c r="W65">
        <f t="shared" si="12"/>
        <v>15</v>
      </c>
      <c r="X65">
        <f t="shared" si="13"/>
        <v>18</v>
      </c>
      <c r="Y65">
        <f t="shared" si="14"/>
        <v>21</v>
      </c>
      <c r="Z65">
        <f t="shared" si="15"/>
        <v>24</v>
      </c>
      <c r="AA65">
        <f t="shared" si="16"/>
        <v>27</v>
      </c>
      <c r="AC65">
        <f t="shared" si="17"/>
        <v>1.5</v>
      </c>
      <c r="AD65">
        <f t="shared" si="18"/>
        <v>1</v>
      </c>
      <c r="AE65">
        <f t="shared" si="19"/>
        <v>0.75</v>
      </c>
      <c r="AF65">
        <f t="shared" si="20"/>
        <v>0.6</v>
      </c>
      <c r="AG65">
        <f t="shared" si="21"/>
        <v>0.5</v>
      </c>
      <c r="AH65">
        <f t="shared" si="22"/>
        <v>0.42857142857142855</v>
      </c>
      <c r="AI65">
        <f t="shared" si="23"/>
        <v>0.375</v>
      </c>
      <c r="AJ65">
        <f t="shared" si="24"/>
        <v>0.33333333333333331</v>
      </c>
      <c r="AL65">
        <f t="shared" si="25"/>
        <v>0.33333333333333331</v>
      </c>
      <c r="AM65">
        <f t="shared" si="26"/>
        <v>0.66666666666666663</v>
      </c>
      <c r="AN65">
        <f t="shared" si="27"/>
        <v>1</v>
      </c>
      <c r="AO65">
        <f t="shared" si="28"/>
        <v>1.3333333333333333</v>
      </c>
      <c r="AP65">
        <f t="shared" si="29"/>
        <v>1.6666666666666667</v>
      </c>
      <c r="AQ65">
        <f t="shared" si="30"/>
        <v>2</v>
      </c>
      <c r="AR65">
        <f t="shared" si="31"/>
        <v>2.3333333333333335</v>
      </c>
      <c r="AS65">
        <f t="shared" si="32"/>
        <v>2.6666666666666665</v>
      </c>
      <c r="AT65">
        <f t="shared" si="33"/>
        <v>3</v>
      </c>
      <c r="AV65">
        <f t="shared" si="114"/>
        <v>9.4247779607693793</v>
      </c>
      <c r="AW65">
        <f t="shared" si="115"/>
        <v>4.8541019662496847</v>
      </c>
      <c r="AX65">
        <f t="shared" si="116"/>
        <v>0.95492965855137202</v>
      </c>
      <c r="AY65">
        <f t="shared" si="117"/>
        <v>1.8541019662496845</v>
      </c>
      <c r="AZ65">
        <f t="shared" si="118"/>
        <v>1.0471975511965976</v>
      </c>
      <c r="BA65">
        <f t="shared" si="119"/>
        <v>0.53934466291663163</v>
      </c>
    </row>
    <row r="66" spans="1:53" s="5" customFormat="1">
      <c r="A66" s="16">
        <v>5</v>
      </c>
      <c r="I66" s="16">
        <v>5</v>
      </c>
      <c r="K66" s="5">
        <f t="shared" si="0"/>
        <v>25</v>
      </c>
      <c r="L66" s="5">
        <f t="shared" si="1"/>
        <v>125</v>
      </c>
      <c r="M66" s="5">
        <f t="shared" si="2"/>
        <v>625</v>
      </c>
      <c r="N66" s="5">
        <f t="shared" si="3"/>
        <v>3125</v>
      </c>
      <c r="O66" s="5">
        <f t="shared" si="4"/>
        <v>15625</v>
      </c>
      <c r="P66" s="5">
        <f t="shared" si="5"/>
        <v>78125</v>
      </c>
      <c r="Q66" s="5">
        <f t="shared" si="6"/>
        <v>390625</v>
      </c>
      <c r="R66" s="5">
        <f t="shared" si="7"/>
        <v>1953125</v>
      </c>
      <c r="S66" s="5">
        <f t="shared" si="8"/>
        <v>9765625</v>
      </c>
      <c r="T66" s="5">
        <f t="shared" si="9"/>
        <v>10</v>
      </c>
      <c r="U66" s="5">
        <f t="shared" si="10"/>
        <v>15</v>
      </c>
      <c r="V66" s="5">
        <f t="shared" si="11"/>
        <v>20</v>
      </c>
      <c r="W66" s="5">
        <f t="shared" si="12"/>
        <v>25</v>
      </c>
      <c r="X66" s="5">
        <f t="shared" si="13"/>
        <v>30</v>
      </c>
      <c r="Y66" s="5">
        <f t="shared" si="14"/>
        <v>35</v>
      </c>
      <c r="Z66" s="5">
        <f t="shared" si="15"/>
        <v>40</v>
      </c>
      <c r="AA66" s="5">
        <f t="shared" si="16"/>
        <v>45</v>
      </c>
      <c r="AC66" s="5">
        <f t="shared" si="17"/>
        <v>2.5</v>
      </c>
      <c r="AD66" s="5">
        <f t="shared" si="18"/>
        <v>1.6666666666666667</v>
      </c>
      <c r="AE66" s="5">
        <f t="shared" si="19"/>
        <v>1.25</v>
      </c>
      <c r="AF66" s="5">
        <f t="shared" si="20"/>
        <v>1</v>
      </c>
      <c r="AG66" s="5">
        <f t="shared" si="21"/>
        <v>0.83333333333333337</v>
      </c>
      <c r="AH66" s="5">
        <f t="shared" si="22"/>
        <v>0.7142857142857143</v>
      </c>
      <c r="AI66" s="5">
        <f t="shared" si="23"/>
        <v>0.625</v>
      </c>
      <c r="AJ66" s="5">
        <f t="shared" si="24"/>
        <v>0.55555555555555558</v>
      </c>
      <c r="AL66" s="5">
        <f t="shared" si="25"/>
        <v>0.2</v>
      </c>
      <c r="AM66" s="5">
        <f t="shared" si="26"/>
        <v>0.4</v>
      </c>
      <c r="AN66" s="5">
        <f t="shared" si="27"/>
        <v>0.6</v>
      </c>
      <c r="AO66" s="5">
        <f t="shared" si="28"/>
        <v>0.8</v>
      </c>
      <c r="AP66" s="5">
        <f t="shared" si="29"/>
        <v>1</v>
      </c>
      <c r="AQ66" s="5">
        <f t="shared" si="30"/>
        <v>1.2</v>
      </c>
      <c r="AR66" s="5">
        <f t="shared" si="31"/>
        <v>1.4</v>
      </c>
      <c r="AS66" s="5">
        <f t="shared" si="32"/>
        <v>1.6</v>
      </c>
      <c r="AT66" s="5">
        <f t="shared" si="33"/>
        <v>1.8</v>
      </c>
      <c r="AV66" s="5">
        <f t="shared" si="114"/>
        <v>15.707963267948966</v>
      </c>
      <c r="AW66" s="5">
        <f t="shared" si="115"/>
        <v>8.0901699437494745</v>
      </c>
      <c r="AX66" s="5">
        <f t="shared" si="116"/>
        <v>1.5915494309189535</v>
      </c>
      <c r="AY66" s="5">
        <f t="shared" si="117"/>
        <v>3.0901699437494741</v>
      </c>
      <c r="AZ66" s="5">
        <f t="shared" si="118"/>
        <v>0.62831853071795862</v>
      </c>
      <c r="BA66" s="5">
        <f t="shared" si="119"/>
        <v>0.32360679774997897</v>
      </c>
    </row>
    <row r="67" spans="1:53">
      <c r="A67" s="12">
        <v>8</v>
      </c>
      <c r="I67" s="12">
        <v>8</v>
      </c>
      <c r="K67">
        <f t="shared" si="0"/>
        <v>64</v>
      </c>
      <c r="L67">
        <f t="shared" si="1"/>
        <v>512</v>
      </c>
      <c r="M67">
        <f t="shared" si="2"/>
        <v>4096</v>
      </c>
      <c r="N67">
        <f t="shared" si="3"/>
        <v>32768</v>
      </c>
      <c r="O67">
        <f t="shared" si="4"/>
        <v>262144</v>
      </c>
      <c r="P67">
        <f t="shared" si="5"/>
        <v>2097152</v>
      </c>
      <c r="Q67">
        <f t="shared" si="6"/>
        <v>16777216</v>
      </c>
      <c r="R67">
        <f t="shared" si="7"/>
        <v>134217728</v>
      </c>
      <c r="S67">
        <f t="shared" si="8"/>
        <v>1073741824</v>
      </c>
      <c r="T67">
        <f t="shared" si="9"/>
        <v>16</v>
      </c>
      <c r="U67">
        <f t="shared" si="10"/>
        <v>24</v>
      </c>
      <c r="V67">
        <f t="shared" si="11"/>
        <v>32</v>
      </c>
      <c r="W67">
        <f t="shared" si="12"/>
        <v>40</v>
      </c>
      <c r="X67">
        <f t="shared" si="13"/>
        <v>48</v>
      </c>
      <c r="Y67">
        <f t="shared" si="14"/>
        <v>56</v>
      </c>
      <c r="Z67">
        <f t="shared" si="15"/>
        <v>64</v>
      </c>
      <c r="AA67">
        <f t="shared" si="16"/>
        <v>72</v>
      </c>
      <c r="AC67">
        <f t="shared" si="17"/>
        <v>4</v>
      </c>
      <c r="AD67">
        <f t="shared" si="18"/>
        <v>2.6666666666666665</v>
      </c>
      <c r="AE67">
        <f t="shared" si="19"/>
        <v>2</v>
      </c>
      <c r="AF67">
        <f t="shared" si="20"/>
        <v>1.6</v>
      </c>
      <c r="AG67">
        <f t="shared" si="21"/>
        <v>1.3333333333333333</v>
      </c>
      <c r="AH67">
        <f t="shared" si="22"/>
        <v>1.1428571428571428</v>
      </c>
      <c r="AI67">
        <f t="shared" si="23"/>
        <v>1</v>
      </c>
      <c r="AJ67">
        <f t="shared" si="24"/>
        <v>0.88888888888888884</v>
      </c>
      <c r="AL67">
        <f t="shared" si="25"/>
        <v>0.125</v>
      </c>
      <c r="AM67">
        <f t="shared" si="26"/>
        <v>0.25</v>
      </c>
      <c r="AN67">
        <f t="shared" si="27"/>
        <v>0.375</v>
      </c>
      <c r="AO67">
        <f t="shared" si="28"/>
        <v>0.5</v>
      </c>
      <c r="AP67">
        <f t="shared" si="29"/>
        <v>0.625</v>
      </c>
      <c r="AQ67">
        <f t="shared" si="30"/>
        <v>0.75</v>
      </c>
      <c r="AR67">
        <f t="shared" si="31"/>
        <v>0.875</v>
      </c>
      <c r="AS67">
        <f t="shared" si="32"/>
        <v>1</v>
      </c>
      <c r="AT67">
        <f t="shared" si="33"/>
        <v>1.125</v>
      </c>
      <c r="AV67">
        <f t="shared" si="114"/>
        <v>25.132741228718345</v>
      </c>
      <c r="AW67">
        <f t="shared" si="115"/>
        <v>12.944271909999159</v>
      </c>
      <c r="AX67">
        <f t="shared" si="116"/>
        <v>2.5464790894703255</v>
      </c>
      <c r="AY67">
        <f t="shared" si="117"/>
        <v>4.9442719099991583</v>
      </c>
      <c r="AZ67">
        <f t="shared" si="118"/>
        <v>0.39269908169872414</v>
      </c>
      <c r="BA67">
        <f t="shared" si="119"/>
        <v>0.20225424859373686</v>
      </c>
    </row>
    <row r="68" spans="1:53" s="5" customFormat="1">
      <c r="A68" s="16">
        <v>13</v>
      </c>
      <c r="I68" s="16">
        <v>13</v>
      </c>
      <c r="K68" s="5">
        <f t="shared" si="0"/>
        <v>169</v>
      </c>
      <c r="L68" s="5">
        <f t="shared" si="1"/>
        <v>2197</v>
      </c>
      <c r="M68" s="5">
        <f t="shared" si="2"/>
        <v>28561</v>
      </c>
      <c r="N68" s="5">
        <f t="shared" si="3"/>
        <v>371293</v>
      </c>
      <c r="O68" s="5">
        <f t="shared" si="4"/>
        <v>4826809</v>
      </c>
      <c r="P68" s="5">
        <f t="shared" si="5"/>
        <v>62748517</v>
      </c>
      <c r="Q68" s="5">
        <f t="shared" si="6"/>
        <v>815730721</v>
      </c>
      <c r="R68" s="5">
        <f t="shared" si="7"/>
        <v>10604499373</v>
      </c>
      <c r="S68" s="5">
        <f t="shared" si="8"/>
        <v>137858491849</v>
      </c>
      <c r="T68" s="5">
        <f t="shared" si="9"/>
        <v>26</v>
      </c>
      <c r="U68" s="5">
        <f t="shared" si="10"/>
        <v>39</v>
      </c>
      <c r="V68" s="5">
        <f t="shared" si="11"/>
        <v>52</v>
      </c>
      <c r="W68" s="5">
        <f t="shared" si="12"/>
        <v>65</v>
      </c>
      <c r="X68" s="5">
        <f t="shared" si="13"/>
        <v>78</v>
      </c>
      <c r="Y68" s="5">
        <f t="shared" si="14"/>
        <v>91</v>
      </c>
      <c r="Z68" s="5">
        <f t="shared" si="15"/>
        <v>104</v>
      </c>
      <c r="AA68" s="5">
        <f t="shared" si="16"/>
        <v>117</v>
      </c>
      <c r="AC68" s="5">
        <f t="shared" si="17"/>
        <v>6.5</v>
      </c>
      <c r="AD68" s="5">
        <f t="shared" si="18"/>
        <v>4.333333333333333</v>
      </c>
      <c r="AE68" s="5">
        <f t="shared" si="19"/>
        <v>3.25</v>
      </c>
      <c r="AF68" s="5">
        <f t="shared" si="20"/>
        <v>2.6</v>
      </c>
      <c r="AG68" s="5">
        <f t="shared" si="21"/>
        <v>2.1666666666666665</v>
      </c>
      <c r="AH68" s="5">
        <f t="shared" si="22"/>
        <v>1.8571428571428572</v>
      </c>
      <c r="AI68" s="5">
        <f t="shared" si="23"/>
        <v>1.625</v>
      </c>
      <c r="AJ68" s="5">
        <f t="shared" si="24"/>
        <v>1.4444444444444444</v>
      </c>
      <c r="AL68" s="5">
        <f t="shared" si="25"/>
        <v>7.6923076923076927E-2</v>
      </c>
      <c r="AM68" s="5">
        <f t="shared" si="26"/>
        <v>0.15384615384615385</v>
      </c>
      <c r="AN68" s="5">
        <f t="shared" si="27"/>
        <v>0.23076923076923078</v>
      </c>
      <c r="AO68" s="5">
        <f t="shared" si="28"/>
        <v>0.30769230769230771</v>
      </c>
      <c r="AP68" s="5">
        <f t="shared" si="29"/>
        <v>0.38461538461538464</v>
      </c>
      <c r="AQ68" s="5">
        <f t="shared" si="30"/>
        <v>0.46153846153846156</v>
      </c>
      <c r="AR68" s="5">
        <f t="shared" si="31"/>
        <v>0.53846153846153844</v>
      </c>
      <c r="AS68" s="5">
        <f t="shared" si="32"/>
        <v>0.61538461538461542</v>
      </c>
      <c r="AT68" s="5">
        <f t="shared" si="33"/>
        <v>0.69230769230769229</v>
      </c>
      <c r="AV68" s="5">
        <f t="shared" si="114"/>
        <v>40.840704496667314</v>
      </c>
      <c r="AW68" s="5">
        <f t="shared" si="115"/>
        <v>21.034441853748632</v>
      </c>
      <c r="AX68" s="5">
        <f t="shared" si="116"/>
        <v>4.1380285203892786</v>
      </c>
      <c r="AY68" s="5">
        <f t="shared" si="117"/>
        <v>8.034441853748632</v>
      </c>
      <c r="AZ68" s="5">
        <f t="shared" si="118"/>
        <v>0.241660973353061</v>
      </c>
      <c r="BA68" s="5">
        <f t="shared" si="119"/>
        <v>0.12446415298076115</v>
      </c>
    </row>
    <row r="69" spans="1:53">
      <c r="A69" s="12">
        <v>21</v>
      </c>
      <c r="I69" s="12">
        <v>21</v>
      </c>
      <c r="K69">
        <f t="shared" si="0"/>
        <v>441</v>
      </c>
      <c r="L69">
        <f t="shared" si="1"/>
        <v>9261</v>
      </c>
      <c r="M69">
        <f t="shared" si="2"/>
        <v>194481</v>
      </c>
      <c r="N69">
        <f t="shared" si="3"/>
        <v>4084101</v>
      </c>
      <c r="O69">
        <f t="shared" si="4"/>
        <v>85766121</v>
      </c>
      <c r="P69">
        <f t="shared" si="5"/>
        <v>1801088541</v>
      </c>
      <c r="Q69">
        <f t="shared" si="6"/>
        <v>37822859361</v>
      </c>
      <c r="R69">
        <f t="shared" si="7"/>
        <v>794280046581</v>
      </c>
      <c r="S69">
        <f t="shared" si="8"/>
        <v>16679880978201</v>
      </c>
      <c r="T69">
        <f t="shared" si="9"/>
        <v>42</v>
      </c>
      <c r="U69">
        <f t="shared" si="10"/>
        <v>63</v>
      </c>
      <c r="V69">
        <f t="shared" si="11"/>
        <v>84</v>
      </c>
      <c r="W69">
        <f t="shared" si="12"/>
        <v>105</v>
      </c>
      <c r="X69">
        <f t="shared" si="13"/>
        <v>126</v>
      </c>
      <c r="Y69">
        <f t="shared" si="14"/>
        <v>147</v>
      </c>
      <c r="Z69">
        <f t="shared" si="15"/>
        <v>168</v>
      </c>
      <c r="AA69">
        <f t="shared" si="16"/>
        <v>189</v>
      </c>
      <c r="AC69">
        <f t="shared" si="17"/>
        <v>10.5</v>
      </c>
      <c r="AD69">
        <f t="shared" si="18"/>
        <v>7</v>
      </c>
      <c r="AE69">
        <f t="shared" si="19"/>
        <v>5.25</v>
      </c>
      <c r="AF69">
        <f t="shared" si="20"/>
        <v>4.2</v>
      </c>
      <c r="AG69">
        <f t="shared" si="21"/>
        <v>3.5</v>
      </c>
      <c r="AH69">
        <f t="shared" si="22"/>
        <v>3</v>
      </c>
      <c r="AI69">
        <f t="shared" si="23"/>
        <v>2.625</v>
      </c>
      <c r="AJ69">
        <f t="shared" si="24"/>
        <v>2.3333333333333335</v>
      </c>
      <c r="AL69">
        <f t="shared" si="25"/>
        <v>4.7619047619047616E-2</v>
      </c>
      <c r="AM69">
        <f t="shared" si="26"/>
        <v>9.5238095238095233E-2</v>
      </c>
      <c r="AN69">
        <f t="shared" si="27"/>
        <v>0.14285714285714285</v>
      </c>
      <c r="AO69">
        <f t="shared" si="28"/>
        <v>0.19047619047619047</v>
      </c>
      <c r="AP69">
        <f t="shared" si="29"/>
        <v>0.23809523809523808</v>
      </c>
      <c r="AQ69">
        <f t="shared" si="30"/>
        <v>0.2857142857142857</v>
      </c>
      <c r="AR69">
        <f t="shared" si="31"/>
        <v>0.33333333333333331</v>
      </c>
      <c r="AS69">
        <f t="shared" si="32"/>
        <v>0.38095238095238093</v>
      </c>
      <c r="AT69">
        <f t="shared" si="33"/>
        <v>0.42857142857142855</v>
      </c>
      <c r="AV69">
        <f t="shared" si="114"/>
        <v>65.973445725385659</v>
      </c>
      <c r="AW69">
        <f t="shared" si="115"/>
        <v>33.978713763747791</v>
      </c>
      <c r="AX69">
        <f t="shared" si="116"/>
        <v>6.6845076098596046</v>
      </c>
      <c r="AY69">
        <f t="shared" si="117"/>
        <v>12.978713763747791</v>
      </c>
      <c r="AZ69">
        <f t="shared" si="118"/>
        <v>0.14959965017094254</v>
      </c>
      <c r="BA69">
        <f t="shared" si="119"/>
        <v>7.7049237559518799E-2</v>
      </c>
    </row>
    <row r="70" spans="1:53" s="5" customFormat="1">
      <c r="A70" s="16">
        <v>34</v>
      </c>
      <c r="I70" s="16">
        <v>34</v>
      </c>
      <c r="K70" s="5">
        <f t="shared" si="0"/>
        <v>1156</v>
      </c>
      <c r="L70" s="5">
        <f t="shared" si="1"/>
        <v>39304</v>
      </c>
      <c r="M70" s="5">
        <f t="shared" si="2"/>
        <v>1336336</v>
      </c>
      <c r="N70" s="5">
        <f t="shared" si="3"/>
        <v>45435424</v>
      </c>
      <c r="O70" s="5">
        <f t="shared" si="4"/>
        <v>1544804416</v>
      </c>
      <c r="P70" s="5">
        <f t="shared" si="5"/>
        <v>52523350144</v>
      </c>
      <c r="Q70" s="5">
        <f t="shared" si="6"/>
        <v>1785793904896</v>
      </c>
      <c r="R70" s="5">
        <f t="shared" si="7"/>
        <v>60716992766464</v>
      </c>
      <c r="S70" s="5">
        <f t="shared" si="8"/>
        <v>2064377754059776</v>
      </c>
      <c r="T70" s="5">
        <f t="shared" si="9"/>
        <v>68</v>
      </c>
      <c r="U70" s="5">
        <f t="shared" si="10"/>
        <v>102</v>
      </c>
      <c r="V70" s="5">
        <f t="shared" si="11"/>
        <v>136</v>
      </c>
      <c r="W70" s="5">
        <f t="shared" si="12"/>
        <v>170</v>
      </c>
      <c r="X70" s="5">
        <f t="shared" si="13"/>
        <v>204</v>
      </c>
      <c r="Y70" s="5">
        <f t="shared" si="14"/>
        <v>238</v>
      </c>
      <c r="Z70" s="5">
        <f t="shared" si="15"/>
        <v>272</v>
      </c>
      <c r="AA70" s="5">
        <f t="shared" si="16"/>
        <v>306</v>
      </c>
      <c r="AC70" s="5">
        <f t="shared" si="17"/>
        <v>17</v>
      </c>
      <c r="AD70" s="5">
        <f t="shared" si="18"/>
        <v>11.333333333333334</v>
      </c>
      <c r="AE70" s="5">
        <f t="shared" si="19"/>
        <v>8.5</v>
      </c>
      <c r="AF70" s="5">
        <f t="shared" si="20"/>
        <v>6.8</v>
      </c>
      <c r="AG70" s="5">
        <f t="shared" si="21"/>
        <v>5.666666666666667</v>
      </c>
      <c r="AH70" s="5">
        <f t="shared" si="22"/>
        <v>4.8571428571428568</v>
      </c>
      <c r="AI70" s="5">
        <f t="shared" si="23"/>
        <v>4.25</v>
      </c>
      <c r="AJ70" s="5">
        <f t="shared" si="24"/>
        <v>3.7777777777777777</v>
      </c>
      <c r="AL70" s="5">
        <f t="shared" si="25"/>
        <v>2.9411764705882353E-2</v>
      </c>
      <c r="AM70" s="5">
        <f t="shared" si="26"/>
        <v>5.8823529411764705E-2</v>
      </c>
      <c r="AN70" s="5">
        <f t="shared" si="27"/>
        <v>8.8235294117647065E-2</v>
      </c>
      <c r="AO70" s="5">
        <f t="shared" si="28"/>
        <v>0.11764705882352941</v>
      </c>
      <c r="AP70" s="5">
        <f t="shared" si="29"/>
        <v>0.14705882352941177</v>
      </c>
      <c r="AQ70" s="5">
        <f t="shared" si="30"/>
        <v>0.17647058823529413</v>
      </c>
      <c r="AR70" s="5">
        <f t="shared" si="31"/>
        <v>0.20588235294117646</v>
      </c>
      <c r="AS70" s="5">
        <f t="shared" si="32"/>
        <v>0.23529411764705882</v>
      </c>
      <c r="AT70" s="5">
        <f t="shared" si="33"/>
        <v>0.26470588235294118</v>
      </c>
      <c r="AV70" s="5">
        <f t="shared" si="114"/>
        <v>106.81415022205297</v>
      </c>
      <c r="AW70" s="5">
        <f t="shared" si="115"/>
        <v>55.013155617496423</v>
      </c>
      <c r="AX70" s="5">
        <f t="shared" si="116"/>
        <v>10.822536130248883</v>
      </c>
      <c r="AY70" s="5">
        <f t="shared" si="117"/>
        <v>21.013155617496423</v>
      </c>
      <c r="AZ70" s="5">
        <f t="shared" si="118"/>
        <v>9.2399783929111565E-2</v>
      </c>
      <c r="BA70" s="5">
        <f t="shared" si="119"/>
        <v>4.7589234963232203E-2</v>
      </c>
    </row>
    <row r="71" spans="1:53">
      <c r="A71" s="12">
        <v>55</v>
      </c>
      <c r="I71" s="12">
        <v>55</v>
      </c>
      <c r="K71">
        <f t="shared" si="0"/>
        <v>3025</v>
      </c>
      <c r="L71">
        <f t="shared" si="1"/>
        <v>166375</v>
      </c>
      <c r="M71">
        <f t="shared" si="2"/>
        <v>9150625</v>
      </c>
      <c r="N71">
        <f t="shared" si="3"/>
        <v>503284375</v>
      </c>
      <c r="O71">
        <f t="shared" si="4"/>
        <v>27680640625</v>
      </c>
      <c r="P71">
        <f t="shared" si="5"/>
        <v>1522435234375</v>
      </c>
      <c r="Q71">
        <f t="shared" si="6"/>
        <v>83733937890625</v>
      </c>
      <c r="R71">
        <f t="shared" si="7"/>
        <v>4605366583984375</v>
      </c>
      <c r="S71">
        <f t="shared" si="8"/>
        <v>2.5329516211914064E+17</v>
      </c>
      <c r="T71">
        <f t="shared" si="9"/>
        <v>110</v>
      </c>
      <c r="U71">
        <f t="shared" si="10"/>
        <v>165</v>
      </c>
      <c r="V71">
        <f t="shared" si="11"/>
        <v>220</v>
      </c>
      <c r="W71">
        <f t="shared" si="12"/>
        <v>275</v>
      </c>
      <c r="X71">
        <f t="shared" si="13"/>
        <v>330</v>
      </c>
      <c r="Y71">
        <f t="shared" si="14"/>
        <v>385</v>
      </c>
      <c r="Z71">
        <f t="shared" si="15"/>
        <v>440</v>
      </c>
      <c r="AA71">
        <f t="shared" si="16"/>
        <v>495</v>
      </c>
      <c r="AC71">
        <f t="shared" si="17"/>
        <v>27.5</v>
      </c>
      <c r="AD71">
        <f t="shared" si="18"/>
        <v>18.333333333333332</v>
      </c>
      <c r="AE71">
        <f t="shared" si="19"/>
        <v>13.75</v>
      </c>
      <c r="AF71">
        <f t="shared" si="20"/>
        <v>11</v>
      </c>
      <c r="AG71">
        <f t="shared" si="21"/>
        <v>9.1666666666666661</v>
      </c>
      <c r="AH71">
        <f t="shared" si="22"/>
        <v>7.8571428571428568</v>
      </c>
      <c r="AI71">
        <f t="shared" si="23"/>
        <v>6.875</v>
      </c>
      <c r="AJ71">
        <f t="shared" si="24"/>
        <v>6.1111111111111107</v>
      </c>
      <c r="AL71">
        <f t="shared" si="25"/>
        <v>1.8181818181818181E-2</v>
      </c>
      <c r="AM71">
        <f t="shared" si="26"/>
        <v>3.6363636363636362E-2</v>
      </c>
      <c r="AN71">
        <f t="shared" si="27"/>
        <v>5.4545454545454543E-2</v>
      </c>
      <c r="AO71">
        <f t="shared" si="28"/>
        <v>7.2727272727272724E-2</v>
      </c>
      <c r="AP71">
        <f t="shared" si="29"/>
        <v>9.0909090909090912E-2</v>
      </c>
      <c r="AQ71">
        <f t="shared" si="30"/>
        <v>0.10909090909090909</v>
      </c>
      <c r="AR71">
        <f t="shared" si="31"/>
        <v>0.12727272727272726</v>
      </c>
      <c r="AS71">
        <f t="shared" si="32"/>
        <v>0.14545454545454545</v>
      </c>
      <c r="AT71">
        <f t="shared" si="33"/>
        <v>0.16363636363636364</v>
      </c>
      <c r="AV71">
        <f t="shared" si="114"/>
        <v>172.78759594743863</v>
      </c>
      <c r="AW71">
        <f t="shared" si="115"/>
        <v>88.991869381244214</v>
      </c>
      <c r="AX71">
        <f t="shared" si="116"/>
        <v>17.507043740108486</v>
      </c>
      <c r="AY71">
        <f t="shared" si="117"/>
        <v>33.991869381244214</v>
      </c>
      <c r="AZ71">
        <f t="shared" si="118"/>
        <v>5.7119866428905326E-2</v>
      </c>
      <c r="BA71">
        <f t="shared" si="119"/>
        <v>2.9418799795452633E-2</v>
      </c>
    </row>
    <row r="72" spans="1:53" s="5" customFormat="1">
      <c r="A72" s="16">
        <v>89</v>
      </c>
      <c r="I72" s="16">
        <v>89</v>
      </c>
      <c r="K72" s="5">
        <f t="shared" si="0"/>
        <v>7921</v>
      </c>
      <c r="L72" s="5">
        <f t="shared" si="1"/>
        <v>704969</v>
      </c>
      <c r="M72" s="5">
        <f t="shared" si="2"/>
        <v>62742241</v>
      </c>
      <c r="N72" s="5">
        <f t="shared" si="3"/>
        <v>5584059449</v>
      </c>
      <c r="O72" s="5">
        <f t="shared" si="4"/>
        <v>496981290961</v>
      </c>
      <c r="P72" s="5">
        <f t="shared" si="5"/>
        <v>44231334895529</v>
      </c>
      <c r="Q72" s="5">
        <f t="shared" si="6"/>
        <v>3936588805702081</v>
      </c>
      <c r="R72" s="5">
        <f t="shared" si="7"/>
        <v>3.5035640370748518E+17</v>
      </c>
      <c r="S72" s="5">
        <f t="shared" si="8"/>
        <v>3.1181719929966182E+19</v>
      </c>
      <c r="T72" s="5">
        <f t="shared" si="9"/>
        <v>178</v>
      </c>
      <c r="U72" s="5">
        <f t="shared" si="10"/>
        <v>267</v>
      </c>
      <c r="V72" s="5">
        <f t="shared" si="11"/>
        <v>356</v>
      </c>
      <c r="W72" s="5">
        <f t="shared" si="12"/>
        <v>445</v>
      </c>
      <c r="X72" s="5">
        <f t="shared" si="13"/>
        <v>534</v>
      </c>
      <c r="Y72" s="5">
        <f t="shared" si="14"/>
        <v>623</v>
      </c>
      <c r="Z72" s="5">
        <f t="shared" si="15"/>
        <v>712</v>
      </c>
      <c r="AA72" s="5">
        <f t="shared" si="16"/>
        <v>801</v>
      </c>
      <c r="AC72" s="5">
        <f t="shared" si="17"/>
        <v>44.5</v>
      </c>
      <c r="AD72" s="5">
        <f t="shared" si="18"/>
        <v>29.666666666666668</v>
      </c>
      <c r="AE72" s="5">
        <f t="shared" si="19"/>
        <v>22.25</v>
      </c>
      <c r="AF72" s="5">
        <f t="shared" si="20"/>
        <v>17.8</v>
      </c>
      <c r="AG72" s="5">
        <f t="shared" si="21"/>
        <v>14.833333333333334</v>
      </c>
      <c r="AH72" s="5">
        <f t="shared" si="22"/>
        <v>12.714285714285714</v>
      </c>
      <c r="AI72" s="5">
        <f t="shared" si="23"/>
        <v>11.125</v>
      </c>
      <c r="AJ72" s="5">
        <f t="shared" si="24"/>
        <v>9.8888888888888893</v>
      </c>
      <c r="AL72" s="5">
        <f t="shared" si="25"/>
        <v>1.1235955056179775E-2</v>
      </c>
      <c r="AM72" s="5">
        <f t="shared" si="26"/>
        <v>2.247191011235955E-2</v>
      </c>
      <c r="AN72" s="5">
        <f t="shared" si="27"/>
        <v>3.3707865168539325E-2</v>
      </c>
      <c r="AO72" s="5">
        <f t="shared" si="28"/>
        <v>4.49438202247191E-2</v>
      </c>
      <c r="AP72" s="5">
        <f t="shared" si="29"/>
        <v>5.6179775280898875E-2</v>
      </c>
      <c r="AQ72" s="5">
        <f t="shared" si="30"/>
        <v>6.741573033707865E-2</v>
      </c>
      <c r="AR72" s="5">
        <f t="shared" si="31"/>
        <v>7.8651685393258425E-2</v>
      </c>
      <c r="AS72" s="5">
        <f t="shared" si="32"/>
        <v>8.98876404494382E-2</v>
      </c>
      <c r="AT72" s="5">
        <f t="shared" si="33"/>
        <v>0.10112359550561797</v>
      </c>
      <c r="AV72" s="5">
        <f t="shared" ref="AV72:AV89" si="120" xml:space="preserve"> I72*PI()</f>
        <v>279.60174616949161</v>
      </c>
      <c r="AW72" s="5">
        <f t="shared" ref="AW72:AW89" si="121" xml:space="preserve"> I72 * ((1+SQRT(5))/2)</f>
        <v>144.00502499874065</v>
      </c>
      <c r="AX72" s="5">
        <f t="shared" ref="AX72:AX89" si="122" xml:space="preserve"> I72 / PI()</f>
        <v>28.329579870357371</v>
      </c>
      <c r="AY72" s="5">
        <f t="shared" ref="AY72:AY89" si="123" xml:space="preserve"> I72 / ((1+SQRT(5))/2)</f>
        <v>55.005024998740637</v>
      </c>
      <c r="AZ72" s="5">
        <f t="shared" ref="AZ72:AZ89" si="124" xml:space="preserve"> PI() / I72</f>
        <v>3.5298793860559473E-2</v>
      </c>
      <c r="BA72" s="5">
        <f t="shared" ref="BA72:BA89" si="125" xml:space="preserve">  ((1+SQRT(5))/2) / I72</f>
        <v>1.8180157176965112E-2</v>
      </c>
    </row>
    <row r="73" spans="1:53">
      <c r="A73" s="12">
        <v>144</v>
      </c>
      <c r="I73" s="12">
        <v>144</v>
      </c>
      <c r="K73">
        <f t="shared" si="0"/>
        <v>20736</v>
      </c>
      <c r="L73">
        <f t="shared" si="1"/>
        <v>2985984</v>
      </c>
      <c r="M73">
        <f t="shared" si="2"/>
        <v>429981696</v>
      </c>
      <c r="N73">
        <f t="shared" si="3"/>
        <v>61917364224</v>
      </c>
      <c r="O73">
        <f t="shared" si="4"/>
        <v>8916100448256</v>
      </c>
      <c r="P73">
        <f t="shared" si="5"/>
        <v>1283918464548864</v>
      </c>
      <c r="Q73">
        <f t="shared" si="6"/>
        <v>1.8488425889503642E+17</v>
      </c>
      <c r="R73">
        <f t="shared" si="7"/>
        <v>2.6623333280885244E+19</v>
      </c>
      <c r="S73">
        <f t="shared" si="8"/>
        <v>3.8337599924474751E+21</v>
      </c>
      <c r="T73">
        <f t="shared" si="9"/>
        <v>288</v>
      </c>
      <c r="U73">
        <f t="shared" si="10"/>
        <v>432</v>
      </c>
      <c r="V73">
        <f t="shared" si="11"/>
        <v>576</v>
      </c>
      <c r="W73">
        <f t="shared" si="12"/>
        <v>720</v>
      </c>
      <c r="X73">
        <f t="shared" si="13"/>
        <v>864</v>
      </c>
      <c r="Y73">
        <f t="shared" si="14"/>
        <v>1008</v>
      </c>
      <c r="Z73">
        <f t="shared" si="15"/>
        <v>1152</v>
      </c>
      <c r="AA73">
        <f t="shared" si="16"/>
        <v>1296</v>
      </c>
      <c r="AC73">
        <f t="shared" si="17"/>
        <v>72</v>
      </c>
      <c r="AD73">
        <f t="shared" si="18"/>
        <v>48</v>
      </c>
      <c r="AE73">
        <f t="shared" si="19"/>
        <v>36</v>
      </c>
      <c r="AF73">
        <f t="shared" si="20"/>
        <v>28.8</v>
      </c>
      <c r="AG73">
        <f t="shared" si="21"/>
        <v>24</v>
      </c>
      <c r="AH73">
        <f t="shared" si="22"/>
        <v>20.571428571428573</v>
      </c>
      <c r="AI73">
        <f t="shared" si="23"/>
        <v>18</v>
      </c>
      <c r="AJ73">
        <f t="shared" si="24"/>
        <v>16</v>
      </c>
      <c r="AL73">
        <f t="shared" si="25"/>
        <v>6.9444444444444441E-3</v>
      </c>
      <c r="AM73">
        <f t="shared" si="26"/>
        <v>1.3888888888888888E-2</v>
      </c>
      <c r="AN73">
        <f t="shared" si="27"/>
        <v>2.0833333333333332E-2</v>
      </c>
      <c r="AO73">
        <f t="shared" si="28"/>
        <v>2.7777777777777776E-2</v>
      </c>
      <c r="AP73">
        <f t="shared" si="29"/>
        <v>3.4722222222222224E-2</v>
      </c>
      <c r="AQ73">
        <f t="shared" si="30"/>
        <v>4.1666666666666664E-2</v>
      </c>
      <c r="AR73">
        <f t="shared" si="31"/>
        <v>4.8611111111111112E-2</v>
      </c>
      <c r="AS73">
        <f t="shared" si="32"/>
        <v>5.5555555555555552E-2</v>
      </c>
      <c r="AT73">
        <f t="shared" si="33"/>
        <v>6.25E-2</v>
      </c>
      <c r="AV73">
        <f t="shared" si="120"/>
        <v>452.38934211693021</v>
      </c>
      <c r="AW73">
        <f t="shared" si="121"/>
        <v>232.99689437998487</v>
      </c>
      <c r="AX73">
        <f t="shared" si="122"/>
        <v>45.836623610465857</v>
      </c>
      <c r="AY73">
        <f t="shared" si="123"/>
        <v>88.996894379984852</v>
      </c>
      <c r="AZ73">
        <f t="shared" si="124"/>
        <v>2.1816615649929118E-2</v>
      </c>
      <c r="BA73">
        <f t="shared" si="125"/>
        <v>1.1236347144096492E-2</v>
      </c>
    </row>
    <row r="74" spans="1:53" s="5" customFormat="1">
      <c r="A74" s="16">
        <v>233</v>
      </c>
      <c r="I74" s="16">
        <v>233</v>
      </c>
      <c r="K74" s="5">
        <f t="shared" si="0"/>
        <v>54289</v>
      </c>
      <c r="L74" s="5">
        <f t="shared" si="1"/>
        <v>12649337</v>
      </c>
      <c r="M74" s="5">
        <f t="shared" si="2"/>
        <v>2947295521</v>
      </c>
      <c r="N74" s="5">
        <f t="shared" si="3"/>
        <v>686719856393</v>
      </c>
      <c r="O74" s="5">
        <f t="shared" si="4"/>
        <v>160005726539569</v>
      </c>
      <c r="P74" s="5">
        <f t="shared" si="5"/>
        <v>3.7281334283719576E+16</v>
      </c>
      <c r="Q74" s="5">
        <f t="shared" si="6"/>
        <v>8.6865508881066609E+18</v>
      </c>
      <c r="R74" s="5">
        <f t="shared" si="7"/>
        <v>2.0239663569288519E+21</v>
      </c>
      <c r="S74" s="5">
        <f t="shared" si="8"/>
        <v>4.7158416116442247E+23</v>
      </c>
      <c r="T74" s="5">
        <f t="shared" si="9"/>
        <v>466</v>
      </c>
      <c r="U74" s="5">
        <f t="shared" si="10"/>
        <v>699</v>
      </c>
      <c r="V74" s="5">
        <f t="shared" si="11"/>
        <v>932</v>
      </c>
      <c r="W74" s="5">
        <f t="shared" si="12"/>
        <v>1165</v>
      </c>
      <c r="X74" s="5">
        <f t="shared" si="13"/>
        <v>1398</v>
      </c>
      <c r="Y74" s="5">
        <f t="shared" si="14"/>
        <v>1631</v>
      </c>
      <c r="Z74" s="5">
        <f t="shared" si="15"/>
        <v>1864</v>
      </c>
      <c r="AA74" s="5">
        <f t="shared" si="16"/>
        <v>2097</v>
      </c>
      <c r="AC74" s="5">
        <f t="shared" si="17"/>
        <v>116.5</v>
      </c>
      <c r="AD74" s="5">
        <f t="shared" si="18"/>
        <v>77.666666666666671</v>
      </c>
      <c r="AE74" s="5">
        <f t="shared" si="19"/>
        <v>58.25</v>
      </c>
      <c r="AF74" s="5">
        <f t="shared" si="20"/>
        <v>46.6</v>
      </c>
      <c r="AG74" s="5">
        <f t="shared" si="21"/>
        <v>38.833333333333336</v>
      </c>
      <c r="AH74" s="5">
        <f t="shared" si="22"/>
        <v>33.285714285714285</v>
      </c>
      <c r="AI74" s="5">
        <f t="shared" si="23"/>
        <v>29.125</v>
      </c>
      <c r="AJ74" s="5">
        <f t="shared" si="24"/>
        <v>25.888888888888889</v>
      </c>
      <c r="AL74" s="5">
        <f t="shared" si="25"/>
        <v>4.2918454935622317E-3</v>
      </c>
      <c r="AM74" s="5">
        <f t="shared" si="26"/>
        <v>8.5836909871244635E-3</v>
      </c>
      <c r="AN74" s="5">
        <f t="shared" si="27"/>
        <v>1.2875536480686695E-2</v>
      </c>
      <c r="AO74" s="5">
        <f t="shared" si="28"/>
        <v>1.7167381974248927E-2</v>
      </c>
      <c r="AP74" s="5">
        <f t="shared" si="29"/>
        <v>2.1459227467811159E-2</v>
      </c>
      <c r="AQ74" s="5">
        <f t="shared" si="30"/>
        <v>2.575107296137339E-2</v>
      </c>
      <c r="AR74" s="5">
        <f t="shared" si="31"/>
        <v>3.0042918454935622E-2</v>
      </c>
      <c r="AS74" s="5">
        <f t="shared" si="32"/>
        <v>3.4334763948497854E-2</v>
      </c>
      <c r="AT74" s="5">
        <f t="shared" si="33"/>
        <v>3.8626609442060089E-2</v>
      </c>
      <c r="AV74" s="5">
        <f t="shared" si="120"/>
        <v>731.99108828642181</v>
      </c>
      <c r="AW74" s="5">
        <f t="shared" si="121"/>
        <v>377.00191937872552</v>
      </c>
      <c r="AX74" s="5">
        <f t="shared" si="122"/>
        <v>74.166203480823228</v>
      </c>
      <c r="AY74" s="5">
        <f t="shared" si="123"/>
        <v>144.00191937872549</v>
      </c>
      <c r="AZ74" s="5">
        <f t="shared" si="124"/>
        <v>1.3483230272917568E-2</v>
      </c>
      <c r="BA74" s="5">
        <f t="shared" si="125"/>
        <v>6.9443518830467595E-3</v>
      </c>
    </row>
    <row r="75" spans="1:53">
      <c r="A75" s="12">
        <v>377</v>
      </c>
      <c r="I75" s="12">
        <v>377</v>
      </c>
      <c r="K75">
        <f t="shared" si="0"/>
        <v>142129</v>
      </c>
      <c r="L75">
        <f t="shared" si="1"/>
        <v>53582633</v>
      </c>
      <c r="M75">
        <f t="shared" si="2"/>
        <v>20200652641</v>
      </c>
      <c r="N75">
        <f t="shared" si="3"/>
        <v>7615646045657</v>
      </c>
      <c r="O75">
        <f t="shared" si="4"/>
        <v>2871098559212689</v>
      </c>
      <c r="P75">
        <f t="shared" si="5"/>
        <v>1.0824041568231837E+18</v>
      </c>
      <c r="Q75">
        <f t="shared" si="6"/>
        <v>4.0806636712234025E+20</v>
      </c>
      <c r="R75">
        <f t="shared" si="7"/>
        <v>1.5384102040512228E+23</v>
      </c>
      <c r="S75">
        <f t="shared" si="8"/>
        <v>5.7998064692731098E+25</v>
      </c>
      <c r="T75">
        <f t="shared" si="9"/>
        <v>754</v>
      </c>
      <c r="U75">
        <f t="shared" si="10"/>
        <v>1131</v>
      </c>
      <c r="V75">
        <f t="shared" si="11"/>
        <v>1508</v>
      </c>
      <c r="W75">
        <f t="shared" si="12"/>
        <v>1885</v>
      </c>
      <c r="X75">
        <f t="shared" si="13"/>
        <v>2262</v>
      </c>
      <c r="Y75">
        <f t="shared" si="14"/>
        <v>2639</v>
      </c>
      <c r="Z75">
        <f t="shared" si="15"/>
        <v>3016</v>
      </c>
      <c r="AA75">
        <f t="shared" si="16"/>
        <v>3393</v>
      </c>
      <c r="AC75">
        <f t="shared" si="17"/>
        <v>188.5</v>
      </c>
      <c r="AD75">
        <f t="shared" si="18"/>
        <v>125.66666666666667</v>
      </c>
      <c r="AE75">
        <f t="shared" si="19"/>
        <v>94.25</v>
      </c>
      <c r="AF75">
        <f t="shared" si="20"/>
        <v>75.400000000000006</v>
      </c>
      <c r="AG75">
        <f t="shared" si="21"/>
        <v>62.833333333333336</v>
      </c>
      <c r="AH75">
        <f t="shared" si="22"/>
        <v>53.857142857142854</v>
      </c>
      <c r="AI75">
        <f t="shared" si="23"/>
        <v>47.125</v>
      </c>
      <c r="AJ75">
        <f t="shared" si="24"/>
        <v>41.888888888888886</v>
      </c>
      <c r="AL75">
        <f t="shared" si="25"/>
        <v>2.6525198938992041E-3</v>
      </c>
      <c r="AM75">
        <f t="shared" si="26"/>
        <v>5.3050397877984082E-3</v>
      </c>
      <c r="AN75">
        <f t="shared" si="27"/>
        <v>7.9575596816976128E-3</v>
      </c>
      <c r="AO75">
        <f t="shared" si="28"/>
        <v>1.0610079575596816E-2</v>
      </c>
      <c r="AP75">
        <f t="shared" si="29"/>
        <v>1.3262599469496022E-2</v>
      </c>
      <c r="AQ75">
        <f t="shared" si="30"/>
        <v>1.5915119363395226E-2</v>
      </c>
      <c r="AR75">
        <f t="shared" si="31"/>
        <v>1.8567639257294429E-2</v>
      </c>
      <c r="AS75">
        <f t="shared" si="32"/>
        <v>2.1220159151193633E-2</v>
      </c>
      <c r="AT75">
        <f t="shared" si="33"/>
        <v>2.3872679045092837E-2</v>
      </c>
      <c r="AV75">
        <f t="shared" si="120"/>
        <v>1184.380430403352</v>
      </c>
      <c r="AW75">
        <f t="shared" si="121"/>
        <v>609.99881375871041</v>
      </c>
      <c r="AX75">
        <f t="shared" si="122"/>
        <v>120.00282709128909</v>
      </c>
      <c r="AY75">
        <f t="shared" si="123"/>
        <v>232.99881375871036</v>
      </c>
      <c r="AZ75">
        <f t="shared" si="124"/>
        <v>8.3331370121745175E-3</v>
      </c>
      <c r="BA75">
        <f t="shared" si="125"/>
        <v>4.2918673441641776E-3</v>
      </c>
    </row>
    <row r="76" spans="1:53" s="5" customFormat="1">
      <c r="A76" s="16">
        <v>610</v>
      </c>
      <c r="I76" s="16">
        <v>610</v>
      </c>
      <c r="K76" s="5">
        <f t="shared" si="0"/>
        <v>372100</v>
      </c>
      <c r="L76" s="5">
        <f t="shared" si="1"/>
        <v>226981000</v>
      </c>
      <c r="M76" s="5">
        <f t="shared" si="2"/>
        <v>138458410000</v>
      </c>
      <c r="N76" s="5">
        <f t="shared" si="3"/>
        <v>84459630100000</v>
      </c>
      <c r="O76" s="5">
        <f t="shared" si="4"/>
        <v>5.1520374361E+16</v>
      </c>
      <c r="P76" s="5">
        <f t="shared" si="5"/>
        <v>3.1427428360210002E+19</v>
      </c>
      <c r="Q76" s="5">
        <f t="shared" si="6"/>
        <v>1.91707312997281E+22</v>
      </c>
      <c r="R76" s="5">
        <f t="shared" si="7"/>
        <v>1.169414609283414E+25</v>
      </c>
      <c r="S76" s="5">
        <f t="shared" si="8"/>
        <v>7.133429116628826E+27</v>
      </c>
      <c r="T76" s="5">
        <f t="shared" si="9"/>
        <v>1220</v>
      </c>
      <c r="U76" s="5">
        <f t="shared" si="10"/>
        <v>1830</v>
      </c>
      <c r="V76" s="5">
        <f t="shared" si="11"/>
        <v>2440</v>
      </c>
      <c r="W76" s="5">
        <f t="shared" si="12"/>
        <v>3050</v>
      </c>
      <c r="X76" s="5">
        <f t="shared" si="13"/>
        <v>3660</v>
      </c>
      <c r="Y76" s="5">
        <f t="shared" si="14"/>
        <v>4270</v>
      </c>
      <c r="Z76" s="5">
        <f t="shared" si="15"/>
        <v>4880</v>
      </c>
      <c r="AA76" s="5">
        <f t="shared" si="16"/>
        <v>5490</v>
      </c>
      <c r="AC76" s="5">
        <f t="shared" si="17"/>
        <v>305</v>
      </c>
      <c r="AD76" s="5">
        <f t="shared" si="18"/>
        <v>203.33333333333334</v>
      </c>
      <c r="AE76" s="5">
        <f t="shared" si="19"/>
        <v>152.5</v>
      </c>
      <c r="AF76" s="5">
        <f t="shared" si="20"/>
        <v>122</v>
      </c>
      <c r="AG76" s="5">
        <f t="shared" si="21"/>
        <v>101.66666666666667</v>
      </c>
      <c r="AH76" s="5">
        <f t="shared" si="22"/>
        <v>87.142857142857139</v>
      </c>
      <c r="AI76" s="5">
        <f t="shared" si="23"/>
        <v>76.25</v>
      </c>
      <c r="AJ76" s="5">
        <f t="shared" si="24"/>
        <v>67.777777777777771</v>
      </c>
      <c r="AL76" s="5">
        <f t="shared" si="25"/>
        <v>1.639344262295082E-3</v>
      </c>
      <c r="AM76" s="5">
        <f t="shared" si="26"/>
        <v>3.2786885245901639E-3</v>
      </c>
      <c r="AN76" s="5">
        <f t="shared" si="27"/>
        <v>4.9180327868852463E-3</v>
      </c>
      <c r="AO76" s="5">
        <f t="shared" si="28"/>
        <v>6.5573770491803279E-3</v>
      </c>
      <c r="AP76" s="5">
        <f t="shared" si="29"/>
        <v>8.1967213114754103E-3</v>
      </c>
      <c r="AQ76" s="5">
        <f t="shared" si="30"/>
        <v>9.8360655737704927E-3</v>
      </c>
      <c r="AR76" s="5">
        <f t="shared" si="31"/>
        <v>1.1475409836065573E-2</v>
      </c>
      <c r="AS76" s="5">
        <f t="shared" si="32"/>
        <v>1.3114754098360656E-2</v>
      </c>
      <c r="AT76" s="5">
        <f t="shared" si="33"/>
        <v>1.4754098360655738E-2</v>
      </c>
      <c r="AV76" s="5">
        <f t="shared" si="120"/>
        <v>1916.3715186897739</v>
      </c>
      <c r="AW76" s="5">
        <f t="shared" si="121"/>
        <v>987.00073313743587</v>
      </c>
      <c r="AX76" s="5">
        <f t="shared" si="122"/>
        <v>194.16903057211232</v>
      </c>
      <c r="AY76" s="5">
        <f t="shared" si="123"/>
        <v>377.00073313743587</v>
      </c>
      <c r="AZ76" s="5">
        <f t="shared" si="124"/>
        <v>5.1501518911308084E-3</v>
      </c>
      <c r="BA76" s="5">
        <f t="shared" si="125"/>
        <v>2.6525147356555655E-3</v>
      </c>
    </row>
    <row r="77" spans="1:53">
      <c r="A77" s="12">
        <v>987</v>
      </c>
      <c r="I77" s="12">
        <v>987</v>
      </c>
      <c r="K77">
        <f t="shared" si="0"/>
        <v>974169</v>
      </c>
      <c r="L77">
        <f t="shared" si="1"/>
        <v>961504803</v>
      </c>
      <c r="M77">
        <f t="shared" si="2"/>
        <v>949005240561</v>
      </c>
      <c r="N77">
        <f t="shared" si="3"/>
        <v>936668172433707</v>
      </c>
      <c r="O77">
        <f t="shared" si="4"/>
        <v>9.2449148619206886E+17</v>
      </c>
      <c r="P77">
        <f t="shared" si="5"/>
        <v>9.1247309687157201E+20</v>
      </c>
      <c r="Q77">
        <f t="shared" si="6"/>
        <v>9.0061094661224161E+23</v>
      </c>
      <c r="R77">
        <f t="shared" si="7"/>
        <v>8.8890300430628253E+26</v>
      </c>
      <c r="S77">
        <f t="shared" si="8"/>
        <v>8.7734726525030093E+29</v>
      </c>
      <c r="T77">
        <f t="shared" si="9"/>
        <v>1974</v>
      </c>
      <c r="U77">
        <f t="shared" si="10"/>
        <v>2961</v>
      </c>
      <c r="V77">
        <f t="shared" si="11"/>
        <v>3948</v>
      </c>
      <c r="W77">
        <f t="shared" si="12"/>
        <v>4935</v>
      </c>
      <c r="X77">
        <f t="shared" si="13"/>
        <v>5922</v>
      </c>
      <c r="Y77">
        <f t="shared" si="14"/>
        <v>6909</v>
      </c>
      <c r="Z77">
        <f t="shared" si="15"/>
        <v>7896</v>
      </c>
      <c r="AA77">
        <f t="shared" si="16"/>
        <v>8883</v>
      </c>
      <c r="AC77">
        <f t="shared" si="17"/>
        <v>493.5</v>
      </c>
      <c r="AD77">
        <f t="shared" si="18"/>
        <v>329</v>
      </c>
      <c r="AE77">
        <f t="shared" si="19"/>
        <v>246.75</v>
      </c>
      <c r="AF77">
        <f t="shared" si="20"/>
        <v>197.4</v>
      </c>
      <c r="AG77">
        <f t="shared" si="21"/>
        <v>164.5</v>
      </c>
      <c r="AH77">
        <f t="shared" si="22"/>
        <v>141</v>
      </c>
      <c r="AI77">
        <f t="shared" si="23"/>
        <v>123.375</v>
      </c>
      <c r="AJ77">
        <f t="shared" si="24"/>
        <v>109.66666666666667</v>
      </c>
      <c r="AL77">
        <f t="shared" si="25"/>
        <v>1.0131712259371835E-3</v>
      </c>
      <c r="AM77">
        <f t="shared" si="26"/>
        <v>2.0263424518743669E-3</v>
      </c>
      <c r="AN77">
        <f t="shared" si="27"/>
        <v>3.0395136778115501E-3</v>
      </c>
      <c r="AO77">
        <f t="shared" si="28"/>
        <v>4.0526849037487338E-3</v>
      </c>
      <c r="AP77">
        <f t="shared" si="29"/>
        <v>5.065856129685917E-3</v>
      </c>
      <c r="AQ77">
        <f t="shared" si="30"/>
        <v>6.0790273556231003E-3</v>
      </c>
      <c r="AR77">
        <f t="shared" si="31"/>
        <v>7.0921985815602835E-3</v>
      </c>
      <c r="AS77">
        <f t="shared" si="32"/>
        <v>8.1053698074974676E-3</v>
      </c>
      <c r="AT77">
        <f t="shared" si="33"/>
        <v>9.11854103343465E-3</v>
      </c>
      <c r="AV77">
        <f t="shared" si="120"/>
        <v>3100.7519490931259</v>
      </c>
      <c r="AW77">
        <f t="shared" si="121"/>
        <v>1596.9995468961463</v>
      </c>
      <c r="AX77">
        <f t="shared" si="122"/>
        <v>314.1718576634014</v>
      </c>
      <c r="AY77">
        <f t="shared" si="123"/>
        <v>609.99954689614617</v>
      </c>
      <c r="AZ77">
        <f t="shared" si="124"/>
        <v>3.1829712802328197E-3</v>
      </c>
      <c r="BA77">
        <f t="shared" si="125"/>
        <v>1.6393454799897619E-3</v>
      </c>
    </row>
    <row r="78" spans="1:53">
      <c r="K78">
        <f t="shared" ref="K78:K103" si="126" xml:space="preserve"> I78 * I78</f>
        <v>0</v>
      </c>
      <c r="L78">
        <f t="shared" ref="L78:L103" si="127" xml:space="preserve"> I78 * I78 * I78</f>
        <v>0</v>
      </c>
      <c r="M78">
        <f t="shared" ref="M78:M103" si="128" xml:space="preserve"> I78 * I78 * I78 * I78</f>
        <v>0</v>
      </c>
      <c r="N78">
        <f t="shared" ref="N78:N103" si="129" xml:space="preserve"> I78 * I78 * I78 * I78 * I78</f>
        <v>0</v>
      </c>
      <c r="O78">
        <f t="shared" ref="O78:O103" si="130" xml:space="preserve"> I78 * I78 * I78 * I78 * I78 * I78</f>
        <v>0</v>
      </c>
      <c r="P78">
        <f t="shared" ref="P78:P103" si="131" xml:space="preserve"> I78 * I78 * I78 * I78 * I78 * I78 * I78</f>
        <v>0</v>
      </c>
      <c r="Q78">
        <f t="shared" ref="Q78:Q103" si="132" xml:space="preserve"> I78 * I78 * I78 * I78 * I78 * I78 * I78 * I78</f>
        <v>0</v>
      </c>
      <c r="R78">
        <f t="shared" ref="R78:R103" si="133" xml:space="preserve"> I78 * I78 * I78 * I78 * I78 * I78 * I78 * I78 * I78</f>
        <v>0</v>
      </c>
      <c r="S78">
        <f t="shared" ref="S78:S103" si="134" xml:space="preserve"> I78 * I78 * I78 * I78 * I78 * I78 * I78 * I78 * I78 * I78</f>
        <v>0</v>
      </c>
      <c r="T78">
        <f t="shared" ref="T78:T103" si="135" xml:space="preserve"> 2 * I78</f>
        <v>0</v>
      </c>
      <c r="U78">
        <f t="shared" ref="U78:U103" si="136" xml:space="preserve"> 3 * I78</f>
        <v>0</v>
      </c>
      <c r="V78">
        <f t="shared" ref="V78:V103" si="137" xml:space="preserve"> 4 * I78</f>
        <v>0</v>
      </c>
      <c r="W78">
        <f t="shared" ref="W78:W103" si="138" xml:space="preserve"> 5 * I78</f>
        <v>0</v>
      </c>
      <c r="X78">
        <f t="shared" ref="X78:X103" si="139" xml:space="preserve"> 6 * I78</f>
        <v>0</v>
      </c>
      <c r="Y78">
        <f t="shared" ref="Y78:Y103" si="140" xml:space="preserve"> 7 * I78</f>
        <v>0</v>
      </c>
      <c r="Z78">
        <f t="shared" ref="Z78:Z103" si="141" xml:space="preserve"> 8 * I78</f>
        <v>0</v>
      </c>
      <c r="AA78">
        <f t="shared" ref="AA78:AA103" si="142" xml:space="preserve"> 9 * I78</f>
        <v>0</v>
      </c>
      <c r="AC78">
        <f t="shared" ref="AC78:AC103" si="143" xml:space="preserve"> I78 / 2</f>
        <v>0</v>
      </c>
      <c r="AD78">
        <f t="shared" ref="AD78:AD103" si="144" xml:space="preserve"> I78 / 3</f>
        <v>0</v>
      </c>
      <c r="AE78">
        <f t="shared" ref="AE78:AE103" si="145" xml:space="preserve"> I78 / 4</f>
        <v>0</v>
      </c>
      <c r="AF78">
        <f t="shared" ref="AF78:AF103" si="146" xml:space="preserve"> I78 / 5</f>
        <v>0</v>
      </c>
      <c r="AG78">
        <f t="shared" ref="AG78:AG103" si="147" xml:space="preserve"> I78 / 6</f>
        <v>0</v>
      </c>
      <c r="AH78">
        <f t="shared" ref="AH78:AH103" si="148" xml:space="preserve"> I78 / 7</f>
        <v>0</v>
      </c>
      <c r="AI78">
        <f t="shared" ref="AI78:AI103" si="149" xml:space="preserve"> I78 / 8</f>
        <v>0</v>
      </c>
      <c r="AJ78">
        <f t="shared" ref="AJ78:AJ103" si="150" xml:space="preserve"> I78 / 9</f>
        <v>0</v>
      </c>
      <c r="AL78" t="e">
        <f t="shared" ref="AL78:AL103" si="151" xml:space="preserve"> 1 / I78</f>
        <v>#DIV/0!</v>
      </c>
      <c r="AM78" t="e">
        <f t="shared" ref="AM78:AM103" si="152" xml:space="preserve"> 2 / I78</f>
        <v>#DIV/0!</v>
      </c>
      <c r="AN78" t="e">
        <f t="shared" ref="AN78:AN103" si="153" xml:space="preserve"> 3 / I78</f>
        <v>#DIV/0!</v>
      </c>
      <c r="AO78" t="e">
        <f t="shared" ref="AO78:AO103" si="154" xml:space="preserve"> 4 / I78</f>
        <v>#DIV/0!</v>
      </c>
      <c r="AP78" t="e">
        <f t="shared" ref="AP78:AP103" si="155" xml:space="preserve"> 5 / I78</f>
        <v>#DIV/0!</v>
      </c>
      <c r="AQ78" t="e">
        <f t="shared" ref="AQ78:AQ103" si="156" xml:space="preserve"> 6 / I78</f>
        <v>#DIV/0!</v>
      </c>
      <c r="AR78" t="e">
        <f t="shared" ref="AR78:AR103" si="157" xml:space="preserve"> 7 / I78</f>
        <v>#DIV/0!</v>
      </c>
      <c r="AS78" t="e">
        <f t="shared" ref="AS78:AS103" si="158" xml:space="preserve"> 8 / I78</f>
        <v>#DIV/0!</v>
      </c>
      <c r="AT78" t="e">
        <f t="shared" ref="AT78:AT103" si="159" xml:space="preserve"> 9 / I78</f>
        <v>#DIV/0!</v>
      </c>
      <c r="AV78">
        <f t="shared" si="120"/>
        <v>0</v>
      </c>
      <c r="AW78">
        <f t="shared" si="121"/>
        <v>0</v>
      </c>
      <c r="AX78">
        <f t="shared" si="122"/>
        <v>0</v>
      </c>
      <c r="AY78">
        <f t="shared" si="123"/>
        <v>0</v>
      </c>
      <c r="AZ78" t="e">
        <f t="shared" si="124"/>
        <v>#DIV/0!</v>
      </c>
      <c r="BA78" t="e">
        <f t="shared" si="125"/>
        <v>#DIV/0!</v>
      </c>
    </row>
    <row r="79" spans="1:53">
      <c r="A79" s="12">
        <v>2</v>
      </c>
      <c r="B79" t="s">
        <v>57</v>
      </c>
      <c r="I79" s="12">
        <v>2</v>
      </c>
      <c r="K79">
        <f t="shared" si="126"/>
        <v>4</v>
      </c>
      <c r="L79">
        <f t="shared" si="127"/>
        <v>8</v>
      </c>
      <c r="M79">
        <f t="shared" si="128"/>
        <v>16</v>
      </c>
      <c r="N79">
        <f t="shared" si="129"/>
        <v>32</v>
      </c>
      <c r="O79">
        <f t="shared" si="130"/>
        <v>64</v>
      </c>
      <c r="P79">
        <f t="shared" si="131"/>
        <v>128</v>
      </c>
      <c r="Q79">
        <f t="shared" si="132"/>
        <v>256</v>
      </c>
      <c r="R79">
        <f t="shared" si="133"/>
        <v>512</v>
      </c>
      <c r="S79">
        <f t="shared" si="134"/>
        <v>1024</v>
      </c>
      <c r="T79">
        <f t="shared" si="135"/>
        <v>4</v>
      </c>
      <c r="U79">
        <f t="shared" si="136"/>
        <v>6</v>
      </c>
      <c r="V79">
        <f t="shared" si="137"/>
        <v>8</v>
      </c>
      <c r="W79">
        <f t="shared" si="138"/>
        <v>10</v>
      </c>
      <c r="X79">
        <f t="shared" si="139"/>
        <v>12</v>
      </c>
      <c r="Y79">
        <f t="shared" si="140"/>
        <v>14</v>
      </c>
      <c r="Z79">
        <f t="shared" si="141"/>
        <v>16</v>
      </c>
      <c r="AA79">
        <f t="shared" si="142"/>
        <v>18</v>
      </c>
      <c r="AC79">
        <f t="shared" si="143"/>
        <v>1</v>
      </c>
      <c r="AD79">
        <f t="shared" si="144"/>
        <v>0.66666666666666663</v>
      </c>
      <c r="AE79">
        <f t="shared" si="145"/>
        <v>0.5</v>
      </c>
      <c r="AF79">
        <f t="shared" si="146"/>
        <v>0.4</v>
      </c>
      <c r="AG79">
        <f t="shared" si="147"/>
        <v>0.33333333333333331</v>
      </c>
      <c r="AH79">
        <f t="shared" si="148"/>
        <v>0.2857142857142857</v>
      </c>
      <c r="AI79">
        <f t="shared" si="149"/>
        <v>0.25</v>
      </c>
      <c r="AJ79">
        <f t="shared" si="150"/>
        <v>0.22222222222222221</v>
      </c>
      <c r="AL79">
        <f t="shared" si="151"/>
        <v>0.5</v>
      </c>
      <c r="AM79">
        <f t="shared" si="152"/>
        <v>1</v>
      </c>
      <c r="AN79">
        <f t="shared" si="153"/>
        <v>1.5</v>
      </c>
      <c r="AO79">
        <f t="shared" si="154"/>
        <v>2</v>
      </c>
      <c r="AP79">
        <f t="shared" si="155"/>
        <v>2.5</v>
      </c>
      <c r="AQ79">
        <f t="shared" si="156"/>
        <v>3</v>
      </c>
      <c r="AR79">
        <f t="shared" si="157"/>
        <v>3.5</v>
      </c>
      <c r="AS79">
        <f t="shared" si="158"/>
        <v>4</v>
      </c>
      <c r="AT79">
        <f t="shared" si="159"/>
        <v>4.5</v>
      </c>
      <c r="AV79">
        <f t="shared" si="120"/>
        <v>6.2831853071795862</v>
      </c>
      <c r="AW79">
        <f t="shared" si="121"/>
        <v>3.2360679774997898</v>
      </c>
      <c r="AX79">
        <f t="shared" si="122"/>
        <v>0.63661977236758138</v>
      </c>
      <c r="AY79">
        <f t="shared" si="123"/>
        <v>1.2360679774997896</v>
      </c>
      <c r="AZ79">
        <f t="shared" si="124"/>
        <v>1.5707963267948966</v>
      </c>
      <c r="BA79">
        <f t="shared" si="125"/>
        <v>0.80901699437494745</v>
      </c>
    </row>
    <row r="80" spans="1:53">
      <c r="A80" s="12">
        <v>3</v>
      </c>
      <c r="I80" s="12">
        <v>3</v>
      </c>
      <c r="K80">
        <f t="shared" si="126"/>
        <v>9</v>
      </c>
      <c r="L80">
        <f t="shared" si="127"/>
        <v>27</v>
      </c>
      <c r="M80">
        <f t="shared" si="128"/>
        <v>81</v>
      </c>
      <c r="N80">
        <f t="shared" si="129"/>
        <v>243</v>
      </c>
      <c r="O80">
        <f t="shared" si="130"/>
        <v>729</v>
      </c>
      <c r="P80">
        <f t="shared" si="131"/>
        <v>2187</v>
      </c>
      <c r="Q80">
        <f t="shared" si="132"/>
        <v>6561</v>
      </c>
      <c r="R80">
        <f t="shared" si="133"/>
        <v>19683</v>
      </c>
      <c r="S80">
        <f t="shared" si="134"/>
        <v>59049</v>
      </c>
      <c r="T80">
        <f t="shared" si="135"/>
        <v>6</v>
      </c>
      <c r="U80">
        <f t="shared" si="136"/>
        <v>9</v>
      </c>
      <c r="V80">
        <f t="shared" si="137"/>
        <v>12</v>
      </c>
      <c r="W80">
        <f t="shared" si="138"/>
        <v>15</v>
      </c>
      <c r="X80">
        <f t="shared" si="139"/>
        <v>18</v>
      </c>
      <c r="Y80">
        <f t="shared" si="140"/>
        <v>21</v>
      </c>
      <c r="Z80">
        <f t="shared" si="141"/>
        <v>24</v>
      </c>
      <c r="AA80">
        <f t="shared" si="142"/>
        <v>27</v>
      </c>
      <c r="AC80">
        <f t="shared" si="143"/>
        <v>1.5</v>
      </c>
      <c r="AD80">
        <f t="shared" si="144"/>
        <v>1</v>
      </c>
      <c r="AE80">
        <f t="shared" si="145"/>
        <v>0.75</v>
      </c>
      <c r="AF80">
        <f t="shared" si="146"/>
        <v>0.6</v>
      </c>
      <c r="AG80">
        <f t="shared" si="147"/>
        <v>0.5</v>
      </c>
      <c r="AH80">
        <f t="shared" si="148"/>
        <v>0.42857142857142855</v>
      </c>
      <c r="AI80">
        <f t="shared" si="149"/>
        <v>0.375</v>
      </c>
      <c r="AJ80">
        <f t="shared" si="150"/>
        <v>0.33333333333333331</v>
      </c>
      <c r="AL80">
        <f t="shared" si="151"/>
        <v>0.33333333333333331</v>
      </c>
      <c r="AM80">
        <f t="shared" si="152"/>
        <v>0.66666666666666663</v>
      </c>
      <c r="AN80">
        <f t="shared" si="153"/>
        <v>1</v>
      </c>
      <c r="AO80">
        <f t="shared" si="154"/>
        <v>1.3333333333333333</v>
      </c>
      <c r="AP80">
        <f t="shared" si="155"/>
        <v>1.6666666666666667</v>
      </c>
      <c r="AQ80">
        <f t="shared" si="156"/>
        <v>2</v>
      </c>
      <c r="AR80">
        <f t="shared" si="157"/>
        <v>2.3333333333333335</v>
      </c>
      <c r="AS80">
        <f t="shared" si="158"/>
        <v>2.6666666666666665</v>
      </c>
      <c r="AT80">
        <f t="shared" si="159"/>
        <v>3</v>
      </c>
      <c r="AV80">
        <f t="shared" si="120"/>
        <v>9.4247779607693793</v>
      </c>
      <c r="AW80">
        <f t="shared" si="121"/>
        <v>4.8541019662496847</v>
      </c>
      <c r="AX80">
        <f t="shared" si="122"/>
        <v>0.95492965855137202</v>
      </c>
      <c r="AY80">
        <f t="shared" si="123"/>
        <v>1.8541019662496845</v>
      </c>
      <c r="AZ80">
        <f t="shared" si="124"/>
        <v>1.0471975511965976</v>
      </c>
      <c r="BA80">
        <f t="shared" si="125"/>
        <v>0.53934466291663163</v>
      </c>
    </row>
    <row r="81" spans="1:53">
      <c r="A81" s="12">
        <v>5</v>
      </c>
      <c r="I81" s="12">
        <v>5</v>
      </c>
      <c r="K81">
        <f t="shared" si="126"/>
        <v>25</v>
      </c>
      <c r="L81">
        <f t="shared" si="127"/>
        <v>125</v>
      </c>
      <c r="M81">
        <f t="shared" si="128"/>
        <v>625</v>
      </c>
      <c r="N81">
        <f t="shared" si="129"/>
        <v>3125</v>
      </c>
      <c r="O81">
        <f t="shared" si="130"/>
        <v>15625</v>
      </c>
      <c r="P81">
        <f t="shared" si="131"/>
        <v>78125</v>
      </c>
      <c r="Q81">
        <f t="shared" si="132"/>
        <v>390625</v>
      </c>
      <c r="R81">
        <f t="shared" si="133"/>
        <v>1953125</v>
      </c>
      <c r="S81">
        <f t="shared" si="134"/>
        <v>9765625</v>
      </c>
      <c r="T81">
        <f t="shared" si="135"/>
        <v>10</v>
      </c>
      <c r="U81">
        <f t="shared" si="136"/>
        <v>15</v>
      </c>
      <c r="V81">
        <f t="shared" si="137"/>
        <v>20</v>
      </c>
      <c r="W81">
        <f t="shared" si="138"/>
        <v>25</v>
      </c>
      <c r="X81">
        <f t="shared" si="139"/>
        <v>30</v>
      </c>
      <c r="Y81">
        <f t="shared" si="140"/>
        <v>35</v>
      </c>
      <c r="Z81">
        <f t="shared" si="141"/>
        <v>40</v>
      </c>
      <c r="AA81">
        <f t="shared" si="142"/>
        <v>45</v>
      </c>
      <c r="AC81">
        <f t="shared" si="143"/>
        <v>2.5</v>
      </c>
      <c r="AD81">
        <f t="shared" si="144"/>
        <v>1.6666666666666667</v>
      </c>
      <c r="AE81">
        <f t="shared" si="145"/>
        <v>1.25</v>
      </c>
      <c r="AF81">
        <f t="shared" si="146"/>
        <v>1</v>
      </c>
      <c r="AG81">
        <f t="shared" si="147"/>
        <v>0.83333333333333337</v>
      </c>
      <c r="AH81">
        <f t="shared" si="148"/>
        <v>0.7142857142857143</v>
      </c>
      <c r="AI81">
        <f t="shared" si="149"/>
        <v>0.625</v>
      </c>
      <c r="AJ81">
        <f t="shared" si="150"/>
        <v>0.55555555555555558</v>
      </c>
      <c r="AL81">
        <f t="shared" si="151"/>
        <v>0.2</v>
      </c>
      <c r="AM81">
        <f t="shared" si="152"/>
        <v>0.4</v>
      </c>
      <c r="AN81">
        <f t="shared" si="153"/>
        <v>0.6</v>
      </c>
      <c r="AO81">
        <f t="shared" si="154"/>
        <v>0.8</v>
      </c>
      <c r="AP81">
        <f t="shared" si="155"/>
        <v>1</v>
      </c>
      <c r="AQ81">
        <f t="shared" si="156"/>
        <v>1.2</v>
      </c>
      <c r="AR81">
        <f t="shared" si="157"/>
        <v>1.4</v>
      </c>
      <c r="AS81">
        <f t="shared" si="158"/>
        <v>1.6</v>
      </c>
      <c r="AT81">
        <f t="shared" si="159"/>
        <v>1.8</v>
      </c>
      <c r="AV81">
        <f t="shared" si="120"/>
        <v>15.707963267948966</v>
      </c>
      <c r="AW81">
        <f t="shared" si="121"/>
        <v>8.0901699437494745</v>
      </c>
      <c r="AX81">
        <f t="shared" si="122"/>
        <v>1.5915494309189535</v>
      </c>
      <c r="AY81">
        <f t="shared" si="123"/>
        <v>3.0901699437494741</v>
      </c>
      <c r="AZ81">
        <f t="shared" si="124"/>
        <v>0.62831853071795862</v>
      </c>
      <c r="BA81">
        <f t="shared" si="125"/>
        <v>0.32360679774997897</v>
      </c>
    </row>
    <row r="82" spans="1:53">
      <c r="A82" s="12">
        <v>7</v>
      </c>
      <c r="I82" s="12">
        <v>7</v>
      </c>
      <c r="K82">
        <f t="shared" si="126"/>
        <v>49</v>
      </c>
      <c r="L82">
        <f t="shared" si="127"/>
        <v>343</v>
      </c>
      <c r="M82">
        <f t="shared" si="128"/>
        <v>2401</v>
      </c>
      <c r="N82">
        <f t="shared" si="129"/>
        <v>16807</v>
      </c>
      <c r="O82">
        <f t="shared" si="130"/>
        <v>117649</v>
      </c>
      <c r="P82">
        <f t="shared" si="131"/>
        <v>823543</v>
      </c>
      <c r="Q82">
        <f t="shared" si="132"/>
        <v>5764801</v>
      </c>
      <c r="R82">
        <f t="shared" si="133"/>
        <v>40353607</v>
      </c>
      <c r="S82">
        <f t="shared" si="134"/>
        <v>282475249</v>
      </c>
      <c r="T82">
        <f t="shared" si="135"/>
        <v>14</v>
      </c>
      <c r="U82">
        <f t="shared" si="136"/>
        <v>21</v>
      </c>
      <c r="V82">
        <f t="shared" si="137"/>
        <v>28</v>
      </c>
      <c r="W82">
        <f t="shared" si="138"/>
        <v>35</v>
      </c>
      <c r="X82">
        <f t="shared" si="139"/>
        <v>42</v>
      </c>
      <c r="Y82">
        <f t="shared" si="140"/>
        <v>49</v>
      </c>
      <c r="Z82">
        <f t="shared" si="141"/>
        <v>56</v>
      </c>
      <c r="AA82">
        <f t="shared" si="142"/>
        <v>63</v>
      </c>
      <c r="AC82">
        <f t="shared" si="143"/>
        <v>3.5</v>
      </c>
      <c r="AD82">
        <f t="shared" si="144"/>
        <v>2.3333333333333335</v>
      </c>
      <c r="AE82">
        <f t="shared" si="145"/>
        <v>1.75</v>
      </c>
      <c r="AF82">
        <f t="shared" si="146"/>
        <v>1.4</v>
      </c>
      <c r="AG82">
        <f t="shared" si="147"/>
        <v>1.1666666666666667</v>
      </c>
      <c r="AH82">
        <f t="shared" si="148"/>
        <v>1</v>
      </c>
      <c r="AI82">
        <f t="shared" si="149"/>
        <v>0.875</v>
      </c>
      <c r="AJ82">
        <f t="shared" si="150"/>
        <v>0.77777777777777779</v>
      </c>
      <c r="AL82">
        <f t="shared" si="151"/>
        <v>0.14285714285714285</v>
      </c>
      <c r="AM82">
        <f t="shared" si="152"/>
        <v>0.2857142857142857</v>
      </c>
      <c r="AN82">
        <f t="shared" si="153"/>
        <v>0.42857142857142855</v>
      </c>
      <c r="AO82">
        <f t="shared" si="154"/>
        <v>0.5714285714285714</v>
      </c>
      <c r="AP82">
        <f t="shared" si="155"/>
        <v>0.7142857142857143</v>
      </c>
      <c r="AQ82">
        <f t="shared" si="156"/>
        <v>0.8571428571428571</v>
      </c>
      <c r="AR82">
        <f t="shared" si="157"/>
        <v>1</v>
      </c>
      <c r="AS82">
        <f t="shared" si="158"/>
        <v>1.1428571428571428</v>
      </c>
      <c r="AT82">
        <f t="shared" si="159"/>
        <v>1.2857142857142858</v>
      </c>
      <c r="AV82">
        <f t="shared" si="120"/>
        <v>21.991148575128552</v>
      </c>
      <c r="AW82">
        <f t="shared" si="121"/>
        <v>11.326237921249264</v>
      </c>
      <c r="AX82">
        <f t="shared" si="122"/>
        <v>2.228169203286535</v>
      </c>
      <c r="AY82">
        <f t="shared" si="123"/>
        <v>4.3262379212492634</v>
      </c>
      <c r="AZ82">
        <f t="shared" si="124"/>
        <v>0.44879895051282759</v>
      </c>
      <c r="BA82">
        <f t="shared" si="125"/>
        <v>0.23114771267855641</v>
      </c>
    </row>
    <row r="83" spans="1:53">
      <c r="A83" s="12">
        <v>11</v>
      </c>
      <c r="I83" s="12">
        <v>11</v>
      </c>
      <c r="K83">
        <f t="shared" si="126"/>
        <v>121</v>
      </c>
      <c r="L83">
        <f t="shared" si="127"/>
        <v>1331</v>
      </c>
      <c r="M83">
        <f t="shared" si="128"/>
        <v>14641</v>
      </c>
      <c r="N83">
        <f t="shared" si="129"/>
        <v>161051</v>
      </c>
      <c r="O83">
        <f t="shared" si="130"/>
        <v>1771561</v>
      </c>
      <c r="P83">
        <f t="shared" si="131"/>
        <v>19487171</v>
      </c>
      <c r="Q83">
        <f t="shared" si="132"/>
        <v>214358881</v>
      </c>
      <c r="R83">
        <f t="shared" si="133"/>
        <v>2357947691</v>
      </c>
      <c r="S83">
        <f t="shared" si="134"/>
        <v>25937424601</v>
      </c>
      <c r="T83">
        <f t="shared" si="135"/>
        <v>22</v>
      </c>
      <c r="U83">
        <f t="shared" si="136"/>
        <v>33</v>
      </c>
      <c r="V83">
        <f t="shared" si="137"/>
        <v>44</v>
      </c>
      <c r="W83">
        <f t="shared" si="138"/>
        <v>55</v>
      </c>
      <c r="X83">
        <f t="shared" si="139"/>
        <v>66</v>
      </c>
      <c r="Y83">
        <f t="shared" si="140"/>
        <v>77</v>
      </c>
      <c r="Z83">
        <f t="shared" si="141"/>
        <v>88</v>
      </c>
      <c r="AA83">
        <f t="shared" si="142"/>
        <v>99</v>
      </c>
      <c r="AC83">
        <f t="shared" si="143"/>
        <v>5.5</v>
      </c>
      <c r="AD83">
        <f t="shared" si="144"/>
        <v>3.6666666666666665</v>
      </c>
      <c r="AE83">
        <f t="shared" si="145"/>
        <v>2.75</v>
      </c>
      <c r="AF83">
        <f t="shared" si="146"/>
        <v>2.2000000000000002</v>
      </c>
      <c r="AG83">
        <f t="shared" si="147"/>
        <v>1.8333333333333333</v>
      </c>
      <c r="AH83">
        <f t="shared" si="148"/>
        <v>1.5714285714285714</v>
      </c>
      <c r="AI83">
        <f t="shared" si="149"/>
        <v>1.375</v>
      </c>
      <c r="AJ83">
        <f t="shared" si="150"/>
        <v>1.2222222222222223</v>
      </c>
      <c r="AL83">
        <f t="shared" si="151"/>
        <v>9.0909090909090912E-2</v>
      </c>
      <c r="AM83">
        <f t="shared" si="152"/>
        <v>0.18181818181818182</v>
      </c>
      <c r="AN83">
        <f t="shared" si="153"/>
        <v>0.27272727272727271</v>
      </c>
      <c r="AO83">
        <f t="shared" si="154"/>
        <v>0.36363636363636365</v>
      </c>
      <c r="AP83">
        <f t="shared" si="155"/>
        <v>0.45454545454545453</v>
      </c>
      <c r="AQ83">
        <f t="shared" si="156"/>
        <v>0.54545454545454541</v>
      </c>
      <c r="AR83">
        <f t="shared" si="157"/>
        <v>0.63636363636363635</v>
      </c>
      <c r="AS83">
        <f t="shared" si="158"/>
        <v>0.72727272727272729</v>
      </c>
      <c r="AT83">
        <f t="shared" si="159"/>
        <v>0.81818181818181823</v>
      </c>
      <c r="AV83">
        <f t="shared" si="120"/>
        <v>34.557519189487721</v>
      </c>
      <c r="AW83">
        <f t="shared" si="121"/>
        <v>17.798373876248846</v>
      </c>
      <c r="AX83">
        <f t="shared" si="122"/>
        <v>3.5014087480216975</v>
      </c>
      <c r="AY83">
        <f t="shared" si="123"/>
        <v>6.798373876248843</v>
      </c>
      <c r="AZ83">
        <f t="shared" si="124"/>
        <v>0.28559933214452665</v>
      </c>
      <c r="BA83">
        <f t="shared" si="125"/>
        <v>0.14709399897726316</v>
      </c>
    </row>
    <row r="84" spans="1:53" s="5" customFormat="1">
      <c r="A84" s="16">
        <v>13</v>
      </c>
      <c r="I84" s="16">
        <v>13</v>
      </c>
      <c r="K84" s="5">
        <f t="shared" si="126"/>
        <v>169</v>
      </c>
      <c r="L84" s="5">
        <f t="shared" si="127"/>
        <v>2197</v>
      </c>
      <c r="M84" s="5">
        <f t="shared" si="128"/>
        <v>28561</v>
      </c>
      <c r="N84" s="5">
        <f t="shared" si="129"/>
        <v>371293</v>
      </c>
      <c r="O84" s="5">
        <f t="shared" si="130"/>
        <v>4826809</v>
      </c>
      <c r="P84" s="5">
        <f t="shared" si="131"/>
        <v>62748517</v>
      </c>
      <c r="Q84" s="5">
        <f t="shared" si="132"/>
        <v>815730721</v>
      </c>
      <c r="R84" s="5">
        <f t="shared" si="133"/>
        <v>10604499373</v>
      </c>
      <c r="S84" s="5">
        <f t="shared" si="134"/>
        <v>137858491849</v>
      </c>
      <c r="T84" s="5">
        <f t="shared" si="135"/>
        <v>26</v>
      </c>
      <c r="U84" s="5">
        <f t="shared" si="136"/>
        <v>39</v>
      </c>
      <c r="V84" s="5">
        <f t="shared" si="137"/>
        <v>52</v>
      </c>
      <c r="W84" s="5">
        <f t="shared" si="138"/>
        <v>65</v>
      </c>
      <c r="X84" s="5">
        <f t="shared" si="139"/>
        <v>78</v>
      </c>
      <c r="Y84" s="5">
        <f t="shared" si="140"/>
        <v>91</v>
      </c>
      <c r="Z84" s="5">
        <f t="shared" si="141"/>
        <v>104</v>
      </c>
      <c r="AA84" s="5">
        <f t="shared" si="142"/>
        <v>117</v>
      </c>
      <c r="AC84" s="5">
        <f t="shared" si="143"/>
        <v>6.5</v>
      </c>
      <c r="AD84" s="5">
        <f t="shared" si="144"/>
        <v>4.333333333333333</v>
      </c>
      <c r="AE84" s="5">
        <f t="shared" si="145"/>
        <v>3.25</v>
      </c>
      <c r="AF84" s="5">
        <f t="shared" si="146"/>
        <v>2.6</v>
      </c>
      <c r="AG84" s="5">
        <f t="shared" si="147"/>
        <v>2.1666666666666665</v>
      </c>
      <c r="AH84" s="5">
        <f t="shared" si="148"/>
        <v>1.8571428571428572</v>
      </c>
      <c r="AI84" s="5">
        <f t="shared" si="149"/>
        <v>1.625</v>
      </c>
      <c r="AJ84" s="5">
        <f t="shared" si="150"/>
        <v>1.4444444444444444</v>
      </c>
      <c r="AL84" s="5">
        <f t="shared" si="151"/>
        <v>7.6923076923076927E-2</v>
      </c>
      <c r="AM84" s="5">
        <f t="shared" si="152"/>
        <v>0.15384615384615385</v>
      </c>
      <c r="AN84" s="5">
        <f t="shared" si="153"/>
        <v>0.23076923076923078</v>
      </c>
      <c r="AO84" s="5">
        <f t="shared" si="154"/>
        <v>0.30769230769230771</v>
      </c>
      <c r="AP84" s="5">
        <f t="shared" si="155"/>
        <v>0.38461538461538464</v>
      </c>
      <c r="AQ84" s="5">
        <f t="shared" si="156"/>
        <v>0.46153846153846156</v>
      </c>
      <c r="AR84" s="5">
        <f t="shared" si="157"/>
        <v>0.53846153846153844</v>
      </c>
      <c r="AS84" s="5">
        <f t="shared" si="158"/>
        <v>0.61538461538461542</v>
      </c>
      <c r="AT84" s="5">
        <f t="shared" si="159"/>
        <v>0.69230769230769229</v>
      </c>
      <c r="AV84" s="5">
        <f t="shared" si="120"/>
        <v>40.840704496667314</v>
      </c>
      <c r="AW84" s="5">
        <f t="shared" si="121"/>
        <v>21.034441853748632</v>
      </c>
      <c r="AX84" s="5">
        <f t="shared" si="122"/>
        <v>4.1380285203892786</v>
      </c>
      <c r="AY84" s="5">
        <f t="shared" si="123"/>
        <v>8.034441853748632</v>
      </c>
      <c r="AZ84" s="5">
        <f t="shared" si="124"/>
        <v>0.241660973353061</v>
      </c>
      <c r="BA84" s="5">
        <f t="shared" si="125"/>
        <v>0.12446415298076115</v>
      </c>
    </row>
    <row r="85" spans="1:53">
      <c r="A85" s="12">
        <v>17</v>
      </c>
      <c r="I85" s="12">
        <v>17</v>
      </c>
      <c r="K85">
        <f t="shared" si="126"/>
        <v>289</v>
      </c>
      <c r="L85">
        <f t="shared" si="127"/>
        <v>4913</v>
      </c>
      <c r="M85">
        <f t="shared" si="128"/>
        <v>83521</v>
      </c>
      <c r="N85">
        <f t="shared" si="129"/>
        <v>1419857</v>
      </c>
      <c r="O85">
        <f t="shared" si="130"/>
        <v>24137569</v>
      </c>
      <c r="P85">
        <f t="shared" si="131"/>
        <v>410338673</v>
      </c>
      <c r="Q85">
        <f t="shared" si="132"/>
        <v>6975757441</v>
      </c>
      <c r="R85">
        <f t="shared" si="133"/>
        <v>118587876497</v>
      </c>
      <c r="S85">
        <f t="shared" si="134"/>
        <v>2015993900449</v>
      </c>
      <c r="T85">
        <f t="shared" si="135"/>
        <v>34</v>
      </c>
      <c r="U85">
        <f t="shared" si="136"/>
        <v>51</v>
      </c>
      <c r="V85">
        <f t="shared" si="137"/>
        <v>68</v>
      </c>
      <c r="W85">
        <f t="shared" si="138"/>
        <v>85</v>
      </c>
      <c r="X85">
        <f t="shared" si="139"/>
        <v>102</v>
      </c>
      <c r="Y85">
        <f t="shared" si="140"/>
        <v>119</v>
      </c>
      <c r="Z85">
        <f t="shared" si="141"/>
        <v>136</v>
      </c>
      <c r="AA85">
        <f t="shared" si="142"/>
        <v>153</v>
      </c>
      <c r="AC85">
        <f t="shared" si="143"/>
        <v>8.5</v>
      </c>
      <c r="AD85">
        <f t="shared" si="144"/>
        <v>5.666666666666667</v>
      </c>
      <c r="AE85">
        <f t="shared" si="145"/>
        <v>4.25</v>
      </c>
      <c r="AF85">
        <f t="shared" si="146"/>
        <v>3.4</v>
      </c>
      <c r="AG85">
        <f t="shared" si="147"/>
        <v>2.8333333333333335</v>
      </c>
      <c r="AH85">
        <f t="shared" si="148"/>
        <v>2.4285714285714284</v>
      </c>
      <c r="AI85">
        <f t="shared" si="149"/>
        <v>2.125</v>
      </c>
      <c r="AJ85">
        <f t="shared" si="150"/>
        <v>1.8888888888888888</v>
      </c>
      <c r="AL85">
        <f t="shared" si="151"/>
        <v>5.8823529411764705E-2</v>
      </c>
      <c r="AM85">
        <f t="shared" si="152"/>
        <v>0.11764705882352941</v>
      </c>
      <c r="AN85">
        <f t="shared" si="153"/>
        <v>0.17647058823529413</v>
      </c>
      <c r="AO85">
        <f t="shared" si="154"/>
        <v>0.23529411764705882</v>
      </c>
      <c r="AP85">
        <f t="shared" si="155"/>
        <v>0.29411764705882354</v>
      </c>
      <c r="AQ85">
        <f t="shared" si="156"/>
        <v>0.35294117647058826</v>
      </c>
      <c r="AR85">
        <f t="shared" si="157"/>
        <v>0.41176470588235292</v>
      </c>
      <c r="AS85">
        <f t="shared" si="158"/>
        <v>0.47058823529411764</v>
      </c>
      <c r="AT85">
        <f t="shared" si="159"/>
        <v>0.52941176470588236</v>
      </c>
      <c r="AV85">
        <f t="shared" si="120"/>
        <v>53.407075111026487</v>
      </c>
      <c r="AW85">
        <f t="shared" si="121"/>
        <v>27.506577808748212</v>
      </c>
      <c r="AX85">
        <f t="shared" si="122"/>
        <v>5.4112680651244416</v>
      </c>
      <c r="AY85">
        <f t="shared" si="123"/>
        <v>10.506577808748212</v>
      </c>
      <c r="AZ85">
        <f t="shared" si="124"/>
        <v>0.18479956785822313</v>
      </c>
      <c r="BA85">
        <f t="shared" si="125"/>
        <v>9.5178469926464407E-2</v>
      </c>
    </row>
    <row r="86" spans="1:53">
      <c r="A86" s="12">
        <v>19</v>
      </c>
      <c r="I86" s="12">
        <v>19</v>
      </c>
      <c r="K86">
        <f t="shared" si="126"/>
        <v>361</v>
      </c>
      <c r="L86">
        <f t="shared" si="127"/>
        <v>6859</v>
      </c>
      <c r="M86">
        <f t="shared" si="128"/>
        <v>130321</v>
      </c>
      <c r="N86">
        <f t="shared" si="129"/>
        <v>2476099</v>
      </c>
      <c r="O86">
        <f t="shared" si="130"/>
        <v>47045881</v>
      </c>
      <c r="P86">
        <f t="shared" si="131"/>
        <v>893871739</v>
      </c>
      <c r="Q86">
        <f t="shared" si="132"/>
        <v>16983563041</v>
      </c>
      <c r="R86">
        <f t="shared" si="133"/>
        <v>322687697779</v>
      </c>
      <c r="S86">
        <f t="shared" si="134"/>
        <v>6131066257801</v>
      </c>
      <c r="T86">
        <f t="shared" si="135"/>
        <v>38</v>
      </c>
      <c r="U86">
        <f t="shared" si="136"/>
        <v>57</v>
      </c>
      <c r="V86">
        <f t="shared" si="137"/>
        <v>76</v>
      </c>
      <c r="W86">
        <f t="shared" si="138"/>
        <v>95</v>
      </c>
      <c r="X86">
        <f t="shared" si="139"/>
        <v>114</v>
      </c>
      <c r="Y86">
        <f t="shared" si="140"/>
        <v>133</v>
      </c>
      <c r="Z86">
        <f t="shared" si="141"/>
        <v>152</v>
      </c>
      <c r="AA86">
        <f t="shared" si="142"/>
        <v>171</v>
      </c>
      <c r="AC86">
        <f t="shared" si="143"/>
        <v>9.5</v>
      </c>
      <c r="AD86">
        <f t="shared" si="144"/>
        <v>6.333333333333333</v>
      </c>
      <c r="AE86">
        <f t="shared" si="145"/>
        <v>4.75</v>
      </c>
      <c r="AF86">
        <f t="shared" si="146"/>
        <v>3.8</v>
      </c>
      <c r="AG86">
        <f t="shared" si="147"/>
        <v>3.1666666666666665</v>
      </c>
      <c r="AH86">
        <f t="shared" si="148"/>
        <v>2.7142857142857144</v>
      </c>
      <c r="AI86">
        <f t="shared" si="149"/>
        <v>2.375</v>
      </c>
      <c r="AJ86">
        <f t="shared" si="150"/>
        <v>2.1111111111111112</v>
      </c>
      <c r="AL86">
        <f t="shared" si="151"/>
        <v>5.2631578947368418E-2</v>
      </c>
      <c r="AM86">
        <f t="shared" si="152"/>
        <v>0.10526315789473684</v>
      </c>
      <c r="AN86">
        <f t="shared" si="153"/>
        <v>0.15789473684210525</v>
      </c>
      <c r="AO86">
        <f t="shared" si="154"/>
        <v>0.21052631578947367</v>
      </c>
      <c r="AP86">
        <f t="shared" si="155"/>
        <v>0.26315789473684209</v>
      </c>
      <c r="AQ86">
        <f t="shared" si="156"/>
        <v>0.31578947368421051</v>
      </c>
      <c r="AR86">
        <f t="shared" si="157"/>
        <v>0.36842105263157893</v>
      </c>
      <c r="AS86">
        <f t="shared" si="158"/>
        <v>0.42105263157894735</v>
      </c>
      <c r="AT86">
        <f t="shared" si="159"/>
        <v>0.47368421052631576</v>
      </c>
      <c r="AV86">
        <f t="shared" si="120"/>
        <v>59.690260418206066</v>
      </c>
      <c r="AW86">
        <f t="shared" si="121"/>
        <v>30.742645786248005</v>
      </c>
      <c r="AX86">
        <f t="shared" si="122"/>
        <v>6.0478878374920226</v>
      </c>
      <c r="AY86">
        <f t="shared" si="123"/>
        <v>11.742645786248001</v>
      </c>
      <c r="AZ86">
        <f t="shared" si="124"/>
        <v>0.16534698176788384</v>
      </c>
      <c r="BA86">
        <f t="shared" si="125"/>
        <v>8.5159683618415527E-2</v>
      </c>
    </row>
    <row r="87" spans="1:53">
      <c r="A87" s="12">
        <v>23</v>
      </c>
      <c r="I87" s="12">
        <v>23</v>
      </c>
      <c r="K87">
        <f t="shared" si="126"/>
        <v>529</v>
      </c>
      <c r="L87">
        <f t="shared" si="127"/>
        <v>12167</v>
      </c>
      <c r="M87">
        <f t="shared" si="128"/>
        <v>279841</v>
      </c>
      <c r="N87">
        <f t="shared" si="129"/>
        <v>6436343</v>
      </c>
      <c r="O87">
        <f t="shared" si="130"/>
        <v>148035889</v>
      </c>
      <c r="P87">
        <f t="shared" si="131"/>
        <v>3404825447</v>
      </c>
      <c r="Q87">
        <f t="shared" si="132"/>
        <v>78310985281</v>
      </c>
      <c r="R87">
        <f t="shared" si="133"/>
        <v>1801152661463</v>
      </c>
      <c r="S87">
        <f t="shared" si="134"/>
        <v>41426511213649</v>
      </c>
      <c r="T87">
        <f t="shared" si="135"/>
        <v>46</v>
      </c>
      <c r="U87">
        <f t="shared" si="136"/>
        <v>69</v>
      </c>
      <c r="V87">
        <f t="shared" si="137"/>
        <v>92</v>
      </c>
      <c r="W87">
        <f t="shared" si="138"/>
        <v>115</v>
      </c>
      <c r="X87">
        <f t="shared" si="139"/>
        <v>138</v>
      </c>
      <c r="Y87">
        <f t="shared" si="140"/>
        <v>161</v>
      </c>
      <c r="Z87">
        <f t="shared" si="141"/>
        <v>184</v>
      </c>
      <c r="AA87">
        <f t="shared" si="142"/>
        <v>207</v>
      </c>
      <c r="AC87">
        <f t="shared" si="143"/>
        <v>11.5</v>
      </c>
      <c r="AD87">
        <f t="shared" si="144"/>
        <v>7.666666666666667</v>
      </c>
      <c r="AE87">
        <f t="shared" si="145"/>
        <v>5.75</v>
      </c>
      <c r="AF87">
        <f t="shared" si="146"/>
        <v>4.5999999999999996</v>
      </c>
      <c r="AG87">
        <f t="shared" si="147"/>
        <v>3.8333333333333335</v>
      </c>
      <c r="AH87">
        <f t="shared" si="148"/>
        <v>3.2857142857142856</v>
      </c>
      <c r="AI87">
        <f t="shared" si="149"/>
        <v>2.875</v>
      </c>
      <c r="AJ87">
        <f t="shared" si="150"/>
        <v>2.5555555555555554</v>
      </c>
      <c r="AL87">
        <f t="shared" si="151"/>
        <v>4.3478260869565216E-2</v>
      </c>
      <c r="AM87">
        <f t="shared" si="152"/>
        <v>8.6956521739130432E-2</v>
      </c>
      <c r="AN87">
        <f t="shared" si="153"/>
        <v>0.13043478260869565</v>
      </c>
      <c r="AO87">
        <f t="shared" si="154"/>
        <v>0.17391304347826086</v>
      </c>
      <c r="AP87">
        <f t="shared" si="155"/>
        <v>0.21739130434782608</v>
      </c>
      <c r="AQ87">
        <f t="shared" si="156"/>
        <v>0.2608695652173913</v>
      </c>
      <c r="AR87">
        <f t="shared" si="157"/>
        <v>0.30434782608695654</v>
      </c>
      <c r="AS87">
        <f t="shared" si="158"/>
        <v>0.34782608695652173</v>
      </c>
      <c r="AT87">
        <f t="shared" si="159"/>
        <v>0.39130434782608697</v>
      </c>
      <c r="AV87">
        <f t="shared" si="120"/>
        <v>72.256631032565238</v>
      </c>
      <c r="AW87">
        <f t="shared" si="121"/>
        <v>37.214781741247585</v>
      </c>
      <c r="AX87">
        <f t="shared" si="122"/>
        <v>7.3211273822271856</v>
      </c>
      <c r="AY87">
        <f t="shared" si="123"/>
        <v>14.214781741247581</v>
      </c>
      <c r="AZ87">
        <f t="shared" si="124"/>
        <v>0.13659098493868665</v>
      </c>
      <c r="BA87">
        <f t="shared" si="125"/>
        <v>7.0349303858691078E-2</v>
      </c>
    </row>
    <row r="88" spans="1:53">
      <c r="A88" s="12">
        <v>29</v>
      </c>
      <c r="I88" s="12">
        <v>29</v>
      </c>
      <c r="K88">
        <f t="shared" si="126"/>
        <v>841</v>
      </c>
      <c r="L88">
        <f t="shared" si="127"/>
        <v>24389</v>
      </c>
      <c r="M88">
        <f t="shared" si="128"/>
        <v>707281</v>
      </c>
      <c r="N88">
        <f t="shared" si="129"/>
        <v>20511149</v>
      </c>
      <c r="O88">
        <f t="shared" si="130"/>
        <v>594823321</v>
      </c>
      <c r="P88">
        <f t="shared" si="131"/>
        <v>17249876309</v>
      </c>
      <c r="Q88">
        <f t="shared" si="132"/>
        <v>500246412961</v>
      </c>
      <c r="R88">
        <f t="shared" si="133"/>
        <v>14507145975869</v>
      </c>
      <c r="S88">
        <f t="shared" si="134"/>
        <v>420707233300201</v>
      </c>
      <c r="T88">
        <f t="shared" si="135"/>
        <v>58</v>
      </c>
      <c r="U88">
        <f t="shared" si="136"/>
        <v>87</v>
      </c>
      <c r="V88">
        <f t="shared" si="137"/>
        <v>116</v>
      </c>
      <c r="W88">
        <f t="shared" si="138"/>
        <v>145</v>
      </c>
      <c r="X88">
        <f t="shared" si="139"/>
        <v>174</v>
      </c>
      <c r="Y88">
        <f t="shared" si="140"/>
        <v>203</v>
      </c>
      <c r="Z88">
        <f t="shared" si="141"/>
        <v>232</v>
      </c>
      <c r="AA88">
        <f t="shared" si="142"/>
        <v>261</v>
      </c>
      <c r="AC88">
        <f t="shared" si="143"/>
        <v>14.5</v>
      </c>
      <c r="AD88">
        <f t="shared" si="144"/>
        <v>9.6666666666666661</v>
      </c>
      <c r="AE88">
        <f t="shared" si="145"/>
        <v>7.25</v>
      </c>
      <c r="AF88">
        <f t="shared" si="146"/>
        <v>5.8</v>
      </c>
      <c r="AG88">
        <f t="shared" si="147"/>
        <v>4.833333333333333</v>
      </c>
      <c r="AH88">
        <f t="shared" si="148"/>
        <v>4.1428571428571432</v>
      </c>
      <c r="AI88">
        <f t="shared" si="149"/>
        <v>3.625</v>
      </c>
      <c r="AJ88">
        <f t="shared" si="150"/>
        <v>3.2222222222222223</v>
      </c>
      <c r="AL88">
        <f t="shared" si="151"/>
        <v>3.4482758620689655E-2</v>
      </c>
      <c r="AM88">
        <f t="shared" si="152"/>
        <v>6.8965517241379309E-2</v>
      </c>
      <c r="AN88">
        <f t="shared" si="153"/>
        <v>0.10344827586206896</v>
      </c>
      <c r="AO88">
        <f t="shared" si="154"/>
        <v>0.13793103448275862</v>
      </c>
      <c r="AP88">
        <f t="shared" si="155"/>
        <v>0.17241379310344829</v>
      </c>
      <c r="AQ88">
        <f t="shared" si="156"/>
        <v>0.20689655172413793</v>
      </c>
      <c r="AR88">
        <f t="shared" si="157"/>
        <v>0.2413793103448276</v>
      </c>
      <c r="AS88">
        <f t="shared" si="158"/>
        <v>0.27586206896551724</v>
      </c>
      <c r="AT88">
        <f t="shared" si="159"/>
        <v>0.31034482758620691</v>
      </c>
      <c r="AV88">
        <f t="shared" si="120"/>
        <v>91.106186954104004</v>
      </c>
      <c r="AW88">
        <f t="shared" si="121"/>
        <v>46.92298567374695</v>
      </c>
      <c r="AX88">
        <f t="shared" si="122"/>
        <v>9.2309866993299305</v>
      </c>
      <c r="AY88">
        <f t="shared" si="123"/>
        <v>17.92298567374695</v>
      </c>
      <c r="AZ88">
        <f t="shared" si="124"/>
        <v>0.10833078115826873</v>
      </c>
      <c r="BA88">
        <f t="shared" si="125"/>
        <v>5.5794275474134306E-2</v>
      </c>
    </row>
    <row r="89" spans="1:53">
      <c r="A89" s="12">
        <v>31</v>
      </c>
      <c r="I89" s="12">
        <v>31</v>
      </c>
      <c r="K89">
        <f t="shared" si="126"/>
        <v>961</v>
      </c>
      <c r="L89">
        <f t="shared" si="127"/>
        <v>29791</v>
      </c>
      <c r="M89">
        <f t="shared" si="128"/>
        <v>923521</v>
      </c>
      <c r="N89">
        <f t="shared" si="129"/>
        <v>28629151</v>
      </c>
      <c r="O89">
        <f t="shared" si="130"/>
        <v>887503681</v>
      </c>
      <c r="P89">
        <f t="shared" si="131"/>
        <v>27512614111</v>
      </c>
      <c r="Q89">
        <f t="shared" si="132"/>
        <v>852891037441</v>
      </c>
      <c r="R89">
        <f t="shared" si="133"/>
        <v>26439622160671</v>
      </c>
      <c r="S89">
        <f t="shared" si="134"/>
        <v>819628286980801</v>
      </c>
      <c r="T89">
        <f t="shared" si="135"/>
        <v>62</v>
      </c>
      <c r="U89">
        <f t="shared" si="136"/>
        <v>93</v>
      </c>
      <c r="V89">
        <f t="shared" si="137"/>
        <v>124</v>
      </c>
      <c r="W89">
        <f t="shared" si="138"/>
        <v>155</v>
      </c>
      <c r="X89">
        <f t="shared" si="139"/>
        <v>186</v>
      </c>
      <c r="Y89">
        <f t="shared" si="140"/>
        <v>217</v>
      </c>
      <c r="Z89">
        <f t="shared" si="141"/>
        <v>248</v>
      </c>
      <c r="AA89">
        <f t="shared" si="142"/>
        <v>279</v>
      </c>
      <c r="AC89">
        <f t="shared" si="143"/>
        <v>15.5</v>
      </c>
      <c r="AD89">
        <f t="shared" si="144"/>
        <v>10.333333333333334</v>
      </c>
      <c r="AE89">
        <f t="shared" si="145"/>
        <v>7.75</v>
      </c>
      <c r="AF89">
        <f t="shared" si="146"/>
        <v>6.2</v>
      </c>
      <c r="AG89">
        <f t="shared" si="147"/>
        <v>5.166666666666667</v>
      </c>
      <c r="AH89">
        <f t="shared" si="148"/>
        <v>4.4285714285714288</v>
      </c>
      <c r="AI89">
        <f t="shared" si="149"/>
        <v>3.875</v>
      </c>
      <c r="AJ89">
        <f t="shared" si="150"/>
        <v>3.4444444444444446</v>
      </c>
      <c r="AL89">
        <f t="shared" si="151"/>
        <v>3.2258064516129031E-2</v>
      </c>
      <c r="AM89">
        <f t="shared" si="152"/>
        <v>6.4516129032258063E-2</v>
      </c>
      <c r="AN89">
        <f t="shared" si="153"/>
        <v>9.6774193548387094E-2</v>
      </c>
      <c r="AO89">
        <f t="shared" si="154"/>
        <v>0.12903225806451613</v>
      </c>
      <c r="AP89">
        <f t="shared" si="155"/>
        <v>0.16129032258064516</v>
      </c>
      <c r="AQ89">
        <f t="shared" si="156"/>
        <v>0.19354838709677419</v>
      </c>
      <c r="AR89">
        <f t="shared" si="157"/>
        <v>0.22580645161290322</v>
      </c>
      <c r="AS89">
        <f t="shared" si="158"/>
        <v>0.25806451612903225</v>
      </c>
      <c r="AT89">
        <f t="shared" si="159"/>
        <v>0.29032258064516131</v>
      </c>
      <c r="AV89">
        <f t="shared" si="120"/>
        <v>97.389372261283583</v>
      </c>
      <c r="AW89">
        <f t="shared" si="121"/>
        <v>50.159053651246744</v>
      </c>
      <c r="AX89">
        <f t="shared" si="122"/>
        <v>9.8676064716975116</v>
      </c>
      <c r="AY89">
        <f t="shared" si="123"/>
        <v>19.15905365124674</v>
      </c>
      <c r="AZ89">
        <f t="shared" si="124"/>
        <v>0.10134169850289655</v>
      </c>
      <c r="BA89">
        <f t="shared" si="125"/>
        <v>5.2194644798383705E-2</v>
      </c>
    </row>
    <row r="90" spans="1:53">
      <c r="A90" s="12">
        <v>37</v>
      </c>
      <c r="I90" s="12">
        <v>37</v>
      </c>
      <c r="K90">
        <f t="shared" si="126"/>
        <v>1369</v>
      </c>
      <c r="L90">
        <f t="shared" si="127"/>
        <v>50653</v>
      </c>
      <c r="M90">
        <f t="shared" si="128"/>
        <v>1874161</v>
      </c>
      <c r="N90">
        <f t="shared" si="129"/>
        <v>69343957</v>
      </c>
      <c r="O90">
        <f t="shared" si="130"/>
        <v>2565726409</v>
      </c>
      <c r="P90">
        <f t="shared" si="131"/>
        <v>94931877133</v>
      </c>
      <c r="Q90">
        <f t="shared" si="132"/>
        <v>3512479453921</v>
      </c>
      <c r="R90">
        <f t="shared" si="133"/>
        <v>129961739795077</v>
      </c>
      <c r="S90">
        <f t="shared" si="134"/>
        <v>4808584372417849</v>
      </c>
      <c r="T90">
        <f t="shared" si="135"/>
        <v>74</v>
      </c>
      <c r="U90">
        <f t="shared" si="136"/>
        <v>111</v>
      </c>
      <c r="V90">
        <f t="shared" si="137"/>
        <v>148</v>
      </c>
      <c r="W90">
        <f t="shared" si="138"/>
        <v>185</v>
      </c>
      <c r="X90">
        <f t="shared" si="139"/>
        <v>222</v>
      </c>
      <c r="Y90">
        <f t="shared" si="140"/>
        <v>259</v>
      </c>
      <c r="Z90">
        <f t="shared" si="141"/>
        <v>296</v>
      </c>
      <c r="AA90">
        <f t="shared" si="142"/>
        <v>333</v>
      </c>
      <c r="AC90">
        <f t="shared" si="143"/>
        <v>18.5</v>
      </c>
      <c r="AD90">
        <f t="shared" si="144"/>
        <v>12.333333333333334</v>
      </c>
      <c r="AE90">
        <f t="shared" si="145"/>
        <v>9.25</v>
      </c>
      <c r="AF90">
        <f t="shared" si="146"/>
        <v>7.4</v>
      </c>
      <c r="AG90">
        <f t="shared" si="147"/>
        <v>6.166666666666667</v>
      </c>
      <c r="AH90">
        <f t="shared" si="148"/>
        <v>5.2857142857142856</v>
      </c>
      <c r="AI90">
        <f t="shared" si="149"/>
        <v>4.625</v>
      </c>
      <c r="AJ90">
        <f t="shared" si="150"/>
        <v>4.1111111111111107</v>
      </c>
      <c r="AL90">
        <f t="shared" si="151"/>
        <v>2.7027027027027029E-2</v>
      </c>
      <c r="AM90">
        <f t="shared" si="152"/>
        <v>5.4054054054054057E-2</v>
      </c>
      <c r="AN90">
        <f t="shared" si="153"/>
        <v>8.1081081081081086E-2</v>
      </c>
      <c r="AO90">
        <f t="shared" si="154"/>
        <v>0.10810810810810811</v>
      </c>
      <c r="AP90">
        <f t="shared" si="155"/>
        <v>0.13513513513513514</v>
      </c>
      <c r="AQ90">
        <f t="shared" si="156"/>
        <v>0.16216216216216217</v>
      </c>
      <c r="AR90">
        <f t="shared" si="157"/>
        <v>0.1891891891891892</v>
      </c>
      <c r="AS90">
        <f t="shared" si="158"/>
        <v>0.21621621621621623</v>
      </c>
      <c r="AT90">
        <f t="shared" si="159"/>
        <v>0.24324324324324326</v>
      </c>
      <c r="AV90">
        <f t="shared" ref="AV90:AV103" si="160" xml:space="preserve"> I90*PI()</f>
        <v>116.23892818282235</v>
      </c>
      <c r="AW90">
        <f t="shared" ref="AW90:AW103" si="161" xml:space="preserve"> I90 * ((1+SQRT(5))/2)</f>
        <v>59.86725758374611</v>
      </c>
      <c r="AX90">
        <f t="shared" ref="AX90:AX103" si="162" xml:space="preserve"> I90 / PI()</f>
        <v>11.777465788800255</v>
      </c>
      <c r="AY90">
        <f t="shared" ref="AY90:AY103" si="163" xml:space="preserve"> I90 / ((1+SQRT(5))/2)</f>
        <v>22.86725758374611</v>
      </c>
      <c r="AZ90">
        <f t="shared" ref="AZ90:AZ103" si="164" xml:space="preserve"> PI() / I90</f>
        <v>8.4907909556480893E-2</v>
      </c>
      <c r="BA90">
        <f t="shared" ref="BA90:BA103" si="165" xml:space="preserve">  ((1+SQRT(5))/2) / I90</f>
        <v>4.3730648344591755E-2</v>
      </c>
    </row>
    <row r="91" spans="1:53">
      <c r="A91" s="12">
        <v>41</v>
      </c>
      <c r="I91" s="12">
        <v>41</v>
      </c>
      <c r="K91">
        <f t="shared" si="126"/>
        <v>1681</v>
      </c>
      <c r="L91">
        <f t="shared" si="127"/>
        <v>68921</v>
      </c>
      <c r="M91">
        <f t="shared" si="128"/>
        <v>2825761</v>
      </c>
      <c r="N91">
        <f t="shared" si="129"/>
        <v>115856201</v>
      </c>
      <c r="O91">
        <f t="shared" si="130"/>
        <v>4750104241</v>
      </c>
      <c r="P91">
        <f t="shared" si="131"/>
        <v>194754273881</v>
      </c>
      <c r="Q91">
        <f t="shared" si="132"/>
        <v>7984925229121</v>
      </c>
      <c r="R91">
        <f t="shared" si="133"/>
        <v>327381934393961</v>
      </c>
      <c r="S91">
        <f t="shared" si="134"/>
        <v>1.34226593101524E+16</v>
      </c>
      <c r="T91">
        <f t="shared" si="135"/>
        <v>82</v>
      </c>
      <c r="U91">
        <f t="shared" si="136"/>
        <v>123</v>
      </c>
      <c r="V91">
        <f t="shared" si="137"/>
        <v>164</v>
      </c>
      <c r="W91">
        <f t="shared" si="138"/>
        <v>205</v>
      </c>
      <c r="X91">
        <f t="shared" si="139"/>
        <v>246</v>
      </c>
      <c r="Y91">
        <f t="shared" si="140"/>
        <v>287</v>
      </c>
      <c r="Z91">
        <f t="shared" si="141"/>
        <v>328</v>
      </c>
      <c r="AA91">
        <f t="shared" si="142"/>
        <v>369</v>
      </c>
      <c r="AC91">
        <f t="shared" si="143"/>
        <v>20.5</v>
      </c>
      <c r="AD91">
        <f t="shared" si="144"/>
        <v>13.666666666666666</v>
      </c>
      <c r="AE91">
        <f t="shared" si="145"/>
        <v>10.25</v>
      </c>
      <c r="AF91">
        <f t="shared" si="146"/>
        <v>8.1999999999999993</v>
      </c>
      <c r="AG91">
        <f t="shared" si="147"/>
        <v>6.833333333333333</v>
      </c>
      <c r="AH91">
        <f t="shared" si="148"/>
        <v>5.8571428571428568</v>
      </c>
      <c r="AI91">
        <f t="shared" si="149"/>
        <v>5.125</v>
      </c>
      <c r="AJ91">
        <f t="shared" si="150"/>
        <v>4.5555555555555554</v>
      </c>
      <c r="AL91">
        <f t="shared" si="151"/>
        <v>2.4390243902439025E-2</v>
      </c>
      <c r="AM91">
        <f t="shared" si="152"/>
        <v>4.878048780487805E-2</v>
      </c>
      <c r="AN91">
        <f t="shared" si="153"/>
        <v>7.3170731707317069E-2</v>
      </c>
      <c r="AO91">
        <f t="shared" si="154"/>
        <v>9.7560975609756101E-2</v>
      </c>
      <c r="AP91">
        <f t="shared" si="155"/>
        <v>0.12195121951219512</v>
      </c>
      <c r="AQ91">
        <f t="shared" si="156"/>
        <v>0.14634146341463414</v>
      </c>
      <c r="AR91">
        <f t="shared" si="157"/>
        <v>0.17073170731707318</v>
      </c>
      <c r="AS91">
        <f t="shared" si="158"/>
        <v>0.1951219512195122</v>
      </c>
      <c r="AT91">
        <f t="shared" si="159"/>
        <v>0.21951219512195122</v>
      </c>
      <c r="AV91">
        <f t="shared" si="160"/>
        <v>128.80529879718151</v>
      </c>
      <c r="AW91">
        <f t="shared" si="161"/>
        <v>66.339393538745696</v>
      </c>
      <c r="AX91">
        <f t="shared" si="162"/>
        <v>13.050705333535419</v>
      </c>
      <c r="AY91">
        <f t="shared" si="163"/>
        <v>25.339393538745689</v>
      </c>
      <c r="AZ91">
        <f t="shared" si="164"/>
        <v>7.6624211063165693E-2</v>
      </c>
      <c r="BA91">
        <f t="shared" si="165"/>
        <v>3.9464243628046215E-2</v>
      </c>
    </row>
    <row r="92" spans="1:53">
      <c r="A92" s="12">
        <v>43</v>
      </c>
      <c r="I92" s="12">
        <v>43</v>
      </c>
      <c r="K92">
        <f t="shared" si="126"/>
        <v>1849</v>
      </c>
      <c r="L92">
        <f t="shared" si="127"/>
        <v>79507</v>
      </c>
      <c r="M92">
        <f t="shared" si="128"/>
        <v>3418801</v>
      </c>
      <c r="N92">
        <f t="shared" si="129"/>
        <v>147008443</v>
      </c>
      <c r="O92">
        <f t="shared" si="130"/>
        <v>6321363049</v>
      </c>
      <c r="P92">
        <f t="shared" si="131"/>
        <v>271818611107</v>
      </c>
      <c r="Q92">
        <f t="shared" si="132"/>
        <v>11688200277601</v>
      </c>
      <c r="R92">
        <f t="shared" si="133"/>
        <v>502592611936843</v>
      </c>
      <c r="S92">
        <f t="shared" si="134"/>
        <v>2.1611482313284248E+16</v>
      </c>
      <c r="T92">
        <f t="shared" si="135"/>
        <v>86</v>
      </c>
      <c r="U92">
        <f t="shared" si="136"/>
        <v>129</v>
      </c>
      <c r="V92">
        <f t="shared" si="137"/>
        <v>172</v>
      </c>
      <c r="W92">
        <f t="shared" si="138"/>
        <v>215</v>
      </c>
      <c r="X92">
        <f t="shared" si="139"/>
        <v>258</v>
      </c>
      <c r="Y92">
        <f t="shared" si="140"/>
        <v>301</v>
      </c>
      <c r="Z92">
        <f t="shared" si="141"/>
        <v>344</v>
      </c>
      <c r="AA92">
        <f t="shared" si="142"/>
        <v>387</v>
      </c>
      <c r="AC92">
        <f t="shared" si="143"/>
        <v>21.5</v>
      </c>
      <c r="AD92">
        <f t="shared" si="144"/>
        <v>14.333333333333334</v>
      </c>
      <c r="AE92">
        <f t="shared" si="145"/>
        <v>10.75</v>
      </c>
      <c r="AF92">
        <f t="shared" si="146"/>
        <v>8.6</v>
      </c>
      <c r="AG92">
        <f t="shared" si="147"/>
        <v>7.166666666666667</v>
      </c>
      <c r="AH92">
        <f t="shared" si="148"/>
        <v>6.1428571428571432</v>
      </c>
      <c r="AI92">
        <f t="shared" si="149"/>
        <v>5.375</v>
      </c>
      <c r="AJ92">
        <f t="shared" si="150"/>
        <v>4.7777777777777777</v>
      </c>
      <c r="AL92">
        <f t="shared" si="151"/>
        <v>2.3255813953488372E-2</v>
      </c>
      <c r="AM92">
        <f t="shared" si="152"/>
        <v>4.6511627906976744E-2</v>
      </c>
      <c r="AN92">
        <f t="shared" si="153"/>
        <v>6.9767441860465115E-2</v>
      </c>
      <c r="AO92">
        <f t="shared" si="154"/>
        <v>9.3023255813953487E-2</v>
      </c>
      <c r="AP92">
        <f t="shared" si="155"/>
        <v>0.11627906976744186</v>
      </c>
      <c r="AQ92">
        <f t="shared" si="156"/>
        <v>0.13953488372093023</v>
      </c>
      <c r="AR92">
        <f t="shared" si="157"/>
        <v>0.16279069767441862</v>
      </c>
      <c r="AS92">
        <f t="shared" si="158"/>
        <v>0.18604651162790697</v>
      </c>
      <c r="AT92">
        <f t="shared" si="159"/>
        <v>0.20930232558139536</v>
      </c>
      <c r="AV92">
        <f t="shared" si="160"/>
        <v>135.0884841043611</v>
      </c>
      <c r="AW92">
        <f t="shared" si="161"/>
        <v>69.575461516245483</v>
      </c>
      <c r="AX92">
        <f t="shared" si="162"/>
        <v>13.687325105903</v>
      </c>
      <c r="AY92">
        <f t="shared" si="163"/>
        <v>26.575461516245479</v>
      </c>
      <c r="AZ92">
        <f t="shared" si="164"/>
        <v>7.3060294269530077E-2</v>
      </c>
      <c r="BA92">
        <f t="shared" si="165"/>
        <v>3.7628697412788251E-2</v>
      </c>
    </row>
    <row r="93" spans="1:53">
      <c r="A93" s="12">
        <v>47</v>
      </c>
      <c r="I93" s="12">
        <v>47</v>
      </c>
      <c r="K93">
        <f t="shared" si="126"/>
        <v>2209</v>
      </c>
      <c r="L93">
        <f t="shared" si="127"/>
        <v>103823</v>
      </c>
      <c r="M93">
        <f t="shared" si="128"/>
        <v>4879681</v>
      </c>
      <c r="N93">
        <f t="shared" si="129"/>
        <v>229345007</v>
      </c>
      <c r="O93">
        <f t="shared" si="130"/>
        <v>10779215329</v>
      </c>
      <c r="P93">
        <f t="shared" si="131"/>
        <v>506623120463</v>
      </c>
      <c r="Q93">
        <f t="shared" si="132"/>
        <v>23811286661761</v>
      </c>
      <c r="R93">
        <f t="shared" si="133"/>
        <v>1119130473102767</v>
      </c>
      <c r="S93">
        <f t="shared" si="134"/>
        <v>5.2599132235830048E+16</v>
      </c>
      <c r="T93">
        <f t="shared" si="135"/>
        <v>94</v>
      </c>
      <c r="U93">
        <f t="shared" si="136"/>
        <v>141</v>
      </c>
      <c r="V93">
        <f t="shared" si="137"/>
        <v>188</v>
      </c>
      <c r="W93">
        <f t="shared" si="138"/>
        <v>235</v>
      </c>
      <c r="X93">
        <f t="shared" si="139"/>
        <v>282</v>
      </c>
      <c r="Y93">
        <f t="shared" si="140"/>
        <v>329</v>
      </c>
      <c r="Z93">
        <f t="shared" si="141"/>
        <v>376</v>
      </c>
      <c r="AA93">
        <f t="shared" si="142"/>
        <v>423</v>
      </c>
      <c r="AC93">
        <f t="shared" si="143"/>
        <v>23.5</v>
      </c>
      <c r="AD93">
        <f t="shared" si="144"/>
        <v>15.666666666666666</v>
      </c>
      <c r="AE93">
        <f t="shared" si="145"/>
        <v>11.75</v>
      </c>
      <c r="AF93">
        <f t="shared" si="146"/>
        <v>9.4</v>
      </c>
      <c r="AG93">
        <f t="shared" si="147"/>
        <v>7.833333333333333</v>
      </c>
      <c r="AH93">
        <f t="shared" si="148"/>
        <v>6.7142857142857144</v>
      </c>
      <c r="AI93">
        <f t="shared" si="149"/>
        <v>5.875</v>
      </c>
      <c r="AJ93">
        <f t="shared" si="150"/>
        <v>5.2222222222222223</v>
      </c>
      <c r="AL93">
        <f t="shared" si="151"/>
        <v>2.1276595744680851E-2</v>
      </c>
      <c r="AM93">
        <f t="shared" si="152"/>
        <v>4.2553191489361701E-2</v>
      </c>
      <c r="AN93">
        <f t="shared" si="153"/>
        <v>6.3829787234042548E-2</v>
      </c>
      <c r="AO93">
        <f t="shared" si="154"/>
        <v>8.5106382978723402E-2</v>
      </c>
      <c r="AP93">
        <f t="shared" si="155"/>
        <v>0.10638297872340426</v>
      </c>
      <c r="AQ93">
        <f t="shared" si="156"/>
        <v>0.1276595744680851</v>
      </c>
      <c r="AR93">
        <f t="shared" si="157"/>
        <v>0.14893617021276595</v>
      </c>
      <c r="AS93">
        <f t="shared" si="158"/>
        <v>0.1702127659574468</v>
      </c>
      <c r="AT93">
        <f t="shared" si="159"/>
        <v>0.19148936170212766</v>
      </c>
      <c r="AV93">
        <f t="shared" si="160"/>
        <v>147.65485471872029</v>
      </c>
      <c r="AW93">
        <f t="shared" si="161"/>
        <v>76.047597471245055</v>
      </c>
      <c r="AX93">
        <f t="shared" si="162"/>
        <v>14.960564650638162</v>
      </c>
      <c r="AY93">
        <f t="shared" si="163"/>
        <v>29.047597471245059</v>
      </c>
      <c r="AZ93">
        <f t="shared" si="164"/>
        <v>6.6842396884889216E-2</v>
      </c>
      <c r="BA93">
        <f t="shared" si="165"/>
        <v>3.4426255079785001E-2</v>
      </c>
    </row>
    <row r="94" spans="1:53">
      <c r="A94" s="12">
        <v>53</v>
      </c>
      <c r="I94" s="12">
        <v>53</v>
      </c>
      <c r="K94">
        <f t="shared" si="126"/>
        <v>2809</v>
      </c>
      <c r="L94">
        <f t="shared" si="127"/>
        <v>148877</v>
      </c>
      <c r="M94">
        <f t="shared" si="128"/>
        <v>7890481</v>
      </c>
      <c r="N94">
        <f t="shared" si="129"/>
        <v>418195493</v>
      </c>
      <c r="O94">
        <f t="shared" si="130"/>
        <v>22164361129</v>
      </c>
      <c r="P94">
        <f t="shared" si="131"/>
        <v>1174711139837</v>
      </c>
      <c r="Q94">
        <f t="shared" si="132"/>
        <v>62259690411361</v>
      </c>
      <c r="R94">
        <f t="shared" si="133"/>
        <v>3299763591802133</v>
      </c>
      <c r="S94">
        <f t="shared" si="134"/>
        <v>1.7488747036551306E+17</v>
      </c>
      <c r="T94">
        <f t="shared" si="135"/>
        <v>106</v>
      </c>
      <c r="U94">
        <f t="shared" si="136"/>
        <v>159</v>
      </c>
      <c r="V94">
        <f t="shared" si="137"/>
        <v>212</v>
      </c>
      <c r="W94">
        <f t="shared" si="138"/>
        <v>265</v>
      </c>
      <c r="X94">
        <f t="shared" si="139"/>
        <v>318</v>
      </c>
      <c r="Y94">
        <f t="shared" si="140"/>
        <v>371</v>
      </c>
      <c r="Z94">
        <f t="shared" si="141"/>
        <v>424</v>
      </c>
      <c r="AA94">
        <f t="shared" si="142"/>
        <v>477</v>
      </c>
      <c r="AC94">
        <f t="shared" si="143"/>
        <v>26.5</v>
      </c>
      <c r="AD94">
        <f t="shared" si="144"/>
        <v>17.666666666666668</v>
      </c>
      <c r="AE94">
        <f t="shared" si="145"/>
        <v>13.25</v>
      </c>
      <c r="AF94">
        <f t="shared" si="146"/>
        <v>10.6</v>
      </c>
      <c r="AG94">
        <f t="shared" si="147"/>
        <v>8.8333333333333339</v>
      </c>
      <c r="AH94">
        <f t="shared" si="148"/>
        <v>7.5714285714285712</v>
      </c>
      <c r="AI94">
        <f t="shared" si="149"/>
        <v>6.625</v>
      </c>
      <c r="AJ94">
        <f t="shared" si="150"/>
        <v>5.8888888888888893</v>
      </c>
      <c r="AL94">
        <f t="shared" si="151"/>
        <v>1.8867924528301886E-2</v>
      </c>
      <c r="AM94">
        <f t="shared" si="152"/>
        <v>3.7735849056603772E-2</v>
      </c>
      <c r="AN94">
        <f t="shared" si="153"/>
        <v>5.6603773584905662E-2</v>
      </c>
      <c r="AO94">
        <f t="shared" si="154"/>
        <v>7.5471698113207544E-2</v>
      </c>
      <c r="AP94">
        <f t="shared" si="155"/>
        <v>9.4339622641509441E-2</v>
      </c>
      <c r="AQ94">
        <f t="shared" si="156"/>
        <v>0.11320754716981132</v>
      </c>
      <c r="AR94">
        <f t="shared" si="157"/>
        <v>0.13207547169811321</v>
      </c>
      <c r="AS94">
        <f t="shared" si="158"/>
        <v>0.15094339622641509</v>
      </c>
      <c r="AT94">
        <f t="shared" si="159"/>
        <v>0.16981132075471697</v>
      </c>
      <c r="AV94">
        <f t="shared" si="160"/>
        <v>166.50441064025904</v>
      </c>
      <c r="AW94">
        <f t="shared" si="161"/>
        <v>85.755801403744428</v>
      </c>
      <c r="AX94">
        <f t="shared" si="162"/>
        <v>16.870423967740905</v>
      </c>
      <c r="AY94">
        <f t="shared" si="163"/>
        <v>32.755801403744428</v>
      </c>
      <c r="AZ94">
        <f t="shared" si="164"/>
        <v>5.9275333086599873E-2</v>
      </c>
      <c r="BA94">
        <f t="shared" si="165"/>
        <v>3.052894318396028E-2</v>
      </c>
    </row>
    <row r="95" spans="1:53">
      <c r="A95" s="12">
        <v>59</v>
      </c>
      <c r="I95" s="12">
        <v>59</v>
      </c>
      <c r="K95">
        <f t="shared" si="126"/>
        <v>3481</v>
      </c>
      <c r="L95">
        <f t="shared" si="127"/>
        <v>205379</v>
      </c>
      <c r="M95">
        <f t="shared" si="128"/>
        <v>12117361</v>
      </c>
      <c r="N95">
        <f t="shared" si="129"/>
        <v>714924299</v>
      </c>
      <c r="O95">
        <f t="shared" si="130"/>
        <v>42180533641</v>
      </c>
      <c r="P95">
        <f t="shared" si="131"/>
        <v>2488651484819</v>
      </c>
      <c r="Q95">
        <f t="shared" si="132"/>
        <v>146830437604321</v>
      </c>
      <c r="R95">
        <f t="shared" si="133"/>
        <v>8662995818654939</v>
      </c>
      <c r="S95">
        <f t="shared" si="134"/>
        <v>5.1111675330064141E+17</v>
      </c>
      <c r="T95">
        <f t="shared" si="135"/>
        <v>118</v>
      </c>
      <c r="U95">
        <f t="shared" si="136"/>
        <v>177</v>
      </c>
      <c r="V95">
        <f t="shared" si="137"/>
        <v>236</v>
      </c>
      <c r="W95">
        <f t="shared" si="138"/>
        <v>295</v>
      </c>
      <c r="X95">
        <f t="shared" si="139"/>
        <v>354</v>
      </c>
      <c r="Y95">
        <f t="shared" si="140"/>
        <v>413</v>
      </c>
      <c r="Z95">
        <f t="shared" si="141"/>
        <v>472</v>
      </c>
      <c r="AA95">
        <f t="shared" si="142"/>
        <v>531</v>
      </c>
      <c r="AC95">
        <f t="shared" si="143"/>
        <v>29.5</v>
      </c>
      <c r="AD95">
        <f t="shared" si="144"/>
        <v>19.666666666666668</v>
      </c>
      <c r="AE95">
        <f t="shared" si="145"/>
        <v>14.75</v>
      </c>
      <c r="AF95">
        <f t="shared" si="146"/>
        <v>11.8</v>
      </c>
      <c r="AG95">
        <f t="shared" si="147"/>
        <v>9.8333333333333339</v>
      </c>
      <c r="AH95">
        <f t="shared" si="148"/>
        <v>8.4285714285714288</v>
      </c>
      <c r="AI95">
        <f t="shared" si="149"/>
        <v>7.375</v>
      </c>
      <c r="AJ95">
        <f t="shared" si="150"/>
        <v>6.5555555555555554</v>
      </c>
      <c r="AL95">
        <f t="shared" si="151"/>
        <v>1.6949152542372881E-2</v>
      </c>
      <c r="AM95">
        <f t="shared" si="152"/>
        <v>3.3898305084745763E-2</v>
      </c>
      <c r="AN95">
        <f t="shared" si="153"/>
        <v>5.0847457627118647E-2</v>
      </c>
      <c r="AO95">
        <f t="shared" si="154"/>
        <v>6.7796610169491525E-2</v>
      </c>
      <c r="AP95">
        <f t="shared" si="155"/>
        <v>8.4745762711864403E-2</v>
      </c>
      <c r="AQ95">
        <f t="shared" si="156"/>
        <v>0.10169491525423729</v>
      </c>
      <c r="AR95">
        <f t="shared" si="157"/>
        <v>0.11864406779661017</v>
      </c>
      <c r="AS95">
        <f t="shared" si="158"/>
        <v>0.13559322033898305</v>
      </c>
      <c r="AT95">
        <f t="shared" si="159"/>
        <v>0.15254237288135594</v>
      </c>
      <c r="AV95">
        <f t="shared" si="160"/>
        <v>185.35396656179779</v>
      </c>
      <c r="AW95">
        <f t="shared" si="161"/>
        <v>95.464005336243801</v>
      </c>
      <c r="AX95">
        <f t="shared" si="162"/>
        <v>18.780283284843652</v>
      </c>
      <c r="AY95">
        <f t="shared" si="163"/>
        <v>36.464005336243794</v>
      </c>
      <c r="AZ95">
        <f t="shared" si="164"/>
        <v>5.3247333111691407E-2</v>
      </c>
      <c r="BA95">
        <f t="shared" si="165"/>
        <v>2.7424304894066016E-2</v>
      </c>
    </row>
    <row r="96" spans="1:53">
      <c r="A96" s="12">
        <v>61</v>
      </c>
      <c r="I96" s="12">
        <v>61</v>
      </c>
      <c r="K96">
        <f t="shared" si="126"/>
        <v>3721</v>
      </c>
      <c r="L96">
        <f t="shared" si="127"/>
        <v>226981</v>
      </c>
      <c r="M96">
        <f t="shared" si="128"/>
        <v>13845841</v>
      </c>
      <c r="N96">
        <f t="shared" si="129"/>
        <v>844596301</v>
      </c>
      <c r="O96">
        <f t="shared" si="130"/>
        <v>51520374361</v>
      </c>
      <c r="P96">
        <f t="shared" si="131"/>
        <v>3142742836021</v>
      </c>
      <c r="Q96">
        <f t="shared" si="132"/>
        <v>191707312997281</v>
      </c>
      <c r="R96">
        <f t="shared" si="133"/>
        <v>1.169414609283414E+16</v>
      </c>
      <c r="S96">
        <f t="shared" si="134"/>
        <v>7.1334291166288256E+17</v>
      </c>
      <c r="T96">
        <f t="shared" si="135"/>
        <v>122</v>
      </c>
      <c r="U96">
        <f t="shared" si="136"/>
        <v>183</v>
      </c>
      <c r="V96">
        <f t="shared" si="137"/>
        <v>244</v>
      </c>
      <c r="W96">
        <f t="shared" si="138"/>
        <v>305</v>
      </c>
      <c r="X96">
        <f t="shared" si="139"/>
        <v>366</v>
      </c>
      <c r="Y96">
        <f t="shared" si="140"/>
        <v>427</v>
      </c>
      <c r="Z96">
        <f t="shared" si="141"/>
        <v>488</v>
      </c>
      <c r="AA96">
        <f t="shared" si="142"/>
        <v>549</v>
      </c>
      <c r="AC96">
        <f t="shared" si="143"/>
        <v>30.5</v>
      </c>
      <c r="AD96">
        <f t="shared" si="144"/>
        <v>20.333333333333332</v>
      </c>
      <c r="AE96">
        <f t="shared" si="145"/>
        <v>15.25</v>
      </c>
      <c r="AF96">
        <f t="shared" si="146"/>
        <v>12.2</v>
      </c>
      <c r="AG96">
        <f t="shared" si="147"/>
        <v>10.166666666666666</v>
      </c>
      <c r="AH96">
        <f t="shared" si="148"/>
        <v>8.7142857142857135</v>
      </c>
      <c r="AI96">
        <f t="shared" si="149"/>
        <v>7.625</v>
      </c>
      <c r="AJ96">
        <f t="shared" si="150"/>
        <v>6.7777777777777777</v>
      </c>
      <c r="AL96">
        <f t="shared" si="151"/>
        <v>1.6393442622950821E-2</v>
      </c>
      <c r="AM96">
        <f t="shared" si="152"/>
        <v>3.2786885245901641E-2</v>
      </c>
      <c r="AN96">
        <f t="shared" si="153"/>
        <v>4.9180327868852458E-2</v>
      </c>
      <c r="AO96">
        <f t="shared" si="154"/>
        <v>6.5573770491803282E-2</v>
      </c>
      <c r="AP96">
        <f t="shared" si="155"/>
        <v>8.1967213114754092E-2</v>
      </c>
      <c r="AQ96">
        <f t="shared" si="156"/>
        <v>9.8360655737704916E-2</v>
      </c>
      <c r="AR96">
        <f t="shared" si="157"/>
        <v>0.11475409836065574</v>
      </c>
      <c r="AS96">
        <f t="shared" si="158"/>
        <v>0.13114754098360656</v>
      </c>
      <c r="AT96">
        <f t="shared" si="159"/>
        <v>0.14754098360655737</v>
      </c>
      <c r="AV96">
        <f t="shared" si="160"/>
        <v>191.63715186897738</v>
      </c>
      <c r="AW96">
        <f t="shared" si="161"/>
        <v>98.700073313743587</v>
      </c>
      <c r="AX96">
        <f t="shared" si="162"/>
        <v>19.416903057211233</v>
      </c>
      <c r="AY96">
        <f t="shared" si="163"/>
        <v>37.700073313743587</v>
      </c>
      <c r="AZ96">
        <f t="shared" si="164"/>
        <v>5.1501518911308081E-2</v>
      </c>
      <c r="BA96">
        <f t="shared" si="165"/>
        <v>2.6525147356555655E-2</v>
      </c>
    </row>
    <row r="97" spans="1:53">
      <c r="A97" s="12">
        <v>67</v>
      </c>
      <c r="I97" s="12">
        <v>67</v>
      </c>
      <c r="K97">
        <f t="shared" si="126"/>
        <v>4489</v>
      </c>
      <c r="L97">
        <f t="shared" si="127"/>
        <v>300763</v>
      </c>
      <c r="M97">
        <f t="shared" si="128"/>
        <v>20151121</v>
      </c>
      <c r="N97">
        <f t="shared" si="129"/>
        <v>1350125107</v>
      </c>
      <c r="O97">
        <f t="shared" si="130"/>
        <v>90458382169</v>
      </c>
      <c r="P97">
        <f t="shared" si="131"/>
        <v>6060711605323</v>
      </c>
      <c r="Q97">
        <f t="shared" si="132"/>
        <v>406067677556641</v>
      </c>
      <c r="R97">
        <f t="shared" si="133"/>
        <v>2.7206534396294948E+16</v>
      </c>
      <c r="S97">
        <f t="shared" si="134"/>
        <v>1.8228378045517614E+18</v>
      </c>
      <c r="T97">
        <f t="shared" si="135"/>
        <v>134</v>
      </c>
      <c r="U97">
        <f t="shared" si="136"/>
        <v>201</v>
      </c>
      <c r="V97">
        <f t="shared" si="137"/>
        <v>268</v>
      </c>
      <c r="W97">
        <f t="shared" si="138"/>
        <v>335</v>
      </c>
      <c r="X97">
        <f t="shared" si="139"/>
        <v>402</v>
      </c>
      <c r="Y97">
        <f t="shared" si="140"/>
        <v>469</v>
      </c>
      <c r="Z97">
        <f t="shared" si="141"/>
        <v>536</v>
      </c>
      <c r="AA97">
        <f t="shared" si="142"/>
        <v>603</v>
      </c>
      <c r="AC97">
        <f t="shared" si="143"/>
        <v>33.5</v>
      </c>
      <c r="AD97">
        <f t="shared" si="144"/>
        <v>22.333333333333332</v>
      </c>
      <c r="AE97">
        <f t="shared" si="145"/>
        <v>16.75</v>
      </c>
      <c r="AF97">
        <f t="shared" si="146"/>
        <v>13.4</v>
      </c>
      <c r="AG97">
        <f t="shared" si="147"/>
        <v>11.166666666666666</v>
      </c>
      <c r="AH97">
        <f t="shared" si="148"/>
        <v>9.5714285714285712</v>
      </c>
      <c r="AI97">
        <f t="shared" si="149"/>
        <v>8.375</v>
      </c>
      <c r="AJ97">
        <f t="shared" si="150"/>
        <v>7.4444444444444446</v>
      </c>
      <c r="AL97">
        <f t="shared" si="151"/>
        <v>1.4925373134328358E-2</v>
      </c>
      <c r="AM97">
        <f t="shared" si="152"/>
        <v>2.9850746268656716E-2</v>
      </c>
      <c r="AN97">
        <f t="shared" si="153"/>
        <v>4.4776119402985072E-2</v>
      </c>
      <c r="AO97">
        <f t="shared" si="154"/>
        <v>5.9701492537313432E-2</v>
      </c>
      <c r="AP97">
        <f t="shared" si="155"/>
        <v>7.4626865671641784E-2</v>
      </c>
      <c r="AQ97">
        <f t="shared" si="156"/>
        <v>8.9552238805970144E-2</v>
      </c>
      <c r="AR97">
        <f t="shared" si="157"/>
        <v>0.1044776119402985</v>
      </c>
      <c r="AS97">
        <f t="shared" si="158"/>
        <v>0.11940298507462686</v>
      </c>
      <c r="AT97">
        <f t="shared" si="159"/>
        <v>0.13432835820895522</v>
      </c>
      <c r="AV97">
        <f t="shared" si="160"/>
        <v>210.48670779051614</v>
      </c>
      <c r="AW97">
        <f t="shared" si="161"/>
        <v>108.40827724624296</v>
      </c>
      <c r="AX97">
        <f t="shared" si="162"/>
        <v>21.326762374313976</v>
      </c>
      <c r="AY97">
        <f t="shared" si="163"/>
        <v>41.408277246242953</v>
      </c>
      <c r="AZ97">
        <f t="shared" si="164"/>
        <v>4.6889442590892436E-2</v>
      </c>
      <c r="BA97">
        <f t="shared" si="165"/>
        <v>2.4149761026117836E-2</v>
      </c>
    </row>
    <row r="98" spans="1:53">
      <c r="A98" s="12">
        <v>71</v>
      </c>
      <c r="I98" s="12">
        <v>71</v>
      </c>
      <c r="K98">
        <f t="shared" si="126"/>
        <v>5041</v>
      </c>
      <c r="L98">
        <f t="shared" si="127"/>
        <v>357911</v>
      </c>
      <c r="M98">
        <f t="shared" si="128"/>
        <v>25411681</v>
      </c>
      <c r="N98">
        <f t="shared" si="129"/>
        <v>1804229351</v>
      </c>
      <c r="O98">
        <f t="shared" si="130"/>
        <v>128100283921</v>
      </c>
      <c r="P98">
        <f t="shared" si="131"/>
        <v>9095120158391</v>
      </c>
      <c r="Q98">
        <f t="shared" si="132"/>
        <v>645753531245761</v>
      </c>
      <c r="R98">
        <f t="shared" si="133"/>
        <v>4.5848500718449032E+16</v>
      </c>
      <c r="S98">
        <f t="shared" si="134"/>
        <v>3.2552435510098811E+18</v>
      </c>
      <c r="T98">
        <f t="shared" si="135"/>
        <v>142</v>
      </c>
      <c r="U98">
        <f t="shared" si="136"/>
        <v>213</v>
      </c>
      <c r="V98">
        <f t="shared" si="137"/>
        <v>284</v>
      </c>
      <c r="W98">
        <f t="shared" si="138"/>
        <v>355</v>
      </c>
      <c r="X98">
        <f t="shared" si="139"/>
        <v>426</v>
      </c>
      <c r="Y98">
        <f t="shared" si="140"/>
        <v>497</v>
      </c>
      <c r="Z98">
        <f t="shared" si="141"/>
        <v>568</v>
      </c>
      <c r="AA98">
        <f t="shared" si="142"/>
        <v>639</v>
      </c>
      <c r="AC98">
        <f t="shared" si="143"/>
        <v>35.5</v>
      </c>
      <c r="AD98">
        <f t="shared" si="144"/>
        <v>23.666666666666668</v>
      </c>
      <c r="AE98">
        <f t="shared" si="145"/>
        <v>17.75</v>
      </c>
      <c r="AF98">
        <f t="shared" si="146"/>
        <v>14.2</v>
      </c>
      <c r="AG98">
        <f t="shared" si="147"/>
        <v>11.833333333333334</v>
      </c>
      <c r="AH98">
        <f t="shared" si="148"/>
        <v>10.142857142857142</v>
      </c>
      <c r="AI98">
        <f t="shared" si="149"/>
        <v>8.875</v>
      </c>
      <c r="AJ98">
        <f t="shared" si="150"/>
        <v>7.8888888888888893</v>
      </c>
      <c r="AL98">
        <f t="shared" si="151"/>
        <v>1.4084507042253521E-2</v>
      </c>
      <c r="AM98">
        <f t="shared" si="152"/>
        <v>2.8169014084507043E-2</v>
      </c>
      <c r="AN98">
        <f t="shared" si="153"/>
        <v>4.2253521126760563E-2</v>
      </c>
      <c r="AO98">
        <f t="shared" si="154"/>
        <v>5.6338028169014086E-2</v>
      </c>
      <c r="AP98">
        <f t="shared" si="155"/>
        <v>7.0422535211267609E-2</v>
      </c>
      <c r="AQ98">
        <f t="shared" si="156"/>
        <v>8.4507042253521125E-2</v>
      </c>
      <c r="AR98">
        <f t="shared" si="157"/>
        <v>9.8591549295774641E-2</v>
      </c>
      <c r="AS98">
        <f t="shared" si="158"/>
        <v>0.11267605633802817</v>
      </c>
      <c r="AT98">
        <f t="shared" si="159"/>
        <v>0.12676056338028169</v>
      </c>
      <c r="AV98">
        <f t="shared" si="160"/>
        <v>223.05307840487532</v>
      </c>
      <c r="AW98">
        <f t="shared" si="161"/>
        <v>114.88041320124253</v>
      </c>
      <c r="AX98">
        <f t="shared" si="162"/>
        <v>22.600001919049138</v>
      </c>
      <c r="AY98">
        <f t="shared" si="163"/>
        <v>43.880413201242533</v>
      </c>
      <c r="AZ98">
        <f t="shared" si="164"/>
        <v>4.4247783853377368E-2</v>
      </c>
      <c r="BA98">
        <f t="shared" si="165"/>
        <v>2.278921110915345E-2</v>
      </c>
    </row>
    <row r="99" spans="1:53">
      <c r="A99" s="12">
        <v>73</v>
      </c>
      <c r="I99" s="12">
        <v>73</v>
      </c>
      <c r="K99">
        <f t="shared" si="126"/>
        <v>5329</v>
      </c>
      <c r="L99">
        <f t="shared" si="127"/>
        <v>389017</v>
      </c>
      <c r="M99">
        <f t="shared" si="128"/>
        <v>28398241</v>
      </c>
      <c r="N99">
        <f t="shared" si="129"/>
        <v>2073071593</v>
      </c>
      <c r="O99">
        <f t="shared" si="130"/>
        <v>151334226289</v>
      </c>
      <c r="P99">
        <f t="shared" si="131"/>
        <v>11047398519097</v>
      </c>
      <c r="Q99">
        <f t="shared" si="132"/>
        <v>806460091894081</v>
      </c>
      <c r="R99">
        <f t="shared" si="133"/>
        <v>5.8871586708267912E+16</v>
      </c>
      <c r="S99">
        <f t="shared" si="134"/>
        <v>4.2976258297035576E+18</v>
      </c>
      <c r="T99">
        <f t="shared" si="135"/>
        <v>146</v>
      </c>
      <c r="U99">
        <f t="shared" si="136"/>
        <v>219</v>
      </c>
      <c r="V99">
        <f t="shared" si="137"/>
        <v>292</v>
      </c>
      <c r="W99">
        <f t="shared" si="138"/>
        <v>365</v>
      </c>
      <c r="X99">
        <f t="shared" si="139"/>
        <v>438</v>
      </c>
      <c r="Y99">
        <f t="shared" si="140"/>
        <v>511</v>
      </c>
      <c r="Z99">
        <f t="shared" si="141"/>
        <v>584</v>
      </c>
      <c r="AA99">
        <f t="shared" si="142"/>
        <v>657</v>
      </c>
      <c r="AC99">
        <f t="shared" si="143"/>
        <v>36.5</v>
      </c>
      <c r="AD99">
        <f t="shared" si="144"/>
        <v>24.333333333333332</v>
      </c>
      <c r="AE99">
        <f t="shared" si="145"/>
        <v>18.25</v>
      </c>
      <c r="AF99">
        <f t="shared" si="146"/>
        <v>14.6</v>
      </c>
      <c r="AG99">
        <f t="shared" si="147"/>
        <v>12.166666666666666</v>
      </c>
      <c r="AH99">
        <f t="shared" si="148"/>
        <v>10.428571428571429</v>
      </c>
      <c r="AI99">
        <f t="shared" si="149"/>
        <v>9.125</v>
      </c>
      <c r="AJ99">
        <f t="shared" si="150"/>
        <v>8.1111111111111107</v>
      </c>
      <c r="AL99">
        <f t="shared" si="151"/>
        <v>1.3698630136986301E-2</v>
      </c>
      <c r="AM99">
        <f t="shared" si="152"/>
        <v>2.7397260273972601E-2</v>
      </c>
      <c r="AN99">
        <f t="shared" si="153"/>
        <v>4.1095890410958902E-2</v>
      </c>
      <c r="AO99">
        <f t="shared" si="154"/>
        <v>5.4794520547945202E-2</v>
      </c>
      <c r="AP99">
        <f t="shared" si="155"/>
        <v>6.8493150684931503E-2</v>
      </c>
      <c r="AQ99">
        <f t="shared" si="156"/>
        <v>8.2191780821917804E-2</v>
      </c>
      <c r="AR99">
        <f t="shared" si="157"/>
        <v>9.5890410958904104E-2</v>
      </c>
      <c r="AS99">
        <f t="shared" si="158"/>
        <v>0.1095890410958904</v>
      </c>
      <c r="AT99">
        <f t="shared" si="159"/>
        <v>0.12328767123287671</v>
      </c>
      <c r="AV99">
        <f t="shared" si="160"/>
        <v>229.33626371205489</v>
      </c>
      <c r="AW99">
        <f t="shared" si="161"/>
        <v>118.11648117874233</v>
      </c>
      <c r="AX99">
        <f t="shared" si="162"/>
        <v>23.236621691416719</v>
      </c>
      <c r="AY99">
        <f t="shared" si="163"/>
        <v>45.116481178742319</v>
      </c>
      <c r="AZ99">
        <f t="shared" si="164"/>
        <v>4.3035515802599907E-2</v>
      </c>
      <c r="BA99">
        <f t="shared" si="165"/>
        <v>2.2164849160957463E-2</v>
      </c>
    </row>
    <row r="100" spans="1:53">
      <c r="A100" s="12">
        <v>79</v>
      </c>
      <c r="I100" s="12">
        <v>79</v>
      </c>
      <c r="K100">
        <f t="shared" si="126"/>
        <v>6241</v>
      </c>
      <c r="L100">
        <f t="shared" si="127"/>
        <v>493039</v>
      </c>
      <c r="M100">
        <f t="shared" si="128"/>
        <v>38950081</v>
      </c>
      <c r="N100">
        <f t="shared" si="129"/>
        <v>3077056399</v>
      </c>
      <c r="O100">
        <f t="shared" si="130"/>
        <v>243087455521</v>
      </c>
      <c r="P100">
        <f t="shared" si="131"/>
        <v>19203908986159</v>
      </c>
      <c r="Q100">
        <f t="shared" si="132"/>
        <v>1517108809906561</v>
      </c>
      <c r="R100">
        <f t="shared" si="133"/>
        <v>1.1985159598261832E+17</v>
      </c>
      <c r="S100">
        <f t="shared" si="134"/>
        <v>9.4682760826268467E+18</v>
      </c>
      <c r="T100">
        <f t="shared" si="135"/>
        <v>158</v>
      </c>
      <c r="U100">
        <f t="shared" si="136"/>
        <v>237</v>
      </c>
      <c r="V100">
        <f t="shared" si="137"/>
        <v>316</v>
      </c>
      <c r="W100">
        <f t="shared" si="138"/>
        <v>395</v>
      </c>
      <c r="X100">
        <f t="shared" si="139"/>
        <v>474</v>
      </c>
      <c r="Y100">
        <f t="shared" si="140"/>
        <v>553</v>
      </c>
      <c r="Z100">
        <f t="shared" si="141"/>
        <v>632</v>
      </c>
      <c r="AA100">
        <f t="shared" si="142"/>
        <v>711</v>
      </c>
      <c r="AC100">
        <f t="shared" si="143"/>
        <v>39.5</v>
      </c>
      <c r="AD100">
        <f t="shared" si="144"/>
        <v>26.333333333333332</v>
      </c>
      <c r="AE100">
        <f t="shared" si="145"/>
        <v>19.75</v>
      </c>
      <c r="AF100">
        <f t="shared" si="146"/>
        <v>15.8</v>
      </c>
      <c r="AG100">
        <f t="shared" si="147"/>
        <v>13.166666666666666</v>
      </c>
      <c r="AH100">
        <f t="shared" si="148"/>
        <v>11.285714285714286</v>
      </c>
      <c r="AI100">
        <f t="shared" si="149"/>
        <v>9.875</v>
      </c>
      <c r="AJ100">
        <f t="shared" si="150"/>
        <v>8.7777777777777786</v>
      </c>
      <c r="AL100">
        <f t="shared" si="151"/>
        <v>1.2658227848101266E-2</v>
      </c>
      <c r="AM100">
        <f t="shared" si="152"/>
        <v>2.5316455696202531E-2</v>
      </c>
      <c r="AN100">
        <f t="shared" si="153"/>
        <v>3.7974683544303799E-2</v>
      </c>
      <c r="AO100">
        <f t="shared" si="154"/>
        <v>5.0632911392405063E-2</v>
      </c>
      <c r="AP100">
        <f t="shared" si="155"/>
        <v>6.3291139240506333E-2</v>
      </c>
      <c r="AQ100">
        <f t="shared" si="156"/>
        <v>7.5949367088607597E-2</v>
      </c>
      <c r="AR100">
        <f t="shared" si="157"/>
        <v>8.8607594936708861E-2</v>
      </c>
      <c r="AS100">
        <f t="shared" si="158"/>
        <v>0.10126582278481013</v>
      </c>
      <c r="AT100">
        <f t="shared" si="159"/>
        <v>0.11392405063291139</v>
      </c>
      <c r="AV100">
        <f t="shared" si="160"/>
        <v>248.18581963359367</v>
      </c>
      <c r="AW100">
        <f t="shared" si="161"/>
        <v>127.82468511124169</v>
      </c>
      <c r="AX100">
        <f t="shared" si="162"/>
        <v>25.146481008519466</v>
      </c>
      <c r="AY100">
        <f t="shared" si="163"/>
        <v>48.824685111241692</v>
      </c>
      <c r="AZ100">
        <f t="shared" si="164"/>
        <v>3.9766995615060675E-2</v>
      </c>
      <c r="BA100">
        <f t="shared" si="165"/>
        <v>2.0481442895568289E-2</v>
      </c>
    </row>
    <row r="101" spans="1:53">
      <c r="A101" s="12">
        <v>83</v>
      </c>
      <c r="I101" s="12">
        <v>83</v>
      </c>
      <c r="K101">
        <f t="shared" si="126"/>
        <v>6889</v>
      </c>
      <c r="L101">
        <f t="shared" si="127"/>
        <v>571787</v>
      </c>
      <c r="M101">
        <f t="shared" si="128"/>
        <v>47458321</v>
      </c>
      <c r="N101">
        <f t="shared" si="129"/>
        <v>3939040643</v>
      </c>
      <c r="O101">
        <f t="shared" si="130"/>
        <v>326940373369</v>
      </c>
      <c r="P101">
        <f t="shared" si="131"/>
        <v>27136050989627</v>
      </c>
      <c r="Q101">
        <f t="shared" si="132"/>
        <v>2252292232139041</v>
      </c>
      <c r="R101">
        <f t="shared" si="133"/>
        <v>1.8694025526754042E+17</v>
      </c>
      <c r="S101">
        <f t="shared" si="134"/>
        <v>1.5516041187205855E+19</v>
      </c>
      <c r="T101">
        <f t="shared" si="135"/>
        <v>166</v>
      </c>
      <c r="U101">
        <f t="shared" si="136"/>
        <v>249</v>
      </c>
      <c r="V101">
        <f t="shared" si="137"/>
        <v>332</v>
      </c>
      <c r="W101">
        <f t="shared" si="138"/>
        <v>415</v>
      </c>
      <c r="X101">
        <f t="shared" si="139"/>
        <v>498</v>
      </c>
      <c r="Y101">
        <f t="shared" si="140"/>
        <v>581</v>
      </c>
      <c r="Z101">
        <f t="shared" si="141"/>
        <v>664</v>
      </c>
      <c r="AA101">
        <f t="shared" si="142"/>
        <v>747</v>
      </c>
      <c r="AC101">
        <f t="shared" si="143"/>
        <v>41.5</v>
      </c>
      <c r="AD101">
        <f t="shared" si="144"/>
        <v>27.666666666666668</v>
      </c>
      <c r="AE101">
        <f t="shared" si="145"/>
        <v>20.75</v>
      </c>
      <c r="AF101">
        <f t="shared" si="146"/>
        <v>16.600000000000001</v>
      </c>
      <c r="AG101">
        <f t="shared" si="147"/>
        <v>13.833333333333334</v>
      </c>
      <c r="AH101">
        <f t="shared" si="148"/>
        <v>11.857142857142858</v>
      </c>
      <c r="AI101">
        <f t="shared" si="149"/>
        <v>10.375</v>
      </c>
      <c r="AJ101">
        <f t="shared" si="150"/>
        <v>9.2222222222222214</v>
      </c>
      <c r="AL101">
        <f t="shared" si="151"/>
        <v>1.2048192771084338E-2</v>
      </c>
      <c r="AM101">
        <f t="shared" si="152"/>
        <v>2.4096385542168676E-2</v>
      </c>
      <c r="AN101">
        <f t="shared" si="153"/>
        <v>3.614457831325301E-2</v>
      </c>
      <c r="AO101">
        <f t="shared" si="154"/>
        <v>4.8192771084337352E-2</v>
      </c>
      <c r="AP101">
        <f t="shared" si="155"/>
        <v>6.0240963855421686E-2</v>
      </c>
      <c r="AQ101">
        <f t="shared" si="156"/>
        <v>7.2289156626506021E-2</v>
      </c>
      <c r="AR101">
        <f t="shared" si="157"/>
        <v>8.4337349397590355E-2</v>
      </c>
      <c r="AS101">
        <f t="shared" si="158"/>
        <v>9.6385542168674704E-2</v>
      </c>
      <c r="AT101">
        <f t="shared" si="159"/>
        <v>0.10843373493975904</v>
      </c>
      <c r="AV101">
        <f t="shared" si="160"/>
        <v>260.75219024795285</v>
      </c>
      <c r="AW101">
        <f t="shared" si="161"/>
        <v>134.29682106624128</v>
      </c>
      <c r="AX101">
        <f t="shared" si="162"/>
        <v>26.419720553254628</v>
      </c>
      <c r="AY101">
        <f t="shared" si="163"/>
        <v>51.296821066241272</v>
      </c>
      <c r="AZ101">
        <f t="shared" si="164"/>
        <v>3.7850513898672208E-2</v>
      </c>
      <c r="BA101" s="8">
        <f t="shared" si="165"/>
        <v>1.949438540662524E-2</v>
      </c>
    </row>
    <row r="102" spans="1:53" s="5" customFormat="1">
      <c r="A102" s="16">
        <v>89</v>
      </c>
      <c r="I102" s="16">
        <v>89</v>
      </c>
      <c r="K102" s="5">
        <f t="shared" si="126"/>
        <v>7921</v>
      </c>
      <c r="L102" s="5">
        <f t="shared" si="127"/>
        <v>704969</v>
      </c>
      <c r="M102" s="5">
        <f t="shared" si="128"/>
        <v>62742241</v>
      </c>
      <c r="N102" s="5">
        <f t="shared" si="129"/>
        <v>5584059449</v>
      </c>
      <c r="O102" s="5">
        <f t="shared" si="130"/>
        <v>496981290961</v>
      </c>
      <c r="P102" s="5">
        <f t="shared" si="131"/>
        <v>44231334895529</v>
      </c>
      <c r="Q102" s="5">
        <f t="shared" si="132"/>
        <v>3936588805702081</v>
      </c>
      <c r="R102" s="5">
        <f t="shared" si="133"/>
        <v>3.5035640370748518E+17</v>
      </c>
      <c r="S102" s="5">
        <f t="shared" si="134"/>
        <v>3.1181719929966182E+19</v>
      </c>
      <c r="T102" s="5">
        <f t="shared" si="135"/>
        <v>178</v>
      </c>
      <c r="U102" s="5">
        <f t="shared" si="136"/>
        <v>267</v>
      </c>
      <c r="V102" s="5">
        <f t="shared" si="137"/>
        <v>356</v>
      </c>
      <c r="W102" s="5">
        <f t="shared" si="138"/>
        <v>445</v>
      </c>
      <c r="X102" s="5">
        <f t="shared" si="139"/>
        <v>534</v>
      </c>
      <c r="Y102" s="5">
        <f t="shared" si="140"/>
        <v>623</v>
      </c>
      <c r="Z102" s="5">
        <f t="shared" si="141"/>
        <v>712</v>
      </c>
      <c r="AA102" s="5">
        <f t="shared" si="142"/>
        <v>801</v>
      </c>
      <c r="AC102" s="5">
        <f t="shared" si="143"/>
        <v>44.5</v>
      </c>
      <c r="AD102" s="5">
        <f t="shared" si="144"/>
        <v>29.666666666666668</v>
      </c>
      <c r="AE102" s="5">
        <f t="shared" si="145"/>
        <v>22.25</v>
      </c>
      <c r="AF102" s="5">
        <f t="shared" si="146"/>
        <v>17.8</v>
      </c>
      <c r="AG102" s="5">
        <f t="shared" si="147"/>
        <v>14.833333333333334</v>
      </c>
      <c r="AH102" s="5">
        <f t="shared" si="148"/>
        <v>12.714285714285714</v>
      </c>
      <c r="AI102" s="5">
        <f t="shared" si="149"/>
        <v>11.125</v>
      </c>
      <c r="AJ102" s="5">
        <f t="shared" si="150"/>
        <v>9.8888888888888893</v>
      </c>
      <c r="AL102" s="5">
        <f t="shared" si="151"/>
        <v>1.1235955056179775E-2</v>
      </c>
      <c r="AM102" s="5">
        <f t="shared" si="152"/>
        <v>2.247191011235955E-2</v>
      </c>
      <c r="AN102" s="5">
        <f t="shared" si="153"/>
        <v>3.3707865168539325E-2</v>
      </c>
      <c r="AO102" s="5">
        <f t="shared" si="154"/>
        <v>4.49438202247191E-2</v>
      </c>
      <c r="AP102" s="5">
        <f t="shared" si="155"/>
        <v>5.6179775280898875E-2</v>
      </c>
      <c r="AQ102" s="5">
        <f t="shared" si="156"/>
        <v>6.741573033707865E-2</v>
      </c>
      <c r="AR102" s="5">
        <f t="shared" si="157"/>
        <v>7.8651685393258425E-2</v>
      </c>
      <c r="AS102" s="5">
        <f t="shared" si="158"/>
        <v>8.98876404494382E-2</v>
      </c>
      <c r="AT102" s="5">
        <f t="shared" si="159"/>
        <v>0.10112359550561797</v>
      </c>
      <c r="AV102" s="5">
        <f t="shared" si="160"/>
        <v>279.60174616949161</v>
      </c>
      <c r="AW102" s="5">
        <f t="shared" si="161"/>
        <v>144.00502499874065</v>
      </c>
      <c r="AX102" s="5">
        <f t="shared" si="162"/>
        <v>28.329579870357371</v>
      </c>
      <c r="AY102" s="5">
        <f t="shared" si="163"/>
        <v>55.005024998740637</v>
      </c>
      <c r="AZ102" s="5">
        <f t="shared" si="164"/>
        <v>3.5298793860559473E-2</v>
      </c>
      <c r="BA102" s="5">
        <f t="shared" si="165"/>
        <v>1.8180157176965112E-2</v>
      </c>
    </row>
    <row r="103" spans="1:53">
      <c r="A103" s="12">
        <v>97</v>
      </c>
      <c r="I103" s="12">
        <v>97</v>
      </c>
      <c r="K103">
        <f t="shared" si="126"/>
        <v>9409</v>
      </c>
      <c r="L103">
        <f t="shared" si="127"/>
        <v>912673</v>
      </c>
      <c r="M103">
        <f t="shared" si="128"/>
        <v>88529281</v>
      </c>
      <c r="N103">
        <f t="shared" si="129"/>
        <v>8587340257</v>
      </c>
      <c r="O103">
        <f t="shared" si="130"/>
        <v>832972004929</v>
      </c>
      <c r="P103">
        <f t="shared" si="131"/>
        <v>80798284478113</v>
      </c>
      <c r="Q103">
        <f t="shared" si="132"/>
        <v>7837433594376961</v>
      </c>
      <c r="R103">
        <f t="shared" si="133"/>
        <v>7.6023105865456525E+17</v>
      </c>
      <c r="S103">
        <f t="shared" si="134"/>
        <v>7.3742412689492828E+19</v>
      </c>
      <c r="T103">
        <f t="shared" si="135"/>
        <v>194</v>
      </c>
      <c r="U103">
        <f t="shared" si="136"/>
        <v>291</v>
      </c>
      <c r="V103">
        <f t="shared" si="137"/>
        <v>388</v>
      </c>
      <c r="W103">
        <f t="shared" si="138"/>
        <v>485</v>
      </c>
      <c r="X103">
        <f t="shared" si="139"/>
        <v>582</v>
      </c>
      <c r="Y103">
        <f t="shared" si="140"/>
        <v>679</v>
      </c>
      <c r="Z103">
        <f t="shared" si="141"/>
        <v>776</v>
      </c>
      <c r="AA103">
        <f t="shared" si="142"/>
        <v>873</v>
      </c>
      <c r="AC103">
        <f t="shared" si="143"/>
        <v>48.5</v>
      </c>
      <c r="AD103">
        <f t="shared" si="144"/>
        <v>32.333333333333336</v>
      </c>
      <c r="AE103">
        <f t="shared" si="145"/>
        <v>24.25</v>
      </c>
      <c r="AF103">
        <f t="shared" si="146"/>
        <v>19.399999999999999</v>
      </c>
      <c r="AG103">
        <f t="shared" si="147"/>
        <v>16.166666666666668</v>
      </c>
      <c r="AH103">
        <f t="shared" si="148"/>
        <v>13.857142857142858</v>
      </c>
      <c r="AI103">
        <f t="shared" si="149"/>
        <v>12.125</v>
      </c>
      <c r="AJ103">
        <f t="shared" si="150"/>
        <v>10.777777777777779</v>
      </c>
      <c r="AL103">
        <f t="shared" si="151"/>
        <v>1.0309278350515464E-2</v>
      </c>
      <c r="AM103">
        <f t="shared" si="152"/>
        <v>2.0618556701030927E-2</v>
      </c>
      <c r="AN103">
        <f t="shared" si="153"/>
        <v>3.0927835051546393E-2</v>
      </c>
      <c r="AO103">
        <f t="shared" si="154"/>
        <v>4.1237113402061855E-2</v>
      </c>
      <c r="AP103">
        <f t="shared" si="155"/>
        <v>5.1546391752577317E-2</v>
      </c>
      <c r="AQ103">
        <f t="shared" si="156"/>
        <v>6.1855670103092786E-2</v>
      </c>
      <c r="AR103">
        <f t="shared" si="157"/>
        <v>7.2164948453608241E-2</v>
      </c>
      <c r="AS103">
        <f t="shared" si="158"/>
        <v>8.247422680412371E-2</v>
      </c>
      <c r="AT103">
        <f t="shared" si="159"/>
        <v>9.2783505154639179E-2</v>
      </c>
      <c r="AV103">
        <f t="shared" si="160"/>
        <v>304.73448739820992</v>
      </c>
      <c r="AW103">
        <f t="shared" si="161"/>
        <v>156.9492969087398</v>
      </c>
      <c r="AX103">
        <f t="shared" si="162"/>
        <v>30.876058959827695</v>
      </c>
      <c r="AY103">
        <f t="shared" si="163"/>
        <v>59.949296908739797</v>
      </c>
      <c r="AZ103">
        <f t="shared" si="164"/>
        <v>3.2387553129791684E-2</v>
      </c>
      <c r="BA103">
        <f t="shared" si="165"/>
        <v>1.6680762770617474E-2</v>
      </c>
    </row>
    <row r="104" spans="1:53">
      <c r="K104">
        <f t="shared" ref="K104:K121" si="166" xml:space="preserve"> I104 * I104</f>
        <v>0</v>
      </c>
      <c r="L104">
        <f t="shared" ref="L104:L121" si="167" xml:space="preserve"> I104 * I104 * I104</f>
        <v>0</v>
      </c>
      <c r="M104">
        <f t="shared" ref="M104:M121" si="168" xml:space="preserve"> I104 * I104 * I104 * I104</f>
        <v>0</v>
      </c>
      <c r="N104">
        <f t="shared" ref="N104:N121" si="169" xml:space="preserve"> I104 * I104 * I104 * I104 * I104</f>
        <v>0</v>
      </c>
      <c r="O104">
        <f t="shared" ref="O104:O121" si="170" xml:space="preserve"> I104 * I104 * I104 * I104 * I104 * I104</f>
        <v>0</v>
      </c>
      <c r="P104">
        <f t="shared" ref="P104:P121" si="171" xml:space="preserve"> I104 * I104 * I104 * I104 * I104 * I104 * I104</f>
        <v>0</v>
      </c>
      <c r="Q104">
        <f t="shared" ref="Q104:Q121" si="172" xml:space="preserve"> I104 * I104 * I104 * I104 * I104 * I104 * I104 * I104</f>
        <v>0</v>
      </c>
      <c r="R104">
        <f t="shared" ref="R104:R121" si="173" xml:space="preserve"> I104 * I104 * I104 * I104 * I104 * I104 * I104 * I104 * I104</f>
        <v>0</v>
      </c>
      <c r="S104">
        <f t="shared" ref="S104:S121" si="174" xml:space="preserve"> I104 * I104 * I104 * I104 * I104 * I104 * I104 * I104 * I104 * I104</f>
        <v>0</v>
      </c>
      <c r="T104">
        <f t="shared" ref="T104:T121" si="175" xml:space="preserve"> 2 * I104</f>
        <v>0</v>
      </c>
      <c r="U104">
        <f t="shared" ref="U104:U121" si="176" xml:space="preserve"> 3 * I104</f>
        <v>0</v>
      </c>
      <c r="V104">
        <f t="shared" ref="V104:V121" si="177" xml:space="preserve"> 4 * I104</f>
        <v>0</v>
      </c>
      <c r="W104">
        <f t="shared" ref="W104:W121" si="178" xml:space="preserve"> 5 * I104</f>
        <v>0</v>
      </c>
      <c r="X104">
        <f t="shared" ref="X104:X121" si="179" xml:space="preserve"> 6 * I104</f>
        <v>0</v>
      </c>
      <c r="Y104">
        <f t="shared" ref="Y104:Y121" si="180" xml:space="preserve"> 7 * I104</f>
        <v>0</v>
      </c>
      <c r="Z104">
        <f t="shared" ref="Z104:Z121" si="181" xml:space="preserve"> 8 * I104</f>
        <v>0</v>
      </c>
      <c r="AA104">
        <f t="shared" ref="AA104:AA121" si="182" xml:space="preserve"> 9 * I104</f>
        <v>0</v>
      </c>
      <c r="AC104">
        <f t="shared" ref="AC104:AC121" si="183" xml:space="preserve"> I104 / 2</f>
        <v>0</v>
      </c>
      <c r="AD104">
        <f t="shared" ref="AD104:AD121" si="184" xml:space="preserve"> I104 / 3</f>
        <v>0</v>
      </c>
      <c r="AE104">
        <f t="shared" ref="AE104:AE121" si="185" xml:space="preserve"> I104 / 4</f>
        <v>0</v>
      </c>
      <c r="AF104">
        <f t="shared" ref="AF104:AF121" si="186" xml:space="preserve"> I104 / 5</f>
        <v>0</v>
      </c>
      <c r="AG104">
        <f t="shared" ref="AG104:AG121" si="187" xml:space="preserve"> I104 / 6</f>
        <v>0</v>
      </c>
      <c r="AH104">
        <f t="shared" ref="AH104:AH121" si="188" xml:space="preserve"> I104 / 7</f>
        <v>0</v>
      </c>
      <c r="AI104">
        <f t="shared" ref="AI104:AI121" si="189" xml:space="preserve"> I104 / 8</f>
        <v>0</v>
      </c>
      <c r="AJ104">
        <f t="shared" ref="AJ104:AJ121" si="190" xml:space="preserve"> I104 / 9</f>
        <v>0</v>
      </c>
      <c r="AL104" t="e">
        <f t="shared" ref="AL104:AL121" si="191" xml:space="preserve"> 1 / I104</f>
        <v>#DIV/0!</v>
      </c>
      <c r="AM104" t="e">
        <f t="shared" ref="AM104:AM121" si="192" xml:space="preserve"> 2 / I104</f>
        <v>#DIV/0!</v>
      </c>
      <c r="AN104" t="e">
        <f t="shared" ref="AN104:AN121" si="193" xml:space="preserve"> 3 / I104</f>
        <v>#DIV/0!</v>
      </c>
      <c r="AO104" t="e">
        <f t="shared" ref="AO104:AO121" si="194" xml:space="preserve"> 4 / I104</f>
        <v>#DIV/0!</v>
      </c>
      <c r="AP104" t="e">
        <f t="shared" ref="AP104:AP121" si="195" xml:space="preserve"> 5 / I104</f>
        <v>#DIV/0!</v>
      </c>
      <c r="AQ104" t="e">
        <f t="shared" ref="AQ104:AQ121" si="196" xml:space="preserve"> 6 / I104</f>
        <v>#DIV/0!</v>
      </c>
      <c r="AR104" t="e">
        <f t="shared" ref="AR104:AR121" si="197" xml:space="preserve"> 7 / I104</f>
        <v>#DIV/0!</v>
      </c>
      <c r="AS104" t="e">
        <f t="shared" ref="AS104:AS121" si="198" xml:space="preserve"> 8 / I104</f>
        <v>#DIV/0!</v>
      </c>
      <c r="AT104" t="e">
        <f t="shared" ref="AT104:AT121" si="199" xml:space="preserve"> 9 / I104</f>
        <v>#DIV/0!</v>
      </c>
      <c r="AV104">
        <f t="shared" ref="AV104:AV121" si="200" xml:space="preserve"> I104*PI()</f>
        <v>0</v>
      </c>
      <c r="AW104">
        <f t="shared" ref="AW104:AW121" si="201" xml:space="preserve"> I104 * ((1+SQRT(5))/2)</f>
        <v>0</v>
      </c>
      <c r="AX104">
        <f t="shared" ref="AX104:AX121" si="202" xml:space="preserve"> I104 / PI()</f>
        <v>0</v>
      </c>
      <c r="AY104">
        <f t="shared" ref="AY104:AY121" si="203" xml:space="preserve"> I104 / ((1+SQRT(5))/2)</f>
        <v>0</v>
      </c>
      <c r="AZ104" t="e">
        <f t="shared" ref="AZ104:AZ121" si="204" xml:space="preserve"> PI() / I104</f>
        <v>#DIV/0!</v>
      </c>
      <c r="BA104" t="e">
        <f t="shared" ref="BA104:BA121" si="205" xml:space="preserve">  ((1+SQRT(5))/2) / I104</f>
        <v>#DIV/0!</v>
      </c>
    </row>
    <row r="105" spans="1:53">
      <c r="A105" s="12">
        <v>360</v>
      </c>
      <c r="B105" t="s">
        <v>149</v>
      </c>
      <c r="D105" t="s">
        <v>150</v>
      </c>
      <c r="I105" s="12">
        <v>360</v>
      </c>
      <c r="K105">
        <f t="shared" si="166"/>
        <v>129600</v>
      </c>
      <c r="L105">
        <f t="shared" si="167"/>
        <v>46656000</v>
      </c>
      <c r="M105">
        <f t="shared" si="168"/>
        <v>16796160000</v>
      </c>
      <c r="N105">
        <f t="shared" si="169"/>
        <v>6046617600000</v>
      </c>
      <c r="O105">
        <f t="shared" si="170"/>
        <v>2176782336000000</v>
      </c>
      <c r="P105">
        <f t="shared" si="171"/>
        <v>7.8364164096E+17</v>
      </c>
      <c r="Q105">
        <f t="shared" si="172"/>
        <v>2.821109907456E+20</v>
      </c>
      <c r="R105">
        <f t="shared" si="173"/>
        <v>1.01559956668416E+23</v>
      </c>
      <c r="S105">
        <f t="shared" si="174"/>
        <v>3.6561584400629759E+25</v>
      </c>
      <c r="T105">
        <f t="shared" si="175"/>
        <v>720</v>
      </c>
      <c r="U105">
        <f t="shared" si="176"/>
        <v>1080</v>
      </c>
      <c r="V105">
        <f t="shared" si="177"/>
        <v>1440</v>
      </c>
      <c r="W105">
        <f t="shared" si="178"/>
        <v>1800</v>
      </c>
      <c r="X105">
        <f t="shared" si="179"/>
        <v>2160</v>
      </c>
      <c r="Y105">
        <f t="shared" si="180"/>
        <v>2520</v>
      </c>
      <c r="Z105">
        <f t="shared" si="181"/>
        <v>2880</v>
      </c>
      <c r="AA105">
        <f t="shared" si="182"/>
        <v>3240</v>
      </c>
      <c r="AC105">
        <f t="shared" si="183"/>
        <v>180</v>
      </c>
      <c r="AD105">
        <f t="shared" si="184"/>
        <v>120</v>
      </c>
      <c r="AE105">
        <f t="shared" si="185"/>
        <v>90</v>
      </c>
      <c r="AF105">
        <f t="shared" si="186"/>
        <v>72</v>
      </c>
      <c r="AG105">
        <f t="shared" si="187"/>
        <v>60</v>
      </c>
      <c r="AH105">
        <f t="shared" si="188"/>
        <v>51.428571428571431</v>
      </c>
      <c r="AI105">
        <f t="shared" si="189"/>
        <v>45</v>
      </c>
      <c r="AJ105">
        <f t="shared" si="190"/>
        <v>40</v>
      </c>
      <c r="AL105">
        <f t="shared" si="191"/>
        <v>2.7777777777777779E-3</v>
      </c>
      <c r="AM105">
        <f t="shared" si="192"/>
        <v>5.5555555555555558E-3</v>
      </c>
      <c r="AN105">
        <f t="shared" si="193"/>
        <v>8.3333333333333332E-3</v>
      </c>
      <c r="AO105">
        <f t="shared" si="194"/>
        <v>1.1111111111111112E-2</v>
      </c>
      <c r="AP105">
        <f t="shared" si="195"/>
        <v>1.3888888888888888E-2</v>
      </c>
      <c r="AQ105">
        <f t="shared" si="196"/>
        <v>1.6666666666666666E-2</v>
      </c>
      <c r="AR105">
        <f t="shared" si="197"/>
        <v>1.9444444444444445E-2</v>
      </c>
      <c r="AS105">
        <f t="shared" si="198"/>
        <v>2.2222222222222223E-2</v>
      </c>
      <c r="AT105">
        <f t="shared" si="199"/>
        <v>2.5000000000000001E-2</v>
      </c>
      <c r="AV105">
        <f t="shared" si="200"/>
        <v>1130.9733552923256</v>
      </c>
      <c r="AW105">
        <f t="shared" si="201"/>
        <v>582.49223594996215</v>
      </c>
      <c r="AX105">
        <f t="shared" si="202"/>
        <v>114.59155902616465</v>
      </c>
      <c r="AY105">
        <f t="shared" si="203"/>
        <v>222.49223594996215</v>
      </c>
      <c r="AZ105">
        <f t="shared" si="204"/>
        <v>8.7266462599716477E-3</v>
      </c>
      <c r="BA105">
        <f t="shared" si="205"/>
        <v>4.4945388576385966E-3</v>
      </c>
    </row>
    <row r="106" spans="1:53">
      <c r="K106">
        <f t="shared" si="166"/>
        <v>0</v>
      </c>
      <c r="L106">
        <f t="shared" si="167"/>
        <v>0</v>
      </c>
      <c r="M106">
        <f t="shared" si="168"/>
        <v>0</v>
      </c>
      <c r="N106">
        <f t="shared" si="169"/>
        <v>0</v>
      </c>
      <c r="O106">
        <f t="shared" si="170"/>
        <v>0</v>
      </c>
      <c r="P106">
        <f t="shared" si="171"/>
        <v>0</v>
      </c>
      <c r="Q106">
        <f t="shared" si="172"/>
        <v>0</v>
      </c>
      <c r="R106">
        <f t="shared" si="173"/>
        <v>0</v>
      </c>
      <c r="S106">
        <f t="shared" si="174"/>
        <v>0</v>
      </c>
      <c r="T106">
        <f t="shared" si="175"/>
        <v>0</v>
      </c>
      <c r="U106">
        <f t="shared" si="176"/>
        <v>0</v>
      </c>
      <c r="V106">
        <f t="shared" si="177"/>
        <v>0</v>
      </c>
      <c r="W106">
        <f t="shared" si="178"/>
        <v>0</v>
      </c>
      <c r="X106">
        <f t="shared" si="179"/>
        <v>0</v>
      </c>
      <c r="Y106">
        <f t="shared" si="180"/>
        <v>0</v>
      </c>
      <c r="Z106">
        <f t="shared" si="181"/>
        <v>0</v>
      </c>
      <c r="AA106">
        <f t="shared" si="182"/>
        <v>0</v>
      </c>
      <c r="AC106">
        <f t="shared" si="183"/>
        <v>0</v>
      </c>
      <c r="AD106">
        <f t="shared" si="184"/>
        <v>0</v>
      </c>
      <c r="AE106">
        <f t="shared" si="185"/>
        <v>0</v>
      </c>
      <c r="AF106">
        <f t="shared" si="186"/>
        <v>0</v>
      </c>
      <c r="AG106">
        <f t="shared" si="187"/>
        <v>0</v>
      </c>
      <c r="AH106">
        <f t="shared" si="188"/>
        <v>0</v>
      </c>
      <c r="AI106">
        <f t="shared" si="189"/>
        <v>0</v>
      </c>
      <c r="AJ106">
        <f t="shared" si="190"/>
        <v>0</v>
      </c>
      <c r="AL106" t="e">
        <f t="shared" si="191"/>
        <v>#DIV/0!</v>
      </c>
      <c r="AM106" t="e">
        <f t="shared" si="192"/>
        <v>#DIV/0!</v>
      </c>
      <c r="AN106" t="e">
        <f t="shared" si="193"/>
        <v>#DIV/0!</v>
      </c>
      <c r="AO106" t="e">
        <f t="shared" si="194"/>
        <v>#DIV/0!</v>
      </c>
      <c r="AP106" t="e">
        <f t="shared" si="195"/>
        <v>#DIV/0!</v>
      </c>
      <c r="AQ106" t="e">
        <f t="shared" si="196"/>
        <v>#DIV/0!</v>
      </c>
      <c r="AR106" t="e">
        <f t="shared" si="197"/>
        <v>#DIV/0!</v>
      </c>
      <c r="AS106" t="e">
        <f t="shared" si="198"/>
        <v>#DIV/0!</v>
      </c>
      <c r="AT106" t="e">
        <f t="shared" si="199"/>
        <v>#DIV/0!</v>
      </c>
      <c r="AV106">
        <f t="shared" si="200"/>
        <v>0</v>
      </c>
      <c r="AW106">
        <f t="shared" si="201"/>
        <v>0</v>
      </c>
      <c r="AX106">
        <f t="shared" si="202"/>
        <v>0</v>
      </c>
      <c r="AY106">
        <f t="shared" si="203"/>
        <v>0</v>
      </c>
      <c r="AZ106" t="e">
        <f t="shared" si="204"/>
        <v>#DIV/0!</v>
      </c>
      <c r="BA106" t="e">
        <f t="shared" si="205"/>
        <v>#DIV/0!</v>
      </c>
    </row>
    <row r="107" spans="1:53">
      <c r="K107">
        <f t="shared" si="166"/>
        <v>0</v>
      </c>
      <c r="L107">
        <f t="shared" si="167"/>
        <v>0</v>
      </c>
      <c r="M107">
        <f t="shared" si="168"/>
        <v>0</v>
      </c>
      <c r="N107">
        <f t="shared" si="169"/>
        <v>0</v>
      </c>
      <c r="O107">
        <f t="shared" si="170"/>
        <v>0</v>
      </c>
      <c r="P107">
        <f t="shared" si="171"/>
        <v>0</v>
      </c>
      <c r="Q107">
        <f t="shared" si="172"/>
        <v>0</v>
      </c>
      <c r="R107">
        <f t="shared" si="173"/>
        <v>0</v>
      </c>
      <c r="S107">
        <f t="shared" si="174"/>
        <v>0</v>
      </c>
      <c r="T107">
        <f t="shared" si="175"/>
        <v>0</v>
      </c>
      <c r="U107">
        <f t="shared" si="176"/>
        <v>0</v>
      </c>
      <c r="V107">
        <f t="shared" si="177"/>
        <v>0</v>
      </c>
      <c r="W107">
        <f t="shared" si="178"/>
        <v>0</v>
      </c>
      <c r="X107">
        <f t="shared" si="179"/>
        <v>0</v>
      </c>
      <c r="Y107">
        <f t="shared" si="180"/>
        <v>0</v>
      </c>
      <c r="Z107">
        <f t="shared" si="181"/>
        <v>0</v>
      </c>
      <c r="AA107">
        <f t="shared" si="182"/>
        <v>0</v>
      </c>
      <c r="AC107">
        <f t="shared" si="183"/>
        <v>0</v>
      </c>
      <c r="AD107">
        <f t="shared" si="184"/>
        <v>0</v>
      </c>
      <c r="AE107">
        <f t="shared" si="185"/>
        <v>0</v>
      </c>
      <c r="AF107">
        <f t="shared" si="186"/>
        <v>0</v>
      </c>
      <c r="AG107">
        <f t="shared" si="187"/>
        <v>0</v>
      </c>
      <c r="AH107">
        <f t="shared" si="188"/>
        <v>0</v>
      </c>
      <c r="AI107">
        <f t="shared" si="189"/>
        <v>0</v>
      </c>
      <c r="AJ107">
        <f t="shared" si="190"/>
        <v>0</v>
      </c>
      <c r="AL107" t="e">
        <f t="shared" si="191"/>
        <v>#DIV/0!</v>
      </c>
      <c r="AM107" t="e">
        <f t="shared" si="192"/>
        <v>#DIV/0!</v>
      </c>
      <c r="AN107" t="e">
        <f t="shared" si="193"/>
        <v>#DIV/0!</v>
      </c>
      <c r="AO107" t="e">
        <f t="shared" si="194"/>
        <v>#DIV/0!</v>
      </c>
      <c r="AP107" t="e">
        <f t="shared" si="195"/>
        <v>#DIV/0!</v>
      </c>
      <c r="AQ107" t="e">
        <f t="shared" si="196"/>
        <v>#DIV/0!</v>
      </c>
      <c r="AR107" t="e">
        <f t="shared" si="197"/>
        <v>#DIV/0!</v>
      </c>
      <c r="AS107" t="e">
        <f t="shared" si="198"/>
        <v>#DIV/0!</v>
      </c>
      <c r="AT107" t="e">
        <f t="shared" si="199"/>
        <v>#DIV/0!</v>
      </c>
      <c r="AV107">
        <f t="shared" si="200"/>
        <v>0</v>
      </c>
      <c r="AW107">
        <f t="shared" si="201"/>
        <v>0</v>
      </c>
      <c r="AX107">
        <f t="shared" si="202"/>
        <v>0</v>
      </c>
      <c r="AY107">
        <f t="shared" si="203"/>
        <v>0</v>
      </c>
      <c r="AZ107" t="e">
        <f t="shared" si="204"/>
        <v>#DIV/0!</v>
      </c>
      <c r="BA107" t="e">
        <f t="shared" si="205"/>
        <v>#DIV/0!</v>
      </c>
    </row>
    <row r="108" spans="1:53">
      <c r="K108">
        <f t="shared" si="166"/>
        <v>0</v>
      </c>
      <c r="L108">
        <f t="shared" si="167"/>
        <v>0</v>
      </c>
      <c r="M108">
        <f t="shared" si="168"/>
        <v>0</v>
      </c>
      <c r="N108">
        <f t="shared" si="169"/>
        <v>0</v>
      </c>
      <c r="O108">
        <f t="shared" si="170"/>
        <v>0</v>
      </c>
      <c r="P108">
        <f t="shared" si="171"/>
        <v>0</v>
      </c>
      <c r="Q108">
        <f t="shared" si="172"/>
        <v>0</v>
      </c>
      <c r="R108">
        <f t="shared" si="173"/>
        <v>0</v>
      </c>
      <c r="S108">
        <f t="shared" si="174"/>
        <v>0</v>
      </c>
      <c r="T108">
        <f t="shared" si="175"/>
        <v>0</v>
      </c>
      <c r="U108">
        <f t="shared" si="176"/>
        <v>0</v>
      </c>
      <c r="V108">
        <f t="shared" si="177"/>
        <v>0</v>
      </c>
      <c r="W108">
        <f t="shared" si="178"/>
        <v>0</v>
      </c>
      <c r="X108">
        <f t="shared" si="179"/>
        <v>0</v>
      </c>
      <c r="Y108">
        <f t="shared" si="180"/>
        <v>0</v>
      </c>
      <c r="Z108">
        <f t="shared" si="181"/>
        <v>0</v>
      </c>
      <c r="AA108">
        <f t="shared" si="182"/>
        <v>0</v>
      </c>
      <c r="AC108">
        <f t="shared" si="183"/>
        <v>0</v>
      </c>
      <c r="AD108">
        <f t="shared" si="184"/>
        <v>0</v>
      </c>
      <c r="AE108">
        <f t="shared" si="185"/>
        <v>0</v>
      </c>
      <c r="AF108">
        <f t="shared" si="186"/>
        <v>0</v>
      </c>
      <c r="AG108">
        <f t="shared" si="187"/>
        <v>0</v>
      </c>
      <c r="AH108">
        <f t="shared" si="188"/>
        <v>0</v>
      </c>
      <c r="AI108">
        <f t="shared" si="189"/>
        <v>0</v>
      </c>
      <c r="AJ108">
        <f t="shared" si="190"/>
        <v>0</v>
      </c>
      <c r="AL108" t="e">
        <f t="shared" si="191"/>
        <v>#DIV/0!</v>
      </c>
      <c r="AM108" t="e">
        <f t="shared" si="192"/>
        <v>#DIV/0!</v>
      </c>
      <c r="AN108" t="e">
        <f t="shared" si="193"/>
        <v>#DIV/0!</v>
      </c>
      <c r="AO108" t="e">
        <f t="shared" si="194"/>
        <v>#DIV/0!</v>
      </c>
      <c r="AP108" t="e">
        <f t="shared" si="195"/>
        <v>#DIV/0!</v>
      </c>
      <c r="AQ108" t="e">
        <f t="shared" si="196"/>
        <v>#DIV/0!</v>
      </c>
      <c r="AR108" t="e">
        <f t="shared" si="197"/>
        <v>#DIV/0!</v>
      </c>
      <c r="AS108" t="e">
        <f t="shared" si="198"/>
        <v>#DIV/0!</v>
      </c>
      <c r="AT108" t="e">
        <f t="shared" si="199"/>
        <v>#DIV/0!</v>
      </c>
      <c r="AV108">
        <f t="shared" si="200"/>
        <v>0</v>
      </c>
      <c r="AW108">
        <f t="shared" si="201"/>
        <v>0</v>
      </c>
      <c r="AX108">
        <f t="shared" si="202"/>
        <v>0</v>
      </c>
      <c r="AY108">
        <f t="shared" si="203"/>
        <v>0</v>
      </c>
      <c r="AZ108" t="e">
        <f t="shared" si="204"/>
        <v>#DIV/0!</v>
      </c>
      <c r="BA108" t="e">
        <f t="shared" si="205"/>
        <v>#DIV/0!</v>
      </c>
    </row>
    <row r="109" spans="1:53">
      <c r="A109" s="12">
        <f xml:space="preserve"> PI() /6</f>
        <v>0.52359877559829882</v>
      </c>
      <c r="B109" t="s">
        <v>56</v>
      </c>
      <c r="C109">
        <v>0.52300000000000002</v>
      </c>
      <c r="I109" s="12">
        <f xml:space="preserve"> PI() /6</f>
        <v>0.52359877559829882</v>
      </c>
      <c r="K109">
        <f t="shared" si="166"/>
        <v>0.27415567780803768</v>
      </c>
      <c r="L109">
        <f t="shared" si="167"/>
        <v>0.14354757722361022</v>
      </c>
      <c r="M109">
        <f t="shared" si="168"/>
        <v>7.5161335674384558E-2</v>
      </c>
      <c r="N109">
        <f t="shared" si="169"/>
        <v>3.9354383331440493E-2</v>
      </c>
      <c r="O109">
        <f t="shared" si="170"/>
        <v>2.0605906926768343E-2</v>
      </c>
      <c r="P109">
        <f t="shared" si="171"/>
        <v>1.0789227636948409E-2</v>
      </c>
      <c r="Q109">
        <f t="shared" si="172"/>
        <v>5.649226380357514E-3</v>
      </c>
      <c r="R109">
        <f t="shared" si="173"/>
        <v>2.9579280158328037E-3</v>
      </c>
      <c r="S109">
        <f t="shared" si="174"/>
        <v>1.5487674873979613E-3</v>
      </c>
      <c r="T109">
        <f t="shared" si="175"/>
        <v>1.0471975511965976</v>
      </c>
      <c r="U109">
        <f t="shared" si="176"/>
        <v>1.5707963267948966</v>
      </c>
      <c r="V109">
        <f t="shared" si="177"/>
        <v>2.0943951023931953</v>
      </c>
      <c r="W109">
        <f t="shared" si="178"/>
        <v>2.617993877991494</v>
      </c>
      <c r="X109">
        <f t="shared" si="179"/>
        <v>3.1415926535897931</v>
      </c>
      <c r="Y109">
        <f t="shared" si="180"/>
        <v>3.6651914291880918</v>
      </c>
      <c r="Z109">
        <f t="shared" si="181"/>
        <v>4.1887902047863905</v>
      </c>
      <c r="AA109">
        <f t="shared" si="182"/>
        <v>4.7123889803846897</v>
      </c>
      <c r="AC109">
        <f t="shared" si="183"/>
        <v>0.26179938779914941</v>
      </c>
      <c r="AD109">
        <f t="shared" si="184"/>
        <v>0.17453292519943295</v>
      </c>
      <c r="AE109">
        <f t="shared" si="185"/>
        <v>0.1308996938995747</v>
      </c>
      <c r="AF109">
        <f t="shared" si="186"/>
        <v>0.10471975511965977</v>
      </c>
      <c r="AG109">
        <f t="shared" si="187"/>
        <v>8.7266462599716474E-2</v>
      </c>
      <c r="AH109">
        <f t="shared" si="188"/>
        <v>7.4799825085471255E-2</v>
      </c>
      <c r="AI109">
        <f t="shared" si="189"/>
        <v>6.5449846949787352E-2</v>
      </c>
      <c r="AJ109">
        <f t="shared" si="190"/>
        <v>5.8177641733144311E-2</v>
      </c>
      <c r="AL109">
        <f t="shared" si="191"/>
        <v>1.9098593171027443</v>
      </c>
      <c r="AM109">
        <f t="shared" si="192"/>
        <v>3.8197186342054885</v>
      </c>
      <c r="AN109">
        <f t="shared" si="193"/>
        <v>5.729577951308233</v>
      </c>
      <c r="AO109">
        <f t="shared" si="194"/>
        <v>7.639437268410977</v>
      </c>
      <c r="AP109">
        <f t="shared" si="195"/>
        <v>9.5492965855137211</v>
      </c>
      <c r="AQ109">
        <f t="shared" si="196"/>
        <v>11.459155902616466</v>
      </c>
      <c r="AR109">
        <f t="shared" si="197"/>
        <v>13.369015219719209</v>
      </c>
      <c r="AS109">
        <f t="shared" si="198"/>
        <v>15.278874536821954</v>
      </c>
      <c r="AT109">
        <f t="shared" si="199"/>
        <v>17.188733853924699</v>
      </c>
      <c r="AV109">
        <f t="shared" si="200"/>
        <v>1.6449340668482262</v>
      </c>
      <c r="AW109">
        <f t="shared" si="201"/>
        <v>0.84720061538587654</v>
      </c>
      <c r="AX109">
        <f t="shared" si="202"/>
        <v>0.16666666666666666</v>
      </c>
      <c r="AY109">
        <f t="shared" si="203"/>
        <v>0.32360183978757773</v>
      </c>
      <c r="AZ109">
        <f t="shared" si="204"/>
        <v>6</v>
      </c>
      <c r="BA109">
        <f t="shared" si="205"/>
        <v>3.0902172888029038</v>
      </c>
    </row>
    <row r="110" spans="1:53">
      <c r="A110" s="12">
        <v>0.52300000000000002</v>
      </c>
      <c r="I110" s="12">
        <v>0.52300000000000002</v>
      </c>
      <c r="K110">
        <f t="shared" si="166"/>
        <v>0.27352900000000002</v>
      </c>
      <c r="L110">
        <f t="shared" si="167"/>
        <v>0.14305566700000003</v>
      </c>
      <c r="M110">
        <f t="shared" si="168"/>
        <v>7.4818113841000011E-2</v>
      </c>
      <c r="N110">
        <f t="shared" si="169"/>
        <v>3.9129873538843007E-2</v>
      </c>
      <c r="O110">
        <f t="shared" si="170"/>
        <v>2.0464923860814895E-2</v>
      </c>
      <c r="P110">
        <f t="shared" si="171"/>
        <v>1.070315517920619E-2</v>
      </c>
      <c r="Q110">
        <f t="shared" si="172"/>
        <v>5.5977501587248383E-3</v>
      </c>
      <c r="R110">
        <f t="shared" si="173"/>
        <v>2.9276233330130905E-3</v>
      </c>
      <c r="S110">
        <f t="shared" si="174"/>
        <v>1.5311470031658463E-3</v>
      </c>
      <c r="T110">
        <f t="shared" si="175"/>
        <v>1.046</v>
      </c>
      <c r="U110">
        <f t="shared" si="176"/>
        <v>1.569</v>
      </c>
      <c r="V110">
        <f t="shared" si="177"/>
        <v>2.0920000000000001</v>
      </c>
      <c r="W110">
        <f t="shared" si="178"/>
        <v>2.6150000000000002</v>
      </c>
      <c r="X110">
        <f t="shared" si="179"/>
        <v>3.1379999999999999</v>
      </c>
      <c r="Y110">
        <f t="shared" si="180"/>
        <v>3.661</v>
      </c>
      <c r="Z110">
        <f t="shared" si="181"/>
        <v>4.1840000000000002</v>
      </c>
      <c r="AA110">
        <f t="shared" si="182"/>
        <v>4.7069999999999999</v>
      </c>
      <c r="AC110">
        <f t="shared" si="183"/>
        <v>0.26150000000000001</v>
      </c>
      <c r="AD110">
        <f t="shared" si="184"/>
        <v>0.17433333333333334</v>
      </c>
      <c r="AE110">
        <f t="shared" si="185"/>
        <v>0.13075000000000001</v>
      </c>
      <c r="AF110">
        <f t="shared" si="186"/>
        <v>0.1046</v>
      </c>
      <c r="AG110">
        <f t="shared" si="187"/>
        <v>8.716666666666667E-2</v>
      </c>
      <c r="AH110">
        <f t="shared" si="188"/>
        <v>7.4714285714285719E-2</v>
      </c>
      <c r="AI110">
        <f t="shared" si="189"/>
        <v>6.5375000000000003E-2</v>
      </c>
      <c r="AJ110">
        <f t="shared" si="190"/>
        <v>5.8111111111111113E-2</v>
      </c>
      <c r="AL110">
        <f t="shared" si="191"/>
        <v>1.9120458891013383</v>
      </c>
      <c r="AM110">
        <f t="shared" si="192"/>
        <v>3.8240917782026767</v>
      </c>
      <c r="AN110">
        <f t="shared" si="193"/>
        <v>5.736137667304015</v>
      </c>
      <c r="AO110">
        <f t="shared" si="194"/>
        <v>7.6481835564053533</v>
      </c>
      <c r="AP110">
        <f t="shared" si="195"/>
        <v>9.5602294455066925</v>
      </c>
      <c r="AQ110">
        <f t="shared" si="196"/>
        <v>11.47227533460803</v>
      </c>
      <c r="AR110">
        <f t="shared" si="197"/>
        <v>13.384321223709369</v>
      </c>
      <c r="AS110">
        <f t="shared" si="198"/>
        <v>15.296367112810707</v>
      </c>
      <c r="AT110">
        <f t="shared" si="199"/>
        <v>17.208413001912046</v>
      </c>
      <c r="AV110">
        <f t="shared" si="200"/>
        <v>1.643052957827462</v>
      </c>
      <c r="AW110">
        <f t="shared" si="201"/>
        <v>0.84623177611619504</v>
      </c>
      <c r="AX110">
        <f t="shared" si="202"/>
        <v>0.16647607047412252</v>
      </c>
      <c r="AY110">
        <f t="shared" si="203"/>
        <v>0.32323177611619502</v>
      </c>
      <c r="AZ110">
        <f t="shared" si="204"/>
        <v>6.006869318527329</v>
      </c>
      <c r="BA110">
        <f t="shared" si="205"/>
        <v>3.0937552366154777</v>
      </c>
    </row>
    <row r="112" spans="1:53" ht="18.75">
      <c r="A112" s="19" t="s">
        <v>184</v>
      </c>
    </row>
    <row r="113" spans="1:53">
      <c r="A113" s="12">
        <v>6371009</v>
      </c>
      <c r="B113" t="s">
        <v>139</v>
      </c>
      <c r="C113" t="s">
        <v>140</v>
      </c>
      <c r="I113" s="12">
        <v>6371009</v>
      </c>
      <c r="K113">
        <f t="shared" si="166"/>
        <v>40589755678081</v>
      </c>
      <c r="L113">
        <f t="shared" si="167"/>
        <v>2.5859769873285516E+20</v>
      </c>
      <c r="M113">
        <f t="shared" si="168"/>
        <v>1.6475282660063089E+27</v>
      </c>
      <c r="N113">
        <f t="shared" si="169"/>
        <v>1.0496417410480589E+34</v>
      </c>
      <c r="O113">
        <f t="shared" si="170"/>
        <v>6.6872769789928524E+40</v>
      </c>
      <c r="P113">
        <f t="shared" si="171"/>
        <v>4.2604701818656271E+47</v>
      </c>
      <c r="Q113">
        <f t="shared" si="172"/>
        <v>2.7143493872897547E+54</v>
      </c>
      <c r="R113">
        <f t="shared" si="173"/>
        <v>1.7293144375567513E+61</v>
      </c>
      <c r="S113">
        <f t="shared" si="174"/>
        <v>1.1017477845504001E+68</v>
      </c>
      <c r="T113">
        <f t="shared" si="175"/>
        <v>12742018</v>
      </c>
      <c r="U113">
        <f t="shared" si="176"/>
        <v>19113027</v>
      </c>
      <c r="V113">
        <f t="shared" si="177"/>
        <v>25484036</v>
      </c>
      <c r="W113">
        <f t="shared" si="178"/>
        <v>31855045</v>
      </c>
      <c r="X113">
        <f t="shared" si="179"/>
        <v>38226054</v>
      </c>
      <c r="Y113">
        <f t="shared" si="180"/>
        <v>44597063</v>
      </c>
      <c r="Z113">
        <f t="shared" si="181"/>
        <v>50968072</v>
      </c>
      <c r="AA113">
        <f t="shared" si="182"/>
        <v>57339081</v>
      </c>
      <c r="AC113">
        <f t="shared" si="183"/>
        <v>3185504.5</v>
      </c>
      <c r="AD113">
        <f t="shared" si="184"/>
        <v>2123669.6666666665</v>
      </c>
      <c r="AE113">
        <f t="shared" si="185"/>
        <v>1592752.25</v>
      </c>
      <c r="AF113">
        <f t="shared" si="186"/>
        <v>1274201.8</v>
      </c>
      <c r="AG113">
        <f t="shared" si="187"/>
        <v>1061834.8333333333</v>
      </c>
      <c r="AH113">
        <f t="shared" si="188"/>
        <v>910144.14285714284</v>
      </c>
      <c r="AI113">
        <f t="shared" si="189"/>
        <v>796376.125</v>
      </c>
      <c r="AJ113">
        <f t="shared" si="190"/>
        <v>707889.88888888888</v>
      </c>
      <c r="AL113">
        <f t="shared" si="191"/>
        <v>1.5696100884490981E-7</v>
      </c>
      <c r="AM113">
        <f t="shared" si="192"/>
        <v>3.1392201768981961E-7</v>
      </c>
      <c r="AN113">
        <f t="shared" si="193"/>
        <v>4.7088302653472942E-7</v>
      </c>
      <c r="AO113">
        <f t="shared" si="194"/>
        <v>6.2784403537963923E-7</v>
      </c>
      <c r="AP113">
        <f t="shared" si="195"/>
        <v>7.8480504422454904E-7</v>
      </c>
      <c r="AQ113">
        <f t="shared" si="196"/>
        <v>9.4176605306945884E-7</v>
      </c>
      <c r="AR113">
        <f t="shared" si="197"/>
        <v>1.0987270619143687E-6</v>
      </c>
      <c r="AS113">
        <f t="shared" si="198"/>
        <v>1.2556880707592785E-6</v>
      </c>
      <c r="AT113">
        <f t="shared" si="199"/>
        <v>1.4126490796041883E-6</v>
      </c>
      <c r="AV113">
        <f t="shared" si="200"/>
        <v>20015115.070354454</v>
      </c>
      <c r="AW113">
        <f t="shared" si="201"/>
        <v>10308509.10463148</v>
      </c>
      <c r="AX113">
        <f t="shared" si="202"/>
        <v>2027955.1496659061</v>
      </c>
      <c r="AY113">
        <f t="shared" si="203"/>
        <v>3937500.1046314789</v>
      </c>
      <c r="AZ113">
        <f t="shared" si="204"/>
        <v>4.9310755228721115E-7</v>
      </c>
      <c r="BA113">
        <f t="shared" si="205"/>
        <v>2.5396824721953695E-7</v>
      </c>
    </row>
    <row r="114" spans="1:53">
      <c r="I114" s="12">
        <v>6371000</v>
      </c>
      <c r="K114">
        <f t="shared" si="166"/>
        <v>40589641000000</v>
      </c>
      <c r="L114">
        <f t="shared" si="167"/>
        <v>2.58596602811E+20</v>
      </c>
      <c r="M114">
        <f t="shared" si="168"/>
        <v>1.6475189565088811E+27</v>
      </c>
      <c r="N114">
        <f t="shared" si="169"/>
        <v>1.0496343271918082E+34</v>
      </c>
      <c r="O114">
        <f t="shared" si="170"/>
        <v>6.6872202985390104E+40</v>
      </c>
      <c r="P114">
        <f t="shared" si="171"/>
        <v>4.2604280521992033E+47</v>
      </c>
      <c r="Q114">
        <f t="shared" si="172"/>
        <v>2.7143187120561126E+54</v>
      </c>
      <c r="R114">
        <f t="shared" si="173"/>
        <v>1.7292924514509493E+61</v>
      </c>
      <c r="S114">
        <f t="shared" si="174"/>
        <v>1.1017322208193999E+68</v>
      </c>
      <c r="T114">
        <f t="shared" si="175"/>
        <v>12742000</v>
      </c>
      <c r="U114">
        <f t="shared" si="176"/>
        <v>19113000</v>
      </c>
      <c r="V114">
        <f t="shared" si="177"/>
        <v>25484000</v>
      </c>
      <c r="W114">
        <f t="shared" si="178"/>
        <v>31855000</v>
      </c>
      <c r="X114">
        <f t="shared" si="179"/>
        <v>38226000</v>
      </c>
      <c r="Y114">
        <f t="shared" si="180"/>
        <v>44597000</v>
      </c>
      <c r="Z114">
        <f t="shared" si="181"/>
        <v>50968000</v>
      </c>
      <c r="AA114">
        <f t="shared" si="182"/>
        <v>57339000</v>
      </c>
      <c r="AC114">
        <f t="shared" si="183"/>
        <v>3185500</v>
      </c>
      <c r="AD114">
        <f t="shared" si="184"/>
        <v>2123666.6666666665</v>
      </c>
      <c r="AE114">
        <f t="shared" si="185"/>
        <v>1592750</v>
      </c>
      <c r="AF114">
        <f t="shared" si="186"/>
        <v>1274200</v>
      </c>
      <c r="AG114">
        <f t="shared" si="187"/>
        <v>1061833.3333333333</v>
      </c>
      <c r="AH114">
        <f t="shared" si="188"/>
        <v>910142.85714285716</v>
      </c>
      <c r="AI114">
        <f t="shared" si="189"/>
        <v>796375</v>
      </c>
      <c r="AJ114">
        <f t="shared" si="190"/>
        <v>707888.88888888888</v>
      </c>
      <c r="AL114">
        <f t="shared" si="191"/>
        <v>1.5696123057604772E-7</v>
      </c>
      <c r="AM114">
        <f t="shared" si="192"/>
        <v>3.1392246115209543E-7</v>
      </c>
      <c r="AN114">
        <f t="shared" si="193"/>
        <v>4.7088369172814313E-7</v>
      </c>
      <c r="AO114">
        <f t="shared" si="194"/>
        <v>6.2784492230419087E-7</v>
      </c>
      <c r="AP114">
        <f t="shared" si="195"/>
        <v>7.8480615288023861E-7</v>
      </c>
      <c r="AQ114">
        <f t="shared" si="196"/>
        <v>9.4176738345628625E-7</v>
      </c>
      <c r="AR114">
        <f t="shared" si="197"/>
        <v>1.098728614032334E-6</v>
      </c>
      <c r="AS114">
        <f t="shared" si="198"/>
        <v>1.2556898446083817E-6</v>
      </c>
      <c r="AT114">
        <f t="shared" si="199"/>
        <v>1.4126510751844295E-6</v>
      </c>
      <c r="AV114">
        <f t="shared" si="200"/>
        <v>20015086.796020571</v>
      </c>
      <c r="AW114">
        <f t="shared" si="201"/>
        <v>10308494.54232558</v>
      </c>
      <c r="AX114">
        <f t="shared" si="202"/>
        <v>2027952.2848769305</v>
      </c>
      <c r="AY114">
        <f t="shared" si="203"/>
        <v>3937494.54232558</v>
      </c>
      <c r="AZ114">
        <f t="shared" si="204"/>
        <v>4.9310824887612509E-7</v>
      </c>
      <c r="BA114">
        <f t="shared" si="205"/>
        <v>2.5396860598805447E-7</v>
      </c>
    </row>
    <row r="115" spans="1:53">
      <c r="A115" s="12">
        <v>6352800</v>
      </c>
      <c r="B115" t="s">
        <v>141</v>
      </c>
      <c r="C115" t="s">
        <v>146</v>
      </c>
      <c r="I115" s="12">
        <v>6352800</v>
      </c>
      <c r="K115">
        <f t="shared" si="166"/>
        <v>40358067840000</v>
      </c>
      <c r="L115">
        <f t="shared" si="167"/>
        <v>2.56386733373952E+20</v>
      </c>
      <c r="M115">
        <f t="shared" si="168"/>
        <v>1.6287736397780424E+27</v>
      </c>
      <c r="N115">
        <f t="shared" si="169"/>
        <v>1.0347273178781947E+34</v>
      </c>
      <c r="O115">
        <f t="shared" si="170"/>
        <v>6.5734157050165958E+40</v>
      </c>
      <c r="P115">
        <f t="shared" si="171"/>
        <v>4.1759595290829427E+47</v>
      </c>
      <c r="Q115">
        <f t="shared" si="172"/>
        <v>2.652903569635812E+54</v>
      </c>
      <c r="R115">
        <f t="shared" si="173"/>
        <v>1.6853365797182387E+61</v>
      </c>
      <c r="S115">
        <f t="shared" si="174"/>
        <v>1.0706606223634028E+68</v>
      </c>
      <c r="T115">
        <f t="shared" si="175"/>
        <v>12705600</v>
      </c>
      <c r="U115">
        <f t="shared" si="176"/>
        <v>19058400</v>
      </c>
      <c r="V115">
        <f t="shared" si="177"/>
        <v>25411200</v>
      </c>
      <c r="W115">
        <f t="shared" si="178"/>
        <v>31764000</v>
      </c>
      <c r="X115">
        <f t="shared" si="179"/>
        <v>38116800</v>
      </c>
      <c r="Y115">
        <f t="shared" si="180"/>
        <v>44469600</v>
      </c>
      <c r="Z115">
        <f t="shared" si="181"/>
        <v>50822400</v>
      </c>
      <c r="AA115">
        <f t="shared" si="182"/>
        <v>57175200</v>
      </c>
      <c r="AC115">
        <f t="shared" si="183"/>
        <v>3176400</v>
      </c>
      <c r="AD115">
        <f t="shared" si="184"/>
        <v>2117600</v>
      </c>
      <c r="AE115">
        <f t="shared" si="185"/>
        <v>1588200</v>
      </c>
      <c r="AF115">
        <f t="shared" si="186"/>
        <v>1270560</v>
      </c>
      <c r="AG115">
        <f t="shared" si="187"/>
        <v>1058800</v>
      </c>
      <c r="AH115">
        <f t="shared" si="188"/>
        <v>907542.85714285716</v>
      </c>
      <c r="AI115">
        <f t="shared" si="189"/>
        <v>794100</v>
      </c>
      <c r="AJ115">
        <f t="shared" si="190"/>
        <v>705866.66666666663</v>
      </c>
      <c r="AL115">
        <f t="shared" si="191"/>
        <v>1.5741090542752803E-7</v>
      </c>
      <c r="AM115">
        <f t="shared" si="192"/>
        <v>3.1482181085505605E-7</v>
      </c>
      <c r="AN115">
        <f t="shared" si="193"/>
        <v>4.7223271628258405E-7</v>
      </c>
      <c r="AO115">
        <f t="shared" si="194"/>
        <v>6.2964362171011211E-7</v>
      </c>
      <c r="AP115">
        <f t="shared" si="195"/>
        <v>7.8705452713764006E-7</v>
      </c>
      <c r="AQ115">
        <f t="shared" si="196"/>
        <v>9.4446543256516811E-7</v>
      </c>
      <c r="AR115">
        <f t="shared" si="197"/>
        <v>1.1018763379926962E-6</v>
      </c>
      <c r="AS115">
        <f t="shared" si="198"/>
        <v>1.2592872434202242E-6</v>
      </c>
      <c r="AT115">
        <f t="shared" si="199"/>
        <v>1.4166981488477523E-6</v>
      </c>
      <c r="AV115">
        <f t="shared" si="200"/>
        <v>19957909.809725236</v>
      </c>
      <c r="AW115">
        <f t="shared" si="201"/>
        <v>10279046.323730333</v>
      </c>
      <c r="AX115">
        <f t="shared" si="202"/>
        <v>2022159.0449483856</v>
      </c>
      <c r="AY115">
        <f t="shared" si="203"/>
        <v>3926246.3237303318</v>
      </c>
      <c r="AZ115">
        <f t="shared" si="204"/>
        <v>4.9452094408603975E-7</v>
      </c>
      <c r="BA115">
        <f t="shared" si="205"/>
        <v>2.5469619518163567E-7</v>
      </c>
    </row>
    <row r="117" spans="1:53" ht="45">
      <c r="A117" s="12">
        <v>6384415</v>
      </c>
      <c r="B117" t="s">
        <v>142</v>
      </c>
      <c r="C117" t="s">
        <v>145</v>
      </c>
      <c r="G117" s="2" t="s">
        <v>151</v>
      </c>
      <c r="I117" s="12">
        <v>6384415</v>
      </c>
      <c r="K117">
        <f t="shared" si="166"/>
        <v>40760754892225</v>
      </c>
      <c r="L117">
        <f t="shared" si="167"/>
        <v>2.6023357494524468E+20</v>
      </c>
      <c r="M117">
        <f t="shared" si="168"/>
        <v>1.6614391393840444E+27</v>
      </c>
      <c r="N117">
        <f t="shared" si="169"/>
        <v>1.0607316963070584E+34</v>
      </c>
      <c r="O117">
        <f t="shared" si="170"/>
        <v>6.7721513528782283E+40</v>
      </c>
      <c r="P117">
        <f t="shared" si="171"/>
        <v>4.3236224679586054E+47</v>
      </c>
      <c r="Q117">
        <f t="shared" si="172"/>
        <v>2.760380013877194E+54</v>
      </c>
      <c r="R117">
        <f t="shared" si="173"/>
        <v>1.7623411566297767E+61</v>
      </c>
      <c r="S117">
        <f t="shared" si="174"/>
        <v>1.1251517315504496E+68</v>
      </c>
      <c r="T117">
        <f t="shared" si="175"/>
        <v>12768830</v>
      </c>
      <c r="U117">
        <f t="shared" si="176"/>
        <v>19153245</v>
      </c>
      <c r="V117">
        <f t="shared" si="177"/>
        <v>25537660</v>
      </c>
      <c r="W117">
        <f t="shared" si="178"/>
        <v>31922075</v>
      </c>
      <c r="X117">
        <f t="shared" si="179"/>
        <v>38306490</v>
      </c>
      <c r="Y117">
        <f t="shared" si="180"/>
        <v>44690905</v>
      </c>
      <c r="Z117">
        <f t="shared" si="181"/>
        <v>51075320</v>
      </c>
      <c r="AA117">
        <f t="shared" si="182"/>
        <v>57459735</v>
      </c>
      <c r="AC117">
        <f t="shared" si="183"/>
        <v>3192207.5</v>
      </c>
      <c r="AD117">
        <f t="shared" si="184"/>
        <v>2128138.3333333335</v>
      </c>
      <c r="AE117">
        <f t="shared" si="185"/>
        <v>1596103.75</v>
      </c>
      <c r="AF117">
        <f t="shared" si="186"/>
        <v>1276883</v>
      </c>
      <c r="AG117">
        <f t="shared" si="187"/>
        <v>1064069.1666666667</v>
      </c>
      <c r="AH117">
        <f t="shared" si="188"/>
        <v>912059.28571428568</v>
      </c>
      <c r="AI117">
        <f t="shared" si="189"/>
        <v>798051.875</v>
      </c>
      <c r="AJ117">
        <f t="shared" si="190"/>
        <v>709379.4444444445</v>
      </c>
      <c r="AL117">
        <f t="shared" si="191"/>
        <v>1.5663142198619608E-7</v>
      </c>
      <c r="AM117">
        <f t="shared" si="192"/>
        <v>3.1326284397239216E-7</v>
      </c>
      <c r="AN117">
        <f t="shared" si="193"/>
        <v>4.6989426595858824E-7</v>
      </c>
      <c r="AO117">
        <f t="shared" si="194"/>
        <v>6.2652568794478432E-7</v>
      </c>
      <c r="AP117">
        <f t="shared" si="195"/>
        <v>7.831571099309804E-7</v>
      </c>
      <c r="AQ117">
        <f t="shared" si="196"/>
        <v>9.3978853191717648E-7</v>
      </c>
      <c r="AR117">
        <f t="shared" si="197"/>
        <v>1.0964199539033726E-6</v>
      </c>
      <c r="AS117">
        <f t="shared" si="198"/>
        <v>1.2530513758895686E-6</v>
      </c>
      <c r="AT117">
        <f t="shared" si="199"/>
        <v>1.4096827978757647E-6</v>
      </c>
      <c r="AV117">
        <f t="shared" si="200"/>
        <v>20057231.261468478</v>
      </c>
      <c r="AW117">
        <f t="shared" si="201"/>
        <v>10330200.468284661</v>
      </c>
      <c r="AX117">
        <f t="shared" si="202"/>
        <v>2032222.4120000859</v>
      </c>
      <c r="AY117">
        <f t="shared" si="203"/>
        <v>3945785.4682846596</v>
      </c>
      <c r="AZ117">
        <f t="shared" si="204"/>
        <v>4.920721246331564E-7</v>
      </c>
      <c r="BA117">
        <f t="shared" si="205"/>
        <v>2.5343496447989284E-7</v>
      </c>
    </row>
    <row r="119" spans="1:53">
      <c r="A119" s="12">
        <v>6356752.2999999998</v>
      </c>
      <c r="B119" t="s">
        <v>143</v>
      </c>
      <c r="C119" t="s">
        <v>148</v>
      </c>
      <c r="I119" s="12">
        <v>6356752.2999999998</v>
      </c>
      <c r="K119">
        <f t="shared" si="166"/>
        <v>40408299803555.289</v>
      </c>
      <c r="L119">
        <f t="shared" si="167"/>
        <v>2.5686555271533963E+20</v>
      </c>
      <c r="M119">
        <f t="shared" si="168"/>
        <v>1.6328306930140064E+27</v>
      </c>
      <c r="N119">
        <f t="shared" si="169"/>
        <v>1.0379500263327379E+34</v>
      </c>
      <c r="O119">
        <f t="shared" si="170"/>
        <v>6.597991217175692E+40</v>
      </c>
      <c r="P119">
        <f t="shared" si="171"/>
        <v>4.1941795845161378E+47</v>
      </c>
      <c r="Q119">
        <f t="shared" si="172"/>
        <v>2.6661360720486002E+54</v>
      </c>
      <c r="R119">
        <f t="shared" si="173"/>
        <v>1.6947966608107904E+61</v>
      </c>
      <c r="S119">
        <f t="shared" si="174"/>
        <v>1.0773402571641311E+68</v>
      </c>
      <c r="T119">
        <f t="shared" si="175"/>
        <v>12713504.6</v>
      </c>
      <c r="U119">
        <f t="shared" si="176"/>
        <v>19070256.899999999</v>
      </c>
      <c r="V119">
        <f t="shared" si="177"/>
        <v>25427009.199999999</v>
      </c>
      <c r="W119">
        <f t="shared" si="178"/>
        <v>31783761.5</v>
      </c>
      <c r="X119">
        <f t="shared" si="179"/>
        <v>38140513.799999997</v>
      </c>
      <c r="Y119">
        <f t="shared" si="180"/>
        <v>44497266.100000001</v>
      </c>
      <c r="Z119">
        <f t="shared" si="181"/>
        <v>50854018.399999999</v>
      </c>
      <c r="AA119">
        <f t="shared" si="182"/>
        <v>57210770.699999996</v>
      </c>
      <c r="AC119">
        <f t="shared" si="183"/>
        <v>3178376.15</v>
      </c>
      <c r="AD119">
        <f t="shared" si="184"/>
        <v>2118917.4333333331</v>
      </c>
      <c r="AE119">
        <f t="shared" si="185"/>
        <v>1589188.075</v>
      </c>
      <c r="AF119">
        <f t="shared" si="186"/>
        <v>1271350.46</v>
      </c>
      <c r="AG119">
        <f t="shared" si="187"/>
        <v>1059458.7166666666</v>
      </c>
      <c r="AH119">
        <f t="shared" si="188"/>
        <v>908107.47142857139</v>
      </c>
      <c r="AI119">
        <f t="shared" si="189"/>
        <v>794594.03749999998</v>
      </c>
      <c r="AJ119">
        <f t="shared" si="190"/>
        <v>706305.81111111108</v>
      </c>
      <c r="AL119">
        <f t="shared" si="191"/>
        <v>1.5731303546309332E-7</v>
      </c>
      <c r="AM119">
        <f t="shared" si="192"/>
        <v>3.1462607092618663E-7</v>
      </c>
      <c r="AN119">
        <f t="shared" si="193"/>
        <v>4.7193910638927995E-7</v>
      </c>
      <c r="AO119">
        <f t="shared" si="194"/>
        <v>6.2925214185237326E-7</v>
      </c>
      <c r="AP119">
        <f t="shared" si="195"/>
        <v>7.8656517731546663E-7</v>
      </c>
      <c r="AQ119">
        <f t="shared" si="196"/>
        <v>9.4387821277855989E-7</v>
      </c>
      <c r="AR119">
        <f t="shared" si="197"/>
        <v>1.1011912482416532E-6</v>
      </c>
      <c r="AS119">
        <f t="shared" si="198"/>
        <v>1.2585042837047465E-6</v>
      </c>
      <c r="AT119">
        <f t="shared" si="199"/>
        <v>1.4158173191678399E-6</v>
      </c>
      <c r="AV119">
        <f t="shared" si="200"/>
        <v>19970326.326370019</v>
      </c>
      <c r="AW119">
        <f t="shared" si="201"/>
        <v>10285441.279464068</v>
      </c>
      <c r="AX119">
        <f t="shared" si="202"/>
        <v>2023417.1011115497</v>
      </c>
      <c r="AY119">
        <f t="shared" si="203"/>
        <v>3928688.9794640681</v>
      </c>
      <c r="AZ119">
        <f t="shared" si="204"/>
        <v>4.9421347652476458E-7</v>
      </c>
      <c r="BA119">
        <f t="shared" si="205"/>
        <v>2.5453783825270253E-7</v>
      </c>
    </row>
    <row r="121" spans="1:53">
      <c r="A121" s="17">
        <v>6378137</v>
      </c>
      <c r="B121" t="s">
        <v>144</v>
      </c>
      <c r="C121" t="s">
        <v>147</v>
      </c>
      <c r="I121" s="17">
        <v>6378137</v>
      </c>
      <c r="K121">
        <f t="shared" si="166"/>
        <v>40680631590769</v>
      </c>
      <c r="L121">
        <f t="shared" si="167"/>
        <v>2.594666415324526E+20</v>
      </c>
      <c r="M121">
        <f t="shared" si="168"/>
        <v>1.6549137866238727E+27</v>
      </c>
      <c r="N121">
        <f t="shared" si="169"/>
        <v>1.0555266854275827E+34</v>
      </c>
      <c r="O121">
        <f t="shared" si="170"/>
        <v>6.7322938068130262E+40</v>
      </c>
      <c r="P121">
        <f t="shared" si="171"/>
        <v>4.2939492224105015E+47</v>
      </c>
      <c r="Q121">
        <f t="shared" si="172"/>
        <v>2.738739641157765E+54</v>
      </c>
      <c r="R121">
        <f t="shared" si="173"/>
        <v>1.7468056638635063E+61</v>
      </c>
      <c r="S121">
        <f t="shared" si="174"/>
        <v>1.1141365836497391E+68</v>
      </c>
      <c r="T121">
        <f t="shared" si="175"/>
        <v>12756274</v>
      </c>
      <c r="U121">
        <f t="shared" si="176"/>
        <v>19134411</v>
      </c>
      <c r="V121">
        <f t="shared" si="177"/>
        <v>25512548</v>
      </c>
      <c r="W121">
        <f t="shared" si="178"/>
        <v>31890685</v>
      </c>
      <c r="X121">
        <f t="shared" si="179"/>
        <v>38268822</v>
      </c>
      <c r="Y121">
        <f t="shared" si="180"/>
        <v>44646959</v>
      </c>
      <c r="Z121">
        <f t="shared" si="181"/>
        <v>51025096</v>
      </c>
      <c r="AA121">
        <f t="shared" si="182"/>
        <v>57403233</v>
      </c>
      <c r="AC121">
        <f t="shared" si="183"/>
        <v>3189068.5</v>
      </c>
      <c r="AD121">
        <f t="shared" si="184"/>
        <v>2126045.6666666665</v>
      </c>
      <c r="AE121">
        <f t="shared" si="185"/>
        <v>1594534.25</v>
      </c>
      <c r="AF121">
        <f t="shared" si="186"/>
        <v>1275627.3999999999</v>
      </c>
      <c r="AG121">
        <f t="shared" si="187"/>
        <v>1063022.8333333333</v>
      </c>
      <c r="AH121">
        <f t="shared" si="188"/>
        <v>911162.42857142852</v>
      </c>
      <c r="AI121">
        <f t="shared" si="189"/>
        <v>797267.125</v>
      </c>
      <c r="AJ121">
        <f t="shared" si="190"/>
        <v>708681.88888888888</v>
      </c>
      <c r="AL121">
        <f t="shared" si="191"/>
        <v>1.5678559428873979E-7</v>
      </c>
      <c r="AM121">
        <f t="shared" si="192"/>
        <v>3.1357118857747958E-7</v>
      </c>
      <c r="AN121">
        <f t="shared" si="193"/>
        <v>4.7035678286621942E-7</v>
      </c>
      <c r="AO121">
        <f t="shared" si="194"/>
        <v>6.2714237715495915E-7</v>
      </c>
      <c r="AP121">
        <f t="shared" si="195"/>
        <v>7.83927971443699E-7</v>
      </c>
      <c r="AQ121">
        <f t="shared" si="196"/>
        <v>9.4071356573243884E-7</v>
      </c>
      <c r="AR121">
        <f t="shared" si="197"/>
        <v>1.0974991600211786E-6</v>
      </c>
      <c r="AS121">
        <f t="shared" si="198"/>
        <v>1.2542847543099183E-6</v>
      </c>
      <c r="AT121">
        <f t="shared" si="199"/>
        <v>1.4110703485986583E-6</v>
      </c>
      <c r="AV121">
        <f t="shared" si="200"/>
        <v>20037508.342789244</v>
      </c>
      <c r="AW121">
        <f t="shared" si="201"/>
        <v>10320042.450903289</v>
      </c>
      <c r="AX121">
        <f t="shared" si="202"/>
        <v>2030224.0625346242</v>
      </c>
      <c r="AY121">
        <f t="shared" si="203"/>
        <v>3941905.4509032881</v>
      </c>
      <c r="AZ121">
        <f t="shared" si="204"/>
        <v>4.9255647120621475E-7</v>
      </c>
      <c r="BA121">
        <f t="shared" si="205"/>
        <v>2.5368442050553242E-7</v>
      </c>
    </row>
    <row r="123" spans="1:53">
      <c r="A123">
        <v>365.25636300000002</v>
      </c>
      <c r="B123" t="s">
        <v>152</v>
      </c>
      <c r="C123" t="s">
        <v>153</v>
      </c>
      <c r="I123" s="12">
        <v>365.25636300000002</v>
      </c>
      <c r="K123">
        <f t="shared" ref="K123:K149" si="206" xml:space="preserve"> I123 * I123</f>
        <v>133412.21071198778</v>
      </c>
      <c r="L123">
        <f t="shared" ref="L123:L149" si="207" xml:space="preserve"> I123 * I123 * I123</f>
        <v>48729658.864450298</v>
      </c>
      <c r="M123">
        <f t="shared" ref="M123:M149" si="208" xml:space="preserve"> I123 * I123 * I123 * I123</f>
        <v>17798817967.059826</v>
      </c>
      <c r="N123">
        <f t="shared" ref="N123:N149" si="209" xml:space="preserve"> I123 * I123 * I123 * I123 * I123</f>
        <v>6501131516347.3262</v>
      </c>
      <c r="O123">
        <f t="shared" ref="O123:O149" si="210" xml:space="preserve"> I123 * I123 * I123 * I123 * I123 * I123</f>
        <v>2374579653045699.5</v>
      </c>
      <c r="P123">
        <f t="shared" ref="P123:P149" si="211" xml:space="preserve"> I123 * I123 * I123 * I123 * I123 * I123 * I123</f>
        <v>8.6733032772527411E+17</v>
      </c>
      <c r="Q123">
        <f t="shared" ref="Q123:Q149" si="212" xml:space="preserve"> I123 * I123 * I123 * I123 * I123 * I123 * I123 * I123</f>
        <v>3.1679792102453169E+20</v>
      </c>
      <c r="R123">
        <f t="shared" ref="R123:R149" si="213" xml:space="preserve"> I123 * I123 * I123 * I123 * I123 * I123 * I123 * I123 * I123</f>
        <v>1.1571245643938169E+23</v>
      </c>
      <c r="S123">
        <f t="shared" ref="S123:S149" si="214" xml:space="preserve"> I123 * I123 * I123 * I123 * I123 * I123 * I123 * I123 * I123 * I123</f>
        <v>4.226471099284449E+25</v>
      </c>
      <c r="T123">
        <f t="shared" ref="T123:T149" si="215" xml:space="preserve"> 2 * I123</f>
        <v>730.51272600000004</v>
      </c>
      <c r="U123">
        <f t="shared" ref="U123:U149" si="216" xml:space="preserve"> 3 * I123</f>
        <v>1095.7690890000001</v>
      </c>
      <c r="V123">
        <f t="shared" ref="V123:V149" si="217" xml:space="preserve"> 4 * I123</f>
        <v>1461.0254520000001</v>
      </c>
      <c r="W123">
        <f t="shared" ref="W123:W149" si="218" xml:space="preserve"> 5 * I123</f>
        <v>1826.2818150000001</v>
      </c>
      <c r="X123">
        <f t="shared" ref="X123:X149" si="219" xml:space="preserve"> 6 * I123</f>
        <v>2191.5381780000002</v>
      </c>
      <c r="Y123">
        <f t="shared" ref="Y123:Y149" si="220" xml:space="preserve"> 7 * I123</f>
        <v>2556.7945410000002</v>
      </c>
      <c r="Z123">
        <f t="shared" ref="Z123:Z149" si="221" xml:space="preserve"> 8 * I123</f>
        <v>2922.0509040000002</v>
      </c>
      <c r="AA123">
        <f t="shared" ref="AA123:AA149" si="222" xml:space="preserve"> 9 * I123</f>
        <v>3287.3072670000001</v>
      </c>
      <c r="AC123">
        <f t="shared" ref="AC123:AC149" si="223" xml:space="preserve"> I123 / 2</f>
        <v>182.62818150000001</v>
      </c>
      <c r="AD123">
        <f t="shared" ref="AD123:AD149" si="224" xml:space="preserve"> I123 / 3</f>
        <v>121.752121</v>
      </c>
      <c r="AE123">
        <f t="shared" ref="AE123:AE149" si="225" xml:space="preserve"> I123 / 4</f>
        <v>91.314090750000005</v>
      </c>
      <c r="AF123">
        <f t="shared" ref="AF123:AF149" si="226" xml:space="preserve"> I123 / 5</f>
        <v>73.051272600000004</v>
      </c>
      <c r="AG123">
        <f t="shared" ref="AG123:AG149" si="227" xml:space="preserve"> I123 / 6</f>
        <v>60.876060500000001</v>
      </c>
      <c r="AH123">
        <f t="shared" ref="AH123:AH149" si="228" xml:space="preserve"> I123 / 7</f>
        <v>52.179480428571431</v>
      </c>
      <c r="AI123">
        <f t="shared" ref="AI123:AI149" si="229" xml:space="preserve"> I123 / 8</f>
        <v>45.657045375000003</v>
      </c>
      <c r="AJ123">
        <f t="shared" ref="AJ123:AJ149" si="230" xml:space="preserve"> I123 / 9</f>
        <v>40.584040333333334</v>
      </c>
      <c r="AL123">
        <f t="shared" ref="AL123:AL149" si="231" xml:space="preserve"> 1 / I123</f>
        <v>2.7378030920162228E-3</v>
      </c>
      <c r="AM123">
        <f t="shared" ref="AM123:AM149" si="232" xml:space="preserve"> 2 / I123</f>
        <v>5.4756061840324456E-3</v>
      </c>
      <c r="AN123">
        <f t="shared" ref="AN123:AN149" si="233" xml:space="preserve"> 3 / I123</f>
        <v>8.2134092760486697E-3</v>
      </c>
      <c r="AO123">
        <f t="shared" ref="AO123:AO149" si="234" xml:space="preserve"> 4 / I123</f>
        <v>1.0951212368064891E-2</v>
      </c>
      <c r="AP123">
        <f t="shared" ref="AP123:AP149" si="235" xml:space="preserve"> 5 / I123</f>
        <v>1.3689015460081114E-2</v>
      </c>
      <c r="AQ123">
        <f t="shared" ref="AQ123:AQ149" si="236" xml:space="preserve"> 6 / I123</f>
        <v>1.6426818552097339E-2</v>
      </c>
      <c r="AR123">
        <f t="shared" ref="AR123:AR149" si="237" xml:space="preserve"> 7 / I123</f>
        <v>1.9164621644113561E-2</v>
      </c>
      <c r="AS123">
        <f t="shared" ref="AS123:AS149" si="238" xml:space="preserve"> 8 / I123</f>
        <v>2.1902424736129782E-2</v>
      </c>
      <c r="AT123">
        <f t="shared" ref="AT123:AT149" si="239" xml:space="preserve"> 9 / I123</f>
        <v>2.4640227828146007E-2</v>
      </c>
      <c r="AV123">
        <f t="shared" ref="AV123:AV149" si="240" xml:space="preserve"> I123*PI()</f>
        <v>1147.4867066777267</v>
      </c>
      <c r="AW123">
        <f t="shared" ref="AW123:AW149" si="241" xml:space="preserve"> I123 * ((1+SQRT(5))/2)</f>
        <v>590.99720994116956</v>
      </c>
      <c r="AX123">
        <f t="shared" ref="AX123:AX149" si="242" xml:space="preserve"> I123 / PI()</f>
        <v>116.26471133443535</v>
      </c>
      <c r="AY123">
        <f t="shared" ref="AY123:AY149" si="243" xml:space="preserve"> I123 / ((1+SQRT(5))/2)</f>
        <v>225.74084694116951</v>
      </c>
      <c r="AZ123">
        <f t="shared" ref="AZ123:AZ149" si="244" xml:space="preserve"> PI() / I123</f>
        <v>8.6010620808535873E-3</v>
      </c>
      <c r="BA123">
        <f t="shared" ref="BA123:BA149" si="245" xml:space="preserve">  ((1+SQRT(5))/2) / I123</f>
        <v>4.4298584573868047E-3</v>
      </c>
    </row>
    <row r="125" spans="1:53">
      <c r="A125" s="12">
        <v>149597887500</v>
      </c>
      <c r="B125" t="s">
        <v>154</v>
      </c>
      <c r="C125" t="s">
        <v>156</v>
      </c>
      <c r="G125" s="1" t="s">
        <v>155</v>
      </c>
      <c r="I125" s="12">
        <v>149597887500</v>
      </c>
      <c r="K125">
        <f t="shared" si="206"/>
        <v>2.2379527944462655E+22</v>
      </c>
      <c r="L125">
        <f t="shared" si="207"/>
        <v>3.3479301037388308E+33</v>
      </c>
      <c r="M125">
        <f t="shared" si="208"/>
        <v>5.0084327101698497E+44</v>
      </c>
      <c r="N125">
        <f t="shared" si="209"/>
        <v>7.4925095312730934E+55</v>
      </c>
      <c r="O125">
        <f t="shared" si="210"/>
        <v>1.12086359795207E+67</v>
      </c>
      <c r="P125">
        <f t="shared" si="211"/>
        <v>1.6767882642927898E+78</v>
      </c>
      <c r="Q125">
        <f t="shared" si="212"/>
        <v>2.5084398212299303E+89</v>
      </c>
      <c r="R125">
        <f t="shared" si="213"/>
        <v>3.7525729817687523E+100</v>
      </c>
      <c r="S125">
        <f t="shared" si="214"/>
        <v>5.6137699076218133E+111</v>
      </c>
      <c r="T125">
        <f t="shared" si="215"/>
        <v>299195775000</v>
      </c>
      <c r="U125">
        <f t="shared" si="216"/>
        <v>448793662500</v>
      </c>
      <c r="V125">
        <f t="shared" si="217"/>
        <v>598391550000</v>
      </c>
      <c r="W125">
        <f t="shared" si="218"/>
        <v>747989437500</v>
      </c>
      <c r="X125">
        <f t="shared" si="219"/>
        <v>897587325000</v>
      </c>
      <c r="Y125">
        <f t="shared" si="220"/>
        <v>1047185212500</v>
      </c>
      <c r="Z125">
        <f t="shared" si="221"/>
        <v>1196783100000</v>
      </c>
      <c r="AA125">
        <f t="shared" si="222"/>
        <v>1346380987500</v>
      </c>
      <c r="AC125">
        <f t="shared" si="223"/>
        <v>74798943750</v>
      </c>
      <c r="AD125">
        <f t="shared" si="224"/>
        <v>49865962500</v>
      </c>
      <c r="AE125">
        <f t="shared" si="225"/>
        <v>37399471875</v>
      </c>
      <c r="AF125">
        <f t="shared" si="226"/>
        <v>29919577500</v>
      </c>
      <c r="AG125">
        <f t="shared" si="227"/>
        <v>24932981250</v>
      </c>
      <c r="AH125">
        <f t="shared" si="228"/>
        <v>21371126785.714287</v>
      </c>
      <c r="AI125">
        <f t="shared" si="229"/>
        <v>18699735937.5</v>
      </c>
      <c r="AJ125">
        <f t="shared" si="230"/>
        <v>16621987500</v>
      </c>
      <c r="AL125">
        <f t="shared" si="231"/>
        <v>6.6845863715822862E-12</v>
      </c>
      <c r="AM125">
        <f t="shared" si="232"/>
        <v>1.3369172743164572E-11</v>
      </c>
      <c r="AN125">
        <f t="shared" si="233"/>
        <v>2.0053759114746856E-11</v>
      </c>
      <c r="AO125">
        <f t="shared" si="234"/>
        <v>2.6738345486329145E-11</v>
      </c>
      <c r="AP125">
        <f t="shared" si="235"/>
        <v>3.342293185791143E-11</v>
      </c>
      <c r="AQ125">
        <f t="shared" si="236"/>
        <v>4.0107518229493713E-11</v>
      </c>
      <c r="AR125">
        <f t="shared" si="237"/>
        <v>4.6792104601076001E-11</v>
      </c>
      <c r="AS125">
        <f t="shared" si="238"/>
        <v>5.347669097265829E-11</v>
      </c>
      <c r="AT125">
        <f t="shared" si="239"/>
        <v>6.0161277344240578E-11</v>
      </c>
      <c r="AV125">
        <f t="shared" si="240"/>
        <v>469975624362.55237</v>
      </c>
      <c r="AW125">
        <f t="shared" si="241"/>
        <v>242054466620.18304</v>
      </c>
      <c r="AX125">
        <f t="shared" si="242"/>
        <v>47618486543.460526</v>
      </c>
      <c r="AY125">
        <f t="shared" si="243"/>
        <v>92456579120.183029</v>
      </c>
      <c r="AZ125">
        <f t="shared" si="244"/>
        <v>2.1000247437249361E-11</v>
      </c>
      <c r="BA125">
        <f t="shared" si="245"/>
        <v>1.0815887949954473E-11</v>
      </c>
    </row>
    <row r="127" spans="1:53">
      <c r="A127" s="12">
        <v>152097701000</v>
      </c>
      <c r="B127" t="s">
        <v>157</v>
      </c>
      <c r="C127" t="s">
        <v>159</v>
      </c>
      <c r="G127" s="1" t="s">
        <v>158</v>
      </c>
      <c r="I127" s="12">
        <v>152097701000</v>
      </c>
      <c r="K127">
        <f t="shared" si="206"/>
        <v>2.3133710649485402E+22</v>
      </c>
      <c r="L127">
        <f t="shared" si="207"/>
        <v>3.5185842053859466E+33</v>
      </c>
      <c r="M127">
        <f t="shared" si="208"/>
        <v>5.3516856841411429E+44</v>
      </c>
      <c r="N127">
        <f t="shared" si="209"/>
        <v>8.1397908903247996E+55</v>
      </c>
      <c r="O127">
        <f t="shared" si="210"/>
        <v>1.2380434810391452E+67</v>
      </c>
      <c r="P127">
        <f t="shared" si="211"/>
        <v>1.8830356720409106E+78</v>
      </c>
      <c r="Q127">
        <f t="shared" si="212"/>
        <v>2.8640539661841248E+89</v>
      </c>
      <c r="R127">
        <f t="shared" si="213"/>
        <v>4.3561602379653709E+100</v>
      </c>
      <c r="S127">
        <f t="shared" si="214"/>
        <v>6.625619573821458E+111</v>
      </c>
      <c r="T127">
        <f t="shared" si="215"/>
        <v>304195402000</v>
      </c>
      <c r="U127">
        <f t="shared" si="216"/>
        <v>456293103000</v>
      </c>
      <c r="V127">
        <f t="shared" si="217"/>
        <v>608390804000</v>
      </c>
      <c r="W127">
        <f t="shared" si="218"/>
        <v>760488505000</v>
      </c>
      <c r="X127">
        <f t="shared" si="219"/>
        <v>912586206000</v>
      </c>
      <c r="Y127">
        <f t="shared" si="220"/>
        <v>1064683907000</v>
      </c>
      <c r="Z127">
        <f t="shared" si="221"/>
        <v>1216781608000</v>
      </c>
      <c r="AA127">
        <f t="shared" si="222"/>
        <v>1368879309000</v>
      </c>
      <c r="AC127">
        <f t="shared" si="223"/>
        <v>76048850500</v>
      </c>
      <c r="AD127">
        <f t="shared" si="224"/>
        <v>50699233666.666664</v>
      </c>
      <c r="AE127">
        <f t="shared" si="225"/>
        <v>38024425250</v>
      </c>
      <c r="AF127">
        <f t="shared" si="226"/>
        <v>30419540200</v>
      </c>
      <c r="AG127">
        <f t="shared" si="227"/>
        <v>25349616833.333332</v>
      </c>
      <c r="AH127">
        <f t="shared" si="228"/>
        <v>21728243000</v>
      </c>
      <c r="AI127">
        <f t="shared" si="229"/>
        <v>19012212625</v>
      </c>
      <c r="AJ127">
        <f t="shared" si="230"/>
        <v>16899744555.555555</v>
      </c>
      <c r="AL127">
        <f t="shared" si="231"/>
        <v>6.5747213365177691E-12</v>
      </c>
      <c r="AM127">
        <f t="shared" si="232"/>
        <v>1.3149442673035538E-11</v>
      </c>
      <c r="AN127">
        <f t="shared" si="233"/>
        <v>1.9724164009553307E-11</v>
      </c>
      <c r="AO127">
        <f t="shared" si="234"/>
        <v>2.6298885346071076E-11</v>
      </c>
      <c r="AP127">
        <f t="shared" si="235"/>
        <v>3.2873606682588846E-11</v>
      </c>
      <c r="AQ127">
        <f t="shared" si="236"/>
        <v>3.9448328019106613E-11</v>
      </c>
      <c r="AR127">
        <f t="shared" si="237"/>
        <v>4.602304935562438E-11</v>
      </c>
      <c r="AS127">
        <f t="shared" si="238"/>
        <v>5.2597770692142153E-11</v>
      </c>
      <c r="AT127">
        <f t="shared" si="239"/>
        <v>5.9172492028659926E-11</v>
      </c>
      <c r="AV127">
        <f t="shared" si="240"/>
        <v>477829020089.49695</v>
      </c>
      <c r="AW127">
        <f t="shared" si="241"/>
        <v>246099249828.71887</v>
      </c>
      <c r="AX127">
        <f t="shared" si="242"/>
        <v>48414201894.126228</v>
      </c>
      <c r="AY127">
        <f t="shared" si="243"/>
        <v>94001548828.718872</v>
      </c>
      <c r="AZ127">
        <f t="shared" si="244"/>
        <v>2.0655096250204289E-11</v>
      </c>
      <c r="BA127">
        <f t="shared" si="245"/>
        <v>1.0638122589044886E-11</v>
      </c>
    </row>
    <row r="129" spans="1:53">
      <c r="A129" s="12">
        <v>147098074000</v>
      </c>
      <c r="B129" t="s">
        <v>160</v>
      </c>
      <c r="C129" t="s">
        <v>162</v>
      </c>
      <c r="G129" s="1" t="s">
        <v>161</v>
      </c>
      <c r="I129" s="12">
        <v>147098074000</v>
      </c>
      <c r="K129">
        <f t="shared" si="206"/>
        <v>2.1637843374509478E+22</v>
      </c>
      <c r="L129">
        <f t="shared" si="207"/>
        <v>3.1828850859040051E+33</v>
      </c>
      <c r="M129">
        <f t="shared" si="208"/>
        <v>4.681962658998037E+44</v>
      </c>
      <c r="N129">
        <f t="shared" si="209"/>
        <v>6.8870768967853005E+55</v>
      </c>
      <c r="O129">
        <f t="shared" si="210"/>
        <v>1.0130757470070145E+67</v>
      </c>
      <c r="P129">
        <f t="shared" si="211"/>
        <v>1.4902149120084309E+78</v>
      </c>
      <c r="Q129">
        <f t="shared" si="212"/>
        <v>2.1920774340251966E+89</v>
      </c>
      <c r="R129">
        <f t="shared" si="213"/>
        <v>3.2245036860396848E+100</v>
      </c>
      <c r="S129">
        <f t="shared" si="214"/>
        <v>4.7431828182233834E+111</v>
      </c>
      <c r="T129">
        <f t="shared" si="215"/>
        <v>294196148000</v>
      </c>
      <c r="U129">
        <f t="shared" si="216"/>
        <v>441294222000</v>
      </c>
      <c r="V129">
        <f t="shared" si="217"/>
        <v>588392296000</v>
      </c>
      <c r="W129">
        <f t="shared" si="218"/>
        <v>735490370000</v>
      </c>
      <c r="X129">
        <f t="shared" si="219"/>
        <v>882588444000</v>
      </c>
      <c r="Y129">
        <f t="shared" si="220"/>
        <v>1029686518000</v>
      </c>
      <c r="Z129">
        <f t="shared" si="221"/>
        <v>1176784592000</v>
      </c>
      <c r="AA129">
        <f t="shared" si="222"/>
        <v>1323882666000</v>
      </c>
      <c r="AC129">
        <f t="shared" si="223"/>
        <v>73549037000</v>
      </c>
      <c r="AD129">
        <f t="shared" si="224"/>
        <v>49032691333.333336</v>
      </c>
      <c r="AE129">
        <f t="shared" si="225"/>
        <v>36774518500</v>
      </c>
      <c r="AF129">
        <f t="shared" si="226"/>
        <v>29419614800</v>
      </c>
      <c r="AG129">
        <f t="shared" si="227"/>
        <v>24516345666.666668</v>
      </c>
      <c r="AH129">
        <f t="shared" si="228"/>
        <v>21014010571.42857</v>
      </c>
      <c r="AI129">
        <f t="shared" si="229"/>
        <v>18387259250</v>
      </c>
      <c r="AJ129">
        <f t="shared" si="230"/>
        <v>16344230444.444445</v>
      </c>
      <c r="AL129">
        <f t="shared" si="231"/>
        <v>6.7981855425245067E-12</v>
      </c>
      <c r="AM129">
        <f t="shared" si="232"/>
        <v>1.3596371085049013E-11</v>
      </c>
      <c r="AN129">
        <f t="shared" si="233"/>
        <v>2.039455662757352E-11</v>
      </c>
      <c r="AO129">
        <f t="shared" si="234"/>
        <v>2.7192742170098027E-11</v>
      </c>
      <c r="AP129">
        <f t="shared" si="235"/>
        <v>3.399092771262253E-11</v>
      </c>
      <c r="AQ129">
        <f t="shared" si="236"/>
        <v>4.078911325514704E-11</v>
      </c>
      <c r="AR129">
        <f t="shared" si="237"/>
        <v>4.7587298797671543E-11</v>
      </c>
      <c r="AS129">
        <f t="shared" si="238"/>
        <v>5.4385484340196053E-11</v>
      </c>
      <c r="AT129">
        <f t="shared" si="239"/>
        <v>6.1183669882720563E-11</v>
      </c>
      <c r="AV129">
        <f t="shared" si="240"/>
        <v>462122228635.60773</v>
      </c>
      <c r="AW129">
        <f t="shared" si="241"/>
        <v>238009683411.64722</v>
      </c>
      <c r="AX129">
        <f t="shared" si="242"/>
        <v>46822771192.794823</v>
      </c>
      <c r="AY129">
        <f t="shared" si="243"/>
        <v>90911609411.647202</v>
      </c>
      <c r="AZ129">
        <f t="shared" si="244"/>
        <v>2.1357129758135331E-11</v>
      </c>
      <c r="BA129">
        <f t="shared" si="245"/>
        <v>1.0999695269632795E-11</v>
      </c>
    </row>
    <row r="131" spans="1:53">
      <c r="A131" s="12">
        <v>939885629300</v>
      </c>
      <c r="B131" t="s">
        <v>163</v>
      </c>
      <c r="C131" t="s">
        <v>164</v>
      </c>
      <c r="I131" s="12">
        <v>939885629300</v>
      </c>
      <c r="K131">
        <f t="shared" si="206"/>
        <v>8.8338499616465703E+23</v>
      </c>
      <c r="L131">
        <f t="shared" si="207"/>
        <v>8.3028086303439672E+35</v>
      </c>
      <c r="M131">
        <f t="shared" si="208"/>
        <v>7.8036905144883105E+47</v>
      </c>
      <c r="N131">
        <f t="shared" si="209"/>
        <v>7.3345765700722862E+59</v>
      </c>
      <c r="O131">
        <f t="shared" si="210"/>
        <v>6.8936631152114263E+71</v>
      </c>
      <c r="P131">
        <f t="shared" si="211"/>
        <v>6.4792548952226895E+83</v>
      </c>
      <c r="Q131">
        <f t="shared" si="212"/>
        <v>6.0897585645914834E+95</v>
      </c>
      <c r="R131">
        <f t="shared" si="213"/>
        <v>5.7236765607661312E+107</v>
      </c>
      <c r="S131">
        <f t="shared" si="214"/>
        <v>5.3796013462253349E+119</v>
      </c>
      <c r="T131">
        <f t="shared" si="215"/>
        <v>1879771258600</v>
      </c>
      <c r="U131">
        <f t="shared" si="216"/>
        <v>2819656887900</v>
      </c>
      <c r="V131">
        <f t="shared" si="217"/>
        <v>3759542517200</v>
      </c>
      <c r="W131">
        <f t="shared" si="218"/>
        <v>4699428146500</v>
      </c>
      <c r="X131">
        <f t="shared" si="219"/>
        <v>5639313775800</v>
      </c>
      <c r="Y131">
        <f t="shared" si="220"/>
        <v>6579199405100</v>
      </c>
      <c r="Z131">
        <f t="shared" si="221"/>
        <v>7519085034400</v>
      </c>
      <c r="AA131">
        <f t="shared" si="222"/>
        <v>8458970663700</v>
      </c>
      <c r="AC131">
        <f t="shared" si="223"/>
        <v>469942814650</v>
      </c>
      <c r="AD131">
        <f t="shared" si="224"/>
        <v>313295209766.66669</v>
      </c>
      <c r="AE131">
        <f t="shared" si="225"/>
        <v>234971407325</v>
      </c>
      <c r="AF131">
        <f t="shared" si="226"/>
        <v>187977125860</v>
      </c>
      <c r="AG131">
        <f t="shared" si="227"/>
        <v>156647604883.33334</v>
      </c>
      <c r="AH131">
        <f t="shared" si="228"/>
        <v>134269375614.28572</v>
      </c>
      <c r="AI131">
        <f t="shared" si="229"/>
        <v>117485703662.5</v>
      </c>
      <c r="AJ131">
        <f t="shared" si="230"/>
        <v>104431736588.88889</v>
      </c>
      <c r="AL131">
        <f t="shared" si="231"/>
        <v>1.0639592401734788E-12</v>
      </c>
      <c r="AM131">
        <f t="shared" si="232"/>
        <v>2.1279184803469577E-12</v>
      </c>
      <c r="AN131">
        <f t="shared" si="233"/>
        <v>3.1918777205204363E-12</v>
      </c>
      <c r="AO131">
        <f t="shared" si="234"/>
        <v>4.2558369606939154E-12</v>
      </c>
      <c r="AP131">
        <f t="shared" si="235"/>
        <v>5.3197962008673944E-12</v>
      </c>
      <c r="AQ131">
        <f t="shared" si="236"/>
        <v>6.3837554410408727E-12</v>
      </c>
      <c r="AR131">
        <f t="shared" si="237"/>
        <v>7.4477146812143517E-12</v>
      </c>
      <c r="AS131">
        <f t="shared" si="238"/>
        <v>8.5116739213878308E-12</v>
      </c>
      <c r="AT131">
        <f t="shared" si="239"/>
        <v>9.5756331615613098E-12</v>
      </c>
      <c r="AV131">
        <f t="shared" si="240"/>
        <v>2952737788223.4995</v>
      </c>
      <c r="AW131">
        <f t="shared" si="241"/>
        <v>1520766893744.9841</v>
      </c>
      <c r="AX131">
        <f t="shared" si="242"/>
        <v>299174887688.26349</v>
      </c>
      <c r="AY131">
        <f t="shared" si="243"/>
        <v>580881264444.98401</v>
      </c>
      <c r="AZ131">
        <f t="shared" si="244"/>
        <v>3.3425265326479794E-12</v>
      </c>
      <c r="BA131">
        <f t="shared" si="245"/>
        <v>1.7215222132452015E-12</v>
      </c>
    </row>
    <row r="133" spans="1:53">
      <c r="A133" s="12">
        <v>174.87299999999999</v>
      </c>
      <c r="B133" s="1" t="s">
        <v>182</v>
      </c>
      <c r="C133" s="1" t="s">
        <v>183</v>
      </c>
      <c r="I133" s="12">
        <v>174.87299999999999</v>
      </c>
      <c r="K133">
        <f t="shared" si="206"/>
        <v>30580.566128999995</v>
      </c>
      <c r="L133">
        <f t="shared" si="207"/>
        <v>5347715.3406766159</v>
      </c>
      <c r="M133">
        <f t="shared" si="208"/>
        <v>935171024.77014184</v>
      </c>
      <c r="N133">
        <f t="shared" si="209"/>
        <v>163536162614.629</v>
      </c>
      <c r="O133">
        <f t="shared" si="210"/>
        <v>28598059364908.016</v>
      </c>
      <c r="P133">
        <f t="shared" si="211"/>
        <v>5001028435319559</v>
      </c>
      <c r="Q133">
        <f t="shared" si="212"/>
        <v>8.7454484556963725E+17</v>
      </c>
      <c r="R133">
        <f t="shared" si="213"/>
        <v>1.5293428077929916E+20</v>
      </c>
      <c r="S133">
        <f t="shared" si="214"/>
        <v>2.6744076482718382E+22</v>
      </c>
      <c r="T133">
        <f t="shared" si="215"/>
        <v>349.74599999999998</v>
      </c>
      <c r="U133">
        <f t="shared" si="216"/>
        <v>524.61899999999991</v>
      </c>
      <c r="V133">
        <f t="shared" si="217"/>
        <v>699.49199999999996</v>
      </c>
      <c r="W133">
        <f t="shared" si="218"/>
        <v>874.36500000000001</v>
      </c>
      <c r="X133">
        <f t="shared" si="219"/>
        <v>1049.2379999999998</v>
      </c>
      <c r="Y133">
        <f t="shared" si="220"/>
        <v>1224.1109999999999</v>
      </c>
      <c r="Z133">
        <f t="shared" si="221"/>
        <v>1398.9839999999999</v>
      </c>
      <c r="AA133">
        <f t="shared" si="222"/>
        <v>1573.857</v>
      </c>
      <c r="AC133">
        <f t="shared" si="223"/>
        <v>87.436499999999995</v>
      </c>
      <c r="AD133">
        <f t="shared" si="224"/>
        <v>58.290999999999997</v>
      </c>
      <c r="AE133">
        <f t="shared" si="225"/>
        <v>43.718249999999998</v>
      </c>
      <c r="AF133">
        <f t="shared" si="226"/>
        <v>34.974599999999995</v>
      </c>
      <c r="AG133">
        <f t="shared" si="227"/>
        <v>29.145499999999998</v>
      </c>
      <c r="AH133">
        <f t="shared" si="228"/>
        <v>24.981857142857141</v>
      </c>
      <c r="AI133">
        <f t="shared" si="229"/>
        <v>21.859124999999999</v>
      </c>
      <c r="AJ133">
        <f t="shared" si="230"/>
        <v>19.430333333333333</v>
      </c>
      <c r="AL133">
        <f t="shared" si="231"/>
        <v>5.7184356647395542E-3</v>
      </c>
      <c r="AM133">
        <f t="shared" si="232"/>
        <v>1.1436871329479108E-2</v>
      </c>
      <c r="AN133">
        <f t="shared" si="233"/>
        <v>1.7155306994218661E-2</v>
      </c>
      <c r="AO133">
        <f t="shared" si="234"/>
        <v>2.2873742658958217E-2</v>
      </c>
      <c r="AP133">
        <f t="shared" si="235"/>
        <v>2.8592178323697769E-2</v>
      </c>
      <c r="AQ133">
        <f t="shared" si="236"/>
        <v>3.4310613988437322E-2</v>
      </c>
      <c r="AR133">
        <f t="shared" si="237"/>
        <v>4.0029049653176878E-2</v>
      </c>
      <c r="AS133">
        <f t="shared" si="238"/>
        <v>4.5747485317916434E-2</v>
      </c>
      <c r="AT133">
        <f t="shared" si="239"/>
        <v>5.146592098265599E-2</v>
      </c>
      <c r="AV133">
        <f t="shared" si="240"/>
        <v>549.37973211120789</v>
      </c>
      <c r="AW133">
        <f t="shared" si="241"/>
        <v>282.95045771466033</v>
      </c>
      <c r="AX133">
        <f t="shared" si="242"/>
        <v>55.663804726618025</v>
      </c>
      <c r="AY133">
        <f t="shared" si="243"/>
        <v>108.07745771466035</v>
      </c>
      <c r="AZ133">
        <f t="shared" si="244"/>
        <v>1.7964995474371647E-2</v>
      </c>
      <c r="BA133">
        <f t="shared" si="245"/>
        <v>9.2526232680281983E-3</v>
      </c>
    </row>
    <row r="135" spans="1:53">
      <c r="A135" s="12">
        <v>288.06400000000002</v>
      </c>
      <c r="B135" t="s">
        <v>165</v>
      </c>
      <c r="C135" t="s">
        <v>166</v>
      </c>
      <c r="G135" t="s">
        <v>167</v>
      </c>
      <c r="I135" s="12">
        <v>288.06400000000002</v>
      </c>
      <c r="K135">
        <f t="shared" si="206"/>
        <v>82980.868096000006</v>
      </c>
      <c r="L135">
        <f t="shared" si="207"/>
        <v>23903800.787206147</v>
      </c>
      <c r="M135">
        <f t="shared" si="208"/>
        <v>6885824469.9657516</v>
      </c>
      <c r="N135">
        <f t="shared" si="209"/>
        <v>1983558140116.2144</v>
      </c>
      <c r="O135">
        <f t="shared" si="210"/>
        <v>571391692074437.25</v>
      </c>
      <c r="P135">
        <f t="shared" si="211"/>
        <v>1.6459737638573072E+17</v>
      </c>
      <c r="Q135">
        <f t="shared" si="212"/>
        <v>4.7414578631179141E+19</v>
      </c>
      <c r="R135">
        <f t="shared" si="213"/>
        <v>1.3658433178811989E+22</v>
      </c>
      <c r="S135">
        <f t="shared" si="214"/>
        <v>3.9345028952212974E+24</v>
      </c>
      <c r="T135">
        <f t="shared" si="215"/>
        <v>576.12800000000004</v>
      </c>
      <c r="U135">
        <f t="shared" si="216"/>
        <v>864.19200000000001</v>
      </c>
      <c r="V135">
        <f t="shared" si="217"/>
        <v>1152.2560000000001</v>
      </c>
      <c r="W135">
        <f t="shared" si="218"/>
        <v>1440.3200000000002</v>
      </c>
      <c r="X135">
        <f t="shared" si="219"/>
        <v>1728.384</v>
      </c>
      <c r="Y135">
        <f t="shared" si="220"/>
        <v>2016.4480000000001</v>
      </c>
      <c r="Z135">
        <f t="shared" si="221"/>
        <v>2304.5120000000002</v>
      </c>
      <c r="AA135">
        <f t="shared" si="222"/>
        <v>2592.576</v>
      </c>
      <c r="AC135">
        <f t="shared" si="223"/>
        <v>144.03200000000001</v>
      </c>
      <c r="AD135">
        <f t="shared" si="224"/>
        <v>96.021333333333345</v>
      </c>
      <c r="AE135">
        <f t="shared" si="225"/>
        <v>72.016000000000005</v>
      </c>
      <c r="AF135">
        <f t="shared" si="226"/>
        <v>57.612800000000007</v>
      </c>
      <c r="AG135">
        <f t="shared" si="227"/>
        <v>48.010666666666673</v>
      </c>
      <c r="AH135">
        <f t="shared" si="228"/>
        <v>41.152000000000001</v>
      </c>
      <c r="AI135">
        <f t="shared" si="229"/>
        <v>36.008000000000003</v>
      </c>
      <c r="AJ135">
        <f t="shared" si="230"/>
        <v>32.007111111111115</v>
      </c>
      <c r="AL135">
        <f t="shared" si="231"/>
        <v>3.4714507887136188E-3</v>
      </c>
      <c r="AM135">
        <f t="shared" si="232"/>
        <v>6.9429015774272376E-3</v>
      </c>
      <c r="AN135">
        <f t="shared" si="233"/>
        <v>1.0414352366140857E-2</v>
      </c>
      <c r="AO135">
        <f t="shared" si="234"/>
        <v>1.3885803154854475E-2</v>
      </c>
      <c r="AP135">
        <f t="shared" si="235"/>
        <v>1.7357253943568095E-2</v>
      </c>
      <c r="AQ135">
        <f t="shared" si="236"/>
        <v>2.0828704732281714E-2</v>
      </c>
      <c r="AR135">
        <f t="shared" si="237"/>
        <v>2.4300155520995334E-2</v>
      </c>
      <c r="AS135">
        <f t="shared" si="238"/>
        <v>2.777160630970895E-2</v>
      </c>
      <c r="AT135">
        <f t="shared" si="239"/>
        <v>3.124305709842257E-2</v>
      </c>
      <c r="AV135">
        <f t="shared" si="240"/>
        <v>904.97974616369027</v>
      </c>
      <c r="AW135">
        <f t="shared" si="241"/>
        <v>466.09734293524974</v>
      </c>
      <c r="AX135">
        <f t="shared" si="242"/>
        <v>91.693619053647481</v>
      </c>
      <c r="AY135">
        <f t="shared" si="243"/>
        <v>178.03334293524972</v>
      </c>
      <c r="AZ135">
        <f t="shared" si="244"/>
        <v>1.0905884295121198E-2</v>
      </c>
      <c r="BA135">
        <f t="shared" si="245"/>
        <v>5.6169253664112651E-3</v>
      </c>
    </row>
    <row r="137" spans="1:53">
      <c r="A137" s="12">
        <v>40075017</v>
      </c>
      <c r="B137" s="1" t="s">
        <v>168</v>
      </c>
      <c r="C137" t="s">
        <v>169</v>
      </c>
      <c r="I137" s="12">
        <v>40075017</v>
      </c>
      <c r="K137">
        <f t="shared" si="206"/>
        <v>1606006987550289</v>
      </c>
      <c r="L137">
        <f t="shared" si="207"/>
        <v>6.4360757328196619E+22</v>
      </c>
      <c r="M137">
        <f t="shared" si="208"/>
        <v>2.5792584440603539E+30</v>
      </c>
      <c r="N137">
        <f t="shared" si="209"/>
        <v>1.0336382599311223E+38</v>
      </c>
      <c r="O137">
        <f t="shared" si="210"/>
        <v>4.1423070838590147E+45</v>
      </c>
      <c r="P137">
        <f t="shared" si="211"/>
        <v>1.6600302680487044E+53</v>
      </c>
      <c r="Q137">
        <f t="shared" si="212"/>
        <v>6.6525741212566393E+60</v>
      </c>
      <c r="R137">
        <f t="shared" si="213"/>
        <v>2.6660202100311989E+68</v>
      </c>
      <c r="S137">
        <f t="shared" si="214"/>
        <v>1.0684080523934387E+76</v>
      </c>
      <c r="T137">
        <f t="shared" si="215"/>
        <v>80150034</v>
      </c>
      <c r="U137">
        <f t="shared" si="216"/>
        <v>120225051</v>
      </c>
      <c r="V137">
        <f t="shared" si="217"/>
        <v>160300068</v>
      </c>
      <c r="W137">
        <f t="shared" si="218"/>
        <v>200375085</v>
      </c>
      <c r="X137">
        <f t="shared" si="219"/>
        <v>240450102</v>
      </c>
      <c r="Y137">
        <f t="shared" si="220"/>
        <v>280525119</v>
      </c>
      <c r="Z137">
        <f t="shared" si="221"/>
        <v>320600136</v>
      </c>
      <c r="AA137">
        <f t="shared" si="222"/>
        <v>360675153</v>
      </c>
      <c r="AC137">
        <f t="shared" si="223"/>
        <v>20037508.5</v>
      </c>
      <c r="AD137">
        <f t="shared" si="224"/>
        <v>13358339</v>
      </c>
      <c r="AE137">
        <f t="shared" si="225"/>
        <v>10018754.25</v>
      </c>
      <c r="AF137">
        <f t="shared" si="226"/>
        <v>8015003.4000000004</v>
      </c>
      <c r="AG137">
        <f t="shared" si="227"/>
        <v>6679169.5</v>
      </c>
      <c r="AH137">
        <f t="shared" si="228"/>
        <v>5725002.4285714282</v>
      </c>
      <c r="AI137">
        <f t="shared" si="229"/>
        <v>5009377.125</v>
      </c>
      <c r="AJ137">
        <f t="shared" si="230"/>
        <v>4452779.666666667</v>
      </c>
      <c r="AL137">
        <f t="shared" si="231"/>
        <v>2.495320214087495E-8</v>
      </c>
      <c r="AM137">
        <f t="shared" si="232"/>
        <v>4.9906404281749899E-8</v>
      </c>
      <c r="AN137">
        <f t="shared" si="233"/>
        <v>7.4859606422624849E-8</v>
      </c>
      <c r="AO137">
        <f t="shared" si="234"/>
        <v>9.9812808563499799E-8</v>
      </c>
      <c r="AP137">
        <f t="shared" si="235"/>
        <v>1.2476601070437474E-7</v>
      </c>
      <c r="AQ137">
        <f t="shared" si="236"/>
        <v>1.497192128452497E-7</v>
      </c>
      <c r="AR137">
        <f t="shared" si="237"/>
        <v>1.7467241498612463E-7</v>
      </c>
      <c r="AS137">
        <f t="shared" si="238"/>
        <v>1.996256171269996E-7</v>
      </c>
      <c r="AT137">
        <f t="shared" si="239"/>
        <v>2.2457881926787453E-7</v>
      </c>
      <c r="AV137">
        <f t="shared" si="240"/>
        <v>125899378.99968608</v>
      </c>
      <c r="AW137">
        <f t="shared" si="241"/>
        <v>64842739.605729848</v>
      </c>
      <c r="AX137">
        <f t="shared" si="242"/>
        <v>12756274.100083476</v>
      </c>
      <c r="AY137">
        <f t="shared" si="243"/>
        <v>24767722.605729844</v>
      </c>
      <c r="AZ137">
        <f t="shared" si="244"/>
        <v>7.8392796529313834E-8</v>
      </c>
      <c r="BA137">
        <f t="shared" si="245"/>
        <v>4.0375129192082311E-8</v>
      </c>
    </row>
    <row r="139" spans="1:53">
      <c r="A139" s="12">
        <v>40007864</v>
      </c>
      <c r="B139" s="1" t="s">
        <v>170</v>
      </c>
      <c r="C139" t="s">
        <v>171</v>
      </c>
      <c r="I139" s="12">
        <v>40007864</v>
      </c>
      <c r="K139">
        <f t="shared" si="206"/>
        <v>1600629181842496</v>
      </c>
      <c r="L139">
        <f t="shared" si="207"/>
        <v>6.4037754621585852E+22</v>
      </c>
      <c r="M139">
        <f t="shared" si="208"/>
        <v>2.5620137777657785E+30</v>
      </c>
      <c r="N139">
        <f t="shared" si="209"/>
        <v>1.0250069878697949E+38</v>
      </c>
      <c r="O139">
        <f t="shared" si="210"/>
        <v>4.1008340169744408E+45</v>
      </c>
      <c r="P139">
        <f t="shared" si="211"/>
        <v>1.6406560963768711E+53</v>
      </c>
      <c r="Q139">
        <f t="shared" si="212"/>
        <v>6.5639145974616757E+60</v>
      </c>
      <c r="R139">
        <f t="shared" si="213"/>
        <v>2.6260820252286147E+68</v>
      </c>
      <c r="S139">
        <f t="shared" si="214"/>
        <v>1.0506393251819098E+76</v>
      </c>
      <c r="T139">
        <f t="shared" si="215"/>
        <v>80015728</v>
      </c>
      <c r="U139">
        <f t="shared" si="216"/>
        <v>120023592</v>
      </c>
      <c r="V139">
        <f t="shared" si="217"/>
        <v>160031456</v>
      </c>
      <c r="W139">
        <f t="shared" si="218"/>
        <v>200039320</v>
      </c>
      <c r="X139">
        <f t="shared" si="219"/>
        <v>240047184</v>
      </c>
      <c r="Y139">
        <f t="shared" si="220"/>
        <v>280055048</v>
      </c>
      <c r="Z139">
        <f t="shared" si="221"/>
        <v>320062912</v>
      </c>
      <c r="AA139">
        <f t="shared" si="222"/>
        <v>360070776</v>
      </c>
      <c r="AC139">
        <f t="shared" si="223"/>
        <v>20003932</v>
      </c>
      <c r="AD139">
        <f t="shared" si="224"/>
        <v>13335954.666666666</v>
      </c>
      <c r="AE139">
        <f t="shared" si="225"/>
        <v>10001966</v>
      </c>
      <c r="AF139">
        <f t="shared" si="226"/>
        <v>8001572.7999999998</v>
      </c>
      <c r="AG139">
        <f t="shared" si="227"/>
        <v>6667977.333333333</v>
      </c>
      <c r="AH139">
        <f t="shared" si="228"/>
        <v>5715409.1428571427</v>
      </c>
      <c r="AI139">
        <f t="shared" si="229"/>
        <v>5000983</v>
      </c>
      <c r="AJ139">
        <f t="shared" si="230"/>
        <v>4445318.222222222</v>
      </c>
      <c r="AL139">
        <f t="shared" si="231"/>
        <v>2.4995085966099065E-8</v>
      </c>
      <c r="AM139">
        <f t="shared" si="232"/>
        <v>4.9990171932198131E-8</v>
      </c>
      <c r="AN139">
        <f t="shared" si="233"/>
        <v>7.4985257898297193E-8</v>
      </c>
      <c r="AO139">
        <f t="shared" si="234"/>
        <v>9.9980343864396262E-8</v>
      </c>
      <c r="AP139">
        <f t="shared" si="235"/>
        <v>1.2497542983049533E-7</v>
      </c>
      <c r="AQ139">
        <f t="shared" si="236"/>
        <v>1.4997051579659439E-7</v>
      </c>
      <c r="AR139">
        <f t="shared" si="237"/>
        <v>1.7496560176269344E-7</v>
      </c>
      <c r="AS139">
        <f t="shared" si="238"/>
        <v>1.9996068772879252E-7</v>
      </c>
      <c r="AT139">
        <f t="shared" si="239"/>
        <v>2.2495577369489158E-7</v>
      </c>
      <c r="AV139">
        <f t="shared" si="240"/>
        <v>125688411.62821956</v>
      </c>
      <c r="AW139">
        <f t="shared" si="241"/>
        <v>64734083.769283324</v>
      </c>
      <c r="AX139">
        <f t="shared" si="242"/>
        <v>12734898.636296576</v>
      </c>
      <c r="AY139">
        <f t="shared" si="243"/>
        <v>24726219.769283321</v>
      </c>
      <c r="AZ139">
        <f t="shared" si="244"/>
        <v>7.8524378446942153E-8</v>
      </c>
      <c r="BA139">
        <f t="shared" si="245"/>
        <v>4.0442898644873792E-8</v>
      </c>
    </row>
    <row r="141" spans="1:53">
      <c r="A141" s="12">
        <v>510067420</v>
      </c>
      <c r="B141" t="s">
        <v>172</v>
      </c>
      <c r="C141" t="s">
        <v>173</v>
      </c>
      <c r="I141" s="12">
        <v>510067420</v>
      </c>
      <c r="K141">
        <f t="shared" si="206"/>
        <v>2.6016877294545638E+17</v>
      </c>
      <c r="L141">
        <f t="shared" si="207"/>
        <v>1.3270361478085474E+26</v>
      </c>
      <c r="M141">
        <f t="shared" si="208"/>
        <v>6.7687790415944442E+34</v>
      </c>
      <c r="N141">
        <f t="shared" si="209"/>
        <v>3.4525336622961509E+43</v>
      </c>
      <c r="O141">
        <f t="shared" si="210"/>
        <v>1.7610249375905488E+52</v>
      </c>
      <c r="P141">
        <f t="shared" si="211"/>
        <v>8.9824144647247229E+60</v>
      </c>
      <c r="Q141">
        <f t="shared" si="212"/>
        <v>4.5816369713928205E+69</v>
      </c>
      <c r="R141">
        <f t="shared" si="213"/>
        <v>2.3369437493749496E+78</v>
      </c>
      <c r="S141">
        <f t="shared" si="214"/>
        <v>1.1919988689288072E+87</v>
      </c>
      <c r="T141">
        <f t="shared" si="215"/>
        <v>1020134840</v>
      </c>
      <c r="U141">
        <f t="shared" si="216"/>
        <v>1530202260</v>
      </c>
      <c r="V141">
        <f t="shared" si="217"/>
        <v>2040269680</v>
      </c>
      <c r="W141">
        <f t="shared" si="218"/>
        <v>2550337100</v>
      </c>
      <c r="X141">
        <f t="shared" si="219"/>
        <v>3060404520</v>
      </c>
      <c r="Y141">
        <f t="shared" si="220"/>
        <v>3570471940</v>
      </c>
      <c r="Z141">
        <f t="shared" si="221"/>
        <v>4080539360</v>
      </c>
      <c r="AA141">
        <f t="shared" si="222"/>
        <v>4590606780</v>
      </c>
      <c r="AC141">
        <f t="shared" si="223"/>
        <v>255033710</v>
      </c>
      <c r="AD141">
        <f t="shared" si="224"/>
        <v>170022473.33333334</v>
      </c>
      <c r="AE141">
        <f t="shared" si="225"/>
        <v>127516855</v>
      </c>
      <c r="AF141">
        <f t="shared" si="226"/>
        <v>102013484</v>
      </c>
      <c r="AG141">
        <f t="shared" si="227"/>
        <v>85011236.666666672</v>
      </c>
      <c r="AH141">
        <f t="shared" si="228"/>
        <v>72866774.285714284</v>
      </c>
      <c r="AI141">
        <f t="shared" si="229"/>
        <v>63758427.5</v>
      </c>
      <c r="AJ141">
        <f t="shared" si="230"/>
        <v>56674157.777777776</v>
      </c>
      <c r="AL141">
        <f t="shared" si="231"/>
        <v>1.9605251399903173E-9</v>
      </c>
      <c r="AM141">
        <f t="shared" si="232"/>
        <v>3.9210502799806347E-9</v>
      </c>
      <c r="AN141">
        <f t="shared" si="233"/>
        <v>5.881575419970952E-9</v>
      </c>
      <c r="AO141">
        <f t="shared" si="234"/>
        <v>7.8421005599612694E-9</v>
      </c>
      <c r="AP141">
        <f t="shared" si="235"/>
        <v>9.8026256999515867E-9</v>
      </c>
      <c r="AQ141">
        <f t="shared" si="236"/>
        <v>1.1763150839941904E-8</v>
      </c>
      <c r="AR141">
        <f t="shared" si="237"/>
        <v>1.3723675979932221E-8</v>
      </c>
      <c r="AS141">
        <f t="shared" si="238"/>
        <v>1.5684201119922539E-8</v>
      </c>
      <c r="AT141">
        <f t="shared" si="239"/>
        <v>1.7644726259912856E-8</v>
      </c>
      <c r="AV141">
        <f t="shared" si="240"/>
        <v>1602424059.5074995</v>
      </c>
      <c r="AW141">
        <f t="shared" si="241"/>
        <v>825306422.1139679</v>
      </c>
      <c r="AX141">
        <f t="shared" si="242"/>
        <v>162359502.40625975</v>
      </c>
      <c r="AY141">
        <f t="shared" si="243"/>
        <v>315239002.1139679</v>
      </c>
      <c r="AZ141">
        <f t="shared" si="244"/>
        <v>6.1591713769716821E-9</v>
      </c>
      <c r="BA141">
        <f t="shared" si="245"/>
        <v>3.1721963123029794E-9</v>
      </c>
    </row>
    <row r="143" spans="1:53">
      <c r="A143" s="12">
        <v>1083210000000</v>
      </c>
      <c r="B143" t="s">
        <v>174</v>
      </c>
      <c r="C143" t="s">
        <v>175</v>
      </c>
      <c r="I143" s="12">
        <v>1083210000000</v>
      </c>
      <c r="K143">
        <f t="shared" si="206"/>
        <v>1.1733439041E+24</v>
      </c>
      <c r="L143">
        <f t="shared" si="207"/>
        <v>1.270977850360161E+36</v>
      </c>
      <c r="M143">
        <f t="shared" si="208"/>
        <v>1.37673591728863E+48</v>
      </c>
      <c r="N143">
        <f t="shared" si="209"/>
        <v>1.4912941129662169E+60</v>
      </c>
      <c r="O143">
        <f t="shared" si="210"/>
        <v>1.6153846961061357E+72</v>
      </c>
      <c r="P143">
        <f t="shared" si="211"/>
        <v>1.7498008566691272E+84</v>
      </c>
      <c r="Q143">
        <f t="shared" si="212"/>
        <v>1.8954017859525654E+96</v>
      </c>
      <c r="R143">
        <f t="shared" si="213"/>
        <v>2.0531181685616782E+108</v>
      </c>
      <c r="S143">
        <f t="shared" si="214"/>
        <v>2.2239581313676956E+120</v>
      </c>
      <c r="T143">
        <f t="shared" si="215"/>
        <v>2166420000000</v>
      </c>
      <c r="U143">
        <f t="shared" si="216"/>
        <v>3249630000000</v>
      </c>
      <c r="V143">
        <f t="shared" si="217"/>
        <v>4332840000000</v>
      </c>
      <c r="W143">
        <f t="shared" si="218"/>
        <v>5416050000000</v>
      </c>
      <c r="X143">
        <f t="shared" si="219"/>
        <v>6499260000000</v>
      </c>
      <c r="Y143">
        <f t="shared" si="220"/>
        <v>7582470000000</v>
      </c>
      <c r="Z143">
        <f t="shared" si="221"/>
        <v>8665680000000</v>
      </c>
      <c r="AA143">
        <f t="shared" si="222"/>
        <v>9748890000000</v>
      </c>
      <c r="AC143">
        <f t="shared" si="223"/>
        <v>541605000000</v>
      </c>
      <c r="AD143">
        <f t="shared" si="224"/>
        <v>361070000000</v>
      </c>
      <c r="AE143">
        <f t="shared" si="225"/>
        <v>270802500000</v>
      </c>
      <c r="AF143">
        <f t="shared" si="226"/>
        <v>216642000000</v>
      </c>
      <c r="AG143">
        <f t="shared" si="227"/>
        <v>180535000000</v>
      </c>
      <c r="AH143">
        <f t="shared" si="228"/>
        <v>154744285714.28571</v>
      </c>
      <c r="AI143">
        <f t="shared" si="229"/>
        <v>135401250000</v>
      </c>
      <c r="AJ143">
        <f t="shared" si="230"/>
        <v>120356666666.66667</v>
      </c>
      <c r="AL143">
        <f t="shared" si="231"/>
        <v>9.2318202379963256E-13</v>
      </c>
      <c r="AM143">
        <f t="shared" si="232"/>
        <v>1.8463640475992651E-12</v>
      </c>
      <c r="AN143">
        <f t="shared" si="233"/>
        <v>2.7695460713988977E-12</v>
      </c>
      <c r="AO143">
        <f t="shared" si="234"/>
        <v>3.6927280951985302E-12</v>
      </c>
      <c r="AP143">
        <f t="shared" si="235"/>
        <v>4.6159101189981628E-12</v>
      </c>
      <c r="AQ143">
        <f t="shared" si="236"/>
        <v>5.5390921427977954E-12</v>
      </c>
      <c r="AR143">
        <f t="shared" si="237"/>
        <v>6.4622741665974279E-12</v>
      </c>
      <c r="AS143">
        <f t="shared" si="238"/>
        <v>7.3854561903970605E-12</v>
      </c>
      <c r="AT143">
        <f t="shared" si="239"/>
        <v>8.308638214196693E-12</v>
      </c>
      <c r="AV143">
        <f t="shared" si="240"/>
        <v>3403004578295</v>
      </c>
      <c r="AW143">
        <f t="shared" si="241"/>
        <v>1752670596953.7737</v>
      </c>
      <c r="AX143">
        <f t="shared" si="242"/>
        <v>344796451813.14392</v>
      </c>
      <c r="AY143">
        <f t="shared" si="243"/>
        <v>669460596953.77356</v>
      </c>
      <c r="AZ143">
        <f t="shared" si="244"/>
        <v>2.9002618638950832E-12</v>
      </c>
      <c r="BA143">
        <f t="shared" si="245"/>
        <v>1.4937398923107199E-12</v>
      </c>
    </row>
    <row r="145" spans="1:53">
      <c r="A145">
        <v>9.8066499999999994</v>
      </c>
      <c r="B145" t="s">
        <v>176</v>
      </c>
      <c r="C145" t="s">
        <v>177</v>
      </c>
      <c r="I145" s="12">
        <v>9.8066499999999994</v>
      </c>
      <c r="K145">
        <f t="shared" si="206"/>
        <v>96.17038422249999</v>
      </c>
      <c r="L145">
        <f t="shared" si="207"/>
        <v>943.10929843557949</v>
      </c>
      <c r="M145">
        <f t="shared" si="208"/>
        <v>9248.7428015032747</v>
      </c>
      <c r="N145">
        <f t="shared" si="209"/>
        <v>90699.183594362083</v>
      </c>
      <c r="O145">
        <f t="shared" si="210"/>
        <v>889455.14879565092</v>
      </c>
      <c r="P145">
        <f t="shared" si="211"/>
        <v>8722575.3349368703</v>
      </c>
      <c r="Q145">
        <f t="shared" si="212"/>
        <v>85539243.408358648</v>
      </c>
      <c r="R145">
        <f t="shared" si="213"/>
        <v>838853421.37058032</v>
      </c>
      <c r="S145">
        <f t="shared" si="214"/>
        <v>8226341904.6838007</v>
      </c>
      <c r="T145">
        <f t="shared" si="215"/>
        <v>19.613299999999999</v>
      </c>
      <c r="U145">
        <f t="shared" si="216"/>
        <v>29.41995</v>
      </c>
      <c r="V145">
        <f t="shared" si="217"/>
        <v>39.226599999999998</v>
      </c>
      <c r="W145">
        <f t="shared" si="218"/>
        <v>49.033249999999995</v>
      </c>
      <c r="X145">
        <f t="shared" si="219"/>
        <v>58.8399</v>
      </c>
      <c r="Y145">
        <f t="shared" si="220"/>
        <v>68.646549999999991</v>
      </c>
      <c r="Z145">
        <f t="shared" si="221"/>
        <v>78.453199999999995</v>
      </c>
      <c r="AA145">
        <f t="shared" si="222"/>
        <v>88.25985</v>
      </c>
      <c r="AC145">
        <f t="shared" si="223"/>
        <v>4.9033249999999997</v>
      </c>
      <c r="AD145">
        <f t="shared" si="224"/>
        <v>3.2688833333333331</v>
      </c>
      <c r="AE145">
        <f t="shared" si="225"/>
        <v>2.4516624999999999</v>
      </c>
      <c r="AF145">
        <f t="shared" si="226"/>
        <v>1.9613299999999998</v>
      </c>
      <c r="AG145">
        <f t="shared" si="227"/>
        <v>1.6344416666666666</v>
      </c>
      <c r="AH145">
        <f t="shared" si="228"/>
        <v>1.4009499999999999</v>
      </c>
      <c r="AI145">
        <f t="shared" si="229"/>
        <v>1.2258312499999999</v>
      </c>
      <c r="AJ145">
        <f t="shared" si="230"/>
        <v>1.0896277777777776</v>
      </c>
      <c r="AL145">
        <f t="shared" si="231"/>
        <v>0.10197162129779283</v>
      </c>
      <c r="AM145">
        <f t="shared" si="232"/>
        <v>0.20394324259558566</v>
      </c>
      <c r="AN145">
        <f t="shared" si="233"/>
        <v>0.30591486389337846</v>
      </c>
      <c r="AO145">
        <f t="shared" si="234"/>
        <v>0.40788648519117132</v>
      </c>
      <c r="AP145">
        <f t="shared" si="235"/>
        <v>0.50985810648896412</v>
      </c>
      <c r="AQ145">
        <f t="shared" si="236"/>
        <v>0.61182972778675693</v>
      </c>
      <c r="AR145">
        <f t="shared" si="237"/>
        <v>0.71380134908454984</v>
      </c>
      <c r="AS145">
        <f t="shared" si="238"/>
        <v>0.81577297038234264</v>
      </c>
      <c r="AT145">
        <f t="shared" si="239"/>
        <v>0.91774459168013545</v>
      </c>
      <c r="AV145">
        <f t="shared" si="240"/>
        <v>30.808499596326342</v>
      </c>
      <c r="AW145">
        <f t="shared" si="241"/>
        <v>15.867493015774157</v>
      </c>
      <c r="AX145">
        <f t="shared" si="242"/>
        <v>3.1215536453442709</v>
      </c>
      <c r="AY145">
        <f t="shared" si="243"/>
        <v>6.0608430157741555</v>
      </c>
      <c r="AZ145">
        <f t="shared" si="244"/>
        <v>0.32035329634378645</v>
      </c>
      <c r="BA145">
        <f t="shared" si="245"/>
        <v>0.16499354914776146</v>
      </c>
    </row>
    <row r="147" spans="1:53">
      <c r="A147">
        <v>1674364</v>
      </c>
      <c r="B147" t="s">
        <v>178</v>
      </c>
      <c r="C147" t="s">
        <v>179</v>
      </c>
      <c r="I147" s="12">
        <v>1674364</v>
      </c>
      <c r="K147">
        <f t="shared" si="206"/>
        <v>2803494804496</v>
      </c>
      <c r="L147">
        <f t="shared" si="207"/>
        <v>4.6940707748351406E+18</v>
      </c>
      <c r="M147">
        <f t="shared" si="208"/>
        <v>7.8595831188360655E+24</v>
      </c>
      <c r="N147">
        <f t="shared" si="209"/>
        <v>1.315980302918683E+31</v>
      </c>
      <c r="O147">
        <f t="shared" si="210"/>
        <v>2.203430043916138E+37</v>
      </c>
      <c r="P147">
        <f t="shared" si="211"/>
        <v>3.6893439420516004E+43</v>
      </c>
      <c r="Q147">
        <f t="shared" si="212"/>
        <v>6.1773046801892863E+49</v>
      </c>
      <c r="R147">
        <f t="shared" si="213"/>
        <v>1.0343056573540455E+56</v>
      </c>
      <c r="S147">
        <f t="shared" si="214"/>
        <v>1.731804157669949E+62</v>
      </c>
      <c r="T147">
        <f t="shared" si="215"/>
        <v>3348728</v>
      </c>
      <c r="U147">
        <f t="shared" si="216"/>
        <v>5023092</v>
      </c>
      <c r="V147">
        <f t="shared" si="217"/>
        <v>6697456</v>
      </c>
      <c r="W147">
        <f t="shared" si="218"/>
        <v>8371820</v>
      </c>
      <c r="X147">
        <f t="shared" si="219"/>
        <v>10046184</v>
      </c>
      <c r="Y147">
        <f t="shared" si="220"/>
        <v>11720548</v>
      </c>
      <c r="Z147">
        <f t="shared" si="221"/>
        <v>13394912</v>
      </c>
      <c r="AA147">
        <f t="shared" si="222"/>
        <v>15069276</v>
      </c>
      <c r="AC147">
        <f t="shared" si="223"/>
        <v>837182</v>
      </c>
      <c r="AD147">
        <f t="shared" si="224"/>
        <v>558121.33333333337</v>
      </c>
      <c r="AE147">
        <f t="shared" si="225"/>
        <v>418591</v>
      </c>
      <c r="AF147">
        <f t="shared" si="226"/>
        <v>334872.8</v>
      </c>
      <c r="AG147">
        <f t="shared" si="227"/>
        <v>279060.66666666669</v>
      </c>
      <c r="AH147">
        <f t="shared" si="228"/>
        <v>239194.85714285713</v>
      </c>
      <c r="AI147">
        <f t="shared" si="229"/>
        <v>209295.5</v>
      </c>
      <c r="AJ147">
        <f t="shared" si="230"/>
        <v>186040.44444444444</v>
      </c>
      <c r="AL147">
        <f t="shared" si="231"/>
        <v>5.9724169893762644E-7</v>
      </c>
      <c r="AM147">
        <f t="shared" si="232"/>
        <v>1.1944833978752529E-6</v>
      </c>
      <c r="AN147">
        <f t="shared" si="233"/>
        <v>1.7917250968128794E-6</v>
      </c>
      <c r="AO147">
        <f t="shared" si="234"/>
        <v>2.3889667957505058E-6</v>
      </c>
      <c r="AP147">
        <f t="shared" si="235"/>
        <v>2.9862084946881325E-6</v>
      </c>
      <c r="AQ147">
        <f t="shared" si="236"/>
        <v>3.5834501936257589E-6</v>
      </c>
      <c r="AR147">
        <f t="shared" si="237"/>
        <v>4.1806918925633856E-6</v>
      </c>
      <c r="AS147">
        <f t="shared" si="238"/>
        <v>4.7779335915010115E-6</v>
      </c>
      <c r="AT147">
        <f t="shared" si="239"/>
        <v>5.3751752904386383E-6</v>
      </c>
      <c r="AV147">
        <f t="shared" si="240"/>
        <v>5260169.6418352202</v>
      </c>
      <c r="AW147">
        <f t="shared" si="241"/>
        <v>2709177.8615392288</v>
      </c>
      <c r="AX147">
        <f t="shared" si="242"/>
        <v>532966.61427023646</v>
      </c>
      <c r="AY147">
        <f t="shared" si="243"/>
        <v>1034813.8615392289</v>
      </c>
      <c r="AZ147">
        <f t="shared" si="244"/>
        <v>1.8762901337999343E-6</v>
      </c>
      <c r="BA147">
        <f t="shared" si="245"/>
        <v>9.663573683798116E-7</v>
      </c>
    </row>
    <row r="149" spans="1:53">
      <c r="A149">
        <v>23.436820709999999</v>
      </c>
      <c r="B149" t="s">
        <v>180</v>
      </c>
      <c r="C149" t="s">
        <v>181</v>
      </c>
      <c r="I149">
        <v>23.436820709999999</v>
      </c>
      <c r="K149">
        <f t="shared" si="206"/>
        <v>549.28456499268486</v>
      </c>
      <c r="L149">
        <f t="shared" si="207"/>
        <v>12873.483868503898</v>
      </c>
      <c r="M149">
        <f t="shared" si="208"/>
        <v>301713.53333920304</v>
      </c>
      <c r="N149">
        <f t="shared" si="209"/>
        <v>7071205.9866515091</v>
      </c>
      <c r="O149">
        <f t="shared" si="210"/>
        <v>165726586.91263005</v>
      </c>
      <c r="P149">
        <f t="shared" si="211"/>
        <v>3884104304.3515429</v>
      </c>
      <c r="Q149">
        <f t="shared" si="212"/>
        <v>91031056200.026382</v>
      </c>
      <c r="R149">
        <f t="shared" si="213"/>
        <v>2133478543201.9521</v>
      </c>
      <c r="S149">
        <f t="shared" si="214"/>
        <v>50001954105656.141</v>
      </c>
      <c r="T149">
        <f t="shared" si="215"/>
        <v>46.873641419999998</v>
      </c>
      <c r="U149">
        <f t="shared" si="216"/>
        <v>70.310462129999991</v>
      </c>
      <c r="V149">
        <f t="shared" si="217"/>
        <v>93.747282839999997</v>
      </c>
      <c r="W149">
        <f t="shared" si="218"/>
        <v>117.18410355</v>
      </c>
      <c r="X149">
        <f t="shared" si="219"/>
        <v>140.62092425999998</v>
      </c>
      <c r="Y149">
        <f t="shared" si="220"/>
        <v>164.05774496999999</v>
      </c>
      <c r="Z149">
        <f t="shared" si="221"/>
        <v>187.49456567999999</v>
      </c>
      <c r="AA149">
        <f t="shared" si="222"/>
        <v>210.93138639</v>
      </c>
      <c r="AC149">
        <f t="shared" si="223"/>
        <v>11.718410355</v>
      </c>
      <c r="AD149">
        <f t="shared" si="224"/>
        <v>7.8122735699999994</v>
      </c>
      <c r="AE149">
        <f t="shared" si="225"/>
        <v>5.8592051774999998</v>
      </c>
      <c r="AF149">
        <f t="shared" si="226"/>
        <v>4.6873641419999998</v>
      </c>
      <c r="AG149">
        <f t="shared" si="227"/>
        <v>3.9061367849999997</v>
      </c>
      <c r="AH149">
        <f t="shared" si="228"/>
        <v>3.3481172442857141</v>
      </c>
      <c r="AI149">
        <f t="shared" si="229"/>
        <v>2.9296025887499999</v>
      </c>
      <c r="AJ149">
        <f t="shared" si="230"/>
        <v>2.6040911900000001</v>
      </c>
      <c r="AL149">
        <f t="shared" si="231"/>
        <v>4.266790331221508E-2</v>
      </c>
      <c r="AM149">
        <f t="shared" si="232"/>
        <v>8.5335806624430161E-2</v>
      </c>
      <c r="AN149">
        <f t="shared" si="233"/>
        <v>0.12800370993664525</v>
      </c>
      <c r="AO149">
        <f t="shared" si="234"/>
        <v>0.17067161324886032</v>
      </c>
      <c r="AP149">
        <f t="shared" si="235"/>
        <v>0.21333951656107542</v>
      </c>
      <c r="AQ149">
        <f t="shared" si="236"/>
        <v>0.25600741987329051</v>
      </c>
      <c r="AR149">
        <f t="shared" si="237"/>
        <v>0.29867532318550555</v>
      </c>
      <c r="AS149">
        <f t="shared" si="238"/>
        <v>0.34134322649772064</v>
      </c>
      <c r="AT149">
        <f t="shared" si="239"/>
        <v>0.38401112980993574</v>
      </c>
      <c r="AV149">
        <f t="shared" si="240"/>
        <v>73.628943766037111</v>
      </c>
      <c r="AW149">
        <f t="shared" si="241"/>
        <v>37.921572497017443</v>
      </c>
      <c r="AX149">
        <f t="shared" si="242"/>
        <v>7.4601717327100081</v>
      </c>
      <c r="AY149">
        <f t="shared" si="243"/>
        <v>14.484751787017442</v>
      </c>
      <c r="AZ149">
        <f t="shared" si="244"/>
        <v>0.1340451715897345</v>
      </c>
      <c r="BA149">
        <f t="shared" si="245"/>
        <v>6.9038117787858219E-2</v>
      </c>
    </row>
    <row r="152" spans="1:53">
      <c r="A152" s="18" t="s">
        <v>185</v>
      </c>
    </row>
    <row r="154" spans="1:53" ht="17.25">
      <c r="A154" s="12">
        <v>46001000000</v>
      </c>
      <c r="B154" t="s">
        <v>188</v>
      </c>
      <c r="C154" t="s">
        <v>214</v>
      </c>
      <c r="G154" t="s">
        <v>210</v>
      </c>
      <c r="I154" s="12">
        <v>46001000000</v>
      </c>
    </row>
    <row r="155" spans="1:53">
      <c r="A155" s="12">
        <v>69817400000</v>
      </c>
      <c r="B155" t="s">
        <v>189</v>
      </c>
      <c r="C155" t="s">
        <v>215</v>
      </c>
      <c r="I155" s="12">
        <v>69817400000</v>
      </c>
    </row>
    <row r="156" spans="1:53">
      <c r="A156" s="12">
        <v>57909230000</v>
      </c>
      <c r="B156" t="s">
        <v>202</v>
      </c>
      <c r="C156" t="s">
        <v>216</v>
      </c>
      <c r="I156" s="12">
        <v>57909230000</v>
      </c>
    </row>
    <row r="158" spans="1:53">
      <c r="A158" s="12">
        <v>107476000000</v>
      </c>
      <c r="B158" t="s">
        <v>190</v>
      </c>
      <c r="C158" t="s">
        <v>217</v>
      </c>
      <c r="G158" t="s">
        <v>211</v>
      </c>
      <c r="I158" s="12">
        <v>107476000000</v>
      </c>
    </row>
    <row r="159" spans="1:53">
      <c r="A159" s="12">
        <v>108943000000</v>
      </c>
      <c r="B159" t="s">
        <v>191</v>
      </c>
      <c r="C159" t="s">
        <v>218</v>
      </c>
      <c r="I159" s="12">
        <v>108943000000</v>
      </c>
    </row>
    <row r="160" spans="1:53">
      <c r="A160" s="12">
        <v>108209500000</v>
      </c>
      <c r="B160" t="s">
        <v>203</v>
      </c>
      <c r="C160" t="s">
        <v>219</v>
      </c>
      <c r="I160" s="12">
        <v>108209500000</v>
      </c>
    </row>
    <row r="162" spans="1:9">
      <c r="A162" s="12">
        <v>147098074000</v>
      </c>
      <c r="B162" t="s">
        <v>186</v>
      </c>
      <c r="C162" t="s">
        <v>162</v>
      </c>
      <c r="I162" s="12">
        <v>147098074000</v>
      </c>
    </row>
    <row r="163" spans="1:9">
      <c r="A163" s="12">
        <v>152097701000</v>
      </c>
      <c r="B163" t="s">
        <v>187</v>
      </c>
      <c r="C163" t="s">
        <v>159</v>
      </c>
      <c r="I163" s="12">
        <v>152097701000</v>
      </c>
    </row>
    <row r="164" spans="1:9">
      <c r="A164" s="12">
        <v>149597887500</v>
      </c>
      <c r="B164" t="s">
        <v>204</v>
      </c>
      <c r="C164" t="s">
        <v>156</v>
      </c>
      <c r="I164" s="12">
        <v>149597887500</v>
      </c>
    </row>
    <row r="166" spans="1:9">
      <c r="A166" s="21">
        <v>206655000000</v>
      </c>
      <c r="B166" t="s">
        <v>192</v>
      </c>
      <c r="C166" s="10" t="s">
        <v>222</v>
      </c>
      <c r="I166" s="21">
        <v>206655000000</v>
      </c>
    </row>
    <row r="167" spans="1:9">
      <c r="A167" s="12">
        <v>249230000000</v>
      </c>
      <c r="B167" t="s">
        <v>193</v>
      </c>
      <c r="C167" t="s">
        <v>220</v>
      </c>
      <c r="I167" s="12">
        <v>249230000000</v>
      </c>
    </row>
    <row r="168" spans="1:9">
      <c r="A168" s="12">
        <v>227944000000</v>
      </c>
      <c r="B168" t="s">
        <v>205</v>
      </c>
      <c r="C168" t="s">
        <v>221</v>
      </c>
      <c r="I168" s="12">
        <v>227944000000</v>
      </c>
    </row>
    <row r="170" spans="1:9" ht="90">
      <c r="A170" s="12">
        <v>740680000000</v>
      </c>
      <c r="B170" t="s">
        <v>194</v>
      </c>
      <c r="C170" t="s">
        <v>223</v>
      </c>
      <c r="G170" s="20" t="s">
        <v>212</v>
      </c>
      <c r="I170" s="12">
        <v>740680000000</v>
      </c>
    </row>
    <row r="171" spans="1:9">
      <c r="A171" s="12">
        <v>816000000000</v>
      </c>
      <c r="B171" t="s">
        <v>195</v>
      </c>
      <c r="C171" t="s">
        <v>224</v>
      </c>
      <c r="I171" s="12">
        <v>816000000000</v>
      </c>
    </row>
    <row r="172" spans="1:9">
      <c r="A172" s="12">
        <v>778340000000</v>
      </c>
      <c r="B172" t="s">
        <v>206</v>
      </c>
      <c r="C172" t="s">
        <v>225</v>
      </c>
      <c r="I172" s="12">
        <v>778340000000</v>
      </c>
    </row>
    <row r="174" spans="1:9" ht="17.25">
      <c r="A174" s="12">
        <v>1349800000000</v>
      </c>
      <c r="B174" t="s">
        <v>196</v>
      </c>
      <c r="C174" t="s">
        <v>226</v>
      </c>
      <c r="G174" t="s">
        <v>213</v>
      </c>
      <c r="I174" s="12">
        <v>1349800000000</v>
      </c>
    </row>
    <row r="175" spans="1:9">
      <c r="A175" s="21">
        <v>1503500000000</v>
      </c>
      <c r="B175" t="s">
        <v>197</v>
      </c>
      <c r="C175" s="10" t="s">
        <v>228</v>
      </c>
      <c r="I175" s="21">
        <v>1503500000000</v>
      </c>
    </row>
    <row r="176" spans="1:9">
      <c r="A176" s="12">
        <v>1426700000000</v>
      </c>
      <c r="B176" t="s">
        <v>207</v>
      </c>
      <c r="C176" t="s">
        <v>227</v>
      </c>
      <c r="I176" s="12">
        <v>1426700000000</v>
      </c>
    </row>
    <row r="178" spans="1:9">
      <c r="A178" s="12">
        <v>2735000000000</v>
      </c>
      <c r="B178" t="s">
        <v>198</v>
      </c>
      <c r="C178" t="s">
        <v>229</v>
      </c>
      <c r="I178" s="12">
        <v>2735000000000</v>
      </c>
    </row>
    <row r="179" spans="1:9">
      <c r="A179" s="12">
        <v>3006300000000</v>
      </c>
      <c r="B179" t="s">
        <v>199</v>
      </c>
      <c r="C179" t="s">
        <v>231</v>
      </c>
      <c r="I179" s="12">
        <v>3006300000000</v>
      </c>
    </row>
    <row r="180" spans="1:9">
      <c r="A180" s="12">
        <v>2870700000000</v>
      </c>
      <c r="B180" t="s">
        <v>208</v>
      </c>
      <c r="C180" t="s">
        <v>230</v>
      </c>
      <c r="I180" s="12">
        <v>2870700000000</v>
      </c>
    </row>
    <row r="182" spans="1:9">
      <c r="A182" s="12">
        <v>4459800000000</v>
      </c>
      <c r="B182" t="s">
        <v>200</v>
      </c>
      <c r="C182" t="s">
        <v>232</v>
      </c>
      <c r="I182" s="12">
        <v>4459800000000</v>
      </c>
    </row>
    <row r="183" spans="1:9">
      <c r="A183" s="12">
        <v>4537000000000</v>
      </c>
      <c r="B183" t="s">
        <v>201</v>
      </c>
      <c r="C183" t="s">
        <v>233</v>
      </c>
      <c r="I183" s="12">
        <v>4537000000000</v>
      </c>
    </row>
    <row r="184" spans="1:9">
      <c r="A184" s="12">
        <v>4498400000000</v>
      </c>
      <c r="B184" t="s">
        <v>209</v>
      </c>
      <c r="C184" t="s">
        <v>234</v>
      </c>
      <c r="I184" s="12">
        <v>4498400000000</v>
      </c>
    </row>
  </sheetData>
  <hyperlinks>
    <hyperlink ref="D3" r:id="rId1" tooltip="Pi (lettre grecque)" display="https://fr.wikipedia.org/wiki/Pi_(lettre_grecque)"/>
    <hyperlink ref="D5" r:id="rId2" display="https://fr.wikipedia.org/wiki/%CE%A6"/>
    <hyperlink ref="G125" r:id="rId3" display="https://fr.wikipedia.org/wiki/Grand_axe"/>
    <hyperlink ref="G127" r:id="rId4" display="https://fr.wikipedia.org/wiki/Aph%C3%A9lie"/>
    <hyperlink ref="G129" r:id="rId5" display="https://fr.wikipedia.org/wiki/P%C3%A9rih%C3%A9lie"/>
    <hyperlink ref="B137" r:id="rId6" tooltip="Périmètre" display="https://fr.wikipedia.org/wiki/P%C3%A9rim%C3%A8tre"/>
    <hyperlink ref="B139" r:id="rId7" tooltip="Périmètre" display="https://fr.wikipedia.org/wiki/P%C3%A9rim%C3%A8tre"/>
    <hyperlink ref="B133" r:id="rId8" tooltip="Nœud (astronomie)" display="https://fr.wikipedia.org/wiki/N%C5%93ud_(astronomie)"/>
    <hyperlink ref="G170" r:id="rId9" tooltip="Système solaire" display="https://fr.wikipedia.org/wiki/Syst%C3%A8me_solaire"/>
  </hyperlinks>
  <pageMargins left="0.70866141732283472" right="0.70866141732283472" top="0.74803149606299213" bottom="0.74803149606299213" header="0.31496062992125984" footer="0.31496062992125984"/>
  <pageSetup paperSize="9" orientation="portrait" r:id="rId10"/>
  <drawing r:id="rId1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2019-09-19T12:01:14Z</dcterms:created>
  <dcterms:modified xsi:type="dcterms:W3CDTF">2019-09-24T13:13:36Z</dcterms:modified>
</cp:coreProperties>
</file>