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wnloads\"/>
    </mc:Choice>
  </mc:AlternateContent>
  <xr:revisionPtr revIDLastSave="0" documentId="8_{78064690-DF36-4339-81D1-9D443D60A18A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CASO 01" sheetId="1" r:id="rId1"/>
    <sheet name="CASO 02" sheetId="2" r:id="rId2"/>
  </sheets>
  <externalReferences>
    <externalReference r:id="rId3"/>
  </externalReferences>
  <definedNames>
    <definedName name="solver_adj" localSheetId="0" hidden="1">'CASO 01'!$B$3:$L$3</definedName>
    <definedName name="solver_adj" localSheetId="1" hidden="1">'CASO 02'!$B$3:$L$3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'CASO 01'!$B$3:$L$3</definedName>
    <definedName name="solver_lhs1" localSheetId="1" hidden="1">'CASO 02'!$B$3:$L$3</definedName>
    <definedName name="solver_lhs10" localSheetId="0" hidden="1">'[1]CASO 01 A'!$B$8</definedName>
    <definedName name="solver_lhs10" localSheetId="1" hidden="1">'[1]CASO 01 A'!$B$8</definedName>
    <definedName name="solver_lhs11" localSheetId="0" hidden="1">'[1]CASO 01 A'!$B$9</definedName>
    <definedName name="solver_lhs11" localSheetId="1" hidden="1">'[1]CASO 01 A'!$B$9</definedName>
    <definedName name="solver_lhs2" localSheetId="0" hidden="1">'CASO 01'!$M$25:$M$34</definedName>
    <definedName name="solver_lhs2" localSheetId="1" hidden="1">'CASO 02'!$M$24:$M$32</definedName>
    <definedName name="solver_lhs3" localSheetId="0" hidden="1">'CASO 01'!$M$25:$M$34</definedName>
    <definedName name="solver_lhs3" localSheetId="1" hidden="1">'CASO 02'!$M$24:$M$32</definedName>
    <definedName name="solver_lhs4" localSheetId="0" hidden="1">'[1]CASO 01 A'!$B$13</definedName>
    <definedName name="solver_lhs4" localSheetId="1" hidden="1">'[1]CASO 01 A'!$B$13</definedName>
    <definedName name="solver_lhs5" localSheetId="0" hidden="1">'[1]CASO 01 A'!$B$3</definedName>
    <definedName name="solver_lhs5" localSheetId="1" hidden="1">'[1]CASO 01 A'!$B$3</definedName>
    <definedName name="solver_lhs6" localSheetId="0" hidden="1">'[1]CASO 01 A'!$B$4</definedName>
    <definedName name="solver_lhs6" localSheetId="1" hidden="1">'[1]CASO 01 A'!$B$4</definedName>
    <definedName name="solver_lhs7" localSheetId="0" hidden="1">'[1]CASO 01 A'!$B$5</definedName>
    <definedName name="solver_lhs7" localSheetId="1" hidden="1">'[1]CASO 01 A'!$B$5</definedName>
    <definedName name="solver_lhs8" localSheetId="0" hidden="1">'[1]CASO 01 A'!$B$6</definedName>
    <definedName name="solver_lhs8" localSheetId="1" hidden="1">'[1]CASO 01 A'!$B$6</definedName>
    <definedName name="solver_lhs9" localSheetId="0" hidden="1">'[1]CASO 01 A'!$B$7</definedName>
    <definedName name="solver_lhs9" localSheetId="1" hidden="1">'[1]CASO 01 A'!$B$7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'CASO 01'!$O$3</definedName>
    <definedName name="solver_opt" localSheetId="1" hidden="1">'CASO 02'!$O$3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10" localSheetId="0" hidden="1">1</definedName>
    <definedName name="solver_rel10" localSheetId="1" hidden="1">1</definedName>
    <definedName name="solver_rel11" localSheetId="0" hidden="1">1</definedName>
    <definedName name="solver_rel1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0" hidden="1">1</definedName>
    <definedName name="solver_rel7" localSheetId="1" hidden="1">1</definedName>
    <definedName name="solver_rel8" localSheetId="0" hidden="1">1</definedName>
    <definedName name="solver_rel8" localSheetId="1" hidden="1">1</definedName>
    <definedName name="solver_rel9" localSheetId="0" hidden="1">1</definedName>
    <definedName name="solver_rel9" localSheetId="1" hidden="1">1</definedName>
    <definedName name="solver_rhs1" localSheetId="0" hidden="1">'CASO 01'!$B$19:$L$19</definedName>
    <definedName name="solver_rhs1" localSheetId="1" hidden="1">'CASO 02'!$B$18:$L$18</definedName>
    <definedName name="solver_rhs10" localSheetId="0" hidden="1">'[1]CASO 01 A'!$D$8</definedName>
    <definedName name="solver_rhs10" localSheetId="1" hidden="1">'[1]CASO 01 A'!$D$8</definedName>
    <definedName name="solver_rhs11" localSheetId="0" hidden="1">'[1]CASO 01 A'!$D$9</definedName>
    <definedName name="solver_rhs11" localSheetId="1" hidden="1">'[1]CASO 01 A'!$D$9</definedName>
    <definedName name="solver_rhs2" localSheetId="0" hidden="1">'CASO 01'!$O$25:$O$34</definedName>
    <definedName name="solver_rhs2" localSheetId="1" hidden="1">'CASO 02'!$O$24:$O$32</definedName>
    <definedName name="solver_rhs3" localSheetId="0" hidden="1">'CASO 01'!$N$9:$N$18</definedName>
    <definedName name="solver_rhs3" localSheetId="1" hidden="1">'CASO 02'!$N$9:$N$17</definedName>
    <definedName name="solver_rhs4" localSheetId="0" hidden="1">'[1]CASO 01 A'!$D$13</definedName>
    <definedName name="solver_rhs4" localSheetId="1" hidden="1">'[1]CASO 01 A'!$D$13</definedName>
    <definedName name="solver_rhs5" localSheetId="0" hidden="1">'[1]CASO 01 A'!$D$3</definedName>
    <definedName name="solver_rhs5" localSheetId="1" hidden="1">'[1]CASO 01 A'!$D$3</definedName>
    <definedName name="solver_rhs6" localSheetId="0" hidden="1">'[1]CASO 01 A'!$D$4</definedName>
    <definedName name="solver_rhs6" localSheetId="1" hidden="1">'[1]CASO 01 A'!$D$4</definedName>
    <definedName name="solver_rhs7" localSheetId="0" hidden="1">'[1]CASO 01 A'!$D$5</definedName>
    <definedName name="solver_rhs7" localSheetId="1" hidden="1">'[1]CASO 01 A'!$D$5</definedName>
    <definedName name="solver_rhs8" localSheetId="0" hidden="1">'[1]CASO 01 A'!$D$6</definedName>
    <definedName name="solver_rhs8" localSheetId="1" hidden="1">'[1]CASO 01 A'!$D$6</definedName>
    <definedName name="solver_rhs9" localSheetId="0" hidden="1">'[1]CASO 01 A'!$D$7</definedName>
    <definedName name="solver_rhs9" localSheetId="1" hidden="1">'[1]CASO 01 A'!$D$7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L33" i="2"/>
  <c r="K33" i="2"/>
  <c r="J33" i="2"/>
  <c r="I33" i="2"/>
  <c r="H33" i="2"/>
  <c r="G33" i="2"/>
  <c r="F33" i="2"/>
  <c r="E33" i="2"/>
  <c r="D33" i="2"/>
  <c r="C33" i="2"/>
  <c r="B33" i="2"/>
  <c r="M32" i="2"/>
  <c r="M31" i="2"/>
  <c r="M30" i="2"/>
  <c r="M29" i="2"/>
  <c r="M28" i="2"/>
  <c r="M27" i="2"/>
  <c r="M26" i="2"/>
  <c r="M25" i="2"/>
  <c r="M24" i="2"/>
  <c r="P24" i="2" s="1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O3" i="2"/>
  <c r="C22" i="1"/>
  <c r="D22" i="1"/>
  <c r="E22" i="1"/>
  <c r="F22" i="1"/>
  <c r="G22" i="1"/>
  <c r="H22" i="1"/>
  <c r="I22" i="1"/>
  <c r="J22" i="1"/>
  <c r="K22" i="1"/>
  <c r="L22" i="1"/>
  <c r="B22" i="1"/>
  <c r="B35" i="1"/>
  <c r="M28" i="1"/>
  <c r="M27" i="1"/>
  <c r="M26" i="1"/>
  <c r="M25" i="1"/>
  <c r="P25" i="1" s="1"/>
  <c r="M31" i="1"/>
  <c r="M33" i="1"/>
  <c r="M29" i="1"/>
  <c r="M30" i="1"/>
  <c r="M32" i="1"/>
  <c r="M34" i="1"/>
  <c r="L35" i="1" l="1"/>
  <c r="K35" i="1"/>
  <c r="J35" i="1"/>
  <c r="I35" i="1"/>
  <c r="H35" i="1"/>
  <c r="G35" i="1"/>
  <c r="F35" i="1"/>
  <c r="E35" i="1"/>
  <c r="D35" i="1"/>
  <c r="C35" i="1"/>
  <c r="L21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<sst xmlns="http://schemas.openxmlformats.org/spreadsheetml/2006/main" count="152" uniqueCount="27">
  <si>
    <t>FO</t>
  </si>
  <si>
    <t>&gt;=</t>
  </si>
  <si>
    <t>CHO</t>
  </si>
  <si>
    <t>Grasa P</t>
  </si>
  <si>
    <t>Grasa M</t>
  </si>
  <si>
    <t>VIT A</t>
  </si>
  <si>
    <t>VIT C</t>
  </si>
  <si>
    <t>porciones</t>
  </si>
  <si>
    <t>gr * porc</t>
  </si>
  <si>
    <t xml:space="preserve">Leche evaporada  </t>
  </si>
  <si>
    <t xml:space="preserve">Quinua con durazno </t>
  </si>
  <si>
    <t xml:space="preserve">Jugo de papaya con plátano </t>
  </si>
  <si>
    <t>Pan con huevo duro y palta</t>
  </si>
  <si>
    <t xml:space="preserve">Pescado a la chorrillana </t>
  </si>
  <si>
    <t>Sopa de sémola</t>
  </si>
  <si>
    <t>Mandarina</t>
  </si>
  <si>
    <t>Limonada</t>
  </si>
  <si>
    <t>Adobo con cerdo y camote</t>
  </si>
  <si>
    <t>Gelatina</t>
  </si>
  <si>
    <t>Maracuyá</t>
  </si>
  <si>
    <t>Energia</t>
  </si>
  <si>
    <t>Proteina</t>
  </si>
  <si>
    <t>Lipidos</t>
  </si>
  <si>
    <t>Fibra</t>
  </si>
  <si>
    <t xml:space="preserve">Agua </t>
  </si>
  <si>
    <t>Valor final</t>
  </si>
  <si>
    <t>Min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</si>
</sst>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9C57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164" fontId="4" fillId="2" borderId="1" xfId="1" applyNumberFormat="1" applyFont="1" applyBorder="1" applyAlignment="1">
      <alignment horizontal="center"/>
    </xf>
    <xf numFmtId="0" fontId="3" fillId="4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2" borderId="1" xfId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2" fontId="3" fillId="4" borderId="1" xfId="0" applyNumberFormat="1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is/Downloads/la%20semi%20fi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 01 A"/>
      <sheetName val="CASO 02"/>
      <sheetName val="Informe de sensibilidad 1"/>
      <sheetName val="Caso2"/>
    </sheetNames>
    <sheetDataSet>
      <sheetData sheetId="0">
        <row r="3">
          <cell r="B3">
            <v>0.6925</v>
          </cell>
          <cell r="D3">
            <v>0.79249999999999998</v>
          </cell>
        </row>
        <row r="4">
          <cell r="B4">
            <v>0.32302999999999998</v>
          </cell>
          <cell r="D4">
            <v>0.42303000000000002</v>
          </cell>
        </row>
        <row r="5">
          <cell r="B5">
            <v>0.2535</v>
          </cell>
          <cell r="D5">
            <v>0.35350000000000004</v>
          </cell>
        </row>
        <row r="6">
          <cell r="B6">
            <v>0.76200000000000001</v>
          </cell>
          <cell r="D6">
            <v>0.86199999999999999</v>
          </cell>
        </row>
        <row r="7">
          <cell r="B7">
            <v>1.61626</v>
          </cell>
          <cell r="D7">
            <v>1.7162600000000001</v>
          </cell>
        </row>
        <row r="8">
          <cell r="B8">
            <v>1.8098558</v>
          </cell>
          <cell r="D8">
            <v>1.9098558000000001</v>
          </cell>
        </row>
        <row r="9">
          <cell r="B9">
            <v>0.17699999999999999</v>
          </cell>
          <cell r="D9">
            <v>0.27700000000000002</v>
          </cell>
        </row>
        <row r="13">
          <cell r="B13">
            <v>9.9699999999999997E-2</v>
          </cell>
          <cell r="D13">
            <v>0.19969999999999999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5"/>
  <sheetViews>
    <sheetView tabSelected="1" zoomScale="70" zoomScaleNormal="70" workbookViewId="0">
      <selection activeCell="L19" sqref="L19"/>
    </sheetView>
  </sheetViews>
  <sheetFormatPr baseColWidth="10" defaultColWidth="9.140625" defaultRowHeight="15.75" x14ac:dyDescent="0.25"/>
  <cols>
    <col min="1" max="1" width="17.7109375" style="3" customWidth="1"/>
    <col min="2" max="2" width="18.85546875" style="3" bestFit="1" customWidth="1"/>
    <col min="3" max="3" width="23.5703125" style="3" bestFit="1" customWidth="1"/>
    <col min="4" max="4" width="30.7109375" style="3" bestFit="1" customWidth="1"/>
    <col min="5" max="5" width="17.7109375" style="3" customWidth="1"/>
    <col min="6" max="6" width="27.28515625" style="3" bestFit="1" customWidth="1"/>
    <col min="7" max="8" width="17.7109375" style="3" customWidth="1"/>
    <col min="9" max="9" width="12" style="3" bestFit="1" customWidth="1"/>
    <col min="10" max="10" width="28.85546875" style="3" bestFit="1" customWidth="1"/>
    <col min="11" max="16" width="17.7109375" style="3" customWidth="1"/>
    <col min="17" max="17" width="9.140625" style="3"/>
  </cols>
  <sheetData>
    <row r="2" spans="1:15" ht="31.5" x14ac:dyDescent="0.25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5" ht="19.149999999999999" customHeight="1" x14ac:dyDescent="0.25">
      <c r="A3" s="2" t="s">
        <v>25</v>
      </c>
      <c r="B3" s="4">
        <v>4</v>
      </c>
      <c r="C3" s="4">
        <v>0</v>
      </c>
      <c r="D3" s="4">
        <v>0</v>
      </c>
      <c r="E3" s="4">
        <v>2.03873331928548</v>
      </c>
      <c r="F3" s="4">
        <v>0.71105152370236457</v>
      </c>
      <c r="G3" s="4">
        <v>0.46612164165135306</v>
      </c>
      <c r="H3" s="4">
        <v>4</v>
      </c>
      <c r="I3" s="4">
        <v>4</v>
      </c>
      <c r="J3" s="4">
        <v>0</v>
      </c>
      <c r="K3" s="4">
        <v>9.8250253179578972E-2</v>
      </c>
      <c r="L3" s="4">
        <v>0.32835917748528609</v>
      </c>
      <c r="N3" s="9" t="s">
        <v>0</v>
      </c>
      <c r="O3" s="23">
        <f>SUMPRODUCT(B3:L3,B4:L4)</f>
        <v>7.2798683554394801</v>
      </c>
    </row>
    <row r="4" spans="1:15" ht="19.149999999999999" customHeight="1" x14ac:dyDescent="0.25">
      <c r="A4" s="2" t="s">
        <v>26</v>
      </c>
      <c r="B4" s="6">
        <v>0.6925</v>
      </c>
      <c r="C4" s="6">
        <v>0.32302999999999998</v>
      </c>
      <c r="D4" s="6">
        <v>0.2535</v>
      </c>
      <c r="E4" s="6">
        <v>0.76200000000000001</v>
      </c>
      <c r="F4" s="6">
        <v>1.61626</v>
      </c>
      <c r="G4" s="6">
        <v>1.8098558</v>
      </c>
      <c r="H4" s="6">
        <v>0.17699999999999999</v>
      </c>
      <c r="I4" s="6">
        <v>4.9500000000000002E-2</v>
      </c>
      <c r="J4" s="6">
        <v>2.15252</v>
      </c>
      <c r="K4" s="6">
        <v>0.252</v>
      </c>
      <c r="L4" s="6">
        <v>9.9699999999999997E-2</v>
      </c>
    </row>
    <row r="8" spans="1:15" ht="31.5" x14ac:dyDescent="0.25">
      <c r="A8" s="7"/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19</v>
      </c>
      <c r="M8" s="1"/>
      <c r="N8" s="1"/>
      <c r="O8" s="7"/>
    </row>
    <row r="9" spans="1:15" ht="19.149999999999999" customHeight="1" x14ac:dyDescent="0.25">
      <c r="A9" s="2" t="s">
        <v>20</v>
      </c>
      <c r="B9" s="6">
        <v>133</v>
      </c>
      <c r="C9" s="6">
        <v>122</v>
      </c>
      <c r="D9" s="6">
        <v>107</v>
      </c>
      <c r="E9" s="6">
        <v>289</v>
      </c>
      <c r="F9" s="6">
        <v>99.55</v>
      </c>
      <c r="G9" s="6">
        <v>825.6</v>
      </c>
      <c r="H9" s="6">
        <v>52.5</v>
      </c>
      <c r="I9" s="6">
        <v>60.6</v>
      </c>
      <c r="J9" s="6">
        <v>764.08</v>
      </c>
      <c r="K9" s="6">
        <v>166.32</v>
      </c>
      <c r="L9" s="6">
        <v>96.1</v>
      </c>
      <c r="M9" s="8" t="s">
        <v>1</v>
      </c>
      <c r="N9" s="8">
        <v>2000</v>
      </c>
      <c r="O9" s="7"/>
    </row>
    <row r="10" spans="1:15" ht="19.149999999999999" customHeight="1" x14ac:dyDescent="0.25">
      <c r="A10" s="2" t="s">
        <v>21</v>
      </c>
      <c r="B10" s="6">
        <v>6.3</v>
      </c>
      <c r="C10" s="6">
        <v>1.5</v>
      </c>
      <c r="D10" s="6">
        <v>0.5</v>
      </c>
      <c r="E10" s="6">
        <v>12.47</v>
      </c>
      <c r="F10" s="6">
        <v>6.35</v>
      </c>
      <c r="G10" s="6">
        <v>33.130000000000003</v>
      </c>
      <c r="H10" s="6">
        <v>0.9</v>
      </c>
      <c r="I10" s="6">
        <v>0.05</v>
      </c>
      <c r="J10" s="6">
        <v>27.03</v>
      </c>
      <c r="K10" s="6">
        <v>5.4</v>
      </c>
      <c r="L10" s="6">
        <v>0.27</v>
      </c>
      <c r="M10" s="8" t="s">
        <v>1</v>
      </c>
      <c r="N10" s="8">
        <v>75</v>
      </c>
      <c r="O10" s="7"/>
    </row>
    <row r="11" spans="1:15" ht="19.149999999999999" customHeight="1" x14ac:dyDescent="0.25">
      <c r="A11" s="2" t="s">
        <v>22</v>
      </c>
      <c r="B11" s="6">
        <v>7.7</v>
      </c>
      <c r="C11" s="6">
        <v>0.43</v>
      </c>
      <c r="D11" s="6">
        <v>0.18</v>
      </c>
      <c r="E11" s="6">
        <v>9.32</v>
      </c>
      <c r="F11" s="6">
        <v>1.1000000000000001</v>
      </c>
      <c r="G11" s="6">
        <v>20.46</v>
      </c>
      <c r="H11" s="6">
        <v>0.45</v>
      </c>
      <c r="I11" s="6">
        <v>0.02</v>
      </c>
      <c r="J11" s="6">
        <v>21.33</v>
      </c>
      <c r="K11" s="6">
        <v>0</v>
      </c>
      <c r="L11" s="6">
        <v>0</v>
      </c>
      <c r="M11" s="8" t="s">
        <v>1</v>
      </c>
      <c r="N11" s="8">
        <v>62</v>
      </c>
      <c r="O11" s="7"/>
    </row>
    <row r="12" spans="1:15" ht="19.149999999999999" customHeight="1" x14ac:dyDescent="0.25">
      <c r="A12" s="2" t="s">
        <v>2</v>
      </c>
      <c r="B12" s="6">
        <v>10.9</v>
      </c>
      <c r="C12" s="6">
        <v>29.22</v>
      </c>
      <c r="D12" s="6">
        <v>27.5</v>
      </c>
      <c r="E12" s="6">
        <v>40.880000000000003</v>
      </c>
      <c r="F12" s="6">
        <v>17.46</v>
      </c>
      <c r="G12" s="6">
        <v>124.78</v>
      </c>
      <c r="H12" s="6">
        <v>12.9</v>
      </c>
      <c r="I12" s="6">
        <v>15.85</v>
      </c>
      <c r="J12" s="6">
        <v>115.82</v>
      </c>
      <c r="K12" s="6">
        <v>45.9</v>
      </c>
      <c r="L12" s="6">
        <v>24.27</v>
      </c>
      <c r="M12" s="8" t="s">
        <v>1</v>
      </c>
      <c r="N12" s="8">
        <v>325</v>
      </c>
      <c r="O12" s="7"/>
    </row>
    <row r="13" spans="1:15" ht="19.149999999999999" customHeight="1" x14ac:dyDescent="0.25">
      <c r="A13" s="2" t="s">
        <v>3</v>
      </c>
      <c r="B13" s="6">
        <v>0.34</v>
      </c>
      <c r="C13" s="6">
        <v>0.02</v>
      </c>
      <c r="D13" s="6">
        <v>1.88</v>
      </c>
      <c r="E13" s="6">
        <v>60.12</v>
      </c>
      <c r="F13" s="6">
        <v>14.8</v>
      </c>
      <c r="G13" s="6">
        <v>5.97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8" t="s">
        <v>1</v>
      </c>
      <c r="N13" s="8">
        <v>17.8</v>
      </c>
      <c r="O13" s="7"/>
    </row>
    <row r="14" spans="1:15" ht="19.149999999999999" customHeight="1" x14ac:dyDescent="0.25">
      <c r="A14" s="2" t="s">
        <v>4</v>
      </c>
      <c r="B14" s="6">
        <v>2.36</v>
      </c>
      <c r="C14" s="6">
        <v>0.01</v>
      </c>
      <c r="D14" s="6">
        <v>6.25</v>
      </c>
      <c r="E14" s="6">
        <v>0.3</v>
      </c>
      <c r="F14" s="6">
        <v>1.22</v>
      </c>
      <c r="G14" s="6">
        <v>7.52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8" t="s">
        <v>1</v>
      </c>
      <c r="N14" s="8">
        <v>4.4000000000000004</v>
      </c>
      <c r="O14" s="7"/>
    </row>
    <row r="15" spans="1:15" ht="19.149999999999999" customHeight="1" x14ac:dyDescent="0.25">
      <c r="A15" s="2" t="s">
        <v>23</v>
      </c>
      <c r="B15" s="6">
        <v>0.24</v>
      </c>
      <c r="C15" s="6">
        <v>0.6</v>
      </c>
      <c r="D15" s="6">
        <v>2.68</v>
      </c>
      <c r="E15" s="6">
        <v>9.32</v>
      </c>
      <c r="F15" s="6">
        <v>1.05</v>
      </c>
      <c r="G15" s="6">
        <v>2.35</v>
      </c>
      <c r="H15" s="6">
        <v>0.75</v>
      </c>
      <c r="I15" s="6">
        <v>0</v>
      </c>
      <c r="J15" s="6">
        <v>2.5</v>
      </c>
      <c r="K15" s="6">
        <v>0</v>
      </c>
      <c r="L15" s="6">
        <v>0.6</v>
      </c>
      <c r="M15" s="8" t="s">
        <v>1</v>
      </c>
      <c r="N15" s="8">
        <v>25</v>
      </c>
      <c r="O15" s="7"/>
    </row>
    <row r="16" spans="1:15" ht="19.149999999999999" customHeight="1" x14ac:dyDescent="0.25">
      <c r="A16" s="2" t="s">
        <v>5</v>
      </c>
      <c r="B16" s="6">
        <v>65</v>
      </c>
      <c r="C16" s="6">
        <v>3.2</v>
      </c>
      <c r="D16" s="6">
        <v>6.1</v>
      </c>
      <c r="E16" s="6">
        <v>2.8</v>
      </c>
      <c r="F16" s="6">
        <v>165.3</v>
      </c>
      <c r="G16" s="6">
        <v>26.23</v>
      </c>
      <c r="H16" s="6">
        <v>51</v>
      </c>
      <c r="I16" s="6">
        <v>0.05</v>
      </c>
      <c r="J16" s="6">
        <v>68.2</v>
      </c>
      <c r="K16" s="6">
        <v>0</v>
      </c>
      <c r="L16" s="6">
        <v>1</v>
      </c>
      <c r="M16" s="8" t="s">
        <v>1</v>
      </c>
      <c r="N16" s="8">
        <v>600</v>
      </c>
      <c r="O16" s="7"/>
    </row>
    <row r="17" spans="1:16" ht="19.149999999999999" customHeight="1" x14ac:dyDescent="0.25">
      <c r="A17" s="2" t="s">
        <v>6</v>
      </c>
      <c r="B17" s="6">
        <v>3.06</v>
      </c>
      <c r="C17" s="6">
        <v>48.54</v>
      </c>
      <c r="D17" s="6">
        <v>3.32</v>
      </c>
      <c r="E17" s="6">
        <v>10.48</v>
      </c>
      <c r="F17" s="6">
        <v>58.1755</v>
      </c>
      <c r="G17" s="6">
        <v>73.05</v>
      </c>
      <c r="H17" s="6">
        <v>11.05</v>
      </c>
      <c r="I17" s="6">
        <v>0</v>
      </c>
      <c r="J17" s="6">
        <v>17.332000000000001</v>
      </c>
      <c r="K17" s="6">
        <v>0</v>
      </c>
      <c r="L17" s="6">
        <v>0.65</v>
      </c>
      <c r="M17" s="8" t="s">
        <v>1</v>
      </c>
      <c r="N17" s="8">
        <v>45</v>
      </c>
      <c r="O17" s="7"/>
    </row>
    <row r="18" spans="1:16" ht="19.149999999999999" customHeight="1" thickBot="1" x14ac:dyDescent="0.3">
      <c r="A18" s="11" t="s">
        <v>24</v>
      </c>
      <c r="B18" s="12">
        <v>0.2</v>
      </c>
      <c r="C18" s="12">
        <v>0</v>
      </c>
      <c r="D18" s="12">
        <v>0.2</v>
      </c>
      <c r="E18" s="12">
        <v>0</v>
      </c>
      <c r="F18" s="12">
        <v>0.1</v>
      </c>
      <c r="G18" s="12">
        <v>0</v>
      </c>
      <c r="H18" s="12">
        <v>0</v>
      </c>
      <c r="I18" s="12">
        <v>0.25</v>
      </c>
      <c r="J18" s="12">
        <v>0</v>
      </c>
      <c r="K18" s="12">
        <v>0.125</v>
      </c>
      <c r="L18" s="12">
        <v>0.25</v>
      </c>
      <c r="M18" s="8" t="s">
        <v>1</v>
      </c>
      <c r="N18" s="8">
        <v>1.5</v>
      </c>
      <c r="O18" s="7"/>
    </row>
    <row r="19" spans="1:16" ht="19.149999999999999" customHeight="1" x14ac:dyDescent="0.25">
      <c r="A19" s="21" t="s">
        <v>7</v>
      </c>
      <c r="B19" s="18">
        <v>4</v>
      </c>
      <c r="C19" s="13">
        <v>3</v>
      </c>
      <c r="D19" s="13">
        <v>3</v>
      </c>
      <c r="E19" s="13">
        <v>3</v>
      </c>
      <c r="F19" s="13">
        <v>2</v>
      </c>
      <c r="G19" s="13">
        <v>2</v>
      </c>
      <c r="H19" s="13">
        <v>4</v>
      </c>
      <c r="I19" s="13">
        <v>4</v>
      </c>
      <c r="J19" s="13">
        <v>2</v>
      </c>
      <c r="K19" s="13">
        <v>4</v>
      </c>
      <c r="L19" s="14">
        <v>4</v>
      </c>
      <c r="M19" s="7"/>
      <c r="N19" s="7"/>
      <c r="O19" s="7"/>
    </row>
    <row r="20" spans="1:16" ht="19.149999999999999" customHeight="1" thickBot="1" x14ac:dyDescent="0.3">
      <c r="A20" s="22" t="s">
        <v>8</v>
      </c>
      <c r="B20" s="19">
        <v>100</v>
      </c>
      <c r="C20" s="8">
        <v>51</v>
      </c>
      <c r="D20" s="8">
        <v>135</v>
      </c>
      <c r="E20" s="8">
        <v>150</v>
      </c>
      <c r="F20" s="8">
        <v>396</v>
      </c>
      <c r="G20" s="8">
        <v>127</v>
      </c>
      <c r="H20" s="8">
        <v>150</v>
      </c>
      <c r="I20" s="8">
        <v>25</v>
      </c>
      <c r="J20" s="8">
        <v>344</v>
      </c>
      <c r="K20" s="8">
        <v>30</v>
      </c>
      <c r="L20" s="15">
        <v>50</v>
      </c>
      <c r="M20" s="7"/>
      <c r="N20" s="7"/>
      <c r="O20" s="7"/>
    </row>
    <row r="21" spans="1:16" ht="19.149999999999999" customHeight="1" thickBot="1" x14ac:dyDescent="0.3">
      <c r="A21" s="7"/>
      <c r="B21" s="20">
        <f>B19*B20</f>
        <v>400</v>
      </c>
      <c r="C21" s="16">
        <f t="shared" ref="C21:K21" si="0">C19*C20</f>
        <v>153</v>
      </c>
      <c r="D21" s="16">
        <f t="shared" si="0"/>
        <v>405</v>
      </c>
      <c r="E21" s="16">
        <f t="shared" si="0"/>
        <v>450</v>
      </c>
      <c r="F21" s="16">
        <f t="shared" si="0"/>
        <v>792</v>
      </c>
      <c r="G21" s="16">
        <f t="shared" si="0"/>
        <v>254</v>
      </c>
      <c r="H21" s="16">
        <f t="shared" si="0"/>
        <v>600</v>
      </c>
      <c r="I21" s="16">
        <f t="shared" si="0"/>
        <v>100</v>
      </c>
      <c r="J21" s="16">
        <f t="shared" si="0"/>
        <v>688</v>
      </c>
      <c r="K21" s="16">
        <f t="shared" si="0"/>
        <v>120</v>
      </c>
      <c r="L21" s="17">
        <f>L19*L20</f>
        <v>200</v>
      </c>
      <c r="M21" s="7"/>
      <c r="N21" s="7"/>
      <c r="O21" s="7"/>
    </row>
    <row r="22" spans="1:16" x14ac:dyDescent="0.25">
      <c r="A22" s="7"/>
      <c r="B22" s="7">
        <f>SUM(B9:B18)</f>
        <v>229.10000000000002</v>
      </c>
      <c r="C22" s="7">
        <f t="shared" ref="C22:L22" si="1">SUM(C9:C18)</f>
        <v>205.51999999999998</v>
      </c>
      <c r="D22" s="7">
        <f t="shared" si="1"/>
        <v>155.60999999999999</v>
      </c>
      <c r="E22" s="7">
        <f t="shared" si="1"/>
        <v>434.69000000000005</v>
      </c>
      <c r="F22" s="7">
        <f t="shared" si="1"/>
        <v>365.10550000000006</v>
      </c>
      <c r="G22" s="7">
        <f t="shared" si="1"/>
        <v>1119.0899999999999</v>
      </c>
      <c r="H22" s="7">
        <f t="shared" si="1"/>
        <v>129.55000000000001</v>
      </c>
      <c r="I22" s="7">
        <f t="shared" si="1"/>
        <v>76.819999999999993</v>
      </c>
      <c r="J22" s="7">
        <f t="shared" si="1"/>
        <v>1016.292</v>
      </c>
      <c r="K22" s="7">
        <f t="shared" si="1"/>
        <v>217.745</v>
      </c>
      <c r="L22" s="7">
        <f t="shared" si="1"/>
        <v>123.13999999999999</v>
      </c>
      <c r="M22" s="7"/>
      <c r="N22" s="7"/>
      <c r="O22" s="7"/>
    </row>
    <row r="23" spans="1:1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6" ht="31.5" x14ac:dyDescent="0.25">
      <c r="A24" s="7"/>
      <c r="B24" s="1" t="s">
        <v>9</v>
      </c>
      <c r="C24" s="1" t="s">
        <v>10</v>
      </c>
      <c r="D24" s="1" t="s">
        <v>11</v>
      </c>
      <c r="E24" s="1" t="s">
        <v>12</v>
      </c>
      <c r="F24" s="1" t="s">
        <v>13</v>
      </c>
      <c r="G24" s="1" t="s">
        <v>14</v>
      </c>
      <c r="H24" s="1" t="s">
        <v>15</v>
      </c>
      <c r="I24" s="1" t="s">
        <v>16</v>
      </c>
      <c r="J24" s="1" t="s">
        <v>17</v>
      </c>
      <c r="K24" s="1" t="s">
        <v>18</v>
      </c>
      <c r="L24" s="1" t="s">
        <v>19</v>
      </c>
      <c r="M24" s="1"/>
      <c r="N24" s="1"/>
      <c r="O24" s="1"/>
    </row>
    <row r="25" spans="1:16" ht="19.149999999999999" customHeight="1" x14ac:dyDescent="0.25">
      <c r="A25" s="2" t="s">
        <v>20</v>
      </c>
      <c r="B25" s="10">
        <v>133</v>
      </c>
      <c r="C25" s="10">
        <v>122</v>
      </c>
      <c r="D25" s="10">
        <v>107</v>
      </c>
      <c r="E25" s="10">
        <v>289</v>
      </c>
      <c r="F25" s="10">
        <v>99.55</v>
      </c>
      <c r="G25" s="10">
        <v>825.6</v>
      </c>
      <c r="H25" s="10">
        <v>52.5</v>
      </c>
      <c r="I25" s="10">
        <v>60.6</v>
      </c>
      <c r="J25" s="10">
        <v>764.08</v>
      </c>
      <c r="K25" s="10">
        <v>166.32</v>
      </c>
      <c r="L25" s="10">
        <v>96.1</v>
      </c>
      <c r="M25" s="6">
        <f>SUMPRODUCT(B25:L25,$B$3:$L$3)</f>
        <v>2077.1054348705948</v>
      </c>
      <c r="N25" s="8" t="s">
        <v>1</v>
      </c>
      <c r="O25" s="8">
        <v>2000</v>
      </c>
      <c r="P25" s="3">
        <f>O25-M25</f>
        <v>-77.105434870594763</v>
      </c>
    </row>
    <row r="26" spans="1:16" ht="19.149999999999999" customHeight="1" x14ac:dyDescent="0.25">
      <c r="A26" s="2" t="s">
        <v>21</v>
      </c>
      <c r="B26" s="10">
        <v>6.3</v>
      </c>
      <c r="C26" s="10">
        <v>1.5</v>
      </c>
      <c r="D26" s="10">
        <v>0.5</v>
      </c>
      <c r="E26" s="10">
        <v>12.47</v>
      </c>
      <c r="F26" s="10">
        <v>6.35</v>
      </c>
      <c r="G26" s="10">
        <v>33.130000000000003</v>
      </c>
      <c r="H26" s="10">
        <v>0.9</v>
      </c>
      <c r="I26" s="10">
        <v>0.05</v>
      </c>
      <c r="J26" s="10">
        <v>27.03</v>
      </c>
      <c r="K26" s="10">
        <v>5.4</v>
      </c>
      <c r="L26" s="10">
        <v>0.27</v>
      </c>
      <c r="M26" s="6">
        <f>SUMPRODUCT(B26:L26,$B$3:$L$3)</f>
        <v>75.000000000000043</v>
      </c>
      <c r="N26" s="8" t="s">
        <v>1</v>
      </c>
      <c r="O26" s="8">
        <v>75</v>
      </c>
    </row>
    <row r="27" spans="1:16" ht="19.149999999999999" customHeight="1" x14ac:dyDescent="0.25">
      <c r="A27" s="2" t="s">
        <v>22</v>
      </c>
      <c r="B27" s="10">
        <v>7.7</v>
      </c>
      <c r="C27" s="10">
        <v>0.43</v>
      </c>
      <c r="D27" s="10">
        <v>0.18</v>
      </c>
      <c r="E27" s="10">
        <v>9.32</v>
      </c>
      <c r="F27" s="10">
        <v>1.1000000000000001</v>
      </c>
      <c r="G27" s="10">
        <v>20.46</v>
      </c>
      <c r="H27" s="10">
        <v>0.45</v>
      </c>
      <c r="I27" s="10">
        <v>0.02</v>
      </c>
      <c r="J27" s="10">
        <v>21.33</v>
      </c>
      <c r="K27" s="10">
        <v>0</v>
      </c>
      <c r="L27" s="10">
        <v>0</v>
      </c>
      <c r="M27" s="6">
        <f>SUMPRODUCT(B27:L27,$B$3:$L$3)</f>
        <v>61.999999999999957</v>
      </c>
      <c r="N27" s="8" t="s">
        <v>1</v>
      </c>
      <c r="O27" s="8">
        <v>62</v>
      </c>
    </row>
    <row r="28" spans="1:16" ht="19.149999999999999" customHeight="1" x14ac:dyDescent="0.25">
      <c r="A28" s="2" t="s">
        <v>2</v>
      </c>
      <c r="B28" s="10">
        <v>10.9</v>
      </c>
      <c r="C28" s="10">
        <v>29.22</v>
      </c>
      <c r="D28" s="10">
        <v>27.5</v>
      </c>
      <c r="E28" s="10">
        <v>40.880000000000003</v>
      </c>
      <c r="F28" s="10">
        <v>17.46</v>
      </c>
      <c r="G28" s="10">
        <v>124.78</v>
      </c>
      <c r="H28" s="10">
        <v>12.9</v>
      </c>
      <c r="I28" s="10">
        <v>15.85</v>
      </c>
      <c r="J28" s="10">
        <v>115.82</v>
      </c>
      <c r="K28" s="10">
        <v>45.9</v>
      </c>
      <c r="L28" s="10">
        <v>24.27</v>
      </c>
      <c r="M28" s="6">
        <f>SUMPRODUCT(B28:L28,$B$3:$L$3)</f>
        <v>325.00000000000011</v>
      </c>
      <c r="N28" s="8" t="s">
        <v>1</v>
      </c>
      <c r="O28" s="8">
        <v>325</v>
      </c>
    </row>
    <row r="29" spans="1:16" ht="19.149999999999999" customHeight="1" x14ac:dyDescent="0.25">
      <c r="A29" s="2" t="s">
        <v>3</v>
      </c>
      <c r="B29" s="10">
        <v>0.34</v>
      </c>
      <c r="C29" s="10">
        <v>0.02</v>
      </c>
      <c r="D29" s="10">
        <v>1.88</v>
      </c>
      <c r="E29" s="10">
        <v>60.12</v>
      </c>
      <c r="F29" s="10">
        <v>14.8</v>
      </c>
      <c r="G29" s="10">
        <v>5.97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6">
        <f t="shared" ref="M29:M34" si="2">SUMPRODUCT(B29:L29,$B$3:$L$3)</f>
        <v>137.23495590689663</v>
      </c>
      <c r="N29" s="8" t="s">
        <v>1</v>
      </c>
      <c r="O29" s="8">
        <v>17.8</v>
      </c>
    </row>
    <row r="30" spans="1:16" ht="19.149999999999999" customHeight="1" x14ac:dyDescent="0.25">
      <c r="A30" s="2" t="s">
        <v>4</v>
      </c>
      <c r="B30" s="10">
        <v>2.36</v>
      </c>
      <c r="C30" s="10">
        <v>0.01</v>
      </c>
      <c r="D30" s="10">
        <v>6.25</v>
      </c>
      <c r="E30" s="10">
        <v>0.3</v>
      </c>
      <c r="F30" s="10">
        <v>1.22</v>
      </c>
      <c r="G30" s="10">
        <v>7.52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6">
        <f t="shared" si="2"/>
        <v>14.424337599920703</v>
      </c>
      <c r="N30" s="8" t="s">
        <v>1</v>
      </c>
      <c r="O30" s="8">
        <v>4.4000000000000004</v>
      </c>
    </row>
    <row r="31" spans="1:16" ht="19.149999999999999" customHeight="1" x14ac:dyDescent="0.25">
      <c r="A31" s="2" t="s">
        <v>23</v>
      </c>
      <c r="B31" s="10">
        <v>0.24</v>
      </c>
      <c r="C31" s="10">
        <v>0.6</v>
      </c>
      <c r="D31" s="10">
        <v>2.68</v>
      </c>
      <c r="E31" s="10">
        <v>9.32</v>
      </c>
      <c r="F31" s="10">
        <v>1.05</v>
      </c>
      <c r="G31" s="10">
        <v>2.35</v>
      </c>
      <c r="H31" s="10">
        <v>0.75</v>
      </c>
      <c r="I31" s="10">
        <v>0</v>
      </c>
      <c r="J31" s="10">
        <v>2.5</v>
      </c>
      <c r="K31" s="10">
        <v>0</v>
      </c>
      <c r="L31" s="10">
        <v>0.6</v>
      </c>
      <c r="M31" s="6">
        <f>SUMPRODUCT(B31:L31,$B$3:$L$3)</f>
        <v>25.000000000000011</v>
      </c>
      <c r="N31" s="8" t="s">
        <v>1</v>
      </c>
      <c r="O31" s="8">
        <v>25</v>
      </c>
    </row>
    <row r="32" spans="1:16" ht="19.149999999999999" customHeight="1" x14ac:dyDescent="0.25">
      <c r="A32" s="2" t="s">
        <v>5</v>
      </c>
      <c r="B32" s="10">
        <v>65</v>
      </c>
      <c r="C32" s="10">
        <v>3.2</v>
      </c>
      <c r="D32" s="10">
        <v>6.1</v>
      </c>
      <c r="E32" s="10">
        <v>2.8</v>
      </c>
      <c r="F32" s="10">
        <v>165.3</v>
      </c>
      <c r="G32" s="10">
        <v>26.23</v>
      </c>
      <c r="H32" s="10">
        <v>51</v>
      </c>
      <c r="I32" s="10">
        <v>0.05</v>
      </c>
      <c r="J32" s="10">
        <v>68.2</v>
      </c>
      <c r="K32" s="10">
        <v>0</v>
      </c>
      <c r="L32" s="10">
        <v>1</v>
      </c>
      <c r="M32" s="6">
        <f t="shared" si="2"/>
        <v>600.00000000000045</v>
      </c>
      <c r="N32" s="8" t="s">
        <v>1</v>
      </c>
      <c r="O32" s="8">
        <v>600</v>
      </c>
    </row>
    <row r="33" spans="1:15" ht="19.149999999999999" customHeight="1" x14ac:dyDescent="0.25">
      <c r="A33" s="2" t="s">
        <v>6</v>
      </c>
      <c r="B33" s="10">
        <v>3.06</v>
      </c>
      <c r="C33" s="10">
        <v>48.54</v>
      </c>
      <c r="D33" s="10">
        <v>3.32</v>
      </c>
      <c r="E33" s="10">
        <v>10.48</v>
      </c>
      <c r="F33" s="10">
        <v>58.1755</v>
      </c>
      <c r="G33" s="10">
        <v>73.05</v>
      </c>
      <c r="H33" s="10">
        <v>11.05</v>
      </c>
      <c r="I33" s="10">
        <v>0</v>
      </c>
      <c r="J33" s="10">
        <v>17.332000000000001</v>
      </c>
      <c r="K33" s="10">
        <v>0</v>
      </c>
      <c r="L33" s="10">
        <v>0.65</v>
      </c>
      <c r="M33" s="6">
        <f>SUMPRODUCT(B33:L33,$B$3:$L$3)</f>
        <v>153.4353224912555</v>
      </c>
      <c r="N33" s="8" t="s">
        <v>1</v>
      </c>
      <c r="O33" s="8">
        <v>45</v>
      </c>
    </row>
    <row r="34" spans="1:15" ht="19.149999999999999" customHeight="1" x14ac:dyDescent="0.25">
      <c r="A34" s="2" t="s">
        <v>24</v>
      </c>
      <c r="B34" s="10">
        <v>0.2</v>
      </c>
      <c r="C34" s="10">
        <v>0</v>
      </c>
      <c r="D34" s="10">
        <v>0.2</v>
      </c>
      <c r="E34" s="10">
        <v>0</v>
      </c>
      <c r="F34" s="10">
        <v>0.1</v>
      </c>
      <c r="G34" s="10">
        <v>0</v>
      </c>
      <c r="H34" s="10">
        <v>0</v>
      </c>
      <c r="I34" s="10">
        <v>0.25</v>
      </c>
      <c r="J34" s="10">
        <v>0</v>
      </c>
      <c r="K34" s="10">
        <v>0.125</v>
      </c>
      <c r="L34" s="10">
        <v>0.25</v>
      </c>
      <c r="M34" s="6">
        <f t="shared" si="2"/>
        <v>1.9654762283890053</v>
      </c>
      <c r="N34" s="8" t="s">
        <v>1</v>
      </c>
      <c r="O34" s="8">
        <v>1.5</v>
      </c>
    </row>
    <row r="35" spans="1:15" ht="19.149999999999999" customHeight="1" x14ac:dyDescent="0.25">
      <c r="A35" s="7"/>
      <c r="B35" s="6">
        <f>SUM(B25:B34)</f>
        <v>229.10000000000002</v>
      </c>
      <c r="C35" s="6">
        <f t="shared" ref="C35:L35" si="3">SUM(C25:C34)</f>
        <v>205.51999999999998</v>
      </c>
      <c r="D35" s="6">
        <f t="shared" si="3"/>
        <v>155.60999999999999</v>
      </c>
      <c r="E35" s="6">
        <f t="shared" si="3"/>
        <v>434.69000000000005</v>
      </c>
      <c r="F35" s="6">
        <f t="shared" si="3"/>
        <v>365.10550000000006</v>
      </c>
      <c r="G35" s="6">
        <f t="shared" si="3"/>
        <v>1119.0899999999999</v>
      </c>
      <c r="H35" s="6">
        <f t="shared" si="3"/>
        <v>129.55000000000001</v>
      </c>
      <c r="I35" s="6">
        <f t="shared" si="3"/>
        <v>76.819999999999993</v>
      </c>
      <c r="J35" s="6">
        <f t="shared" si="3"/>
        <v>1016.292</v>
      </c>
      <c r="K35" s="6">
        <f t="shared" si="3"/>
        <v>217.745</v>
      </c>
      <c r="L35" s="6">
        <f t="shared" si="3"/>
        <v>123.13999999999999</v>
      </c>
      <c r="M35" s="7"/>
      <c r="N35" s="7"/>
      <c r="O3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8181-7A4A-4967-B10C-82C1DA39F065}">
  <dimension ref="A2:Q33"/>
  <sheetViews>
    <sheetView zoomScale="70" zoomScaleNormal="70" workbookViewId="0">
      <selection activeCell="B4" sqref="B4:L4"/>
    </sheetView>
  </sheetViews>
  <sheetFormatPr baseColWidth="10" defaultColWidth="9.140625" defaultRowHeight="15.75" x14ac:dyDescent="0.25"/>
  <cols>
    <col min="1" max="16" width="17.7109375" style="3" customWidth="1"/>
    <col min="17" max="17" width="9.140625" style="3"/>
  </cols>
  <sheetData>
    <row r="2" spans="1:15" ht="31.5" x14ac:dyDescent="0.25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5" ht="19.149999999999999" customHeight="1" x14ac:dyDescent="0.25">
      <c r="A3" s="2" t="s">
        <v>25</v>
      </c>
      <c r="B3" s="4">
        <v>4</v>
      </c>
      <c r="C3" s="4">
        <v>0</v>
      </c>
      <c r="D3" s="4">
        <v>0</v>
      </c>
      <c r="E3" s="4">
        <v>2.0899808377869462</v>
      </c>
      <c r="F3" s="4">
        <v>0.77985787833172593</v>
      </c>
      <c r="G3" s="4">
        <v>0</v>
      </c>
      <c r="H3" s="4">
        <v>4</v>
      </c>
      <c r="I3" s="4">
        <v>0</v>
      </c>
      <c r="J3" s="4">
        <v>0</v>
      </c>
      <c r="K3" s="4">
        <v>2.7503155382556517</v>
      </c>
      <c r="L3" s="4">
        <v>1.2375463659622365</v>
      </c>
      <c r="N3" s="9" t="s">
        <v>0</v>
      </c>
      <c r="O3" s="5">
        <f>SUMPRODUCT(B3:L3,B4:L4)</f>
        <v>7.1474813811529483</v>
      </c>
    </row>
    <row r="4" spans="1:15" ht="19.149999999999999" customHeight="1" x14ac:dyDescent="0.25">
      <c r="A4" s="2" t="s">
        <v>26</v>
      </c>
      <c r="B4" s="6">
        <v>0.6925</v>
      </c>
      <c r="C4" s="6">
        <v>0.32302999999999998</v>
      </c>
      <c r="D4" s="6">
        <v>0.2535</v>
      </c>
      <c r="E4" s="6">
        <v>0.76200000000000001</v>
      </c>
      <c r="F4" s="6">
        <v>1.61626</v>
      </c>
      <c r="G4" s="6">
        <v>1.8098558</v>
      </c>
      <c r="H4" s="6">
        <v>0.17699999999999999</v>
      </c>
      <c r="I4" s="6">
        <v>4.9500000000000002E-2</v>
      </c>
      <c r="J4" s="6">
        <v>2.15252</v>
      </c>
      <c r="K4" s="6">
        <v>0.252</v>
      </c>
      <c r="L4" s="6">
        <v>9.9699999999999997E-2</v>
      </c>
    </row>
    <row r="8" spans="1:15" ht="31.5" x14ac:dyDescent="0.25">
      <c r="A8" s="7"/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19</v>
      </c>
      <c r="M8" s="1"/>
      <c r="N8" s="1"/>
      <c r="O8" s="7"/>
    </row>
    <row r="9" spans="1:15" ht="19.149999999999999" customHeight="1" x14ac:dyDescent="0.25">
      <c r="A9" s="2" t="s">
        <v>20</v>
      </c>
      <c r="B9" s="6">
        <v>133</v>
      </c>
      <c r="C9" s="6">
        <v>122</v>
      </c>
      <c r="D9" s="6">
        <v>107</v>
      </c>
      <c r="E9" s="6">
        <v>289</v>
      </c>
      <c r="F9" s="6">
        <v>99.55</v>
      </c>
      <c r="G9" s="6">
        <v>825.6</v>
      </c>
      <c r="H9" s="6">
        <v>52.5</v>
      </c>
      <c r="I9" s="6">
        <v>60.6</v>
      </c>
      <c r="J9" s="6">
        <v>764.08</v>
      </c>
      <c r="K9" s="6">
        <v>166.32</v>
      </c>
      <c r="L9" s="6">
        <v>96.1</v>
      </c>
      <c r="M9" s="8" t="s">
        <v>1</v>
      </c>
      <c r="N9" s="8">
        <v>2000</v>
      </c>
      <c r="O9" s="7"/>
    </row>
    <row r="10" spans="1:15" ht="19.149999999999999" customHeight="1" x14ac:dyDescent="0.25">
      <c r="A10" s="2" t="s">
        <v>21</v>
      </c>
      <c r="B10" s="6">
        <v>6.3</v>
      </c>
      <c r="C10" s="6">
        <v>1.5</v>
      </c>
      <c r="D10" s="6">
        <v>0.5</v>
      </c>
      <c r="E10" s="6">
        <v>12.47</v>
      </c>
      <c r="F10" s="6">
        <v>6.35</v>
      </c>
      <c r="G10" s="6">
        <v>33.130000000000003</v>
      </c>
      <c r="H10" s="6">
        <v>0.9</v>
      </c>
      <c r="I10" s="6">
        <v>0.05</v>
      </c>
      <c r="J10" s="6">
        <v>27.03</v>
      </c>
      <c r="K10" s="6">
        <v>5.4</v>
      </c>
      <c r="L10" s="6">
        <v>0.27</v>
      </c>
      <c r="M10" s="8" t="s">
        <v>1</v>
      </c>
      <c r="N10" s="8">
        <v>75</v>
      </c>
      <c r="O10" s="7"/>
    </row>
    <row r="11" spans="1:15" s="3" customFormat="1" ht="19.149999999999999" customHeight="1" x14ac:dyDescent="0.25">
      <c r="A11" s="2" t="s">
        <v>2</v>
      </c>
      <c r="B11" s="6">
        <v>10.9</v>
      </c>
      <c r="C11" s="6">
        <v>29.22</v>
      </c>
      <c r="D11" s="6">
        <v>27.5</v>
      </c>
      <c r="E11" s="6">
        <v>40.880000000000003</v>
      </c>
      <c r="F11" s="6">
        <v>17.46</v>
      </c>
      <c r="G11" s="6">
        <v>124.78</v>
      </c>
      <c r="H11" s="6">
        <v>12.9</v>
      </c>
      <c r="I11" s="6">
        <v>15.85</v>
      </c>
      <c r="J11" s="6">
        <v>115.82</v>
      </c>
      <c r="K11" s="6">
        <v>45.9</v>
      </c>
      <c r="L11" s="6">
        <v>24.27</v>
      </c>
      <c r="M11" s="8" t="s">
        <v>1</v>
      </c>
      <c r="N11" s="8">
        <v>325</v>
      </c>
      <c r="O11" s="7"/>
    </row>
    <row r="12" spans="1:15" s="3" customFormat="1" ht="19.149999999999999" customHeight="1" x14ac:dyDescent="0.25">
      <c r="A12" s="2" t="s">
        <v>3</v>
      </c>
      <c r="B12" s="6">
        <v>0.34</v>
      </c>
      <c r="C12" s="6">
        <v>0.02</v>
      </c>
      <c r="D12" s="6">
        <v>1.88</v>
      </c>
      <c r="E12" s="6">
        <v>60.12</v>
      </c>
      <c r="F12" s="6">
        <v>14.8</v>
      </c>
      <c r="G12" s="6">
        <v>5.97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8" t="s">
        <v>1</v>
      </c>
      <c r="N12" s="8">
        <v>17.8</v>
      </c>
      <c r="O12" s="7"/>
    </row>
    <row r="13" spans="1:15" s="3" customFormat="1" ht="19.149999999999999" customHeight="1" x14ac:dyDescent="0.25">
      <c r="A13" s="2" t="s">
        <v>4</v>
      </c>
      <c r="B13" s="6">
        <v>2.36</v>
      </c>
      <c r="C13" s="6">
        <v>0.01</v>
      </c>
      <c r="D13" s="6">
        <v>6.25</v>
      </c>
      <c r="E13" s="6">
        <v>0.3</v>
      </c>
      <c r="F13" s="6">
        <v>1.22</v>
      </c>
      <c r="G13" s="6">
        <v>7.52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8" t="s">
        <v>1</v>
      </c>
      <c r="N13" s="8">
        <v>4.4000000000000004</v>
      </c>
      <c r="O13" s="7"/>
    </row>
    <row r="14" spans="1:15" s="3" customFormat="1" ht="19.149999999999999" customHeight="1" x14ac:dyDescent="0.25">
      <c r="A14" s="2" t="s">
        <v>23</v>
      </c>
      <c r="B14" s="6">
        <v>0.24</v>
      </c>
      <c r="C14" s="6">
        <v>0.6</v>
      </c>
      <c r="D14" s="6">
        <v>2.68</v>
      </c>
      <c r="E14" s="6">
        <v>9.32</v>
      </c>
      <c r="F14" s="6">
        <v>1.05</v>
      </c>
      <c r="G14" s="6">
        <v>2.35</v>
      </c>
      <c r="H14" s="6">
        <v>0.75</v>
      </c>
      <c r="I14" s="6">
        <v>0</v>
      </c>
      <c r="J14" s="6">
        <v>2.5</v>
      </c>
      <c r="K14" s="6">
        <v>0</v>
      </c>
      <c r="L14" s="6">
        <v>0.6</v>
      </c>
      <c r="M14" s="8" t="s">
        <v>1</v>
      </c>
      <c r="N14" s="8">
        <v>25</v>
      </c>
      <c r="O14" s="7"/>
    </row>
    <row r="15" spans="1:15" s="3" customFormat="1" ht="19.149999999999999" customHeight="1" x14ac:dyDescent="0.25">
      <c r="A15" s="2" t="s">
        <v>5</v>
      </c>
      <c r="B15" s="6">
        <v>65</v>
      </c>
      <c r="C15" s="6">
        <v>3.2</v>
      </c>
      <c r="D15" s="6">
        <v>6.1</v>
      </c>
      <c r="E15" s="6">
        <v>2.8</v>
      </c>
      <c r="F15" s="6">
        <v>165.3</v>
      </c>
      <c r="G15" s="6">
        <v>26.23</v>
      </c>
      <c r="H15" s="6">
        <v>51</v>
      </c>
      <c r="I15" s="6">
        <v>0.05</v>
      </c>
      <c r="J15" s="6">
        <v>68.2</v>
      </c>
      <c r="K15" s="6">
        <v>0</v>
      </c>
      <c r="L15" s="6">
        <v>1</v>
      </c>
      <c r="M15" s="8" t="s">
        <v>1</v>
      </c>
      <c r="N15" s="8">
        <v>600</v>
      </c>
      <c r="O15" s="7"/>
    </row>
    <row r="16" spans="1:15" s="3" customFormat="1" ht="19.149999999999999" customHeight="1" x14ac:dyDescent="0.25">
      <c r="A16" s="2" t="s">
        <v>6</v>
      </c>
      <c r="B16" s="6">
        <v>3.06</v>
      </c>
      <c r="C16" s="6">
        <v>48.54</v>
      </c>
      <c r="D16" s="6">
        <v>3.32</v>
      </c>
      <c r="E16" s="6">
        <v>10.48</v>
      </c>
      <c r="F16" s="6">
        <v>58.1755</v>
      </c>
      <c r="G16" s="6">
        <v>73.05</v>
      </c>
      <c r="H16" s="6">
        <v>11.05</v>
      </c>
      <c r="I16" s="6">
        <v>0</v>
      </c>
      <c r="J16" s="6">
        <v>17.332000000000001</v>
      </c>
      <c r="K16" s="6">
        <v>0</v>
      </c>
      <c r="L16" s="6">
        <v>0.65</v>
      </c>
      <c r="M16" s="8" t="s">
        <v>1</v>
      </c>
      <c r="N16" s="8">
        <v>45</v>
      </c>
      <c r="O16" s="7"/>
    </row>
    <row r="17" spans="1:16" s="3" customFormat="1" ht="19.149999999999999" customHeight="1" thickBot="1" x14ac:dyDescent="0.3">
      <c r="A17" s="11" t="s">
        <v>24</v>
      </c>
      <c r="B17" s="12">
        <v>0.2</v>
      </c>
      <c r="C17" s="12">
        <v>0</v>
      </c>
      <c r="D17" s="12">
        <v>0.2</v>
      </c>
      <c r="E17" s="12">
        <v>0</v>
      </c>
      <c r="F17" s="12">
        <v>0.1</v>
      </c>
      <c r="G17" s="12">
        <v>0</v>
      </c>
      <c r="H17" s="12">
        <v>0</v>
      </c>
      <c r="I17" s="12">
        <v>0.25</v>
      </c>
      <c r="J17" s="12">
        <v>0</v>
      </c>
      <c r="K17" s="12">
        <v>0.125</v>
      </c>
      <c r="L17" s="12">
        <v>0.25</v>
      </c>
      <c r="M17" s="8" t="s">
        <v>1</v>
      </c>
      <c r="N17" s="8">
        <v>1.5</v>
      </c>
      <c r="O17" s="7"/>
    </row>
    <row r="18" spans="1:16" s="3" customFormat="1" ht="19.149999999999999" customHeight="1" x14ac:dyDescent="0.25">
      <c r="A18" s="21" t="s">
        <v>7</v>
      </c>
      <c r="B18" s="18">
        <v>4</v>
      </c>
      <c r="C18" s="13">
        <v>3</v>
      </c>
      <c r="D18" s="13">
        <v>3</v>
      </c>
      <c r="E18" s="13">
        <v>3</v>
      </c>
      <c r="F18" s="13">
        <v>2</v>
      </c>
      <c r="G18" s="13">
        <v>2</v>
      </c>
      <c r="H18" s="13">
        <v>4</v>
      </c>
      <c r="I18" s="13">
        <v>4</v>
      </c>
      <c r="J18" s="13">
        <v>2</v>
      </c>
      <c r="K18" s="13">
        <v>4</v>
      </c>
      <c r="L18" s="14">
        <v>4</v>
      </c>
      <c r="M18" s="7"/>
      <c r="N18" s="7"/>
      <c r="O18" s="7"/>
    </row>
    <row r="19" spans="1:16" s="3" customFormat="1" ht="19.149999999999999" customHeight="1" thickBot="1" x14ac:dyDescent="0.3">
      <c r="A19" s="22" t="s">
        <v>8</v>
      </c>
      <c r="B19" s="19">
        <v>100</v>
      </c>
      <c r="C19" s="8">
        <v>51</v>
      </c>
      <c r="D19" s="8">
        <v>135</v>
      </c>
      <c r="E19" s="8">
        <v>150</v>
      </c>
      <c r="F19" s="8">
        <v>396</v>
      </c>
      <c r="G19" s="8">
        <v>127</v>
      </c>
      <c r="H19" s="8">
        <v>150</v>
      </c>
      <c r="I19" s="8">
        <v>25</v>
      </c>
      <c r="J19" s="8">
        <v>344</v>
      </c>
      <c r="K19" s="8">
        <v>30</v>
      </c>
      <c r="L19" s="15">
        <v>50</v>
      </c>
      <c r="M19" s="7"/>
      <c r="N19" s="7"/>
      <c r="O19" s="7"/>
    </row>
    <row r="20" spans="1:16" s="3" customFormat="1" ht="19.149999999999999" customHeight="1" thickBot="1" x14ac:dyDescent="0.3">
      <c r="A20" s="7"/>
      <c r="B20" s="20">
        <f>B18*B19</f>
        <v>400</v>
      </c>
      <c r="C20" s="16">
        <f t="shared" ref="C20:K20" si="0">C18*C19</f>
        <v>153</v>
      </c>
      <c r="D20" s="16">
        <f t="shared" si="0"/>
        <v>405</v>
      </c>
      <c r="E20" s="16">
        <f t="shared" si="0"/>
        <v>450</v>
      </c>
      <c r="F20" s="16">
        <f t="shared" si="0"/>
        <v>792</v>
      </c>
      <c r="G20" s="16">
        <f t="shared" si="0"/>
        <v>254</v>
      </c>
      <c r="H20" s="16">
        <f t="shared" si="0"/>
        <v>600</v>
      </c>
      <c r="I20" s="16">
        <f t="shared" si="0"/>
        <v>100</v>
      </c>
      <c r="J20" s="16">
        <f t="shared" si="0"/>
        <v>688</v>
      </c>
      <c r="K20" s="16">
        <f t="shared" si="0"/>
        <v>120</v>
      </c>
      <c r="L20" s="17">
        <f>L18*L19</f>
        <v>200</v>
      </c>
      <c r="M20" s="7"/>
      <c r="N20" s="7"/>
      <c r="O20" s="7"/>
    </row>
    <row r="21" spans="1:16" s="3" customFormat="1" x14ac:dyDescent="0.25">
      <c r="A21" s="7"/>
      <c r="B21" s="7">
        <f t="shared" ref="B21:L21" si="1">SUM(B9:B17)</f>
        <v>221.40000000000003</v>
      </c>
      <c r="C21" s="7">
        <f t="shared" si="1"/>
        <v>205.08999999999997</v>
      </c>
      <c r="D21" s="7">
        <f t="shared" si="1"/>
        <v>155.42999999999998</v>
      </c>
      <c r="E21" s="7">
        <f t="shared" si="1"/>
        <v>425.37000000000006</v>
      </c>
      <c r="F21" s="7">
        <f t="shared" si="1"/>
        <v>364.00550000000004</v>
      </c>
      <c r="G21" s="7">
        <f t="shared" si="1"/>
        <v>1098.6299999999999</v>
      </c>
      <c r="H21" s="7">
        <f t="shared" si="1"/>
        <v>129.1</v>
      </c>
      <c r="I21" s="7">
        <f t="shared" si="1"/>
        <v>76.8</v>
      </c>
      <c r="J21" s="7">
        <f t="shared" si="1"/>
        <v>994.9620000000001</v>
      </c>
      <c r="K21" s="7">
        <f t="shared" si="1"/>
        <v>217.745</v>
      </c>
      <c r="L21" s="7">
        <f t="shared" si="1"/>
        <v>123.13999999999999</v>
      </c>
      <c r="M21" s="7"/>
      <c r="N21" s="7"/>
      <c r="O21" s="7"/>
    </row>
    <row r="22" spans="1:16" s="3" customForma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6" s="3" customFormat="1" ht="31.5" x14ac:dyDescent="0.25">
      <c r="A23" s="7"/>
      <c r="B23" s="1" t="s">
        <v>9</v>
      </c>
      <c r="C23" s="1" t="s">
        <v>10</v>
      </c>
      <c r="D23" s="1" t="s">
        <v>11</v>
      </c>
      <c r="E23" s="1" t="s">
        <v>12</v>
      </c>
      <c r="F23" s="1" t="s">
        <v>13</v>
      </c>
      <c r="G23" s="1" t="s">
        <v>14</v>
      </c>
      <c r="H23" s="1" t="s">
        <v>15</v>
      </c>
      <c r="I23" s="1" t="s">
        <v>16</v>
      </c>
      <c r="J23" s="1" t="s">
        <v>17</v>
      </c>
      <c r="K23" s="1" t="s">
        <v>18</v>
      </c>
      <c r="L23" s="1" t="s">
        <v>19</v>
      </c>
      <c r="M23" s="1"/>
      <c r="N23" s="1"/>
      <c r="O23" s="1"/>
    </row>
    <row r="24" spans="1:16" s="3" customFormat="1" ht="19.149999999999999" customHeight="1" x14ac:dyDescent="0.25">
      <c r="A24" s="2" t="s">
        <v>20</v>
      </c>
      <c r="B24" s="10">
        <v>133</v>
      </c>
      <c r="C24" s="10">
        <v>122</v>
      </c>
      <c r="D24" s="10">
        <v>107</v>
      </c>
      <c r="E24" s="10">
        <v>289</v>
      </c>
      <c r="F24" s="10">
        <v>99.55</v>
      </c>
      <c r="G24" s="10">
        <v>825.6</v>
      </c>
      <c r="H24" s="10">
        <v>52.5</v>
      </c>
      <c r="I24" s="10">
        <v>60.6</v>
      </c>
      <c r="J24" s="10">
        <v>764.08</v>
      </c>
      <c r="K24" s="10">
        <v>166.32</v>
      </c>
      <c r="L24" s="10">
        <v>96.1</v>
      </c>
      <c r="M24" s="6">
        <f>SUMPRODUCT(B24:L24,$B$3:$L$3)</f>
        <v>2000.0000000000016</v>
      </c>
      <c r="N24" s="8" t="s">
        <v>1</v>
      </c>
      <c r="O24" s="8">
        <v>2000</v>
      </c>
      <c r="P24" s="3">
        <f>O24-M24</f>
        <v>0</v>
      </c>
    </row>
    <row r="25" spans="1:16" s="3" customFormat="1" ht="19.149999999999999" customHeight="1" x14ac:dyDescent="0.25">
      <c r="A25" s="2" t="s">
        <v>21</v>
      </c>
      <c r="B25" s="10">
        <v>6.3</v>
      </c>
      <c r="C25" s="10">
        <v>1.5</v>
      </c>
      <c r="D25" s="10">
        <v>0.5</v>
      </c>
      <c r="E25" s="10">
        <v>12.47</v>
      </c>
      <c r="F25" s="10">
        <v>6.35</v>
      </c>
      <c r="G25" s="10">
        <v>33.130000000000003</v>
      </c>
      <c r="H25" s="10">
        <v>0.9</v>
      </c>
      <c r="I25" s="10">
        <v>0.05</v>
      </c>
      <c r="J25" s="10">
        <v>27.03</v>
      </c>
      <c r="K25" s="10">
        <v>5.4</v>
      </c>
      <c r="L25" s="10">
        <v>0.27</v>
      </c>
      <c r="M25" s="6">
        <f>SUMPRODUCT(B25:L25,$B$3:$L$3)</f>
        <v>75</v>
      </c>
      <c r="N25" s="8" t="s">
        <v>1</v>
      </c>
      <c r="O25" s="8">
        <v>75</v>
      </c>
    </row>
    <row r="26" spans="1:16" s="3" customFormat="1" ht="19.149999999999999" customHeight="1" x14ac:dyDescent="0.25">
      <c r="A26" s="2" t="s">
        <v>2</v>
      </c>
      <c r="B26" s="10">
        <v>10.9</v>
      </c>
      <c r="C26" s="10">
        <v>29.22</v>
      </c>
      <c r="D26" s="10">
        <v>27.5</v>
      </c>
      <c r="E26" s="10">
        <v>40.880000000000003</v>
      </c>
      <c r="F26" s="10">
        <v>17.46</v>
      </c>
      <c r="G26" s="10">
        <v>124.78</v>
      </c>
      <c r="H26" s="10">
        <v>12.9</v>
      </c>
      <c r="I26" s="10">
        <v>15.85</v>
      </c>
      <c r="J26" s="10">
        <v>115.82</v>
      </c>
      <c r="K26" s="10">
        <v>45.9</v>
      </c>
      <c r="L26" s="10">
        <v>24.27</v>
      </c>
      <c r="M26" s="6">
        <f>SUMPRODUCT(B26:L26,$B$3:$L$3)</f>
        <v>350.5294687122402</v>
      </c>
      <c r="N26" s="8" t="s">
        <v>1</v>
      </c>
      <c r="O26" s="8">
        <v>325</v>
      </c>
    </row>
    <row r="27" spans="1:16" s="3" customFormat="1" ht="19.149999999999999" customHeight="1" x14ac:dyDescent="0.25">
      <c r="A27" s="2" t="s">
        <v>3</v>
      </c>
      <c r="B27" s="10">
        <v>0.34</v>
      </c>
      <c r="C27" s="10">
        <v>0.02</v>
      </c>
      <c r="D27" s="10">
        <v>1.88</v>
      </c>
      <c r="E27" s="10">
        <v>60.12</v>
      </c>
      <c r="F27" s="10">
        <v>14.8</v>
      </c>
      <c r="G27" s="10">
        <v>5.97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6">
        <f t="shared" ref="M27:M32" si="2">SUMPRODUCT(B27:L27,$B$3:$L$3)</f>
        <v>138.55154456706074</v>
      </c>
      <c r="N27" s="8" t="s">
        <v>1</v>
      </c>
      <c r="O27" s="8">
        <v>17.8</v>
      </c>
    </row>
    <row r="28" spans="1:16" s="3" customFormat="1" ht="19.149999999999999" customHeight="1" x14ac:dyDescent="0.25">
      <c r="A28" s="2" t="s">
        <v>4</v>
      </c>
      <c r="B28" s="10">
        <v>2.36</v>
      </c>
      <c r="C28" s="10">
        <v>0.01</v>
      </c>
      <c r="D28" s="10">
        <v>6.25</v>
      </c>
      <c r="E28" s="10">
        <v>0.3</v>
      </c>
      <c r="F28" s="10">
        <v>1.22</v>
      </c>
      <c r="G28" s="10">
        <v>7.52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6">
        <f t="shared" si="2"/>
        <v>11.01842086290079</v>
      </c>
      <c r="N28" s="8" t="s">
        <v>1</v>
      </c>
      <c r="O28" s="8">
        <v>4.4000000000000004</v>
      </c>
    </row>
    <row r="29" spans="1:16" s="3" customFormat="1" ht="19.149999999999999" customHeight="1" x14ac:dyDescent="0.25">
      <c r="A29" s="2" t="s">
        <v>23</v>
      </c>
      <c r="B29" s="10">
        <v>0.24</v>
      </c>
      <c r="C29" s="10">
        <v>0.6</v>
      </c>
      <c r="D29" s="10">
        <v>2.68</v>
      </c>
      <c r="E29" s="10">
        <v>9.32</v>
      </c>
      <c r="F29" s="10">
        <v>1.05</v>
      </c>
      <c r="G29" s="10">
        <v>2.35</v>
      </c>
      <c r="H29" s="10">
        <v>0.75</v>
      </c>
      <c r="I29" s="10">
        <v>0</v>
      </c>
      <c r="J29" s="10">
        <v>2.5</v>
      </c>
      <c r="K29" s="10">
        <v>0</v>
      </c>
      <c r="L29" s="10">
        <v>0.6</v>
      </c>
      <c r="M29" s="6">
        <f>SUMPRODUCT(B29:L29,$B$3:$L$3)</f>
        <v>24.999999999999993</v>
      </c>
      <c r="N29" s="8" t="s">
        <v>1</v>
      </c>
      <c r="O29" s="8">
        <v>25</v>
      </c>
    </row>
    <row r="30" spans="1:16" s="3" customFormat="1" ht="19.149999999999999" customHeight="1" x14ac:dyDescent="0.25">
      <c r="A30" s="2" t="s">
        <v>5</v>
      </c>
      <c r="B30" s="10">
        <v>65</v>
      </c>
      <c r="C30" s="10">
        <v>3.2</v>
      </c>
      <c r="D30" s="10">
        <v>6.1</v>
      </c>
      <c r="E30" s="10">
        <v>2.8</v>
      </c>
      <c r="F30" s="10">
        <v>165.3</v>
      </c>
      <c r="G30" s="10">
        <v>26.23</v>
      </c>
      <c r="H30" s="10">
        <v>51</v>
      </c>
      <c r="I30" s="10">
        <v>0.05</v>
      </c>
      <c r="J30" s="10">
        <v>68.2</v>
      </c>
      <c r="K30" s="10">
        <v>0</v>
      </c>
      <c r="L30" s="10">
        <v>1</v>
      </c>
      <c r="M30" s="6">
        <f t="shared" si="2"/>
        <v>600</v>
      </c>
      <c r="N30" s="8" t="s">
        <v>1</v>
      </c>
      <c r="O30" s="8">
        <v>600</v>
      </c>
    </row>
    <row r="31" spans="1:16" s="3" customFormat="1" ht="19.149999999999999" customHeight="1" x14ac:dyDescent="0.25">
      <c r="A31" s="2" t="s">
        <v>6</v>
      </c>
      <c r="B31" s="10">
        <v>3.06</v>
      </c>
      <c r="C31" s="10">
        <v>48.54</v>
      </c>
      <c r="D31" s="10">
        <v>3.32</v>
      </c>
      <c r="E31" s="10">
        <v>10.48</v>
      </c>
      <c r="F31" s="10">
        <v>58.1755</v>
      </c>
      <c r="G31" s="10">
        <v>73.05</v>
      </c>
      <c r="H31" s="10">
        <v>11.05</v>
      </c>
      <c r="I31" s="10">
        <v>0</v>
      </c>
      <c r="J31" s="10">
        <v>17.332000000000001</v>
      </c>
      <c r="K31" s="10">
        <v>0</v>
      </c>
      <c r="L31" s="10">
        <v>0.65</v>
      </c>
      <c r="M31" s="6">
        <f>SUMPRODUCT(B31:L31,$B$3:$L$3)</f>
        <v>124.51602631876996</v>
      </c>
      <c r="N31" s="8" t="s">
        <v>1</v>
      </c>
      <c r="O31" s="8">
        <v>45</v>
      </c>
    </row>
    <row r="32" spans="1:16" s="3" customFormat="1" ht="19.149999999999999" customHeight="1" x14ac:dyDescent="0.25">
      <c r="A32" s="2" t="s">
        <v>24</v>
      </c>
      <c r="B32" s="10">
        <v>0.2</v>
      </c>
      <c r="C32" s="10">
        <v>0</v>
      </c>
      <c r="D32" s="10">
        <v>0.2</v>
      </c>
      <c r="E32" s="10">
        <v>0</v>
      </c>
      <c r="F32" s="10">
        <v>0.1</v>
      </c>
      <c r="G32" s="10">
        <v>0</v>
      </c>
      <c r="H32" s="10">
        <v>0</v>
      </c>
      <c r="I32" s="10">
        <v>0.25</v>
      </c>
      <c r="J32" s="10">
        <v>0</v>
      </c>
      <c r="K32" s="10">
        <v>0.125</v>
      </c>
      <c r="L32" s="10">
        <v>0.25</v>
      </c>
      <c r="M32" s="6">
        <f t="shared" si="2"/>
        <v>1.5311618216056881</v>
      </c>
      <c r="N32" s="8" t="s">
        <v>1</v>
      </c>
      <c r="O32" s="8">
        <v>1.5</v>
      </c>
    </row>
    <row r="33" spans="1:15" s="3" customFormat="1" ht="19.149999999999999" customHeight="1" x14ac:dyDescent="0.25">
      <c r="A33" s="7"/>
      <c r="B33" s="6">
        <f>SUM(B24:B32)</f>
        <v>221.40000000000003</v>
      </c>
      <c r="C33" s="6">
        <f t="shared" ref="C33:L33" si="3">SUM(C24:C32)</f>
        <v>205.08999999999997</v>
      </c>
      <c r="D33" s="6">
        <f t="shared" si="3"/>
        <v>155.42999999999998</v>
      </c>
      <c r="E33" s="6">
        <f t="shared" si="3"/>
        <v>425.37000000000006</v>
      </c>
      <c r="F33" s="6">
        <f t="shared" si="3"/>
        <v>364.00550000000004</v>
      </c>
      <c r="G33" s="6">
        <f t="shared" si="3"/>
        <v>1098.6299999999999</v>
      </c>
      <c r="H33" s="6">
        <f t="shared" si="3"/>
        <v>129.1</v>
      </c>
      <c r="I33" s="6">
        <f t="shared" si="3"/>
        <v>76.8</v>
      </c>
      <c r="J33" s="6">
        <f t="shared" si="3"/>
        <v>994.9620000000001</v>
      </c>
      <c r="K33" s="6">
        <f t="shared" si="3"/>
        <v>217.745</v>
      </c>
      <c r="L33" s="6">
        <f t="shared" si="3"/>
        <v>123.13999999999999</v>
      </c>
      <c r="M33" s="7"/>
      <c r="N33" s="7"/>
      <c r="O33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01</vt:lpstr>
      <vt:lpstr>CASO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Chaname Gil, Alexis David</dc:creator>
  <cp:lastModifiedBy>Torres Aguinaga, Johann Antonio</cp:lastModifiedBy>
  <dcterms:created xsi:type="dcterms:W3CDTF">2023-12-03T05:29:28Z</dcterms:created>
  <dcterms:modified xsi:type="dcterms:W3CDTF">2023-12-03T18:28:31Z</dcterms:modified>
</cp:coreProperties>
</file>