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700" activeTab="1"/>
  </bookViews>
  <sheets>
    <sheet name="README" sheetId="4" r:id="rId1"/>
    <sheet name="Veerud + valikud" sheetId="1" r:id="rId2"/>
    <sheet name="Lists" sheetId="3" r:id="rId3"/>
    <sheet name="Eesti_KOV" sheetId="6" r:id="rId4"/>
    <sheet name="Eesti_KOV (2)" sheetId="7" r:id="rId5"/>
    <sheet name="Names" sheetId="5" r:id="rId6"/>
  </sheets>
  <definedNames>
    <definedName name="Eesti_KOV_2_Maakond">Eesti_KOV_2[#Headers]</definedName>
    <definedName name="Eesti_KOV_Maakond_Vald_Linn" localSheetId="4">#REF!</definedName>
    <definedName name="Eesti_KOV_Maakond_Vald_Linn">Eesti_KOV[Maakond+Vald/Linn]</definedName>
    <definedName name="Harju_maakond">'Eesti_KOV (2)'!$A$2:$A$17</definedName>
    <definedName name="Hiiu_maakond">'Eesti_KOV (2)'!$B$2:$B$17</definedName>
    <definedName name="Ida_Viru_maakond">'Eesti_KOV (2)'!$C$2:$C$17</definedName>
    <definedName name="Jõgeva_maakond">'Eesti_KOV (2)'!$D$2:$D$17</definedName>
    <definedName name="Järva_maakond">'Eesti_KOV (2)'!$E$2:$E$17</definedName>
    <definedName name="Last_Update">README!$B$15</definedName>
    <definedName name="Lists_Elukutse" localSheetId="4">Elukutse[Elukutse]</definedName>
    <definedName name="Lists_Elukutse">Elukutse[Elukutse]</definedName>
    <definedName name="Lists_Kontakti_koht" localSheetId="4">Kontakti_koht[Kontakti koht]</definedName>
    <definedName name="Lists_Kontakti_koht">Kontakti_koht[Kontakti koht]</definedName>
    <definedName name="Lists_Kontakti_tüüp" localSheetId="4">Kontakti_tüüp[Kontakti tüüp]</definedName>
    <definedName name="Lists_Kontakti_tüüp">Kontakti_tüüp[Kontakti tüüp]</definedName>
    <definedName name="Lists_Peamised_sümptomid" localSheetId="4">Peamised_sümptomid[Peamised sümptomid]</definedName>
    <definedName name="Lists_Peamised_sümptomid">Peamised_sümptomid[Peamised sümptomid]</definedName>
    <definedName name="Lists_Riskipiirkonnas_viibimine" localSheetId="4">Riskipiirkonnas_viibimine[Riskipiirkonnas viibimine]</definedName>
    <definedName name="Lists_Riskipiirkonnas_viibimine">Riskipiirkonnas_viibimine[Riskipiirkonnas viibimine]</definedName>
    <definedName name="Lists_Sugu" localSheetId="4">Sugu[Sugu]</definedName>
    <definedName name="Lists_Sugu">Sugu[Sugu]</definedName>
    <definedName name="Lists_Tulemus" localSheetId="4">Tulemus[Tulemus]</definedName>
    <definedName name="Lists_Tulemus">Tulemus[Tulemus]</definedName>
    <definedName name="Lääne_maakond">'Eesti_KOV (2)'!$F$2:$F$17</definedName>
    <definedName name="Lääne_Viru_maakond">'Eesti_KOV (2)'!$G$2:$G$17</definedName>
    <definedName name="Maximum_Eestisse_saabumise_kpv">Names!$B$5</definedName>
    <definedName name="Maximum_Esimeste_haigusnähtude_ilmumise_kuupäev">Names!$B$7</definedName>
    <definedName name="Maximum_Jälgimise_kuupäev">Names!$B$11</definedName>
    <definedName name="Maximum_Kontakti_viimane_kpv">Names!$B$3</definedName>
    <definedName name="Maximum_Temperatuur">Names!$B$9</definedName>
    <definedName name="Minimum_Eestisse_saabumise_kpv">Names!$B$4</definedName>
    <definedName name="Minimum_Esimeste_haigusnähtude_ilmumise_kuupäev">Names!$B$6</definedName>
    <definedName name="Minimum_Jälgimise_kuupäev">Names!$B$10</definedName>
    <definedName name="Minimum_Kontakti_viimane_kpv">Names!$B$2</definedName>
    <definedName name="Minimum_Temperatuur">Names!$B$8</definedName>
    <definedName name="Põlva_maakond">'Eesti_KOV (2)'!$H$2:$H$17</definedName>
    <definedName name="Pärnu_maakond">'Eesti_KOV (2)'!$I$2:$I$17</definedName>
    <definedName name="Rapla_maakond">'Eesti_KOV (2)'!$J$2:$J$17</definedName>
    <definedName name="Saare_maakond">'Eesti_KOV (2)'!$K$2:$K$17</definedName>
    <definedName name="Tartu_maakond">'Eesti_KOV (2)'!$L$2:$L$17</definedName>
    <definedName name="TrueBlank">Names!$B$1</definedName>
    <definedName name="Username_Authors" localSheetId="4">Authors[Username]</definedName>
    <definedName name="Username_Authors">Authors[Username]</definedName>
    <definedName name="Valga_maakond">'Eesti_KOV (2)'!$M$2:$M$17</definedName>
    <definedName name="When_Changes" localSheetId="4">Changes[When]</definedName>
    <definedName name="When_Changes">Changes[When]</definedName>
    <definedName name="Viljandi_maakond">'Eesti_KOV (2)'!$N$2:$N$17</definedName>
    <definedName name="Võru_maakond">'Eesti_KOV (2)'!$O$2:$O$17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AJ3" i="1"/>
  <c r="AL3" i="1" s="1"/>
  <c r="AN3" i="1" s="1"/>
  <c r="AP3" i="1" s="1"/>
  <c r="AR3" i="1" s="1"/>
  <c r="AT3" i="1" s="1"/>
  <c r="AV3" i="1" s="1"/>
  <c r="AX3" i="1" s="1"/>
  <c r="AZ3" i="1" s="1"/>
  <c r="BB3" i="1" s="1"/>
  <c r="BD3" i="1" s="1"/>
  <c r="BF3" i="1" s="1"/>
  <c r="BH3" i="1" s="1"/>
  <c r="AJ4" i="1"/>
  <c r="AL4" i="1" s="1"/>
  <c r="AN4" i="1" s="1"/>
  <c r="AP4" i="1" s="1"/>
  <c r="AR4" i="1" s="1"/>
  <c r="AT4" i="1" s="1"/>
  <c r="AV4" i="1" s="1"/>
  <c r="AX4" i="1" s="1"/>
  <c r="AZ4" i="1" s="1"/>
  <c r="BB4" i="1" s="1"/>
  <c r="BD4" i="1" s="1"/>
  <c r="BF4" i="1" s="1"/>
  <c r="BH4" i="1" s="1"/>
  <c r="AJ5" i="1"/>
  <c r="AL5" i="1" s="1"/>
  <c r="AN5" i="1" s="1"/>
  <c r="AP5" i="1" s="1"/>
  <c r="AR5" i="1" s="1"/>
  <c r="AT5" i="1" s="1"/>
  <c r="AV5" i="1" s="1"/>
  <c r="AX5" i="1" s="1"/>
  <c r="AZ5" i="1" s="1"/>
  <c r="BB5" i="1" s="1"/>
  <c r="BD5" i="1" s="1"/>
  <c r="BF5" i="1" s="1"/>
  <c r="BH5" i="1" s="1"/>
  <c r="AJ6" i="1"/>
  <c r="AL6" i="1" s="1"/>
  <c r="AN6" i="1" s="1"/>
  <c r="AP6" i="1" s="1"/>
  <c r="AR6" i="1" s="1"/>
  <c r="AT6" i="1" s="1"/>
  <c r="AV6" i="1" s="1"/>
  <c r="AX6" i="1" s="1"/>
  <c r="AZ6" i="1" s="1"/>
  <c r="BB6" i="1" s="1"/>
  <c r="BD6" i="1" s="1"/>
  <c r="BF6" i="1" s="1"/>
  <c r="BH6" i="1" s="1"/>
  <c r="AJ7" i="1"/>
  <c r="AL7" i="1" s="1"/>
  <c r="AN7" i="1" s="1"/>
  <c r="AP7" i="1" s="1"/>
  <c r="AR7" i="1" s="1"/>
  <c r="AT7" i="1" s="1"/>
  <c r="AV7" i="1" s="1"/>
  <c r="AX7" i="1" s="1"/>
  <c r="AZ7" i="1" s="1"/>
  <c r="BB7" i="1" s="1"/>
  <c r="BD7" i="1" s="1"/>
  <c r="BF7" i="1" s="1"/>
  <c r="BH7" i="1" s="1"/>
  <c r="AJ8" i="1"/>
  <c r="AL8" i="1" s="1"/>
  <c r="AN8" i="1" s="1"/>
  <c r="AP8" i="1" s="1"/>
  <c r="AR8" i="1" s="1"/>
  <c r="AT8" i="1" s="1"/>
  <c r="AV8" i="1" s="1"/>
  <c r="AX8" i="1" s="1"/>
  <c r="AZ8" i="1" s="1"/>
  <c r="BB8" i="1" s="1"/>
  <c r="BD8" i="1" s="1"/>
  <c r="BF8" i="1" s="1"/>
  <c r="BH8" i="1" s="1"/>
  <c r="AJ9" i="1"/>
  <c r="AL9" i="1" s="1"/>
  <c r="AN9" i="1" s="1"/>
  <c r="AP9" i="1" s="1"/>
  <c r="AR9" i="1" s="1"/>
  <c r="AT9" i="1" s="1"/>
  <c r="AV9" i="1" s="1"/>
  <c r="AX9" i="1" s="1"/>
  <c r="AZ9" i="1" s="1"/>
  <c r="BB9" i="1" s="1"/>
  <c r="BD9" i="1" s="1"/>
  <c r="BF9" i="1" s="1"/>
  <c r="BH9" i="1" s="1"/>
  <c r="AJ10" i="1"/>
  <c r="AL10" i="1" s="1"/>
  <c r="AN10" i="1" s="1"/>
  <c r="AP10" i="1" s="1"/>
  <c r="AR10" i="1" s="1"/>
  <c r="AT10" i="1" s="1"/>
  <c r="AV10" i="1" s="1"/>
  <c r="AX10" i="1" s="1"/>
  <c r="AZ10" i="1" s="1"/>
  <c r="BB10" i="1" s="1"/>
  <c r="BD10" i="1" s="1"/>
  <c r="BF10" i="1" s="1"/>
  <c r="BH10" i="1" s="1"/>
  <c r="AJ11" i="1"/>
  <c r="AL11" i="1" s="1"/>
  <c r="AN11" i="1" s="1"/>
  <c r="AP11" i="1" s="1"/>
  <c r="AR11" i="1" s="1"/>
  <c r="AT11" i="1" s="1"/>
  <c r="AV11" i="1" s="1"/>
  <c r="AX11" i="1" s="1"/>
  <c r="AZ11" i="1" s="1"/>
  <c r="BB11" i="1" s="1"/>
  <c r="BD11" i="1" s="1"/>
  <c r="BF11" i="1" s="1"/>
  <c r="BH11" i="1" s="1"/>
  <c r="AJ12" i="1"/>
  <c r="AL12" i="1" s="1"/>
  <c r="AN12" i="1" s="1"/>
  <c r="AP12" i="1" s="1"/>
  <c r="AR12" i="1" s="1"/>
  <c r="AT12" i="1" s="1"/>
  <c r="AV12" i="1" s="1"/>
  <c r="AX12" i="1" s="1"/>
  <c r="AZ12" i="1" s="1"/>
  <c r="BB12" i="1" s="1"/>
  <c r="BD12" i="1" s="1"/>
  <c r="BF12" i="1" s="1"/>
  <c r="BH12" i="1" s="1"/>
  <c r="AJ13" i="1"/>
  <c r="AL13" i="1" s="1"/>
  <c r="AN13" i="1" s="1"/>
  <c r="AP13" i="1" s="1"/>
  <c r="AR13" i="1" s="1"/>
  <c r="AT13" i="1" s="1"/>
  <c r="AV13" i="1" s="1"/>
  <c r="AX13" i="1" s="1"/>
  <c r="AZ13" i="1" s="1"/>
  <c r="BB13" i="1" s="1"/>
  <c r="BD13" i="1" s="1"/>
  <c r="BF13" i="1" s="1"/>
  <c r="BH13" i="1" s="1"/>
  <c r="AJ14" i="1"/>
  <c r="AL14" i="1" s="1"/>
  <c r="AN14" i="1" s="1"/>
  <c r="AP14" i="1" s="1"/>
  <c r="AR14" i="1" s="1"/>
  <c r="AT14" i="1" s="1"/>
  <c r="AV14" i="1" s="1"/>
  <c r="AX14" i="1" s="1"/>
  <c r="AZ14" i="1" s="1"/>
  <c r="BB14" i="1" s="1"/>
  <c r="BD14" i="1" s="1"/>
  <c r="BF14" i="1" s="1"/>
  <c r="BH14" i="1" s="1"/>
  <c r="AJ15" i="1"/>
  <c r="AL15" i="1" s="1"/>
  <c r="AN15" i="1" s="1"/>
  <c r="AP15" i="1" s="1"/>
  <c r="AR15" i="1" s="1"/>
  <c r="AT15" i="1" s="1"/>
  <c r="AV15" i="1" s="1"/>
  <c r="AX15" i="1" s="1"/>
  <c r="AZ15" i="1" s="1"/>
  <c r="BB15" i="1" s="1"/>
  <c r="BD15" i="1" s="1"/>
  <c r="BF15" i="1" s="1"/>
  <c r="BH15" i="1" s="1"/>
  <c r="AJ16" i="1"/>
  <c r="AL16" i="1" s="1"/>
  <c r="AN16" i="1" s="1"/>
  <c r="AP16" i="1" s="1"/>
  <c r="AR16" i="1" s="1"/>
  <c r="AT16" i="1" s="1"/>
  <c r="AV16" i="1" s="1"/>
  <c r="AX16" i="1" s="1"/>
  <c r="AZ16" i="1" s="1"/>
  <c r="BB16" i="1" s="1"/>
  <c r="BD16" i="1" s="1"/>
  <c r="BF16" i="1" s="1"/>
  <c r="BH16" i="1" s="1"/>
  <c r="AJ17" i="1"/>
  <c r="AL17" i="1" s="1"/>
  <c r="AN17" i="1" s="1"/>
  <c r="AP17" i="1" s="1"/>
  <c r="AR17" i="1" s="1"/>
  <c r="AT17" i="1" s="1"/>
  <c r="AV17" i="1" s="1"/>
  <c r="AX17" i="1" s="1"/>
  <c r="AZ17" i="1" s="1"/>
  <c r="BB17" i="1" s="1"/>
  <c r="BD17" i="1" s="1"/>
  <c r="BF17" i="1" s="1"/>
  <c r="BH17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5" i="4"/>
  <c r="C15" i="4" s="1"/>
  <c r="D15" i="4" l="1"/>
</calcChain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There are lot of different methods to generate unique number. It is not known to author, what exactly has meant. Therefor, just formula ROW()-2 is used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Can be deleted or hidden in case separate columns 'Viibimise maakond' and 'Viibimise vald/linn' are kept together with sheet 'Eesti KOV (2)'</t>
        </r>
      </text>
    </comment>
  </commentList>
</comments>
</file>

<file path=xl/sharedStrings.xml><?xml version="1.0" encoding="utf-8"?>
<sst xmlns="http://schemas.openxmlformats.org/spreadsheetml/2006/main" count="647" uniqueCount="267">
  <si>
    <t>2) Ekspositsioon ja reisimine</t>
  </si>
  <si>
    <t>3) Jälgimine ja haigusnähud</t>
  </si>
  <si>
    <t>4) Logiraamat</t>
  </si>
  <si>
    <t>1. jälgimise päev</t>
  </si>
  <si>
    <t>2. jälgimise päev</t>
  </si>
  <si>
    <t>3. jälgimise päev</t>
  </si>
  <si>
    <t>4. jälgimise päev</t>
  </si>
  <si>
    <t>5. jälgimise päev</t>
  </si>
  <si>
    <t>6. jälgimise päev</t>
  </si>
  <si>
    <t>7. jälgimise päev</t>
  </si>
  <si>
    <t>8. jälgimise päev</t>
  </si>
  <si>
    <t>9. jälgimise päev</t>
  </si>
  <si>
    <t>10. jälgimise päev</t>
  </si>
  <si>
    <t>11. jälgimise päev</t>
  </si>
  <si>
    <t>12. jälgimise päev</t>
  </si>
  <si>
    <t>13. jälgimise päev</t>
  </si>
  <si>
    <t>14. jälgimise päev</t>
  </si>
  <si>
    <t>Sugu</t>
  </si>
  <si>
    <t>Vanus</t>
  </si>
  <si>
    <t>E-post</t>
  </si>
  <si>
    <t>Telefoni nr</t>
  </si>
  <si>
    <t>Kontakti tüüp</t>
  </si>
  <si>
    <t>Kontakti koht</t>
  </si>
  <si>
    <t>Kontakti koha täpsustus</t>
  </si>
  <si>
    <t>Kontakti viimane kpv</t>
  </si>
  <si>
    <t>Riskipiirkonnas viibimine</t>
  </si>
  <si>
    <t>Eestisse saabumise kpv</t>
  </si>
  <si>
    <t>Esimeste haigusnähtude ilmumise kuupäev</t>
  </si>
  <si>
    <t>N.A.</t>
  </si>
  <si>
    <t>Tavakontakt</t>
  </si>
  <si>
    <t>Lähikontakt</t>
  </si>
  <si>
    <t>Eesnimi perekonnanimi</t>
  </si>
  <si>
    <t>Jah</t>
  </si>
  <si>
    <t>Ei</t>
  </si>
  <si>
    <t>Viibimise maakond/linn</t>
  </si>
  <si>
    <t>Aadress (elukoht)</t>
  </si>
  <si>
    <t>kontrollitud, terve</t>
  </si>
  <si>
    <t>kontrollitud, palavik</t>
  </si>
  <si>
    <t>kontrollitud, köha</t>
  </si>
  <si>
    <t>kontrollitud, hingamisraskused</t>
  </si>
  <si>
    <t>kontrollitud, muud kaebused</t>
  </si>
  <si>
    <t>kontrollitud, rohkem kui 1 sümptom</t>
  </si>
  <si>
    <t>ei saanud kontakti</t>
  </si>
  <si>
    <t>tervishoiuteenusega seotud asutuses</t>
  </si>
  <si>
    <t>perekonna ringis</t>
  </si>
  <si>
    <t>kool</t>
  </si>
  <si>
    <t>lennuk</t>
  </si>
  <si>
    <t>lasteasutus</t>
  </si>
  <si>
    <t>sotsiaalasutus</t>
  </si>
  <si>
    <t>piiripunkt</t>
  </si>
  <si>
    <t>reisimine välismaal</t>
  </si>
  <si>
    <t>kinnipidamisasutus</t>
  </si>
  <si>
    <t>sõjaväeosa</t>
  </si>
  <si>
    <t>muu</t>
  </si>
  <si>
    <t>teadmata</t>
  </si>
  <si>
    <t>Peamised sümptomid</t>
  </si>
  <si>
    <t>Temperatuur</t>
  </si>
  <si>
    <t>Palavik</t>
  </si>
  <si>
    <t>Köha</t>
  </si>
  <si>
    <t>Peavalu</t>
  </si>
  <si>
    <t>Kurguvalu</t>
  </si>
  <si>
    <t>Kõhuvalu</t>
  </si>
  <si>
    <t>Nõrkus</t>
  </si>
  <si>
    <t>Vesine nohu</t>
  </si>
  <si>
    <t>Hingeldus</t>
  </si>
  <si>
    <t>Kõhulahtisus</t>
  </si>
  <si>
    <t>iiveldus</t>
  </si>
  <si>
    <t>Ärrituvus/segadus</t>
  </si>
  <si>
    <t>Lihasvalu</t>
  </si>
  <si>
    <t>Valu rinnus</t>
  </si>
  <si>
    <t>Liigesvalu</t>
  </si>
  <si>
    <t>Muu</t>
  </si>
  <si>
    <t>Elukutse</t>
  </si>
  <si>
    <t>Tervishoiutöötaja</t>
  </si>
  <si>
    <t xml:space="preserve">Laboritöötaja </t>
  </si>
  <si>
    <t>Töötab loomadega</t>
  </si>
  <si>
    <t>Õpilane</t>
  </si>
  <si>
    <t>Reisiinfo (tagasiulatuv kuni 14 päeva kohta enne sümptomite avaldumist) - riigid</t>
  </si>
  <si>
    <t>Eestisse saabumise teekond</t>
  </si>
  <si>
    <t>1) Isiku üldinformatsioon</t>
  </si>
  <si>
    <t xml:space="preserve">Unikaalne number </t>
  </si>
  <si>
    <t>M</t>
  </si>
  <si>
    <t>N</t>
  </si>
  <si>
    <t>Teadmata</t>
  </si>
  <si>
    <t>töökohas</t>
  </si>
  <si>
    <t>rong-buss-laev</t>
  </si>
  <si>
    <t>Tulemus</t>
  </si>
  <si>
    <t>N.A.2</t>
  </si>
  <si>
    <t>N.A.3</t>
  </si>
  <si>
    <t>N.A.4</t>
  </si>
  <si>
    <t>N.A.5</t>
  </si>
  <si>
    <t>N.A.6</t>
  </si>
  <si>
    <t>N.A.7</t>
  </si>
  <si>
    <t>N.A.8</t>
  </si>
  <si>
    <t>N.A.9</t>
  </si>
  <si>
    <t>N.A.10</t>
  </si>
  <si>
    <t>kuupäev_01</t>
  </si>
  <si>
    <t>tulemus_01</t>
  </si>
  <si>
    <t>kuupäev_02</t>
  </si>
  <si>
    <t>tulemus_02</t>
  </si>
  <si>
    <t>Source</t>
  </si>
  <si>
    <t>https://opendata.riik.ee/downloads/ANDMED.xlsx</t>
  </si>
  <si>
    <t>About</t>
  </si>
  <si>
    <t>Source date</t>
  </si>
  <si>
    <t>Changes</t>
  </si>
  <si>
    <t>Who</t>
  </si>
  <si>
    <t>When</t>
  </si>
  <si>
    <t>What</t>
  </si>
  <si>
    <t>toomasm</t>
  </si>
  <si>
    <t>Sheet Lists; Sheet 'Veerud + valikud' as table; Conditional Lists</t>
  </si>
  <si>
    <t>Sheet Readme</t>
  </si>
  <si>
    <t>Last Update</t>
  </si>
  <si>
    <t>Sheet 'Veerud + valikud' area Logiraamat column names changed</t>
  </si>
  <si>
    <t>kuupäev_03</t>
  </si>
  <si>
    <t>tulemus_03</t>
  </si>
  <si>
    <t>kuupäev_04</t>
  </si>
  <si>
    <t>tulemus_04</t>
  </si>
  <si>
    <t>kuupäev_05</t>
  </si>
  <si>
    <t>tulemus_05</t>
  </si>
  <si>
    <t>kuupäev_06</t>
  </si>
  <si>
    <t>tulemus_06</t>
  </si>
  <si>
    <t>kuupäev_07</t>
  </si>
  <si>
    <t>tulemus_07</t>
  </si>
  <si>
    <t>kuupäev_08</t>
  </si>
  <si>
    <t>tulemus_08</t>
  </si>
  <si>
    <t>kuupäev_09</t>
  </si>
  <si>
    <t>tulemus_09</t>
  </si>
  <si>
    <t>kuupäev_10</t>
  </si>
  <si>
    <t>tulemus_10</t>
  </si>
  <si>
    <t>kuupäev_11</t>
  </si>
  <si>
    <t>tulemus_11</t>
  </si>
  <si>
    <t>kuupäev_12</t>
  </si>
  <si>
    <t>tulemus_12</t>
  </si>
  <si>
    <t>kuupäev_13</t>
  </si>
  <si>
    <t>tulemus_13</t>
  </si>
  <si>
    <t>kuupäev_14</t>
  </si>
  <si>
    <t>tulemus_14</t>
  </si>
  <si>
    <t>Minimum_Temperatuur</t>
  </si>
  <si>
    <t>Maximum_Temperatuur</t>
  </si>
  <si>
    <t>Minimum_Kontakti_viimane_kpv</t>
  </si>
  <si>
    <t>Minimum_Eestisse_saabumise_kpv</t>
  </si>
  <si>
    <t>Minimum_Esimeste_haigusnähtude_ilmumise_kuupäev</t>
  </si>
  <si>
    <t>Maximum_Kontakti_viimane_kpv</t>
  </si>
  <si>
    <t>Maximum_Eestisse_saabumise_kpv</t>
  </si>
  <si>
    <t>Maximum_Esimeste_haigusnähtude_ilmumise_kuupäev</t>
  </si>
  <si>
    <t>Minimum_Jälgimise_kuupäev</t>
  </si>
  <si>
    <t>Maximum_Jälgimise_kuupäev</t>
  </si>
  <si>
    <t>TrueBlank</t>
  </si>
  <si>
    <t>Sheet 'Veerud + valikud' area Logiraamat date formulas and validation</t>
  </si>
  <si>
    <t>Toomas Mölder</t>
  </si>
  <si>
    <t>toomas.molder@gmail.com</t>
  </si>
  <si>
    <t>+3725522000</t>
  </si>
  <si>
    <t>Author(s)</t>
  </si>
  <si>
    <t>Username</t>
  </si>
  <si>
    <t>Fisrtname Lastname</t>
  </si>
  <si>
    <t>Email</t>
  </si>
  <si>
    <t>Phone</t>
  </si>
  <si>
    <t>Harju maakond</t>
  </si>
  <si>
    <t>Anija vald</t>
  </si>
  <si>
    <t>Harku vald</t>
  </si>
  <si>
    <t>Jõelähtme vald</t>
  </si>
  <si>
    <t>Keila linn</t>
  </si>
  <si>
    <t>Kiili vald</t>
  </si>
  <si>
    <t>Kose vald</t>
  </si>
  <si>
    <t>Kuusalu vald</t>
  </si>
  <si>
    <t>Loksa linn</t>
  </si>
  <si>
    <t>Lääne-Harju vald</t>
  </si>
  <si>
    <t>Maardu linn</t>
  </si>
  <si>
    <t>Raasiku vald</t>
  </si>
  <si>
    <t>Rae vald</t>
  </si>
  <si>
    <t>Saku vald</t>
  </si>
  <si>
    <t>Saue vald</t>
  </si>
  <si>
    <t>Tallinna linn</t>
  </si>
  <si>
    <t>Viimsi vald</t>
  </si>
  <si>
    <t>Hiiu maakond</t>
  </si>
  <si>
    <t>Hiiumaa vald</t>
  </si>
  <si>
    <t>Ida-Viru maakond</t>
  </si>
  <si>
    <t>Alutaguse vald</t>
  </si>
  <si>
    <t>Jõhvi vald</t>
  </si>
  <si>
    <t>Kohtla-Järve linn</t>
  </si>
  <si>
    <t>Lüganuse vald</t>
  </si>
  <si>
    <t>Narva linn</t>
  </si>
  <si>
    <t>Narva-Jõesuu linn</t>
  </si>
  <si>
    <t>Sillamäe linn</t>
  </si>
  <si>
    <t>Toila vald</t>
  </si>
  <si>
    <t>Jõgeva maakond</t>
  </si>
  <si>
    <t>Jõgeva vald</t>
  </si>
  <si>
    <t>Mustvee vald</t>
  </si>
  <si>
    <t>Põltsamaa vald</t>
  </si>
  <si>
    <t>Järva maakond</t>
  </si>
  <si>
    <t>Järva vald</t>
  </si>
  <si>
    <t>Paide linn</t>
  </si>
  <si>
    <t>Türi vald</t>
  </si>
  <si>
    <t>Lääne maakond</t>
  </si>
  <si>
    <t>Haapsalu linn</t>
  </si>
  <si>
    <t>Lääne-Nigula vald</t>
  </si>
  <si>
    <t>Vormsi vald</t>
  </si>
  <si>
    <t>Lääne-Viru maakond</t>
  </si>
  <si>
    <t>Haljala vald</t>
  </si>
  <si>
    <t>Kadrina vald</t>
  </si>
  <si>
    <t>Rakvere linn</t>
  </si>
  <si>
    <t>Rakvere vald</t>
  </si>
  <si>
    <t>Tapa vald</t>
  </si>
  <si>
    <t>Vinni vald</t>
  </si>
  <si>
    <t>Viru-Nigula vald</t>
  </si>
  <si>
    <t>Väike-Maarja vald</t>
  </si>
  <si>
    <t>Põlva maakond</t>
  </si>
  <si>
    <t>Kanepi vald</t>
  </si>
  <si>
    <t>Põlva vald</t>
  </si>
  <si>
    <t>Räpina vald</t>
  </si>
  <si>
    <t>Pärnu maakond</t>
  </si>
  <si>
    <t>Häädemeeste vald</t>
  </si>
  <si>
    <t>Kihnu vald</t>
  </si>
  <si>
    <t>Lääneranna vald</t>
  </si>
  <si>
    <t>Põhja-Pärnumaa vald</t>
  </si>
  <si>
    <t>Pärnu linn</t>
  </si>
  <si>
    <t>Saarde vald</t>
  </si>
  <si>
    <t>Tori vald</t>
  </si>
  <si>
    <t>Rapla maakond</t>
  </si>
  <si>
    <t>Kehtna vald</t>
  </si>
  <si>
    <t>Kohila vald</t>
  </si>
  <si>
    <t>Märjamaa vald</t>
  </si>
  <si>
    <t>Rapla vald</t>
  </si>
  <si>
    <t>Saare maakond</t>
  </si>
  <si>
    <t>Muhu vald</t>
  </si>
  <si>
    <t>Ruhnu vald</t>
  </si>
  <si>
    <t>Saaremaa vald</t>
  </si>
  <si>
    <t>Tartu maakond</t>
  </si>
  <si>
    <t>Elva vald</t>
  </si>
  <si>
    <t>Kambja vald</t>
  </si>
  <si>
    <t>Kastre vald</t>
  </si>
  <si>
    <t>Luunja vald</t>
  </si>
  <si>
    <t>Nõo vald</t>
  </si>
  <si>
    <t>Peipsiääre vald</t>
  </si>
  <si>
    <t>Tartu linn</t>
  </si>
  <si>
    <t>Tartu vald</t>
  </si>
  <si>
    <t>Valga maakond</t>
  </si>
  <si>
    <t>Otepää vald</t>
  </si>
  <si>
    <t>Tõrva vald</t>
  </si>
  <si>
    <t>Valga vald</t>
  </si>
  <si>
    <t>Viljandi maakond</t>
  </si>
  <si>
    <t>Mulgi vald</t>
  </si>
  <si>
    <t>Põhja-Sakala vald</t>
  </si>
  <si>
    <t>Viljandi linn</t>
  </si>
  <si>
    <t>Viljandi vald</t>
  </si>
  <si>
    <t>Võru maakond</t>
  </si>
  <si>
    <t>Antsla vald</t>
  </si>
  <si>
    <t>Rõuge vald</t>
  </si>
  <si>
    <t>Setomaa vald</t>
  </si>
  <si>
    <t>Võru linn</t>
  </si>
  <si>
    <t>Võru vald</t>
  </si>
  <si>
    <t>Maakond</t>
  </si>
  <si>
    <t>Vald/Linn</t>
  </si>
  <si>
    <t>Maakond+Vald/Linn</t>
  </si>
  <si>
    <t>Source Eesti_KOV</t>
  </si>
  <si>
    <t/>
  </si>
  <si>
    <t>https://www.rahandusministeerium.ee/et/eesmargidtegevused/kohalikud-omavalitsused-ja-haldusreform/eesti-kohalike-omavalitsuste-loetelu</t>
  </si>
  <si>
    <t>Improved excel of Source ("Haigusjuhtumite andmed")</t>
  </si>
  <si>
    <t>Sheet 'Eesti_KOV' and data validation in sheet 'Veerud + valikud' column 'Viibimise maakond/linn'</t>
  </si>
  <si>
    <t>Viibimise maakond</t>
  </si>
  <si>
    <t>Viibimise vald/linn</t>
  </si>
  <si>
    <t>https://github.com/okestonia/opendata.riik.ee/commit/eb315d36a84f00a3bae19a54159399774de3d068</t>
  </si>
  <si>
    <t>keeganmcbride</t>
  </si>
  <si>
    <t>-</t>
  </si>
  <si>
    <t>Source Eesti_KOV (2)</t>
  </si>
  <si>
    <t>Suggested to be used as template by Terviseamet to publish near-real-time CSV-data as opendata for data analysis</t>
  </si>
  <si>
    <t>Sheet 'Eesti_KOV (2)'; Additional columns 'Viibimise maakond' and 'Viibimise vald/linn' in sheet 'Veerud + valikud'. Freeze Panes.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</si>
</sst>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86"/>
      <scheme val="minor"/>
    </font>
    <font>
      <b/>
      <sz val="12"/>
      <color theme="5"/>
      <name val="Calibri"/>
      <family val="2"/>
      <charset val="186"/>
      <scheme val="minor"/>
    </font>
    <font>
      <b/>
      <sz val="11"/>
      <color theme="4"/>
      <name val="Calibri"/>
      <family val="2"/>
      <charset val="186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vertical="top"/>
      <protection locked="0"/>
    </xf>
    <xf numFmtId="0" fontId="0" fillId="2" borderId="2" xfId="0" applyFill="1" applyBorder="1" applyAlignment="1" applyProtection="1">
      <alignment vertical="top"/>
      <protection locked="0"/>
    </xf>
    <xf numFmtId="0" fontId="0" fillId="2" borderId="3" xfId="0" applyFill="1" applyBorder="1" applyAlignment="1" applyProtection="1">
      <alignment vertical="top"/>
      <protection locked="0"/>
    </xf>
    <xf numFmtId="0" fontId="1" fillId="3" borderId="2" xfId="0" applyFont="1" applyFill="1" applyBorder="1" applyAlignment="1" applyProtection="1">
      <alignment vertical="top"/>
      <protection locked="0"/>
    </xf>
    <xf numFmtId="0" fontId="2" fillId="3" borderId="2" xfId="0" applyFont="1" applyFill="1" applyBorder="1" applyAlignment="1" applyProtection="1">
      <alignment vertical="top"/>
      <protection locked="0"/>
    </xf>
    <xf numFmtId="0" fontId="0" fillId="3" borderId="2" xfId="0" applyFill="1" applyBorder="1" applyAlignment="1" applyProtection="1">
      <alignment vertical="top"/>
      <protection locked="0"/>
    </xf>
    <xf numFmtId="0" fontId="0" fillId="2" borderId="2" xfId="0" applyFill="1" applyBorder="1" applyAlignment="1" applyProtection="1">
      <alignment vertical="top"/>
    </xf>
    <xf numFmtId="0" fontId="1" fillId="4" borderId="2" xfId="0" applyFont="1" applyFill="1" applyBorder="1" applyAlignment="1" applyProtection="1">
      <alignment vertical="top"/>
      <protection locked="0"/>
    </xf>
    <xf numFmtId="0" fontId="0" fillId="4" borderId="2" xfId="0" applyFill="1" applyBorder="1" applyAlignment="1" applyProtection="1">
      <alignment vertical="top"/>
    </xf>
    <xf numFmtId="0" fontId="0" fillId="4" borderId="2" xfId="0" applyFill="1" applyBorder="1" applyAlignment="1" applyProtection="1">
      <alignment vertical="top"/>
      <protection locked="0"/>
    </xf>
    <xf numFmtId="0" fontId="0" fillId="4" borderId="2" xfId="0" applyFill="1" applyBorder="1" applyAlignment="1" applyProtection="1">
      <alignment horizontal="center" vertical="top"/>
    </xf>
    <xf numFmtId="0" fontId="0" fillId="4" borderId="2" xfId="0" applyFill="1" applyBorder="1" applyAlignment="1" applyProtection="1">
      <alignment horizontal="center" vertical="top"/>
      <protection locked="0"/>
    </xf>
    <xf numFmtId="0" fontId="0" fillId="0" borderId="0" xfId="0" applyFill="1" applyAlignment="1">
      <alignment vertical="top" wrapText="1"/>
    </xf>
    <xf numFmtId="0" fontId="0" fillId="0" borderId="4" xfId="0" applyFill="1" applyBorder="1" applyAlignment="1" applyProtection="1">
      <alignment vertical="top" wrapText="1"/>
      <protection locked="0"/>
    </xf>
    <xf numFmtId="0" fontId="0" fillId="0" borderId="4" xfId="0" applyFont="1" applyFill="1" applyBorder="1" applyAlignment="1" applyProtection="1">
      <alignment vertical="top" wrapText="1"/>
      <protection locked="0"/>
    </xf>
    <xf numFmtId="0" fontId="0" fillId="0" borderId="4" xfId="0" applyFont="1" applyFill="1" applyBorder="1" applyAlignment="1">
      <alignment vertical="top" wrapText="1"/>
    </xf>
    <xf numFmtId="0" fontId="0" fillId="0" borderId="4" xfId="0" applyFill="1" applyBorder="1" applyAlignment="1" applyProtection="1">
      <alignment vertical="top" wrapText="1"/>
    </xf>
    <xf numFmtId="0" fontId="0" fillId="0" borderId="5" xfId="0" applyFont="1" applyFill="1" applyBorder="1" applyAlignment="1" applyProtection="1">
      <alignment vertical="top" wrapText="1"/>
      <protection locked="0"/>
    </xf>
    <xf numFmtId="0" fontId="3" fillId="0" borderId="4" xfId="0" applyFont="1" applyFill="1" applyBorder="1" applyAlignment="1" applyProtection="1">
      <alignment vertical="top" wrapText="1"/>
      <protection locked="0"/>
    </xf>
    <xf numFmtId="0" fontId="0" fillId="0" borderId="4" xfId="0" applyBorder="1" applyAlignment="1">
      <alignment vertical="top" wrapText="1"/>
    </xf>
    <xf numFmtId="0" fontId="4" fillId="0" borderId="6" xfId="0" applyFont="1" applyFill="1" applyBorder="1" applyAlignment="1">
      <alignment vertical="top" wrapText="1"/>
    </xf>
    <xf numFmtId="0" fontId="4" fillId="0" borderId="4" xfId="0" applyFont="1" applyFill="1" applyBorder="1" applyAlignment="1" applyProtection="1">
      <alignment vertical="top" wrapText="1"/>
      <protection locked="0"/>
    </xf>
    <xf numFmtId="0" fontId="0" fillId="0" borderId="0" xfId="0" applyBorder="1"/>
    <xf numFmtId="0" fontId="0" fillId="0" borderId="0" xfId="0" applyFill="1" applyBorder="1"/>
    <xf numFmtId="0" fontId="1" fillId="3" borderId="7" xfId="0" applyFont="1" applyFill="1" applyBorder="1" applyAlignment="1" applyProtection="1">
      <alignment vertical="top"/>
      <protection locked="0"/>
    </xf>
    <xf numFmtId="0" fontId="0" fillId="0" borderId="8" xfId="0" applyFill="1" applyBorder="1" applyAlignment="1" applyProtection="1">
      <alignment vertical="top" wrapText="1"/>
      <protection locked="0"/>
    </xf>
    <xf numFmtId="0" fontId="0" fillId="0" borderId="9" xfId="0" applyBorder="1"/>
    <xf numFmtId="0" fontId="1" fillId="2" borderId="7" xfId="0" applyFont="1" applyFill="1" applyBorder="1" applyAlignment="1" applyProtection="1">
      <alignment vertical="top"/>
      <protection locked="0"/>
    </xf>
    <xf numFmtId="0" fontId="4" fillId="0" borderId="10" xfId="0" applyFont="1" applyFill="1" applyBorder="1" applyAlignment="1">
      <alignment vertical="top" wrapText="1"/>
    </xf>
    <xf numFmtId="0" fontId="5" fillId="0" borderId="0" xfId="1"/>
    <xf numFmtId="22" fontId="0" fillId="0" borderId="0" xfId="0" applyNumberFormat="1"/>
    <xf numFmtId="22" fontId="0" fillId="0" borderId="11" xfId="0" applyNumberFormat="1" applyFont="1" applyFill="1" applyBorder="1"/>
    <xf numFmtId="0" fontId="0" fillId="0" borderId="12" xfId="0" applyBorder="1"/>
    <xf numFmtId="0" fontId="0" fillId="0" borderId="13" xfId="0" applyBorder="1"/>
    <xf numFmtId="14" fontId="0" fillId="0" borderId="0" xfId="0" applyNumberFormat="1"/>
    <xf numFmtId="0" fontId="0" fillId="0" borderId="1" xfId="0" applyBorder="1"/>
    <xf numFmtId="14" fontId="0" fillId="0" borderId="3" xfId="0" applyNumberFormat="1" applyBorder="1"/>
    <xf numFmtId="0" fontId="0" fillId="0" borderId="14" xfId="0" applyBorder="1"/>
    <xf numFmtId="14" fontId="0" fillId="0" borderId="5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0" fontId="0" fillId="0" borderId="0" xfId="0" quotePrefix="1"/>
    <xf numFmtId="22" fontId="5" fillId="0" borderId="0" xfId="1" applyNumberFormat="1"/>
    <xf numFmtId="22" fontId="8" fillId="0" borderId="0" xfId="1" applyNumberFormat="1" applyFont="1" applyFill="1"/>
    <xf numFmtId="22" fontId="8" fillId="0" borderId="0" xfId="1" applyNumberFormat="1" applyFont="1"/>
    <xf numFmtId="22" fontId="9" fillId="0" borderId="0" xfId="1" applyNumberFormat="1" applyFont="1" applyFill="1"/>
  </cellXfs>
  <cellStyles count="2">
    <cellStyle name="Hyperlink" xfId="1" builtinId="8"/>
    <cellStyle name="Normal" xfId="0" builtinId="0"/>
  </cellStyles>
  <dxfs count="24">
    <dxf>
      <fill>
        <patternFill>
          <bgColor rgb="FFFF0000"/>
        </patternFill>
      </fill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ill>
        <patternFill patternType="none">
          <fgColor indexed="64"/>
          <bgColor indexed="65"/>
        </patternFill>
      </fill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border outline="0">
        <left style="thin">
          <color indexed="64"/>
        </left>
        <right style="thin">
          <color indexed="64"/>
        </right>
      </border>
    </dxf>
    <dxf>
      <border outline="0"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9" name="Changes" displayName="Changes" ref="B18:D25" totalsRowShown="0">
  <autoFilter ref="B18:D25"/>
  <tableColumns count="3">
    <tableColumn id="1" name="When"/>
    <tableColumn id="2" name="Who"/>
    <tableColumn id="3" name="Wha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2" name="Authors" displayName="Authors" ref="B9:E12" totalsRowShown="0">
  <autoFilter ref="B9:E12"/>
  <tableColumns count="4">
    <tableColumn id="1" name="Username" dataDxfId="23" dataCellStyle="Hyperlink"/>
    <tableColumn id="2" name="Fisrtname Lastname"/>
    <tableColumn id="3" name="Email"/>
    <tableColumn id="4" name="Pho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2:BI17" totalsRowShown="0" headerRowDxfId="22" headerRowBorderDxfId="21" tableBorderDxfId="20">
  <autoFilter ref="B2:BI17"/>
  <tableColumns count="60">
    <tableColumn id="1" name="Unikaalne number " dataDxfId="19">
      <calculatedColumnFormula>ROW()-2</calculatedColumnFormula>
    </tableColumn>
    <tableColumn id="2" name="N.A."/>
    <tableColumn id="3" name="Viibimise maakond/linn"/>
    <tableColumn id="60" name="Viibimise maakond"/>
    <tableColumn id="59" name="Viibimise vald/linn"/>
    <tableColumn id="4" name="Aadress (elukoht)"/>
    <tableColumn id="5" name="Eesnimi perekonnanimi"/>
    <tableColumn id="6" name="Sugu"/>
    <tableColumn id="7" name="Vanus"/>
    <tableColumn id="8" name="E-post"/>
    <tableColumn id="9" name="Telefoni nr"/>
    <tableColumn id="10" name="Kontakti tüüp" dataDxfId="18"/>
    <tableColumn id="11" name="N.A.2"/>
    <tableColumn id="12" name="Kontakti koht"/>
    <tableColumn id="13" name="Kontakti koha täpsustus"/>
    <tableColumn id="14" name="Elukutse"/>
    <tableColumn id="15" name="Kontakti viimane kpv"/>
    <tableColumn id="16" name="Riskipiirkonnas viibimine"/>
    <tableColumn id="17" name="Reisiinfo (tagasiulatuv kuni 14 päeva kohta enne sümptomite avaldumist) - riigid"/>
    <tableColumn id="18" name="Eestisse saabumise teekond"/>
    <tableColumn id="19" name="Eestisse saabumise kpv"/>
    <tableColumn id="20" name="N.A.3" dataDxfId="17"/>
    <tableColumn id="21" name="N.A.4"/>
    <tableColumn id="22" name="N.A.5"/>
    <tableColumn id="23" name="N.A.6"/>
    <tableColumn id="24" name="N.A.7"/>
    <tableColumn id="25" name="N.A.8"/>
    <tableColumn id="26" name="N.A.9"/>
    <tableColumn id="27" name="Esimeste haigusnähtude ilmumise kuupäev"/>
    <tableColumn id="28" name="Peamised sümptomid" dataDxfId="16"/>
    <tableColumn id="29" name="Temperatuur"/>
    <tableColumn id="30" name="N.A.10"/>
    <tableColumn id="31" name="kuupäev_01" dataDxfId="15"/>
    <tableColumn id="32" name="tulemus_01"/>
    <tableColumn id="33" name="kuupäev_02" dataDxfId="14">
      <calculatedColumnFormula>IF(AND(Table8[[#This Row],[tulemus_01]]&lt;&gt;"",ISNUMBER(DATEVALUE(TEXT(Table8[[#This Row],[kuupäev_01]],"dd.mm.yyyy")))),Table8[[#This Row],[kuupäev_01]]+1,"")</calculatedColumnFormula>
    </tableColumn>
    <tableColumn id="34" name="tulemus_02"/>
    <tableColumn id="35" name="kuupäev_03" dataDxfId="13">
      <calculatedColumnFormula>IF(AND(Table8[[#This Row],[tulemus_02]]&lt;&gt;"",ISNUMBER(DATEVALUE(TEXT(Table8[[#This Row],[kuupäev_02]],"dd.mm.yyyy")))),Table8[[#This Row],[kuupäev_02]]+1,"")</calculatedColumnFormula>
    </tableColumn>
    <tableColumn id="36" name="tulemus_03"/>
    <tableColumn id="37" name="kuupäev_04" dataDxfId="12">
      <calculatedColumnFormula>IF(AND(Table8[[#This Row],[tulemus_03]]&lt;&gt;"",ISNUMBER(DATEVALUE(TEXT(Table8[[#This Row],[kuupäev_03]],"dd.mm.yyyy")))),Table8[[#This Row],[kuupäev_03]]+1,"")</calculatedColumnFormula>
    </tableColumn>
    <tableColumn id="38" name="tulemus_04"/>
    <tableColumn id="39" name="kuupäev_05" dataDxfId="11">
      <calculatedColumnFormula>IF(AND(Table8[[#This Row],[tulemus_04]]&lt;&gt;"",ISNUMBER(DATEVALUE(TEXT(Table8[[#This Row],[kuupäev_04]],"dd.mm.yyyy")))),Table8[[#This Row],[kuupäev_04]]+1,"")</calculatedColumnFormula>
    </tableColumn>
    <tableColumn id="40" name="tulemus_05"/>
    <tableColumn id="41" name="kuupäev_06" dataDxfId="10">
      <calculatedColumnFormula>IF(AND(Table8[[#This Row],[tulemus_05]]&lt;&gt;"",ISNUMBER(DATEVALUE(TEXT(Table8[[#This Row],[kuupäev_05]],"dd.mm.yyyy")))),Table8[[#This Row],[kuupäev_05]]+1,"")</calculatedColumnFormula>
    </tableColumn>
    <tableColumn id="42" name="tulemus_06"/>
    <tableColumn id="43" name="kuupäev_07" dataDxfId="9">
      <calculatedColumnFormula>IF(AND(Table8[[#This Row],[tulemus_06]]&lt;&gt;"",ISNUMBER(DATEVALUE(TEXT(Table8[[#This Row],[kuupäev_06]],"dd.mm.yyyy")))),Table8[[#This Row],[kuupäev_06]]+1,"")</calculatedColumnFormula>
    </tableColumn>
    <tableColumn id="44" name="tulemus_07"/>
    <tableColumn id="45" name="kuupäev_08" dataDxfId="8">
      <calculatedColumnFormula>IF(AND(Table8[[#This Row],[tulemus_07]]&lt;&gt;"",ISNUMBER(DATEVALUE(TEXT(Table8[[#This Row],[kuupäev_07]],"dd.mm.yyyy")))),Table8[[#This Row],[kuupäev_07]]+1,"")</calculatedColumnFormula>
    </tableColumn>
    <tableColumn id="46" name="tulemus_08"/>
    <tableColumn id="47" name="kuupäev_09" dataDxfId="7">
      <calculatedColumnFormula>IF(AND(Table8[[#This Row],[tulemus_08]]&lt;&gt;"",ISNUMBER(DATEVALUE(TEXT(Table8[[#This Row],[kuupäev_08]],"dd.mm.yyyy")))),Table8[[#This Row],[kuupäev_08]]+1,"")</calculatedColumnFormula>
    </tableColumn>
    <tableColumn id="48" name="tulemus_09"/>
    <tableColumn id="49" name="kuupäev_10" dataDxfId="6">
      <calculatedColumnFormula>IF(AND(Table8[[#This Row],[tulemus_09]]&lt;&gt;"",ISNUMBER(DATEVALUE(TEXT(Table8[[#This Row],[kuupäev_09]],"dd.mm.yyyy")))),Table8[[#This Row],[kuupäev_09]]+1,"")</calculatedColumnFormula>
    </tableColumn>
    <tableColumn id="50" name="tulemus_10"/>
    <tableColumn id="51" name="kuupäev_11" dataDxfId="5">
      <calculatedColumnFormula>IF(AND(Table8[[#This Row],[tulemus_10]]&lt;&gt;"",ISNUMBER(DATEVALUE(TEXT(Table8[[#This Row],[kuupäev_10]],"dd.mm.yyyy")))),Table8[[#This Row],[kuupäev_10]]+1,"")</calculatedColumnFormula>
    </tableColumn>
    <tableColumn id="52" name="tulemus_11"/>
    <tableColumn id="53" name="kuupäev_12" dataDxfId="4">
      <calculatedColumnFormula>IF(AND(Table8[[#This Row],[tulemus_11]]&lt;&gt;"",ISNUMBER(DATEVALUE(TEXT(Table8[[#This Row],[kuupäev_11]],"dd.mm.yyyy")))),Table8[[#This Row],[kuupäev_11]]+1,"")</calculatedColumnFormula>
    </tableColumn>
    <tableColumn id="54" name="tulemus_12"/>
    <tableColumn id="55" name="kuupäev_13" dataDxfId="3">
      <calculatedColumnFormula>IF(AND(Table8[[#This Row],[tulemus_12]]&lt;&gt;"",ISNUMBER(DATEVALUE(TEXT(Table8[[#This Row],[kuupäev_12]],"dd.mm.yyyy")))),Table8[[#This Row],[kuupäev_12]]+1,"")</calculatedColumnFormula>
    </tableColumn>
    <tableColumn id="56" name="tulemus_13"/>
    <tableColumn id="57" name="kuupäev_14" dataDxfId="2">
      <calculatedColumnFormula>IF(AND(Table8[[#This Row],[tulemus_13]]&lt;&gt;"",ISNUMBER(DATEVALUE(TEXT(Table8[[#This Row],[kuupäev_13]],"dd.mm.yyyy")))),Table8[[#This Row],[kuupäev_13]]+1,"")</calculatedColumnFormula>
    </tableColumn>
    <tableColumn id="58" name="tulemus_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Sugu" displayName="Sugu" ref="A1:A4" totalsRowShown="0">
  <autoFilter ref="A1:A4"/>
  <tableColumns count="1">
    <tableColumn id="1" name="Sugu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Kontakti_tüüp" displayName="Kontakti_tüüp" ref="C1:C3" totalsRowShown="0">
  <autoFilter ref="C1:C3"/>
  <tableColumns count="1">
    <tableColumn id="1" name="Kontakti tüü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Kontakti_koht" displayName="Kontakti_koht" ref="E1:E15" totalsRowShown="0">
  <autoFilter ref="E1:E15"/>
  <tableColumns count="1">
    <tableColumn id="1" name="Kontakti koh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" name="Elukutse" displayName="Elukutse" ref="G1:G6" totalsRowShown="0">
  <autoFilter ref="G1:G6"/>
  <tableColumns count="1">
    <tableColumn id="1" name="Elukuts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Riskipiirkonnas_viibimine" displayName="Riskipiirkonnas_viibimine" ref="I1:I3" totalsRowShown="0">
  <autoFilter ref="I1:I3"/>
  <tableColumns count="1">
    <tableColumn id="1" name="Riskipiirkonnas viibimin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6" name="Peamised_sümptomid" displayName="Peamised_sümptomid" ref="K1:K16" totalsRowShown="0">
  <autoFilter ref="K1:K16"/>
  <tableColumns count="1">
    <tableColumn id="1" name="Peamised sümptom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7" name="Tulemus" displayName="Tulemus" ref="M1:M8" totalsRowShown="0">
  <autoFilter ref="M1:M8"/>
  <tableColumns count="1">
    <tableColumn id="1" name="Tulemu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Eesti_KOV" displayName="Eesti_KOV" ref="A1:C80" totalsRowShown="0">
  <autoFilter ref="A1:C80"/>
  <tableColumns count="3">
    <tableColumn id="1" name="Maakond"/>
    <tableColumn id="2" name="Vald/Linn"/>
    <tableColumn id="3" name="Maakond+Vald/Linn" dataDxfId="1">
      <calculatedColumnFormula>Eesti_KOV[[#This Row],[Maakond]]&amp;" - "&amp;Eesti_KOV[[#This Row],[Vald/Linn]]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Eesti_KOV_2" displayName="Eesti_KOV_2" ref="A1:O17" totalsRowShown="0">
  <autoFilter ref="A1:O17"/>
  <tableColumns count="15">
    <tableColumn id="1" name="Harju maakond"/>
    <tableColumn id="2" name="Hiiu maakond"/>
    <tableColumn id="3" name="Ida-Viru maakond"/>
    <tableColumn id="4" name="Jõgeva maakond"/>
    <tableColumn id="5" name="Järva maakond"/>
    <tableColumn id="6" name="Lääne maakond"/>
    <tableColumn id="7" name="Lääne-Viru maakond"/>
    <tableColumn id="8" name="Põlva maakond"/>
    <tableColumn id="9" name="Pärnu maakond"/>
    <tableColumn id="10" name="Rapla maakond"/>
    <tableColumn id="11" name="Saare maakond"/>
    <tableColumn id="12" name="Tartu maakond"/>
    <tableColumn id="13" name="Valga maakond"/>
    <tableColumn id="14" name="Viljandi maakond"/>
    <tableColumn id="15" name="Võru maako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kestonia/opendata.riik.ee/commit/eb315d36a84f00a3bae19a54159399774de3d068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www.rahandusministeerium.ee/et/eesmargidtegevused/kohalikud-omavalitsused-ja-haldusreform/eesti-kohalike-omavalitsuste-loetelu" TargetMode="External"/><Relationship Id="rId1" Type="http://schemas.openxmlformats.org/officeDocument/2006/relationships/hyperlink" Target="https://opendata.riik.ee/downloads/ANDMED.xls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rahandusministeerium.ee/et/eesmargidtegevused/kohalikud-omavalitsused-ja-haldusreform/eesti-kohalike-omavalitsuste-loetel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5" sqref="B25"/>
    </sheetView>
  </sheetViews>
  <sheetFormatPr defaultRowHeight="15" x14ac:dyDescent="0.25"/>
  <cols>
    <col min="1" max="1" width="26.140625" customWidth="1"/>
    <col min="2" max="2" width="47.28515625" bestFit="1" customWidth="1"/>
    <col min="3" max="3" width="23.7109375" customWidth="1"/>
    <col min="4" max="4" width="89.42578125" customWidth="1"/>
    <col min="5" max="5" width="14.5703125" customWidth="1"/>
  </cols>
  <sheetData>
    <row r="1" spans="1:5" x14ac:dyDescent="0.25">
      <c r="A1" t="s">
        <v>102</v>
      </c>
      <c r="B1" t="s">
        <v>257</v>
      </c>
    </row>
    <row r="2" spans="1:5" x14ac:dyDescent="0.25">
      <c r="B2" t="s">
        <v>265</v>
      </c>
    </row>
    <row r="4" spans="1:5" x14ac:dyDescent="0.25">
      <c r="A4" t="s">
        <v>100</v>
      </c>
      <c r="B4" s="31" t="s">
        <v>101</v>
      </c>
    </row>
    <row r="5" spans="1:5" x14ac:dyDescent="0.25">
      <c r="A5" t="s">
        <v>103</v>
      </c>
      <c r="B5" s="32">
        <v>43904.833333333336</v>
      </c>
    </row>
    <row r="6" spans="1:5" x14ac:dyDescent="0.25">
      <c r="A6" t="s">
        <v>254</v>
      </c>
      <c r="B6" s="44" t="s">
        <v>256</v>
      </c>
    </row>
    <row r="7" spans="1:5" x14ac:dyDescent="0.25">
      <c r="A7" t="s">
        <v>264</v>
      </c>
      <c r="B7" s="44" t="s">
        <v>256</v>
      </c>
    </row>
    <row r="8" spans="1:5" x14ac:dyDescent="0.25">
      <c r="B8" s="44"/>
    </row>
    <row r="9" spans="1:5" x14ac:dyDescent="0.25">
      <c r="A9" t="s">
        <v>152</v>
      </c>
      <c r="B9" s="45" t="s">
        <v>153</v>
      </c>
      <c r="C9" t="s">
        <v>154</v>
      </c>
      <c r="D9" t="s">
        <v>155</v>
      </c>
      <c r="E9" t="s">
        <v>156</v>
      </c>
    </row>
    <row r="10" spans="1:5" x14ac:dyDescent="0.25">
      <c r="B10" s="47" t="s">
        <v>262</v>
      </c>
    </row>
    <row r="11" spans="1:5" x14ac:dyDescent="0.25">
      <c r="B11" s="46" t="s">
        <v>108</v>
      </c>
      <c r="C11" t="s">
        <v>149</v>
      </c>
      <c r="D11" t="s">
        <v>150</v>
      </c>
      <c r="E11" t="s">
        <v>151</v>
      </c>
    </row>
    <row r="12" spans="1:5" x14ac:dyDescent="0.25">
      <c r="B12" s="46"/>
    </row>
    <row r="13" spans="1:5" x14ac:dyDescent="0.25">
      <c r="B13" s="44"/>
    </row>
    <row r="14" spans="1:5" ht="15.75" thickBot="1" x14ac:dyDescent="0.3">
      <c r="A14" s="43" t="s">
        <v>255</v>
      </c>
    </row>
    <row r="15" spans="1:5" ht="15.75" thickBot="1" x14ac:dyDescent="0.3">
      <c r="A15" t="s">
        <v>111</v>
      </c>
      <c r="B15" s="33">
        <f>MAX(When_Changes)</f>
        <v>43905.375</v>
      </c>
      <c r="C15" s="34" t="str">
        <f>INDEX(Changes[Who],MATCH(Last_Update,Changes[When],0))</f>
        <v>toomasm</v>
      </c>
      <c r="D15" s="35" t="str">
        <f>INDEX(Changes[What],MATCH(Last_Update,Changes[When],0))</f>
        <v>Sheet 'Eesti_KOV (2)'; Additional columns 'Viibimise maakond' and 'Viibimise vald/linn' in sheet 'Veerud + valikud'. Freeze Panes.</v>
      </c>
    </row>
    <row r="18" spans="1:4" x14ac:dyDescent="0.25">
      <c r="A18" t="s">
        <v>104</v>
      </c>
      <c r="B18" t="s">
        <v>106</v>
      </c>
      <c r="C18" t="s">
        <v>105</v>
      </c>
      <c r="D18" t="s">
        <v>107</v>
      </c>
    </row>
    <row r="19" spans="1:4" x14ac:dyDescent="0.25">
      <c r="B19" s="32">
        <v>43904.412499999999</v>
      </c>
      <c r="C19" t="s">
        <v>262</v>
      </c>
      <c r="D19" s="31" t="s">
        <v>261</v>
      </c>
    </row>
    <row r="20" spans="1:4" x14ac:dyDescent="0.25">
      <c r="B20" s="32">
        <v>43904.829861111109</v>
      </c>
      <c r="C20" s="32" t="s">
        <v>108</v>
      </c>
      <c r="D20" t="s">
        <v>109</v>
      </c>
    </row>
    <row r="21" spans="1:4" x14ac:dyDescent="0.25">
      <c r="B21" s="32">
        <v>43904.833333333336</v>
      </c>
      <c r="C21" t="s">
        <v>108</v>
      </c>
      <c r="D21" t="s">
        <v>110</v>
      </c>
    </row>
    <row r="22" spans="1:4" x14ac:dyDescent="0.25">
      <c r="B22" s="32">
        <v>43904.836805555555</v>
      </c>
      <c r="C22" t="s">
        <v>108</v>
      </c>
      <c r="D22" t="s">
        <v>112</v>
      </c>
    </row>
    <row r="23" spans="1:4" x14ac:dyDescent="0.25">
      <c r="B23" s="32">
        <v>43904.902777777781</v>
      </c>
      <c r="C23" t="s">
        <v>108</v>
      </c>
      <c r="D23" t="s">
        <v>148</v>
      </c>
    </row>
    <row r="24" spans="1:4" x14ac:dyDescent="0.25">
      <c r="B24" s="32">
        <v>43904.916666666664</v>
      </c>
      <c r="C24" t="s">
        <v>108</v>
      </c>
      <c r="D24" t="s">
        <v>258</v>
      </c>
    </row>
    <row r="25" spans="1:4" x14ac:dyDescent="0.25">
      <c r="B25" s="32">
        <v>43905.375</v>
      </c>
      <c r="C25" t="s">
        <v>108</v>
      </c>
      <c r="D25" t="s">
        <v>266</v>
      </c>
    </row>
  </sheetData>
  <dataValidations count="1">
    <dataValidation type="list" allowBlank="1" showInputMessage="1" showErrorMessage="1" sqref="C19:C25">
      <formula1>Username_Authors</formula1>
    </dataValidation>
  </dataValidations>
  <hyperlinks>
    <hyperlink ref="B4" r:id="rId1"/>
    <hyperlink ref="B6" r:id="rId2"/>
    <hyperlink ref="D19" r:id="rId3"/>
    <hyperlink ref="B7" r:id="rId4"/>
  </hyperlinks>
  <pageMargins left="0.7" right="0.7" top="0.75" bottom="0.75" header="0.3" footer="0.3"/>
  <pageSetup paperSize="9" orientation="portrait" r:id="rId5"/>
  <tableParts count="2"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O18"/>
  <sheetViews>
    <sheetView tabSelected="1" workbookViewId="0">
      <pane xSplit="2" ySplit="2" topLeftCell="A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8.85546875" defaultRowHeight="15" x14ac:dyDescent="0.25"/>
  <cols>
    <col min="2" max="2" width="19.85546875" style="28" customWidth="1"/>
    <col min="4" max="4" width="24.42578125" customWidth="1"/>
    <col min="5" max="5" width="18.85546875" customWidth="1"/>
    <col min="6" max="6" width="24.140625" customWidth="1"/>
    <col min="10" max="10" width="12.85546875" customWidth="1"/>
    <col min="11" max="11" width="15.140625" style="28" customWidth="1"/>
    <col min="12" max="12" width="13.140625" customWidth="1"/>
    <col min="13" max="13" width="35.28515625" customWidth="1"/>
    <col min="14" max="14" width="24.140625" customWidth="1"/>
    <col min="15" max="15" width="10.7109375" customWidth="1"/>
    <col min="16" max="16" width="21.7109375" customWidth="1"/>
    <col min="17" max="17" width="25.42578125" customWidth="1"/>
    <col min="18" max="18" width="73.42578125" customWidth="1"/>
    <col min="19" max="19" width="28" customWidth="1"/>
    <col min="20" max="20" width="23.7109375" customWidth="1"/>
    <col min="21" max="21" width="9.140625" style="28"/>
    <col min="28" max="28" width="21.28515625" customWidth="1"/>
    <col min="29" max="29" width="22.42578125" style="24" customWidth="1"/>
    <col min="30" max="30" width="14.7109375" style="24" customWidth="1"/>
    <col min="31" max="31" width="18" customWidth="1"/>
    <col min="32" max="32" width="10.7109375" customWidth="1"/>
    <col min="33" max="33" width="39.7109375" customWidth="1"/>
    <col min="34" max="34" width="12.7109375" customWidth="1"/>
    <col min="35" max="35" width="33.5703125" bestFit="1" customWidth="1"/>
    <col min="36" max="36" width="12.7109375" customWidth="1"/>
    <col min="37" max="37" width="12.42578125" customWidth="1"/>
    <col min="38" max="38" width="12.7109375" customWidth="1"/>
    <col min="39" max="39" width="12.42578125" customWidth="1"/>
    <col min="40" max="40" width="12.7109375" customWidth="1"/>
    <col min="41" max="41" width="12.42578125" customWidth="1"/>
    <col min="42" max="42" width="12.7109375" customWidth="1"/>
    <col min="43" max="43" width="12.42578125" customWidth="1"/>
    <col min="44" max="44" width="12.7109375" customWidth="1"/>
    <col min="45" max="45" width="12.42578125" customWidth="1"/>
    <col min="46" max="46" width="12.7109375" customWidth="1"/>
    <col min="47" max="47" width="12.42578125" customWidth="1"/>
    <col min="48" max="48" width="12.7109375" customWidth="1"/>
    <col min="49" max="49" width="12.42578125" customWidth="1"/>
    <col min="50" max="50" width="12.7109375" customWidth="1"/>
    <col min="51" max="51" width="12.42578125" customWidth="1"/>
    <col min="52" max="52" width="12.7109375" customWidth="1"/>
    <col min="53" max="53" width="12.42578125" customWidth="1"/>
    <col min="54" max="54" width="12.7109375" customWidth="1"/>
    <col min="55" max="55" width="12.42578125" customWidth="1"/>
    <col min="56" max="56" width="12.7109375" customWidth="1"/>
    <col min="57" max="57" width="12.42578125" customWidth="1"/>
    <col min="58" max="58" width="12.7109375" customWidth="1"/>
    <col min="59" max="59" width="12.42578125" customWidth="1"/>
    <col min="60" max="60" width="9.140625" style="28"/>
  </cols>
  <sheetData>
    <row r="1" spans="2:67" ht="21.75" customHeight="1" x14ac:dyDescent="0.25">
      <c r="B1" s="29" t="s">
        <v>79</v>
      </c>
      <c r="C1" s="2"/>
      <c r="D1" s="3"/>
      <c r="E1" s="3"/>
      <c r="F1" s="3"/>
      <c r="G1" s="3"/>
      <c r="H1" s="3"/>
      <c r="I1" s="3"/>
      <c r="J1" s="3"/>
      <c r="K1" s="3"/>
      <c r="L1" s="3"/>
      <c r="M1" s="26" t="s">
        <v>0</v>
      </c>
      <c r="N1" s="5"/>
      <c r="O1" s="6"/>
      <c r="P1" s="5"/>
      <c r="Q1" s="5"/>
      <c r="R1" s="7"/>
      <c r="S1" s="7"/>
      <c r="T1" s="7"/>
      <c r="U1" s="7"/>
      <c r="V1" s="7"/>
      <c r="W1" s="29" t="s">
        <v>1</v>
      </c>
      <c r="X1" s="1"/>
      <c r="Y1" s="2"/>
      <c r="Z1" s="3"/>
      <c r="AA1" s="3"/>
      <c r="AB1" s="3"/>
      <c r="AC1" s="8"/>
      <c r="AD1" s="3"/>
      <c r="AE1" s="3"/>
      <c r="AF1" s="4"/>
      <c r="AG1" s="9" t="s">
        <v>2</v>
      </c>
      <c r="AH1" s="10" t="s">
        <v>3</v>
      </c>
      <c r="AI1" s="11"/>
      <c r="AJ1" s="12" t="s">
        <v>4</v>
      </c>
      <c r="AK1" s="13"/>
      <c r="AL1" s="10" t="s">
        <v>5</v>
      </c>
      <c r="AM1" s="11"/>
      <c r="AN1" s="10" t="s">
        <v>6</v>
      </c>
      <c r="AO1" s="11"/>
      <c r="AP1" s="10" t="s">
        <v>7</v>
      </c>
      <c r="AQ1" s="11"/>
      <c r="AR1" s="10" t="s">
        <v>8</v>
      </c>
      <c r="AS1" s="11"/>
      <c r="AT1" s="10" t="s">
        <v>9</v>
      </c>
      <c r="AU1" s="11"/>
      <c r="AV1" s="10" t="s">
        <v>10</v>
      </c>
      <c r="AW1" s="11"/>
      <c r="AX1" s="10" t="s">
        <v>11</v>
      </c>
      <c r="AY1" s="11"/>
      <c r="AZ1" s="10" t="s">
        <v>12</v>
      </c>
      <c r="BA1" s="11"/>
      <c r="BB1" s="10" t="s">
        <v>13</v>
      </c>
      <c r="BC1" s="11"/>
      <c r="BD1" s="10" t="s">
        <v>14</v>
      </c>
      <c r="BE1" s="11"/>
      <c r="BF1" s="10" t="s">
        <v>15</v>
      </c>
      <c r="BG1" s="11"/>
      <c r="BH1" s="10" t="s">
        <v>16</v>
      </c>
      <c r="BI1" s="11"/>
    </row>
    <row r="2" spans="2:67" s="14" customFormat="1" ht="60.75" customHeight="1" thickBot="1" x14ac:dyDescent="0.3">
      <c r="B2" s="15" t="s">
        <v>80</v>
      </c>
      <c r="C2" s="20" t="s">
        <v>28</v>
      </c>
      <c r="D2" s="15" t="s">
        <v>34</v>
      </c>
      <c r="E2" s="15" t="s">
        <v>259</v>
      </c>
      <c r="F2" s="15" t="s">
        <v>260</v>
      </c>
      <c r="G2" s="15" t="s">
        <v>35</v>
      </c>
      <c r="H2" s="15" t="s">
        <v>31</v>
      </c>
      <c r="I2" s="15" t="s">
        <v>17</v>
      </c>
      <c r="J2" s="15" t="s">
        <v>18</v>
      </c>
      <c r="K2" s="21" t="s">
        <v>19</v>
      </c>
      <c r="L2" s="15" t="s">
        <v>20</v>
      </c>
      <c r="M2" s="27" t="s">
        <v>21</v>
      </c>
      <c r="N2" s="20" t="s">
        <v>87</v>
      </c>
      <c r="O2" s="17" t="s">
        <v>22</v>
      </c>
      <c r="P2" s="17" t="s">
        <v>23</v>
      </c>
      <c r="Q2" s="17" t="s">
        <v>72</v>
      </c>
      <c r="R2" s="15" t="s">
        <v>24</v>
      </c>
      <c r="S2" s="15" t="s">
        <v>25</v>
      </c>
      <c r="T2" s="15" t="s">
        <v>77</v>
      </c>
      <c r="U2" s="15" t="s">
        <v>78</v>
      </c>
      <c r="V2" s="15" t="s">
        <v>26</v>
      </c>
      <c r="W2" s="30" t="s">
        <v>88</v>
      </c>
      <c r="X2" s="23" t="s">
        <v>89</v>
      </c>
      <c r="Y2" s="23" t="s">
        <v>90</v>
      </c>
      <c r="Z2" s="23" t="s">
        <v>91</v>
      </c>
      <c r="AA2" s="23" t="s">
        <v>92</v>
      </c>
      <c r="AB2" s="23" t="s">
        <v>93</v>
      </c>
      <c r="AC2" s="23" t="s">
        <v>94</v>
      </c>
      <c r="AD2" s="16" t="s">
        <v>27</v>
      </c>
      <c r="AE2" s="16" t="s">
        <v>55</v>
      </c>
      <c r="AF2" s="19" t="s">
        <v>56</v>
      </c>
      <c r="AG2" s="22" t="s">
        <v>95</v>
      </c>
      <c r="AH2" s="18" t="s">
        <v>96</v>
      </c>
      <c r="AI2" s="15" t="s">
        <v>97</v>
      </c>
      <c r="AJ2" s="18" t="s">
        <v>98</v>
      </c>
      <c r="AK2" s="15" t="s">
        <v>99</v>
      </c>
      <c r="AL2" s="18" t="s">
        <v>113</v>
      </c>
      <c r="AM2" s="15" t="s">
        <v>114</v>
      </c>
      <c r="AN2" s="18" t="s">
        <v>115</v>
      </c>
      <c r="AO2" s="15" t="s">
        <v>116</v>
      </c>
      <c r="AP2" s="18" t="s">
        <v>117</v>
      </c>
      <c r="AQ2" s="15" t="s">
        <v>118</v>
      </c>
      <c r="AR2" s="18" t="s">
        <v>119</v>
      </c>
      <c r="AS2" s="15" t="s">
        <v>120</v>
      </c>
      <c r="AT2" s="18" t="s">
        <v>121</v>
      </c>
      <c r="AU2" s="15" t="s">
        <v>122</v>
      </c>
      <c r="AV2" s="18" t="s">
        <v>123</v>
      </c>
      <c r="AW2" s="15" t="s">
        <v>124</v>
      </c>
      <c r="AX2" s="18" t="s">
        <v>125</v>
      </c>
      <c r="AY2" s="15" t="s">
        <v>126</v>
      </c>
      <c r="AZ2" s="18" t="s">
        <v>127</v>
      </c>
      <c r="BA2" s="15" t="s">
        <v>128</v>
      </c>
      <c r="BB2" s="18" t="s">
        <v>129</v>
      </c>
      <c r="BC2" s="15" t="s">
        <v>130</v>
      </c>
      <c r="BD2" s="18" t="s">
        <v>131</v>
      </c>
      <c r="BE2" s="15" t="s">
        <v>132</v>
      </c>
      <c r="BF2" s="18" t="s">
        <v>133</v>
      </c>
      <c r="BG2" s="15" t="s">
        <v>134</v>
      </c>
      <c r="BH2" s="18" t="s">
        <v>135</v>
      </c>
      <c r="BI2" s="15" t="s">
        <v>136</v>
      </c>
      <c r="BJ2" s="24"/>
      <c r="BK2"/>
      <c r="BL2"/>
      <c r="BM2"/>
      <c r="BN2"/>
      <c r="BO2"/>
    </row>
    <row r="3" spans="2:67" x14ac:dyDescent="0.25">
      <c r="B3" s="24">
        <f t="shared" ref="B3:B17" si="0">ROW()-2</f>
        <v>1</v>
      </c>
      <c r="I3" t="s">
        <v>81</v>
      </c>
      <c r="K3"/>
      <c r="M3" s="28" t="s">
        <v>29</v>
      </c>
      <c r="O3" t="s">
        <v>43</v>
      </c>
      <c r="Q3" t="s">
        <v>73</v>
      </c>
      <c r="R3" s="36"/>
      <c r="S3" t="s">
        <v>32</v>
      </c>
      <c r="U3"/>
      <c r="W3" s="28"/>
      <c r="AC3"/>
      <c r="AD3"/>
      <c r="AE3" s="24" t="s">
        <v>57</v>
      </c>
      <c r="AF3" s="24"/>
      <c r="AH3" s="36"/>
      <c r="AI3" t="s">
        <v>36</v>
      </c>
      <c r="AJ3" s="36" t="str">
        <f>IF(AND(Table8[[#This Row],[tulemus_01]]&lt;&gt;"",ISNUMBER(DATEVALUE(TEXT(Table8[[#This Row],[kuupäev_01]],"dd.mm.yyyy")))),Table8[[#This Row],[kuupäev_01]]+1,"")</f>
        <v/>
      </c>
      <c r="AL3" s="36" t="str">
        <f>IF(AND(Table8[[#This Row],[tulemus_02]]&lt;&gt;"",ISNUMBER(DATEVALUE(TEXT(Table8[[#This Row],[kuupäev_02]],"dd.mm.yyyy")))),Table8[[#This Row],[kuupäev_02]]+1,"")</f>
        <v/>
      </c>
      <c r="AN3" s="36" t="str">
        <f>IF(AND(Table8[[#This Row],[tulemus_03]]&lt;&gt;"",ISNUMBER(DATEVALUE(TEXT(Table8[[#This Row],[kuupäev_03]],"dd.mm.yyyy")))),Table8[[#This Row],[kuupäev_03]]+1,"")</f>
        <v/>
      </c>
      <c r="AP3" s="36" t="str">
        <f>IF(AND(Table8[[#This Row],[tulemus_04]]&lt;&gt;"",ISNUMBER(DATEVALUE(TEXT(Table8[[#This Row],[kuupäev_04]],"dd.mm.yyyy")))),Table8[[#This Row],[kuupäev_04]]+1,"")</f>
        <v/>
      </c>
      <c r="AR3" s="36" t="str">
        <f>IF(AND(Table8[[#This Row],[tulemus_05]]&lt;&gt;"",ISNUMBER(DATEVALUE(TEXT(Table8[[#This Row],[kuupäev_05]],"dd.mm.yyyy")))),Table8[[#This Row],[kuupäev_05]]+1,"")</f>
        <v/>
      </c>
      <c r="AT3" s="36" t="str">
        <f>IF(AND(Table8[[#This Row],[tulemus_06]]&lt;&gt;"",ISNUMBER(DATEVALUE(TEXT(Table8[[#This Row],[kuupäev_06]],"dd.mm.yyyy")))),Table8[[#This Row],[kuupäev_06]]+1,"")</f>
        <v/>
      </c>
      <c r="AV3" s="36" t="str">
        <f>IF(AND(Table8[[#This Row],[tulemus_07]]&lt;&gt;"",ISNUMBER(DATEVALUE(TEXT(Table8[[#This Row],[kuupäev_07]],"dd.mm.yyyy")))),Table8[[#This Row],[kuupäev_07]]+1,"")</f>
        <v/>
      </c>
      <c r="AX3" s="36" t="str">
        <f>IF(AND(Table8[[#This Row],[tulemus_08]]&lt;&gt;"",ISNUMBER(DATEVALUE(TEXT(Table8[[#This Row],[kuupäev_08]],"dd.mm.yyyy")))),Table8[[#This Row],[kuupäev_08]]+1,"")</f>
        <v/>
      </c>
      <c r="AZ3" s="36" t="str">
        <f>IF(AND(Table8[[#This Row],[tulemus_09]]&lt;&gt;"",ISNUMBER(DATEVALUE(TEXT(Table8[[#This Row],[kuupäev_09]],"dd.mm.yyyy")))),Table8[[#This Row],[kuupäev_09]]+1,"")</f>
        <v/>
      </c>
      <c r="BB3" s="36" t="str">
        <f>IF(AND(Table8[[#This Row],[tulemus_10]]&lt;&gt;"",ISNUMBER(DATEVALUE(TEXT(Table8[[#This Row],[kuupäev_10]],"dd.mm.yyyy")))),Table8[[#This Row],[kuupäev_10]]+1,"")</f>
        <v/>
      </c>
      <c r="BD3" s="36" t="str">
        <f>IF(AND(Table8[[#This Row],[tulemus_11]]&lt;&gt;"",ISNUMBER(DATEVALUE(TEXT(Table8[[#This Row],[kuupäev_11]],"dd.mm.yyyy")))),Table8[[#This Row],[kuupäev_11]]+1,"")</f>
        <v/>
      </c>
      <c r="BF3" s="36" t="str">
        <f>IF(AND(Table8[[#This Row],[tulemus_12]]&lt;&gt;"",ISNUMBER(DATEVALUE(TEXT(Table8[[#This Row],[kuupäev_12]],"dd.mm.yyyy")))),Table8[[#This Row],[kuupäev_12]]+1,"")</f>
        <v/>
      </c>
      <c r="BH3" s="36" t="str">
        <f>IF(AND(Table8[[#This Row],[tulemus_13]]&lt;&gt;"",ISNUMBER(DATEVALUE(TEXT(Table8[[#This Row],[kuupäev_13]],"dd.mm.yyyy")))),Table8[[#This Row],[kuupäev_13]]+1,"")</f>
        <v/>
      </c>
      <c r="BJ3" s="24"/>
    </row>
    <row r="4" spans="2:67" x14ac:dyDescent="0.25">
      <c r="B4" s="24">
        <f t="shared" si="0"/>
        <v>2</v>
      </c>
      <c r="I4" t="s">
        <v>82</v>
      </c>
      <c r="K4"/>
      <c r="M4" s="28" t="s">
        <v>30</v>
      </c>
      <c r="O4" t="s">
        <v>44</v>
      </c>
      <c r="Q4" t="s">
        <v>74</v>
      </c>
      <c r="S4" t="s">
        <v>33</v>
      </c>
      <c r="U4"/>
      <c r="W4" s="28"/>
      <c r="AC4"/>
      <c r="AD4"/>
      <c r="AE4" s="24" t="s">
        <v>58</v>
      </c>
      <c r="AF4" s="24"/>
      <c r="AH4" s="36"/>
      <c r="AI4" t="s">
        <v>37</v>
      </c>
      <c r="AJ4" s="36" t="str">
        <f>IF(AND(Table8[[#This Row],[tulemus_01]]&lt;&gt;"",ISNUMBER(DATEVALUE(TEXT(Table8[[#This Row],[kuupäev_01]],"dd.mm.yyyy")))),Table8[[#This Row],[kuupäev_01]]+1,"")</f>
        <v/>
      </c>
      <c r="AL4" s="36" t="str">
        <f>IF(AND(Table8[[#This Row],[tulemus_02]]&lt;&gt;"",ISNUMBER(DATEVALUE(TEXT(Table8[[#This Row],[kuupäev_02]],"dd.mm.yyyy")))),Table8[[#This Row],[kuupäev_02]]+1,"")</f>
        <v/>
      </c>
      <c r="AN4" s="36" t="str">
        <f>IF(AND(Table8[[#This Row],[tulemus_03]]&lt;&gt;"",ISNUMBER(DATEVALUE(TEXT(Table8[[#This Row],[kuupäev_03]],"dd.mm.yyyy")))),Table8[[#This Row],[kuupäev_03]]+1,"")</f>
        <v/>
      </c>
      <c r="AP4" s="36" t="str">
        <f>IF(AND(Table8[[#This Row],[tulemus_04]]&lt;&gt;"",ISNUMBER(DATEVALUE(TEXT(Table8[[#This Row],[kuupäev_04]],"dd.mm.yyyy")))),Table8[[#This Row],[kuupäev_04]]+1,"")</f>
        <v/>
      </c>
      <c r="AR4" s="36" t="str">
        <f>IF(AND(Table8[[#This Row],[tulemus_05]]&lt;&gt;"",ISNUMBER(DATEVALUE(TEXT(Table8[[#This Row],[kuupäev_05]],"dd.mm.yyyy")))),Table8[[#This Row],[kuupäev_05]]+1,"")</f>
        <v/>
      </c>
      <c r="AT4" s="36" t="str">
        <f>IF(AND(Table8[[#This Row],[tulemus_06]]&lt;&gt;"",ISNUMBER(DATEVALUE(TEXT(Table8[[#This Row],[kuupäev_06]],"dd.mm.yyyy")))),Table8[[#This Row],[kuupäev_06]]+1,"")</f>
        <v/>
      </c>
      <c r="AV4" s="36" t="str">
        <f>IF(AND(Table8[[#This Row],[tulemus_07]]&lt;&gt;"",ISNUMBER(DATEVALUE(TEXT(Table8[[#This Row],[kuupäev_07]],"dd.mm.yyyy")))),Table8[[#This Row],[kuupäev_07]]+1,"")</f>
        <v/>
      </c>
      <c r="AX4" s="36" t="str">
        <f>IF(AND(Table8[[#This Row],[tulemus_08]]&lt;&gt;"",ISNUMBER(DATEVALUE(TEXT(Table8[[#This Row],[kuupäev_08]],"dd.mm.yyyy")))),Table8[[#This Row],[kuupäev_08]]+1,"")</f>
        <v/>
      </c>
      <c r="AZ4" s="36" t="str">
        <f>IF(AND(Table8[[#This Row],[tulemus_09]]&lt;&gt;"",ISNUMBER(DATEVALUE(TEXT(Table8[[#This Row],[kuupäev_09]],"dd.mm.yyyy")))),Table8[[#This Row],[kuupäev_09]]+1,"")</f>
        <v/>
      </c>
      <c r="BB4" s="36" t="str">
        <f>IF(AND(Table8[[#This Row],[tulemus_10]]&lt;&gt;"",ISNUMBER(DATEVALUE(TEXT(Table8[[#This Row],[kuupäev_10]],"dd.mm.yyyy")))),Table8[[#This Row],[kuupäev_10]]+1,"")</f>
        <v/>
      </c>
      <c r="BD4" s="36" t="str">
        <f>IF(AND(Table8[[#This Row],[tulemus_11]]&lt;&gt;"",ISNUMBER(DATEVALUE(TEXT(Table8[[#This Row],[kuupäev_11]],"dd.mm.yyyy")))),Table8[[#This Row],[kuupäev_11]]+1,"")</f>
        <v/>
      </c>
      <c r="BF4" s="36" t="str">
        <f>IF(AND(Table8[[#This Row],[tulemus_12]]&lt;&gt;"",ISNUMBER(DATEVALUE(TEXT(Table8[[#This Row],[kuupäev_12]],"dd.mm.yyyy")))),Table8[[#This Row],[kuupäev_12]]+1,"")</f>
        <v/>
      </c>
      <c r="BH4" s="36" t="str">
        <f>IF(AND(Table8[[#This Row],[tulemus_13]]&lt;&gt;"",ISNUMBER(DATEVALUE(TEXT(Table8[[#This Row],[kuupäev_13]],"dd.mm.yyyy")))),Table8[[#This Row],[kuupäev_13]]+1,"")</f>
        <v/>
      </c>
      <c r="BJ4" s="24"/>
    </row>
    <row r="5" spans="2:67" x14ac:dyDescent="0.25">
      <c r="B5" s="24">
        <f t="shared" si="0"/>
        <v>3</v>
      </c>
      <c r="K5"/>
      <c r="M5" s="28"/>
      <c r="O5" t="s">
        <v>84</v>
      </c>
      <c r="Q5" t="s">
        <v>75</v>
      </c>
      <c r="U5"/>
      <c r="W5" s="28"/>
      <c r="AC5"/>
      <c r="AD5"/>
      <c r="AE5" s="24" t="s">
        <v>59</v>
      </c>
      <c r="AF5" s="24"/>
      <c r="AH5" s="36"/>
      <c r="AI5" t="s">
        <v>38</v>
      </c>
      <c r="AJ5" s="36" t="str">
        <f>IF(AND(Table8[[#This Row],[tulemus_01]]&lt;&gt;"",ISNUMBER(DATEVALUE(TEXT(Table8[[#This Row],[kuupäev_01]],"dd.mm.yyyy")))),Table8[[#This Row],[kuupäev_01]]+1,"")</f>
        <v/>
      </c>
      <c r="AL5" s="36" t="str">
        <f>IF(AND(Table8[[#This Row],[tulemus_02]]&lt;&gt;"",ISNUMBER(DATEVALUE(TEXT(Table8[[#This Row],[kuupäev_02]],"dd.mm.yyyy")))),Table8[[#This Row],[kuupäev_02]]+1,"")</f>
        <v/>
      </c>
      <c r="AN5" s="36" t="str">
        <f>IF(AND(Table8[[#This Row],[tulemus_03]]&lt;&gt;"",ISNUMBER(DATEVALUE(TEXT(Table8[[#This Row],[kuupäev_03]],"dd.mm.yyyy")))),Table8[[#This Row],[kuupäev_03]]+1,"")</f>
        <v/>
      </c>
      <c r="AP5" s="36" t="str">
        <f>IF(AND(Table8[[#This Row],[tulemus_04]]&lt;&gt;"",ISNUMBER(DATEVALUE(TEXT(Table8[[#This Row],[kuupäev_04]],"dd.mm.yyyy")))),Table8[[#This Row],[kuupäev_04]]+1,"")</f>
        <v/>
      </c>
      <c r="AR5" s="36" t="str">
        <f>IF(AND(Table8[[#This Row],[tulemus_05]]&lt;&gt;"",ISNUMBER(DATEVALUE(TEXT(Table8[[#This Row],[kuupäev_05]],"dd.mm.yyyy")))),Table8[[#This Row],[kuupäev_05]]+1,"")</f>
        <v/>
      </c>
      <c r="AT5" s="36" t="str">
        <f>IF(AND(Table8[[#This Row],[tulemus_06]]&lt;&gt;"",ISNUMBER(DATEVALUE(TEXT(Table8[[#This Row],[kuupäev_06]],"dd.mm.yyyy")))),Table8[[#This Row],[kuupäev_06]]+1,"")</f>
        <v/>
      </c>
      <c r="AV5" s="36" t="str">
        <f>IF(AND(Table8[[#This Row],[tulemus_07]]&lt;&gt;"",ISNUMBER(DATEVALUE(TEXT(Table8[[#This Row],[kuupäev_07]],"dd.mm.yyyy")))),Table8[[#This Row],[kuupäev_07]]+1,"")</f>
        <v/>
      </c>
      <c r="AX5" s="36" t="str">
        <f>IF(AND(Table8[[#This Row],[tulemus_08]]&lt;&gt;"",ISNUMBER(DATEVALUE(TEXT(Table8[[#This Row],[kuupäev_08]],"dd.mm.yyyy")))),Table8[[#This Row],[kuupäev_08]]+1,"")</f>
        <v/>
      </c>
      <c r="AZ5" s="36" t="str">
        <f>IF(AND(Table8[[#This Row],[tulemus_09]]&lt;&gt;"",ISNUMBER(DATEVALUE(TEXT(Table8[[#This Row],[kuupäev_09]],"dd.mm.yyyy")))),Table8[[#This Row],[kuupäev_09]]+1,"")</f>
        <v/>
      </c>
      <c r="BB5" s="36" t="str">
        <f>IF(AND(Table8[[#This Row],[tulemus_10]]&lt;&gt;"",ISNUMBER(DATEVALUE(TEXT(Table8[[#This Row],[kuupäev_10]],"dd.mm.yyyy")))),Table8[[#This Row],[kuupäev_10]]+1,"")</f>
        <v/>
      </c>
      <c r="BD5" s="36" t="str">
        <f>IF(AND(Table8[[#This Row],[tulemus_11]]&lt;&gt;"",ISNUMBER(DATEVALUE(TEXT(Table8[[#This Row],[kuupäev_11]],"dd.mm.yyyy")))),Table8[[#This Row],[kuupäev_11]]+1,"")</f>
        <v/>
      </c>
      <c r="BF5" s="36" t="str">
        <f>IF(AND(Table8[[#This Row],[tulemus_12]]&lt;&gt;"",ISNUMBER(DATEVALUE(TEXT(Table8[[#This Row],[kuupäev_12]],"dd.mm.yyyy")))),Table8[[#This Row],[kuupäev_12]]+1,"")</f>
        <v/>
      </c>
      <c r="BH5" s="36" t="str">
        <f>IF(AND(Table8[[#This Row],[tulemus_13]]&lt;&gt;"",ISNUMBER(DATEVALUE(TEXT(Table8[[#This Row],[kuupäev_13]],"dd.mm.yyyy")))),Table8[[#This Row],[kuupäev_13]]+1,"")</f>
        <v/>
      </c>
      <c r="BJ5" s="24"/>
    </row>
    <row r="6" spans="2:67" x14ac:dyDescent="0.25">
      <c r="B6" s="24">
        <f t="shared" si="0"/>
        <v>4</v>
      </c>
      <c r="K6"/>
      <c r="M6" s="28"/>
      <c r="O6" t="s">
        <v>45</v>
      </c>
      <c r="Q6" t="s">
        <v>76</v>
      </c>
      <c r="U6"/>
      <c r="W6" s="28"/>
      <c r="AC6"/>
      <c r="AD6"/>
      <c r="AE6" s="25" t="s">
        <v>60</v>
      </c>
      <c r="AF6" s="24"/>
      <c r="AH6" s="36"/>
      <c r="AI6" t="s">
        <v>39</v>
      </c>
      <c r="AJ6" s="36" t="str">
        <f>IF(AND(Table8[[#This Row],[tulemus_01]]&lt;&gt;"",ISNUMBER(DATEVALUE(TEXT(Table8[[#This Row],[kuupäev_01]],"dd.mm.yyyy")))),Table8[[#This Row],[kuupäev_01]]+1,"")</f>
        <v/>
      </c>
      <c r="AL6" s="36" t="str">
        <f>IF(AND(Table8[[#This Row],[tulemus_02]]&lt;&gt;"",ISNUMBER(DATEVALUE(TEXT(Table8[[#This Row],[kuupäev_02]],"dd.mm.yyyy")))),Table8[[#This Row],[kuupäev_02]]+1,"")</f>
        <v/>
      </c>
      <c r="AN6" s="36" t="str">
        <f>IF(AND(Table8[[#This Row],[tulemus_03]]&lt;&gt;"",ISNUMBER(DATEVALUE(TEXT(Table8[[#This Row],[kuupäev_03]],"dd.mm.yyyy")))),Table8[[#This Row],[kuupäev_03]]+1,"")</f>
        <v/>
      </c>
      <c r="AP6" s="36" t="str">
        <f>IF(AND(Table8[[#This Row],[tulemus_04]]&lt;&gt;"",ISNUMBER(DATEVALUE(TEXT(Table8[[#This Row],[kuupäev_04]],"dd.mm.yyyy")))),Table8[[#This Row],[kuupäev_04]]+1,"")</f>
        <v/>
      </c>
      <c r="AR6" s="36" t="str">
        <f>IF(AND(Table8[[#This Row],[tulemus_05]]&lt;&gt;"",ISNUMBER(DATEVALUE(TEXT(Table8[[#This Row],[kuupäev_05]],"dd.mm.yyyy")))),Table8[[#This Row],[kuupäev_05]]+1,"")</f>
        <v/>
      </c>
      <c r="AT6" s="36" t="str">
        <f>IF(AND(Table8[[#This Row],[tulemus_06]]&lt;&gt;"",ISNUMBER(DATEVALUE(TEXT(Table8[[#This Row],[kuupäev_06]],"dd.mm.yyyy")))),Table8[[#This Row],[kuupäev_06]]+1,"")</f>
        <v/>
      </c>
      <c r="AV6" s="36" t="str">
        <f>IF(AND(Table8[[#This Row],[tulemus_07]]&lt;&gt;"",ISNUMBER(DATEVALUE(TEXT(Table8[[#This Row],[kuupäev_07]],"dd.mm.yyyy")))),Table8[[#This Row],[kuupäev_07]]+1,"")</f>
        <v/>
      </c>
      <c r="AX6" s="36" t="str">
        <f>IF(AND(Table8[[#This Row],[tulemus_08]]&lt;&gt;"",ISNUMBER(DATEVALUE(TEXT(Table8[[#This Row],[kuupäev_08]],"dd.mm.yyyy")))),Table8[[#This Row],[kuupäev_08]]+1,"")</f>
        <v/>
      </c>
      <c r="AZ6" s="36" t="str">
        <f>IF(AND(Table8[[#This Row],[tulemus_09]]&lt;&gt;"",ISNUMBER(DATEVALUE(TEXT(Table8[[#This Row],[kuupäev_09]],"dd.mm.yyyy")))),Table8[[#This Row],[kuupäev_09]]+1,"")</f>
        <v/>
      </c>
      <c r="BB6" s="36" t="str">
        <f>IF(AND(Table8[[#This Row],[tulemus_10]]&lt;&gt;"",ISNUMBER(DATEVALUE(TEXT(Table8[[#This Row],[kuupäev_10]],"dd.mm.yyyy")))),Table8[[#This Row],[kuupäev_10]]+1,"")</f>
        <v/>
      </c>
      <c r="BD6" s="36" t="str">
        <f>IF(AND(Table8[[#This Row],[tulemus_11]]&lt;&gt;"",ISNUMBER(DATEVALUE(TEXT(Table8[[#This Row],[kuupäev_11]],"dd.mm.yyyy")))),Table8[[#This Row],[kuupäev_11]]+1,"")</f>
        <v/>
      </c>
      <c r="BF6" s="36" t="str">
        <f>IF(AND(Table8[[#This Row],[tulemus_12]]&lt;&gt;"",ISNUMBER(DATEVALUE(TEXT(Table8[[#This Row],[kuupäev_12]],"dd.mm.yyyy")))),Table8[[#This Row],[kuupäev_12]]+1,"")</f>
        <v/>
      </c>
      <c r="BH6" s="36" t="str">
        <f>IF(AND(Table8[[#This Row],[tulemus_13]]&lt;&gt;"",ISNUMBER(DATEVALUE(TEXT(Table8[[#This Row],[kuupäev_13]],"dd.mm.yyyy")))),Table8[[#This Row],[kuupäev_13]]+1,"")</f>
        <v/>
      </c>
      <c r="BJ6" s="24"/>
    </row>
    <row r="7" spans="2:67" x14ac:dyDescent="0.25">
      <c r="B7" s="24">
        <f t="shared" si="0"/>
        <v>5</v>
      </c>
      <c r="K7"/>
      <c r="M7" s="28"/>
      <c r="O7" t="s">
        <v>46</v>
      </c>
      <c r="Q7" t="s">
        <v>71</v>
      </c>
      <c r="U7"/>
      <c r="W7" s="28"/>
      <c r="AC7"/>
      <c r="AD7"/>
      <c r="AE7" s="25" t="s">
        <v>61</v>
      </c>
      <c r="AF7" s="24"/>
      <c r="AH7" s="36"/>
      <c r="AI7" t="s">
        <v>40</v>
      </c>
      <c r="AJ7" s="36" t="str">
        <f>IF(AND(Table8[[#This Row],[tulemus_01]]&lt;&gt;"",ISNUMBER(DATEVALUE(TEXT(Table8[[#This Row],[kuupäev_01]],"dd.mm.yyyy")))),Table8[[#This Row],[kuupäev_01]]+1,"")</f>
        <v/>
      </c>
      <c r="AL7" s="36" t="str">
        <f>IF(AND(Table8[[#This Row],[tulemus_02]]&lt;&gt;"",ISNUMBER(DATEVALUE(TEXT(Table8[[#This Row],[kuupäev_02]],"dd.mm.yyyy")))),Table8[[#This Row],[kuupäev_02]]+1,"")</f>
        <v/>
      </c>
      <c r="AN7" s="36" t="str">
        <f>IF(AND(Table8[[#This Row],[tulemus_03]]&lt;&gt;"",ISNUMBER(DATEVALUE(TEXT(Table8[[#This Row],[kuupäev_03]],"dd.mm.yyyy")))),Table8[[#This Row],[kuupäev_03]]+1,"")</f>
        <v/>
      </c>
      <c r="AP7" s="36" t="str">
        <f>IF(AND(Table8[[#This Row],[tulemus_04]]&lt;&gt;"",ISNUMBER(DATEVALUE(TEXT(Table8[[#This Row],[kuupäev_04]],"dd.mm.yyyy")))),Table8[[#This Row],[kuupäev_04]]+1,"")</f>
        <v/>
      </c>
      <c r="AR7" s="36" t="str">
        <f>IF(AND(Table8[[#This Row],[tulemus_05]]&lt;&gt;"",ISNUMBER(DATEVALUE(TEXT(Table8[[#This Row],[kuupäev_05]],"dd.mm.yyyy")))),Table8[[#This Row],[kuupäev_05]]+1,"")</f>
        <v/>
      </c>
      <c r="AT7" s="36" t="str">
        <f>IF(AND(Table8[[#This Row],[tulemus_06]]&lt;&gt;"",ISNUMBER(DATEVALUE(TEXT(Table8[[#This Row],[kuupäev_06]],"dd.mm.yyyy")))),Table8[[#This Row],[kuupäev_06]]+1,"")</f>
        <v/>
      </c>
      <c r="AV7" s="36" t="str">
        <f>IF(AND(Table8[[#This Row],[tulemus_07]]&lt;&gt;"",ISNUMBER(DATEVALUE(TEXT(Table8[[#This Row],[kuupäev_07]],"dd.mm.yyyy")))),Table8[[#This Row],[kuupäev_07]]+1,"")</f>
        <v/>
      </c>
      <c r="AX7" s="36" t="str">
        <f>IF(AND(Table8[[#This Row],[tulemus_08]]&lt;&gt;"",ISNUMBER(DATEVALUE(TEXT(Table8[[#This Row],[kuupäev_08]],"dd.mm.yyyy")))),Table8[[#This Row],[kuupäev_08]]+1,"")</f>
        <v/>
      </c>
      <c r="AZ7" s="36" t="str">
        <f>IF(AND(Table8[[#This Row],[tulemus_09]]&lt;&gt;"",ISNUMBER(DATEVALUE(TEXT(Table8[[#This Row],[kuupäev_09]],"dd.mm.yyyy")))),Table8[[#This Row],[kuupäev_09]]+1,"")</f>
        <v/>
      </c>
      <c r="BB7" s="36" t="str">
        <f>IF(AND(Table8[[#This Row],[tulemus_10]]&lt;&gt;"",ISNUMBER(DATEVALUE(TEXT(Table8[[#This Row],[kuupäev_10]],"dd.mm.yyyy")))),Table8[[#This Row],[kuupäev_10]]+1,"")</f>
        <v/>
      </c>
      <c r="BD7" s="36" t="str">
        <f>IF(AND(Table8[[#This Row],[tulemus_11]]&lt;&gt;"",ISNUMBER(DATEVALUE(TEXT(Table8[[#This Row],[kuupäev_11]],"dd.mm.yyyy")))),Table8[[#This Row],[kuupäev_11]]+1,"")</f>
        <v/>
      </c>
      <c r="BF7" s="36" t="str">
        <f>IF(AND(Table8[[#This Row],[tulemus_12]]&lt;&gt;"",ISNUMBER(DATEVALUE(TEXT(Table8[[#This Row],[kuupäev_12]],"dd.mm.yyyy")))),Table8[[#This Row],[kuupäev_12]]+1,"")</f>
        <v/>
      </c>
      <c r="BH7" s="36" t="str">
        <f>IF(AND(Table8[[#This Row],[tulemus_13]]&lt;&gt;"",ISNUMBER(DATEVALUE(TEXT(Table8[[#This Row],[kuupäev_13]],"dd.mm.yyyy")))),Table8[[#This Row],[kuupäev_13]]+1,"")</f>
        <v/>
      </c>
      <c r="BJ7" s="24"/>
    </row>
    <row r="8" spans="2:67" x14ac:dyDescent="0.25">
      <c r="B8" s="24">
        <f t="shared" si="0"/>
        <v>6</v>
      </c>
      <c r="K8"/>
      <c r="M8" s="28"/>
      <c r="O8" t="s">
        <v>85</v>
      </c>
      <c r="U8"/>
      <c r="W8" s="28"/>
      <c r="AC8"/>
      <c r="AD8"/>
      <c r="AE8" s="25" t="s">
        <v>62</v>
      </c>
      <c r="AF8" s="24"/>
      <c r="AH8" s="36"/>
      <c r="AI8" t="s">
        <v>41</v>
      </c>
      <c r="AJ8" s="36" t="str">
        <f>IF(AND(Table8[[#This Row],[tulemus_01]]&lt;&gt;"",ISNUMBER(DATEVALUE(TEXT(Table8[[#This Row],[kuupäev_01]],"dd.mm.yyyy")))),Table8[[#This Row],[kuupäev_01]]+1,"")</f>
        <v/>
      </c>
      <c r="AL8" s="36" t="str">
        <f>IF(AND(Table8[[#This Row],[tulemus_02]]&lt;&gt;"",ISNUMBER(DATEVALUE(TEXT(Table8[[#This Row],[kuupäev_02]],"dd.mm.yyyy")))),Table8[[#This Row],[kuupäev_02]]+1,"")</f>
        <v/>
      </c>
      <c r="AN8" s="36" t="str">
        <f>IF(AND(Table8[[#This Row],[tulemus_03]]&lt;&gt;"",ISNUMBER(DATEVALUE(TEXT(Table8[[#This Row],[kuupäev_03]],"dd.mm.yyyy")))),Table8[[#This Row],[kuupäev_03]]+1,"")</f>
        <v/>
      </c>
      <c r="AP8" s="36" t="str">
        <f>IF(AND(Table8[[#This Row],[tulemus_04]]&lt;&gt;"",ISNUMBER(DATEVALUE(TEXT(Table8[[#This Row],[kuupäev_04]],"dd.mm.yyyy")))),Table8[[#This Row],[kuupäev_04]]+1,"")</f>
        <v/>
      </c>
      <c r="AR8" s="36" t="str">
        <f>IF(AND(Table8[[#This Row],[tulemus_05]]&lt;&gt;"",ISNUMBER(DATEVALUE(TEXT(Table8[[#This Row],[kuupäev_05]],"dd.mm.yyyy")))),Table8[[#This Row],[kuupäev_05]]+1,"")</f>
        <v/>
      </c>
      <c r="AT8" s="36" t="str">
        <f>IF(AND(Table8[[#This Row],[tulemus_06]]&lt;&gt;"",ISNUMBER(DATEVALUE(TEXT(Table8[[#This Row],[kuupäev_06]],"dd.mm.yyyy")))),Table8[[#This Row],[kuupäev_06]]+1,"")</f>
        <v/>
      </c>
      <c r="AV8" s="36" t="str">
        <f>IF(AND(Table8[[#This Row],[tulemus_07]]&lt;&gt;"",ISNUMBER(DATEVALUE(TEXT(Table8[[#This Row],[kuupäev_07]],"dd.mm.yyyy")))),Table8[[#This Row],[kuupäev_07]]+1,"")</f>
        <v/>
      </c>
      <c r="AX8" s="36" t="str">
        <f>IF(AND(Table8[[#This Row],[tulemus_08]]&lt;&gt;"",ISNUMBER(DATEVALUE(TEXT(Table8[[#This Row],[kuupäev_08]],"dd.mm.yyyy")))),Table8[[#This Row],[kuupäev_08]]+1,"")</f>
        <v/>
      </c>
      <c r="AZ8" s="36" t="str">
        <f>IF(AND(Table8[[#This Row],[tulemus_09]]&lt;&gt;"",ISNUMBER(DATEVALUE(TEXT(Table8[[#This Row],[kuupäev_09]],"dd.mm.yyyy")))),Table8[[#This Row],[kuupäev_09]]+1,"")</f>
        <v/>
      </c>
      <c r="BB8" s="36" t="str">
        <f>IF(AND(Table8[[#This Row],[tulemus_10]]&lt;&gt;"",ISNUMBER(DATEVALUE(TEXT(Table8[[#This Row],[kuupäev_10]],"dd.mm.yyyy")))),Table8[[#This Row],[kuupäev_10]]+1,"")</f>
        <v/>
      </c>
      <c r="BD8" s="36" t="str">
        <f>IF(AND(Table8[[#This Row],[tulemus_11]]&lt;&gt;"",ISNUMBER(DATEVALUE(TEXT(Table8[[#This Row],[kuupäev_11]],"dd.mm.yyyy")))),Table8[[#This Row],[kuupäev_11]]+1,"")</f>
        <v/>
      </c>
      <c r="BF8" s="36" t="str">
        <f>IF(AND(Table8[[#This Row],[tulemus_12]]&lt;&gt;"",ISNUMBER(DATEVALUE(TEXT(Table8[[#This Row],[kuupäev_12]],"dd.mm.yyyy")))),Table8[[#This Row],[kuupäev_12]]+1,"")</f>
        <v/>
      </c>
      <c r="BH8" s="36" t="str">
        <f>IF(AND(Table8[[#This Row],[tulemus_13]]&lt;&gt;"",ISNUMBER(DATEVALUE(TEXT(Table8[[#This Row],[kuupäev_13]],"dd.mm.yyyy")))),Table8[[#This Row],[kuupäev_13]]+1,"")</f>
        <v/>
      </c>
      <c r="BJ8" s="24"/>
    </row>
    <row r="9" spans="2:67" x14ac:dyDescent="0.25">
      <c r="B9" s="24">
        <f t="shared" si="0"/>
        <v>7</v>
      </c>
      <c r="K9"/>
      <c r="M9" s="28"/>
      <c r="O9" t="s">
        <v>47</v>
      </c>
      <c r="U9"/>
      <c r="W9" s="28"/>
      <c r="AC9"/>
      <c r="AD9"/>
      <c r="AE9" s="25" t="s">
        <v>63</v>
      </c>
      <c r="AF9" s="24"/>
      <c r="AH9" s="36"/>
      <c r="AI9" t="s">
        <v>42</v>
      </c>
      <c r="AJ9" s="36" t="str">
        <f>IF(AND(Table8[[#This Row],[tulemus_01]]&lt;&gt;"",ISNUMBER(DATEVALUE(TEXT(Table8[[#This Row],[kuupäev_01]],"dd.mm.yyyy")))),Table8[[#This Row],[kuupäev_01]]+1,"")</f>
        <v/>
      </c>
      <c r="AL9" s="36" t="str">
        <f>IF(AND(Table8[[#This Row],[tulemus_02]]&lt;&gt;"",ISNUMBER(DATEVALUE(TEXT(Table8[[#This Row],[kuupäev_02]],"dd.mm.yyyy")))),Table8[[#This Row],[kuupäev_02]]+1,"")</f>
        <v/>
      </c>
      <c r="AN9" s="36" t="str">
        <f>IF(AND(Table8[[#This Row],[tulemus_03]]&lt;&gt;"",ISNUMBER(DATEVALUE(TEXT(Table8[[#This Row],[kuupäev_03]],"dd.mm.yyyy")))),Table8[[#This Row],[kuupäev_03]]+1,"")</f>
        <v/>
      </c>
      <c r="AP9" s="36" t="str">
        <f>IF(AND(Table8[[#This Row],[tulemus_04]]&lt;&gt;"",ISNUMBER(DATEVALUE(TEXT(Table8[[#This Row],[kuupäev_04]],"dd.mm.yyyy")))),Table8[[#This Row],[kuupäev_04]]+1,"")</f>
        <v/>
      </c>
      <c r="AR9" s="36" t="str">
        <f>IF(AND(Table8[[#This Row],[tulemus_05]]&lt;&gt;"",ISNUMBER(DATEVALUE(TEXT(Table8[[#This Row],[kuupäev_05]],"dd.mm.yyyy")))),Table8[[#This Row],[kuupäev_05]]+1,"")</f>
        <v/>
      </c>
      <c r="AT9" s="36" t="str">
        <f>IF(AND(Table8[[#This Row],[tulemus_06]]&lt;&gt;"",ISNUMBER(DATEVALUE(TEXT(Table8[[#This Row],[kuupäev_06]],"dd.mm.yyyy")))),Table8[[#This Row],[kuupäev_06]]+1,"")</f>
        <v/>
      </c>
      <c r="AV9" s="36" t="str">
        <f>IF(AND(Table8[[#This Row],[tulemus_07]]&lt;&gt;"",ISNUMBER(DATEVALUE(TEXT(Table8[[#This Row],[kuupäev_07]],"dd.mm.yyyy")))),Table8[[#This Row],[kuupäev_07]]+1,"")</f>
        <v/>
      </c>
      <c r="AX9" s="36" t="str">
        <f>IF(AND(Table8[[#This Row],[tulemus_08]]&lt;&gt;"",ISNUMBER(DATEVALUE(TEXT(Table8[[#This Row],[kuupäev_08]],"dd.mm.yyyy")))),Table8[[#This Row],[kuupäev_08]]+1,"")</f>
        <v/>
      </c>
      <c r="AZ9" s="36" t="str">
        <f>IF(AND(Table8[[#This Row],[tulemus_09]]&lt;&gt;"",ISNUMBER(DATEVALUE(TEXT(Table8[[#This Row],[kuupäev_09]],"dd.mm.yyyy")))),Table8[[#This Row],[kuupäev_09]]+1,"")</f>
        <v/>
      </c>
      <c r="BB9" s="36" t="str">
        <f>IF(AND(Table8[[#This Row],[tulemus_10]]&lt;&gt;"",ISNUMBER(DATEVALUE(TEXT(Table8[[#This Row],[kuupäev_10]],"dd.mm.yyyy")))),Table8[[#This Row],[kuupäev_10]]+1,"")</f>
        <v/>
      </c>
      <c r="BD9" s="36" t="str">
        <f>IF(AND(Table8[[#This Row],[tulemus_11]]&lt;&gt;"",ISNUMBER(DATEVALUE(TEXT(Table8[[#This Row],[kuupäev_11]],"dd.mm.yyyy")))),Table8[[#This Row],[kuupäev_11]]+1,"")</f>
        <v/>
      </c>
      <c r="BF9" s="36" t="str">
        <f>IF(AND(Table8[[#This Row],[tulemus_12]]&lt;&gt;"",ISNUMBER(DATEVALUE(TEXT(Table8[[#This Row],[kuupäev_12]],"dd.mm.yyyy")))),Table8[[#This Row],[kuupäev_12]]+1,"")</f>
        <v/>
      </c>
      <c r="BH9" s="36" t="str">
        <f>IF(AND(Table8[[#This Row],[tulemus_13]]&lt;&gt;"",ISNUMBER(DATEVALUE(TEXT(Table8[[#This Row],[kuupäev_13]],"dd.mm.yyyy")))),Table8[[#This Row],[kuupäev_13]]+1,"")</f>
        <v/>
      </c>
      <c r="BJ9" s="24"/>
    </row>
    <row r="10" spans="2:67" x14ac:dyDescent="0.25">
      <c r="B10" s="24">
        <f t="shared" si="0"/>
        <v>8</v>
      </c>
      <c r="K10"/>
      <c r="M10" s="28"/>
      <c r="O10" t="s">
        <v>48</v>
      </c>
      <c r="U10"/>
      <c r="W10" s="28"/>
      <c r="AC10"/>
      <c r="AD10"/>
      <c r="AE10" s="25" t="s">
        <v>64</v>
      </c>
      <c r="AF10" s="24"/>
      <c r="AH10" s="36"/>
      <c r="AJ10" s="36" t="str">
        <f>IF(AND(Table8[[#This Row],[tulemus_01]]&lt;&gt;"",ISNUMBER(DATEVALUE(TEXT(Table8[[#This Row],[kuupäev_01]],"dd.mm.yyyy")))),Table8[[#This Row],[kuupäev_01]]+1,"")</f>
        <v/>
      </c>
      <c r="AL10" s="36" t="str">
        <f>IF(AND(Table8[[#This Row],[tulemus_02]]&lt;&gt;"",ISNUMBER(DATEVALUE(TEXT(Table8[[#This Row],[kuupäev_02]],"dd.mm.yyyy")))),Table8[[#This Row],[kuupäev_02]]+1,"")</f>
        <v/>
      </c>
      <c r="AN10" s="36" t="str">
        <f>IF(AND(Table8[[#This Row],[tulemus_03]]&lt;&gt;"",ISNUMBER(DATEVALUE(TEXT(Table8[[#This Row],[kuupäev_03]],"dd.mm.yyyy")))),Table8[[#This Row],[kuupäev_03]]+1,"")</f>
        <v/>
      </c>
      <c r="AP10" s="36" t="str">
        <f>IF(AND(Table8[[#This Row],[tulemus_04]]&lt;&gt;"",ISNUMBER(DATEVALUE(TEXT(Table8[[#This Row],[kuupäev_04]],"dd.mm.yyyy")))),Table8[[#This Row],[kuupäev_04]]+1,"")</f>
        <v/>
      </c>
      <c r="AR10" s="36" t="str">
        <f>IF(AND(Table8[[#This Row],[tulemus_05]]&lt;&gt;"",ISNUMBER(DATEVALUE(TEXT(Table8[[#This Row],[kuupäev_05]],"dd.mm.yyyy")))),Table8[[#This Row],[kuupäev_05]]+1,"")</f>
        <v/>
      </c>
      <c r="AT10" s="36" t="str">
        <f>IF(AND(Table8[[#This Row],[tulemus_06]]&lt;&gt;"",ISNUMBER(DATEVALUE(TEXT(Table8[[#This Row],[kuupäev_06]],"dd.mm.yyyy")))),Table8[[#This Row],[kuupäev_06]]+1,"")</f>
        <v/>
      </c>
      <c r="AV10" s="36" t="str">
        <f>IF(AND(Table8[[#This Row],[tulemus_07]]&lt;&gt;"",ISNUMBER(DATEVALUE(TEXT(Table8[[#This Row],[kuupäev_07]],"dd.mm.yyyy")))),Table8[[#This Row],[kuupäev_07]]+1,"")</f>
        <v/>
      </c>
      <c r="AX10" s="36" t="str">
        <f>IF(AND(Table8[[#This Row],[tulemus_08]]&lt;&gt;"",ISNUMBER(DATEVALUE(TEXT(Table8[[#This Row],[kuupäev_08]],"dd.mm.yyyy")))),Table8[[#This Row],[kuupäev_08]]+1,"")</f>
        <v/>
      </c>
      <c r="AZ10" s="36" t="str">
        <f>IF(AND(Table8[[#This Row],[tulemus_09]]&lt;&gt;"",ISNUMBER(DATEVALUE(TEXT(Table8[[#This Row],[kuupäev_09]],"dd.mm.yyyy")))),Table8[[#This Row],[kuupäev_09]]+1,"")</f>
        <v/>
      </c>
      <c r="BB10" s="36" t="str">
        <f>IF(AND(Table8[[#This Row],[tulemus_10]]&lt;&gt;"",ISNUMBER(DATEVALUE(TEXT(Table8[[#This Row],[kuupäev_10]],"dd.mm.yyyy")))),Table8[[#This Row],[kuupäev_10]]+1,"")</f>
        <v/>
      </c>
      <c r="BD10" s="36" t="str">
        <f>IF(AND(Table8[[#This Row],[tulemus_11]]&lt;&gt;"",ISNUMBER(DATEVALUE(TEXT(Table8[[#This Row],[kuupäev_11]],"dd.mm.yyyy")))),Table8[[#This Row],[kuupäev_11]]+1,"")</f>
        <v/>
      </c>
      <c r="BF10" s="36" t="str">
        <f>IF(AND(Table8[[#This Row],[tulemus_12]]&lt;&gt;"",ISNUMBER(DATEVALUE(TEXT(Table8[[#This Row],[kuupäev_12]],"dd.mm.yyyy")))),Table8[[#This Row],[kuupäev_12]]+1,"")</f>
        <v/>
      </c>
      <c r="BH10" s="36" t="str">
        <f>IF(AND(Table8[[#This Row],[tulemus_13]]&lt;&gt;"",ISNUMBER(DATEVALUE(TEXT(Table8[[#This Row],[kuupäev_13]],"dd.mm.yyyy")))),Table8[[#This Row],[kuupäev_13]]+1,"")</f>
        <v/>
      </c>
      <c r="BJ10" s="24"/>
    </row>
    <row r="11" spans="2:67" x14ac:dyDescent="0.25">
      <c r="B11" s="24">
        <f t="shared" si="0"/>
        <v>9</v>
      </c>
      <c r="K11"/>
      <c r="M11" s="28"/>
      <c r="O11" t="s">
        <v>49</v>
      </c>
      <c r="U11"/>
      <c r="W11" s="28"/>
      <c r="AC11"/>
      <c r="AD11"/>
      <c r="AE11" s="25" t="s">
        <v>65</v>
      </c>
      <c r="AF11" s="24"/>
      <c r="AH11" s="36"/>
      <c r="AJ11" s="36" t="str">
        <f>IF(AND(Table8[[#This Row],[tulemus_01]]&lt;&gt;"",ISNUMBER(DATEVALUE(TEXT(Table8[[#This Row],[kuupäev_01]],"dd.mm.yyyy")))),Table8[[#This Row],[kuupäev_01]]+1,"")</f>
        <v/>
      </c>
      <c r="AL11" s="36" t="str">
        <f>IF(AND(Table8[[#This Row],[tulemus_02]]&lt;&gt;"",ISNUMBER(DATEVALUE(TEXT(Table8[[#This Row],[kuupäev_02]],"dd.mm.yyyy")))),Table8[[#This Row],[kuupäev_02]]+1,"")</f>
        <v/>
      </c>
      <c r="AN11" s="36" t="str">
        <f>IF(AND(Table8[[#This Row],[tulemus_03]]&lt;&gt;"",ISNUMBER(DATEVALUE(TEXT(Table8[[#This Row],[kuupäev_03]],"dd.mm.yyyy")))),Table8[[#This Row],[kuupäev_03]]+1,"")</f>
        <v/>
      </c>
      <c r="AP11" s="36" t="str">
        <f>IF(AND(Table8[[#This Row],[tulemus_04]]&lt;&gt;"",ISNUMBER(DATEVALUE(TEXT(Table8[[#This Row],[kuupäev_04]],"dd.mm.yyyy")))),Table8[[#This Row],[kuupäev_04]]+1,"")</f>
        <v/>
      </c>
      <c r="AR11" s="36" t="str">
        <f>IF(AND(Table8[[#This Row],[tulemus_05]]&lt;&gt;"",ISNUMBER(DATEVALUE(TEXT(Table8[[#This Row],[kuupäev_05]],"dd.mm.yyyy")))),Table8[[#This Row],[kuupäev_05]]+1,"")</f>
        <v/>
      </c>
      <c r="AT11" s="36" t="str">
        <f>IF(AND(Table8[[#This Row],[tulemus_06]]&lt;&gt;"",ISNUMBER(DATEVALUE(TEXT(Table8[[#This Row],[kuupäev_06]],"dd.mm.yyyy")))),Table8[[#This Row],[kuupäev_06]]+1,"")</f>
        <v/>
      </c>
      <c r="AV11" s="36" t="str">
        <f>IF(AND(Table8[[#This Row],[tulemus_07]]&lt;&gt;"",ISNUMBER(DATEVALUE(TEXT(Table8[[#This Row],[kuupäev_07]],"dd.mm.yyyy")))),Table8[[#This Row],[kuupäev_07]]+1,"")</f>
        <v/>
      </c>
      <c r="AX11" s="36" t="str">
        <f>IF(AND(Table8[[#This Row],[tulemus_08]]&lt;&gt;"",ISNUMBER(DATEVALUE(TEXT(Table8[[#This Row],[kuupäev_08]],"dd.mm.yyyy")))),Table8[[#This Row],[kuupäev_08]]+1,"")</f>
        <v/>
      </c>
      <c r="AZ11" s="36" t="str">
        <f>IF(AND(Table8[[#This Row],[tulemus_09]]&lt;&gt;"",ISNUMBER(DATEVALUE(TEXT(Table8[[#This Row],[kuupäev_09]],"dd.mm.yyyy")))),Table8[[#This Row],[kuupäev_09]]+1,"")</f>
        <v/>
      </c>
      <c r="BB11" s="36" t="str">
        <f>IF(AND(Table8[[#This Row],[tulemus_10]]&lt;&gt;"",ISNUMBER(DATEVALUE(TEXT(Table8[[#This Row],[kuupäev_10]],"dd.mm.yyyy")))),Table8[[#This Row],[kuupäev_10]]+1,"")</f>
        <v/>
      </c>
      <c r="BD11" s="36" t="str">
        <f>IF(AND(Table8[[#This Row],[tulemus_11]]&lt;&gt;"",ISNUMBER(DATEVALUE(TEXT(Table8[[#This Row],[kuupäev_11]],"dd.mm.yyyy")))),Table8[[#This Row],[kuupäev_11]]+1,"")</f>
        <v/>
      </c>
      <c r="BF11" s="36" t="str">
        <f>IF(AND(Table8[[#This Row],[tulemus_12]]&lt;&gt;"",ISNUMBER(DATEVALUE(TEXT(Table8[[#This Row],[kuupäev_12]],"dd.mm.yyyy")))),Table8[[#This Row],[kuupäev_12]]+1,"")</f>
        <v/>
      </c>
      <c r="BH11" s="36" t="str">
        <f>IF(AND(Table8[[#This Row],[tulemus_13]]&lt;&gt;"",ISNUMBER(DATEVALUE(TEXT(Table8[[#This Row],[kuupäev_13]],"dd.mm.yyyy")))),Table8[[#This Row],[kuupäev_13]]+1,"")</f>
        <v/>
      </c>
      <c r="BJ11" s="24"/>
    </row>
    <row r="12" spans="2:67" x14ac:dyDescent="0.25">
      <c r="B12" s="24">
        <f t="shared" si="0"/>
        <v>10</v>
      </c>
      <c r="K12"/>
      <c r="M12" s="28"/>
      <c r="O12" t="s">
        <v>50</v>
      </c>
      <c r="U12"/>
      <c r="W12" s="28"/>
      <c r="AC12"/>
      <c r="AD12"/>
      <c r="AE12" s="25" t="s">
        <v>66</v>
      </c>
      <c r="AF12" s="24"/>
      <c r="AH12" s="36"/>
      <c r="AJ12" s="36" t="str">
        <f>IF(AND(Table8[[#This Row],[tulemus_01]]&lt;&gt;"",ISNUMBER(DATEVALUE(TEXT(Table8[[#This Row],[kuupäev_01]],"dd.mm.yyyy")))),Table8[[#This Row],[kuupäev_01]]+1,"")</f>
        <v/>
      </c>
      <c r="AL12" s="36" t="str">
        <f>IF(AND(Table8[[#This Row],[tulemus_02]]&lt;&gt;"",ISNUMBER(DATEVALUE(TEXT(Table8[[#This Row],[kuupäev_02]],"dd.mm.yyyy")))),Table8[[#This Row],[kuupäev_02]]+1,"")</f>
        <v/>
      </c>
      <c r="AN12" s="36" t="str">
        <f>IF(AND(Table8[[#This Row],[tulemus_03]]&lt;&gt;"",ISNUMBER(DATEVALUE(TEXT(Table8[[#This Row],[kuupäev_03]],"dd.mm.yyyy")))),Table8[[#This Row],[kuupäev_03]]+1,"")</f>
        <v/>
      </c>
      <c r="AP12" s="36" t="str">
        <f>IF(AND(Table8[[#This Row],[tulemus_04]]&lt;&gt;"",ISNUMBER(DATEVALUE(TEXT(Table8[[#This Row],[kuupäev_04]],"dd.mm.yyyy")))),Table8[[#This Row],[kuupäev_04]]+1,"")</f>
        <v/>
      </c>
      <c r="AR12" s="36" t="str">
        <f>IF(AND(Table8[[#This Row],[tulemus_05]]&lt;&gt;"",ISNUMBER(DATEVALUE(TEXT(Table8[[#This Row],[kuupäev_05]],"dd.mm.yyyy")))),Table8[[#This Row],[kuupäev_05]]+1,"")</f>
        <v/>
      </c>
      <c r="AT12" s="36" t="str">
        <f>IF(AND(Table8[[#This Row],[tulemus_06]]&lt;&gt;"",ISNUMBER(DATEVALUE(TEXT(Table8[[#This Row],[kuupäev_06]],"dd.mm.yyyy")))),Table8[[#This Row],[kuupäev_06]]+1,"")</f>
        <v/>
      </c>
      <c r="AV12" s="36" t="str">
        <f>IF(AND(Table8[[#This Row],[tulemus_07]]&lt;&gt;"",ISNUMBER(DATEVALUE(TEXT(Table8[[#This Row],[kuupäev_07]],"dd.mm.yyyy")))),Table8[[#This Row],[kuupäev_07]]+1,"")</f>
        <v/>
      </c>
      <c r="AX12" s="36" t="str">
        <f>IF(AND(Table8[[#This Row],[tulemus_08]]&lt;&gt;"",ISNUMBER(DATEVALUE(TEXT(Table8[[#This Row],[kuupäev_08]],"dd.mm.yyyy")))),Table8[[#This Row],[kuupäev_08]]+1,"")</f>
        <v/>
      </c>
      <c r="AZ12" s="36" t="str">
        <f>IF(AND(Table8[[#This Row],[tulemus_09]]&lt;&gt;"",ISNUMBER(DATEVALUE(TEXT(Table8[[#This Row],[kuupäev_09]],"dd.mm.yyyy")))),Table8[[#This Row],[kuupäev_09]]+1,"")</f>
        <v/>
      </c>
      <c r="BB12" s="36" t="str">
        <f>IF(AND(Table8[[#This Row],[tulemus_10]]&lt;&gt;"",ISNUMBER(DATEVALUE(TEXT(Table8[[#This Row],[kuupäev_10]],"dd.mm.yyyy")))),Table8[[#This Row],[kuupäev_10]]+1,"")</f>
        <v/>
      </c>
      <c r="BD12" s="36" t="str">
        <f>IF(AND(Table8[[#This Row],[tulemus_11]]&lt;&gt;"",ISNUMBER(DATEVALUE(TEXT(Table8[[#This Row],[kuupäev_11]],"dd.mm.yyyy")))),Table8[[#This Row],[kuupäev_11]]+1,"")</f>
        <v/>
      </c>
      <c r="BF12" s="36" t="str">
        <f>IF(AND(Table8[[#This Row],[tulemus_12]]&lt;&gt;"",ISNUMBER(DATEVALUE(TEXT(Table8[[#This Row],[kuupäev_12]],"dd.mm.yyyy")))),Table8[[#This Row],[kuupäev_12]]+1,"")</f>
        <v/>
      </c>
      <c r="BH12" s="36" t="str">
        <f>IF(AND(Table8[[#This Row],[tulemus_13]]&lt;&gt;"",ISNUMBER(DATEVALUE(TEXT(Table8[[#This Row],[kuupäev_13]],"dd.mm.yyyy")))),Table8[[#This Row],[kuupäev_13]]+1,"")</f>
        <v/>
      </c>
      <c r="BJ12" s="24"/>
    </row>
    <row r="13" spans="2:67" x14ac:dyDescent="0.25">
      <c r="B13" s="24">
        <f t="shared" si="0"/>
        <v>11</v>
      </c>
      <c r="K13"/>
      <c r="M13" s="28"/>
      <c r="O13" t="s">
        <v>51</v>
      </c>
      <c r="U13"/>
      <c r="W13" s="28"/>
      <c r="AC13"/>
      <c r="AD13"/>
      <c r="AE13" s="25" t="s">
        <v>67</v>
      </c>
      <c r="AF13" s="24"/>
      <c r="AH13" s="36"/>
      <c r="AJ13" s="36" t="str">
        <f>IF(AND(Table8[[#This Row],[tulemus_01]]&lt;&gt;"",ISNUMBER(DATEVALUE(TEXT(Table8[[#This Row],[kuupäev_01]],"dd.mm.yyyy")))),Table8[[#This Row],[kuupäev_01]]+1,"")</f>
        <v/>
      </c>
      <c r="AL13" s="36" t="str">
        <f>IF(AND(Table8[[#This Row],[tulemus_02]]&lt;&gt;"",ISNUMBER(DATEVALUE(TEXT(Table8[[#This Row],[kuupäev_02]],"dd.mm.yyyy")))),Table8[[#This Row],[kuupäev_02]]+1,"")</f>
        <v/>
      </c>
      <c r="AN13" s="36" t="str">
        <f>IF(AND(Table8[[#This Row],[tulemus_03]]&lt;&gt;"",ISNUMBER(DATEVALUE(TEXT(Table8[[#This Row],[kuupäev_03]],"dd.mm.yyyy")))),Table8[[#This Row],[kuupäev_03]]+1,"")</f>
        <v/>
      </c>
      <c r="AP13" s="36" t="str">
        <f>IF(AND(Table8[[#This Row],[tulemus_04]]&lt;&gt;"",ISNUMBER(DATEVALUE(TEXT(Table8[[#This Row],[kuupäev_04]],"dd.mm.yyyy")))),Table8[[#This Row],[kuupäev_04]]+1,"")</f>
        <v/>
      </c>
      <c r="AR13" s="36" t="str">
        <f>IF(AND(Table8[[#This Row],[tulemus_05]]&lt;&gt;"",ISNUMBER(DATEVALUE(TEXT(Table8[[#This Row],[kuupäev_05]],"dd.mm.yyyy")))),Table8[[#This Row],[kuupäev_05]]+1,"")</f>
        <v/>
      </c>
      <c r="AT13" s="36" t="str">
        <f>IF(AND(Table8[[#This Row],[tulemus_06]]&lt;&gt;"",ISNUMBER(DATEVALUE(TEXT(Table8[[#This Row],[kuupäev_06]],"dd.mm.yyyy")))),Table8[[#This Row],[kuupäev_06]]+1,"")</f>
        <v/>
      </c>
      <c r="AV13" s="36" t="str">
        <f>IF(AND(Table8[[#This Row],[tulemus_07]]&lt;&gt;"",ISNUMBER(DATEVALUE(TEXT(Table8[[#This Row],[kuupäev_07]],"dd.mm.yyyy")))),Table8[[#This Row],[kuupäev_07]]+1,"")</f>
        <v/>
      </c>
      <c r="AX13" s="36" t="str">
        <f>IF(AND(Table8[[#This Row],[tulemus_08]]&lt;&gt;"",ISNUMBER(DATEVALUE(TEXT(Table8[[#This Row],[kuupäev_08]],"dd.mm.yyyy")))),Table8[[#This Row],[kuupäev_08]]+1,"")</f>
        <v/>
      </c>
      <c r="AZ13" s="36" t="str">
        <f>IF(AND(Table8[[#This Row],[tulemus_09]]&lt;&gt;"",ISNUMBER(DATEVALUE(TEXT(Table8[[#This Row],[kuupäev_09]],"dd.mm.yyyy")))),Table8[[#This Row],[kuupäev_09]]+1,"")</f>
        <v/>
      </c>
      <c r="BB13" s="36" t="str">
        <f>IF(AND(Table8[[#This Row],[tulemus_10]]&lt;&gt;"",ISNUMBER(DATEVALUE(TEXT(Table8[[#This Row],[kuupäev_10]],"dd.mm.yyyy")))),Table8[[#This Row],[kuupäev_10]]+1,"")</f>
        <v/>
      </c>
      <c r="BD13" s="36" t="str">
        <f>IF(AND(Table8[[#This Row],[tulemus_11]]&lt;&gt;"",ISNUMBER(DATEVALUE(TEXT(Table8[[#This Row],[kuupäev_11]],"dd.mm.yyyy")))),Table8[[#This Row],[kuupäev_11]]+1,"")</f>
        <v/>
      </c>
      <c r="BF13" s="36" t="str">
        <f>IF(AND(Table8[[#This Row],[tulemus_12]]&lt;&gt;"",ISNUMBER(DATEVALUE(TEXT(Table8[[#This Row],[kuupäev_12]],"dd.mm.yyyy")))),Table8[[#This Row],[kuupäev_12]]+1,"")</f>
        <v/>
      </c>
      <c r="BH13" s="36" t="str">
        <f>IF(AND(Table8[[#This Row],[tulemus_13]]&lt;&gt;"",ISNUMBER(DATEVALUE(TEXT(Table8[[#This Row],[kuupäev_13]],"dd.mm.yyyy")))),Table8[[#This Row],[kuupäev_13]]+1,"")</f>
        <v/>
      </c>
      <c r="BJ13" s="24"/>
    </row>
    <row r="14" spans="2:67" x14ac:dyDescent="0.25">
      <c r="B14" s="24">
        <f t="shared" si="0"/>
        <v>12</v>
      </c>
      <c r="K14"/>
      <c r="M14" s="28"/>
      <c r="O14" t="s">
        <v>52</v>
      </c>
      <c r="U14"/>
      <c r="W14" s="28"/>
      <c r="AC14"/>
      <c r="AD14"/>
      <c r="AE14" s="25" t="s">
        <v>68</v>
      </c>
      <c r="AF14" s="24"/>
      <c r="AH14" s="36"/>
      <c r="AJ14" s="36" t="str">
        <f>IF(AND(Table8[[#This Row],[tulemus_01]]&lt;&gt;"",ISNUMBER(DATEVALUE(TEXT(Table8[[#This Row],[kuupäev_01]],"dd.mm.yyyy")))),Table8[[#This Row],[kuupäev_01]]+1,"")</f>
        <v/>
      </c>
      <c r="AL14" s="36" t="str">
        <f>IF(AND(Table8[[#This Row],[tulemus_02]]&lt;&gt;"",ISNUMBER(DATEVALUE(TEXT(Table8[[#This Row],[kuupäev_02]],"dd.mm.yyyy")))),Table8[[#This Row],[kuupäev_02]]+1,"")</f>
        <v/>
      </c>
      <c r="AN14" s="36" t="str">
        <f>IF(AND(Table8[[#This Row],[tulemus_03]]&lt;&gt;"",ISNUMBER(DATEVALUE(TEXT(Table8[[#This Row],[kuupäev_03]],"dd.mm.yyyy")))),Table8[[#This Row],[kuupäev_03]]+1,"")</f>
        <v/>
      </c>
      <c r="AP14" s="36" t="str">
        <f>IF(AND(Table8[[#This Row],[tulemus_04]]&lt;&gt;"",ISNUMBER(DATEVALUE(TEXT(Table8[[#This Row],[kuupäev_04]],"dd.mm.yyyy")))),Table8[[#This Row],[kuupäev_04]]+1,"")</f>
        <v/>
      </c>
      <c r="AR14" s="36" t="str">
        <f>IF(AND(Table8[[#This Row],[tulemus_05]]&lt;&gt;"",ISNUMBER(DATEVALUE(TEXT(Table8[[#This Row],[kuupäev_05]],"dd.mm.yyyy")))),Table8[[#This Row],[kuupäev_05]]+1,"")</f>
        <v/>
      </c>
      <c r="AT14" s="36" t="str">
        <f>IF(AND(Table8[[#This Row],[tulemus_06]]&lt;&gt;"",ISNUMBER(DATEVALUE(TEXT(Table8[[#This Row],[kuupäev_06]],"dd.mm.yyyy")))),Table8[[#This Row],[kuupäev_06]]+1,"")</f>
        <v/>
      </c>
      <c r="AV14" s="36" t="str">
        <f>IF(AND(Table8[[#This Row],[tulemus_07]]&lt;&gt;"",ISNUMBER(DATEVALUE(TEXT(Table8[[#This Row],[kuupäev_07]],"dd.mm.yyyy")))),Table8[[#This Row],[kuupäev_07]]+1,"")</f>
        <v/>
      </c>
      <c r="AX14" s="36" t="str">
        <f>IF(AND(Table8[[#This Row],[tulemus_08]]&lt;&gt;"",ISNUMBER(DATEVALUE(TEXT(Table8[[#This Row],[kuupäev_08]],"dd.mm.yyyy")))),Table8[[#This Row],[kuupäev_08]]+1,"")</f>
        <v/>
      </c>
      <c r="AZ14" s="36" t="str">
        <f>IF(AND(Table8[[#This Row],[tulemus_09]]&lt;&gt;"",ISNUMBER(DATEVALUE(TEXT(Table8[[#This Row],[kuupäev_09]],"dd.mm.yyyy")))),Table8[[#This Row],[kuupäev_09]]+1,"")</f>
        <v/>
      </c>
      <c r="BB14" s="36" t="str">
        <f>IF(AND(Table8[[#This Row],[tulemus_10]]&lt;&gt;"",ISNUMBER(DATEVALUE(TEXT(Table8[[#This Row],[kuupäev_10]],"dd.mm.yyyy")))),Table8[[#This Row],[kuupäev_10]]+1,"")</f>
        <v/>
      </c>
      <c r="BD14" s="36" t="str">
        <f>IF(AND(Table8[[#This Row],[tulemus_11]]&lt;&gt;"",ISNUMBER(DATEVALUE(TEXT(Table8[[#This Row],[kuupäev_11]],"dd.mm.yyyy")))),Table8[[#This Row],[kuupäev_11]]+1,"")</f>
        <v/>
      </c>
      <c r="BF14" s="36" t="str">
        <f>IF(AND(Table8[[#This Row],[tulemus_12]]&lt;&gt;"",ISNUMBER(DATEVALUE(TEXT(Table8[[#This Row],[kuupäev_12]],"dd.mm.yyyy")))),Table8[[#This Row],[kuupäev_12]]+1,"")</f>
        <v/>
      </c>
      <c r="BH14" s="36" t="str">
        <f>IF(AND(Table8[[#This Row],[tulemus_13]]&lt;&gt;"",ISNUMBER(DATEVALUE(TEXT(Table8[[#This Row],[kuupäev_13]],"dd.mm.yyyy")))),Table8[[#This Row],[kuupäev_13]]+1,"")</f>
        <v/>
      </c>
      <c r="BJ14" s="24"/>
    </row>
    <row r="15" spans="2:67" x14ac:dyDescent="0.25">
      <c r="B15" s="24">
        <f t="shared" si="0"/>
        <v>13</v>
      </c>
      <c r="K15"/>
      <c r="M15" s="28"/>
      <c r="O15" t="s">
        <v>53</v>
      </c>
      <c r="U15"/>
      <c r="W15" s="28"/>
      <c r="AC15"/>
      <c r="AD15"/>
      <c r="AE15" s="25" t="s">
        <v>69</v>
      </c>
      <c r="AF15" s="24"/>
      <c r="AH15" s="36"/>
      <c r="AJ15" s="36" t="str">
        <f>IF(AND(Table8[[#This Row],[tulemus_01]]&lt;&gt;"",ISNUMBER(DATEVALUE(TEXT(Table8[[#This Row],[kuupäev_01]],"dd.mm.yyyy")))),Table8[[#This Row],[kuupäev_01]]+1,"")</f>
        <v/>
      </c>
      <c r="AL15" s="36" t="str">
        <f>IF(AND(Table8[[#This Row],[tulemus_02]]&lt;&gt;"",ISNUMBER(DATEVALUE(TEXT(Table8[[#This Row],[kuupäev_02]],"dd.mm.yyyy")))),Table8[[#This Row],[kuupäev_02]]+1,"")</f>
        <v/>
      </c>
      <c r="AN15" s="36" t="str">
        <f>IF(AND(Table8[[#This Row],[tulemus_03]]&lt;&gt;"",ISNUMBER(DATEVALUE(TEXT(Table8[[#This Row],[kuupäev_03]],"dd.mm.yyyy")))),Table8[[#This Row],[kuupäev_03]]+1,"")</f>
        <v/>
      </c>
      <c r="AP15" s="36" t="str">
        <f>IF(AND(Table8[[#This Row],[tulemus_04]]&lt;&gt;"",ISNUMBER(DATEVALUE(TEXT(Table8[[#This Row],[kuupäev_04]],"dd.mm.yyyy")))),Table8[[#This Row],[kuupäev_04]]+1,"")</f>
        <v/>
      </c>
      <c r="AR15" s="36" t="str">
        <f>IF(AND(Table8[[#This Row],[tulemus_05]]&lt;&gt;"",ISNUMBER(DATEVALUE(TEXT(Table8[[#This Row],[kuupäev_05]],"dd.mm.yyyy")))),Table8[[#This Row],[kuupäev_05]]+1,"")</f>
        <v/>
      </c>
      <c r="AT15" s="36" t="str">
        <f>IF(AND(Table8[[#This Row],[tulemus_06]]&lt;&gt;"",ISNUMBER(DATEVALUE(TEXT(Table8[[#This Row],[kuupäev_06]],"dd.mm.yyyy")))),Table8[[#This Row],[kuupäev_06]]+1,"")</f>
        <v/>
      </c>
      <c r="AV15" s="36" t="str">
        <f>IF(AND(Table8[[#This Row],[tulemus_07]]&lt;&gt;"",ISNUMBER(DATEVALUE(TEXT(Table8[[#This Row],[kuupäev_07]],"dd.mm.yyyy")))),Table8[[#This Row],[kuupäev_07]]+1,"")</f>
        <v/>
      </c>
      <c r="AX15" s="36" t="str">
        <f>IF(AND(Table8[[#This Row],[tulemus_08]]&lt;&gt;"",ISNUMBER(DATEVALUE(TEXT(Table8[[#This Row],[kuupäev_08]],"dd.mm.yyyy")))),Table8[[#This Row],[kuupäev_08]]+1,"")</f>
        <v/>
      </c>
      <c r="AZ15" s="36" t="str">
        <f>IF(AND(Table8[[#This Row],[tulemus_09]]&lt;&gt;"",ISNUMBER(DATEVALUE(TEXT(Table8[[#This Row],[kuupäev_09]],"dd.mm.yyyy")))),Table8[[#This Row],[kuupäev_09]]+1,"")</f>
        <v/>
      </c>
      <c r="BB15" s="36" t="str">
        <f>IF(AND(Table8[[#This Row],[tulemus_10]]&lt;&gt;"",ISNUMBER(DATEVALUE(TEXT(Table8[[#This Row],[kuupäev_10]],"dd.mm.yyyy")))),Table8[[#This Row],[kuupäev_10]]+1,"")</f>
        <v/>
      </c>
      <c r="BD15" s="36" t="str">
        <f>IF(AND(Table8[[#This Row],[tulemus_11]]&lt;&gt;"",ISNUMBER(DATEVALUE(TEXT(Table8[[#This Row],[kuupäev_11]],"dd.mm.yyyy")))),Table8[[#This Row],[kuupäev_11]]+1,"")</f>
        <v/>
      </c>
      <c r="BF15" s="36" t="str">
        <f>IF(AND(Table8[[#This Row],[tulemus_12]]&lt;&gt;"",ISNUMBER(DATEVALUE(TEXT(Table8[[#This Row],[kuupäev_12]],"dd.mm.yyyy")))),Table8[[#This Row],[kuupäev_12]]+1,"")</f>
        <v/>
      </c>
      <c r="BH15" s="36" t="str">
        <f>IF(AND(Table8[[#This Row],[tulemus_13]]&lt;&gt;"",ISNUMBER(DATEVALUE(TEXT(Table8[[#This Row],[kuupäev_13]],"dd.mm.yyyy")))),Table8[[#This Row],[kuupäev_13]]+1,"")</f>
        <v/>
      </c>
      <c r="BJ15" s="24"/>
    </row>
    <row r="16" spans="2:67" x14ac:dyDescent="0.25">
      <c r="B16" s="24">
        <f t="shared" si="0"/>
        <v>14</v>
      </c>
      <c r="K16"/>
      <c r="M16" s="28"/>
      <c r="O16" t="s">
        <v>54</v>
      </c>
      <c r="U16"/>
      <c r="W16" s="28"/>
      <c r="AC16"/>
      <c r="AD16"/>
      <c r="AE16" s="25" t="s">
        <v>70</v>
      </c>
      <c r="AF16" s="24"/>
      <c r="AH16" s="36"/>
      <c r="AJ16" s="36" t="str">
        <f>IF(AND(Table8[[#This Row],[tulemus_01]]&lt;&gt;"",ISNUMBER(DATEVALUE(TEXT(Table8[[#This Row],[kuupäev_01]],"dd.mm.yyyy")))),Table8[[#This Row],[kuupäev_01]]+1,"")</f>
        <v/>
      </c>
      <c r="AL16" s="36" t="str">
        <f>IF(AND(Table8[[#This Row],[tulemus_02]]&lt;&gt;"",ISNUMBER(DATEVALUE(TEXT(Table8[[#This Row],[kuupäev_02]],"dd.mm.yyyy")))),Table8[[#This Row],[kuupäev_02]]+1,"")</f>
        <v/>
      </c>
      <c r="AN16" s="36" t="str">
        <f>IF(AND(Table8[[#This Row],[tulemus_03]]&lt;&gt;"",ISNUMBER(DATEVALUE(TEXT(Table8[[#This Row],[kuupäev_03]],"dd.mm.yyyy")))),Table8[[#This Row],[kuupäev_03]]+1,"")</f>
        <v/>
      </c>
      <c r="AP16" s="36" t="str">
        <f>IF(AND(Table8[[#This Row],[tulemus_04]]&lt;&gt;"",ISNUMBER(DATEVALUE(TEXT(Table8[[#This Row],[kuupäev_04]],"dd.mm.yyyy")))),Table8[[#This Row],[kuupäev_04]]+1,"")</f>
        <v/>
      </c>
      <c r="AR16" s="36" t="str">
        <f>IF(AND(Table8[[#This Row],[tulemus_05]]&lt;&gt;"",ISNUMBER(DATEVALUE(TEXT(Table8[[#This Row],[kuupäev_05]],"dd.mm.yyyy")))),Table8[[#This Row],[kuupäev_05]]+1,"")</f>
        <v/>
      </c>
      <c r="AT16" s="36" t="str">
        <f>IF(AND(Table8[[#This Row],[tulemus_06]]&lt;&gt;"",ISNUMBER(DATEVALUE(TEXT(Table8[[#This Row],[kuupäev_06]],"dd.mm.yyyy")))),Table8[[#This Row],[kuupäev_06]]+1,"")</f>
        <v/>
      </c>
      <c r="AV16" s="36" t="str">
        <f>IF(AND(Table8[[#This Row],[tulemus_07]]&lt;&gt;"",ISNUMBER(DATEVALUE(TEXT(Table8[[#This Row],[kuupäev_07]],"dd.mm.yyyy")))),Table8[[#This Row],[kuupäev_07]]+1,"")</f>
        <v/>
      </c>
      <c r="AX16" s="36" t="str">
        <f>IF(AND(Table8[[#This Row],[tulemus_08]]&lt;&gt;"",ISNUMBER(DATEVALUE(TEXT(Table8[[#This Row],[kuupäev_08]],"dd.mm.yyyy")))),Table8[[#This Row],[kuupäev_08]]+1,"")</f>
        <v/>
      </c>
      <c r="AZ16" s="36" t="str">
        <f>IF(AND(Table8[[#This Row],[tulemus_09]]&lt;&gt;"",ISNUMBER(DATEVALUE(TEXT(Table8[[#This Row],[kuupäev_09]],"dd.mm.yyyy")))),Table8[[#This Row],[kuupäev_09]]+1,"")</f>
        <v/>
      </c>
      <c r="BB16" s="36" t="str">
        <f>IF(AND(Table8[[#This Row],[tulemus_10]]&lt;&gt;"",ISNUMBER(DATEVALUE(TEXT(Table8[[#This Row],[kuupäev_10]],"dd.mm.yyyy")))),Table8[[#This Row],[kuupäev_10]]+1,"")</f>
        <v/>
      </c>
      <c r="BD16" s="36" t="str">
        <f>IF(AND(Table8[[#This Row],[tulemus_11]]&lt;&gt;"",ISNUMBER(DATEVALUE(TEXT(Table8[[#This Row],[kuupäev_11]],"dd.mm.yyyy")))),Table8[[#This Row],[kuupäev_11]]+1,"")</f>
        <v/>
      </c>
      <c r="BF16" s="36" t="str">
        <f>IF(AND(Table8[[#This Row],[tulemus_12]]&lt;&gt;"",ISNUMBER(DATEVALUE(TEXT(Table8[[#This Row],[kuupäev_12]],"dd.mm.yyyy")))),Table8[[#This Row],[kuupäev_12]]+1,"")</f>
        <v/>
      </c>
      <c r="BH16" s="36" t="str">
        <f>IF(AND(Table8[[#This Row],[tulemus_13]]&lt;&gt;"",ISNUMBER(DATEVALUE(TEXT(Table8[[#This Row],[kuupäev_13]],"dd.mm.yyyy")))),Table8[[#This Row],[kuupäev_13]]+1,"")</f>
        <v/>
      </c>
      <c r="BJ16" s="24"/>
    </row>
    <row r="17" spans="2:62" x14ac:dyDescent="0.25">
      <c r="B17" s="24">
        <f t="shared" si="0"/>
        <v>15</v>
      </c>
      <c r="K17"/>
      <c r="M17" s="28"/>
      <c r="U17"/>
      <c r="W17" s="28"/>
      <c r="AC17"/>
      <c r="AD17"/>
      <c r="AE17" s="25" t="s">
        <v>71</v>
      </c>
      <c r="AF17" s="24"/>
      <c r="AH17" s="36"/>
      <c r="AJ17" s="36" t="str">
        <f>IF(AND(Table8[[#This Row],[tulemus_01]]&lt;&gt;"",ISNUMBER(DATEVALUE(TEXT(Table8[[#This Row],[kuupäev_01]],"dd.mm.yyyy")))),Table8[[#This Row],[kuupäev_01]]+1,"")</f>
        <v/>
      </c>
      <c r="AL17" s="36" t="str">
        <f>IF(AND(Table8[[#This Row],[tulemus_02]]&lt;&gt;"",ISNUMBER(DATEVALUE(TEXT(Table8[[#This Row],[kuupäev_02]],"dd.mm.yyyy")))),Table8[[#This Row],[kuupäev_02]]+1,"")</f>
        <v/>
      </c>
      <c r="AN17" s="36" t="str">
        <f>IF(AND(Table8[[#This Row],[tulemus_03]]&lt;&gt;"",ISNUMBER(DATEVALUE(TEXT(Table8[[#This Row],[kuupäev_03]],"dd.mm.yyyy")))),Table8[[#This Row],[kuupäev_03]]+1,"")</f>
        <v/>
      </c>
      <c r="AP17" s="36" t="str">
        <f>IF(AND(Table8[[#This Row],[tulemus_04]]&lt;&gt;"",ISNUMBER(DATEVALUE(TEXT(Table8[[#This Row],[kuupäev_04]],"dd.mm.yyyy")))),Table8[[#This Row],[kuupäev_04]]+1,"")</f>
        <v/>
      </c>
      <c r="AR17" s="36" t="str">
        <f>IF(AND(Table8[[#This Row],[tulemus_05]]&lt;&gt;"",ISNUMBER(DATEVALUE(TEXT(Table8[[#This Row],[kuupäev_05]],"dd.mm.yyyy")))),Table8[[#This Row],[kuupäev_05]]+1,"")</f>
        <v/>
      </c>
      <c r="AT17" s="36" t="str">
        <f>IF(AND(Table8[[#This Row],[tulemus_06]]&lt;&gt;"",ISNUMBER(DATEVALUE(TEXT(Table8[[#This Row],[kuupäev_06]],"dd.mm.yyyy")))),Table8[[#This Row],[kuupäev_06]]+1,"")</f>
        <v/>
      </c>
      <c r="AV17" s="36" t="str">
        <f>IF(AND(Table8[[#This Row],[tulemus_07]]&lt;&gt;"",ISNUMBER(DATEVALUE(TEXT(Table8[[#This Row],[kuupäev_07]],"dd.mm.yyyy")))),Table8[[#This Row],[kuupäev_07]]+1,"")</f>
        <v/>
      </c>
      <c r="AX17" s="36" t="str">
        <f>IF(AND(Table8[[#This Row],[tulemus_08]]&lt;&gt;"",ISNUMBER(DATEVALUE(TEXT(Table8[[#This Row],[kuupäev_08]],"dd.mm.yyyy")))),Table8[[#This Row],[kuupäev_08]]+1,"")</f>
        <v/>
      </c>
      <c r="AZ17" s="36" t="str">
        <f>IF(AND(Table8[[#This Row],[tulemus_09]]&lt;&gt;"",ISNUMBER(DATEVALUE(TEXT(Table8[[#This Row],[kuupäev_09]],"dd.mm.yyyy")))),Table8[[#This Row],[kuupäev_09]]+1,"")</f>
        <v/>
      </c>
      <c r="BB17" s="36" t="str">
        <f>IF(AND(Table8[[#This Row],[tulemus_10]]&lt;&gt;"",ISNUMBER(DATEVALUE(TEXT(Table8[[#This Row],[kuupäev_10]],"dd.mm.yyyy")))),Table8[[#This Row],[kuupäev_10]]+1,"")</f>
        <v/>
      </c>
      <c r="BD17" s="36" t="str">
        <f>IF(AND(Table8[[#This Row],[tulemus_11]]&lt;&gt;"",ISNUMBER(DATEVALUE(TEXT(Table8[[#This Row],[kuupäev_11]],"dd.mm.yyyy")))),Table8[[#This Row],[kuupäev_11]]+1,"")</f>
        <v/>
      </c>
      <c r="BF17" s="36" t="str">
        <f>IF(AND(Table8[[#This Row],[tulemus_12]]&lt;&gt;"",ISNUMBER(DATEVALUE(TEXT(Table8[[#This Row],[kuupäev_12]],"dd.mm.yyyy")))),Table8[[#This Row],[kuupäev_12]]+1,"")</f>
        <v/>
      </c>
      <c r="BH17" s="36" t="str">
        <f>IF(AND(Table8[[#This Row],[tulemus_13]]&lt;&gt;"",ISNUMBER(DATEVALUE(TEXT(Table8[[#This Row],[kuupäev_13]],"dd.mm.yyyy")))),Table8[[#This Row],[kuupäev_13]]+1,"")</f>
        <v/>
      </c>
      <c r="BJ17" s="28"/>
    </row>
    <row r="18" spans="2:62" x14ac:dyDescent="0.25">
      <c r="AC18" s="25"/>
    </row>
  </sheetData>
  <conditionalFormatting sqref="J2">
    <cfRule type="containsBlanks" dxfId="0" priority="1">
      <formula>LEN(TRIM(J2))=0</formula>
    </cfRule>
  </conditionalFormatting>
  <dataValidations count="20">
    <dataValidation type="list" allowBlank="1" showInputMessage="1" showErrorMessage="1" sqref="I2">
      <formula1>"N, M, Teadmata"</formula1>
    </dataValidation>
    <dataValidation allowBlank="1" showInputMessage="1" showErrorMessage="1" prompt="Kui kontaktne osutus positiivseks, siis siia kirja panna positiivse unikaalne number (tabelist COVID19_2020 KOONDTABEL)." sqref="W1:X1"/>
    <dataValidation allowBlank="1" showErrorMessage="1" prompt="Lisa esmase kahtlusaluse unikaalne ID (&amp; nimi) kõigile tema kontaktsetele." sqref="N1"/>
    <dataValidation type="list" allowBlank="1" showInputMessage="1" showErrorMessage="1" sqref="I3:I17">
      <formula1>Lists_Sugu</formula1>
    </dataValidation>
    <dataValidation type="list" allowBlank="1" showInputMessage="1" showErrorMessage="1" sqref="M3:M17">
      <formula1>Lists_Kontakti_tüüp</formula1>
    </dataValidation>
    <dataValidation type="list" allowBlank="1" showInputMessage="1" showErrorMessage="1" sqref="O3:O17">
      <formula1>Lists_Kontakti_koht</formula1>
    </dataValidation>
    <dataValidation type="list" allowBlank="1" showInputMessage="1" showErrorMessage="1" sqref="Q3:Q17">
      <formula1>Lists_Elukutse</formula1>
    </dataValidation>
    <dataValidation type="list" allowBlank="1" showInputMessage="1" showErrorMessage="1" sqref="S3:S17">
      <formula1>Lists_Riskipiirkonnas_viibimine</formula1>
    </dataValidation>
    <dataValidation type="list" allowBlank="1" showInputMessage="1" showErrorMessage="1" sqref="AE3:AE17">
      <formula1>Lists_Peamised_sümptomid</formula1>
    </dataValidation>
    <dataValidation type="list" allowBlank="1" showInputMessage="1" showErrorMessage="1" sqref="AI3:AI17 AK3:AK17 AM3:AM17 AO3:AO17 AQ3:AQ17 AS3:AS17 AU3:AU17 AW3:AW17 AY3:AY17 BA3:BA17 BC3:BC17 BE3:BE17 BG3:BG17 BI3:BI17">
      <formula1>Lists_Tulemus</formula1>
    </dataValidation>
    <dataValidation type="whole" errorStyle="warning" allowBlank="1" showInputMessage="1" showErrorMessage="1" errorTitle="Vanus" error="Suggested to enter as number between 1 and 100" sqref="J3:J17">
      <formula1>1</formula1>
      <formula2>100</formula2>
    </dataValidation>
    <dataValidation type="custom" errorStyle="warning" allowBlank="1" showInputMessage="1" showErrorMessage="1" errorTitle="E-post" error="Please enter valid email" sqref="K3:K17">
      <formula1>ISNUMBER(MATCH("*@*.?*",K3,0))</formula1>
    </dataValidation>
    <dataValidation type="date" errorStyle="warning" allowBlank="1" showInputMessage="1" showErrorMessage="1" errorTitle="Kontakti viimane kpv" error="Please enter the date between  Minimum_Kontakti_viimane_kpv and Maximum_Kontakti_viimane_kpv" sqref="R3:R17">
      <formula1>Minimum_Kontakti_viimane_kpv</formula1>
      <formula2>Maximum_Kontakti_viimane_kpv</formula2>
    </dataValidation>
    <dataValidation type="date" errorStyle="warning" allowBlank="1" showInputMessage="1" showErrorMessage="1" errorTitle="Kontakti viimane kpv" error="Please enter the date between  Minimum_Eestisse_Saabumise_kpv and Maximum_Eestisse_Saabumise_kpv " sqref="V3:V17">
      <formula1>Minimum_Eestisse_saabumise_kpv</formula1>
      <formula2>Maximum_Eestisse_saabumise_kpv</formula2>
    </dataValidation>
    <dataValidation type="date" errorStyle="warning" allowBlank="1" showInputMessage="1" showErrorMessage="1" errorTitle="Kontakti viimane kpv" error="Please enter the date between  Minimum_Esimeste_haigusnähtude_ilmumise_kuupäev and Maximum_Esimeste_haigusnähtude_ilmumise_kuupäev " sqref="AD3:AD17">
      <formula1>Minimum_Esimeste_haigusnähtude_ilmumise_kuupäev</formula1>
      <formula2>Maximum_Esimeste_haigusnähtude_ilmumise_kuupäev</formula2>
    </dataValidation>
    <dataValidation type="decimal" errorStyle="warning" allowBlank="1" showInputMessage="1" showErrorMessage="1" errorTitle="Temperatuur" error="Please enter Temperatuur between Minimum_Temperatuur and Maximum_Temperatuur" sqref="AF3:AF17">
      <formula1>Minimum_Temperatuur</formula1>
      <formula2>Maximum_Temperatuur</formula2>
    </dataValidation>
    <dataValidation type="date" errorStyle="warning" allowBlank="1" showInputMessage="1" showErrorMessage="1" errorTitle="Jälgimise päev" error="Please enter jälgimise päev between Minimum_Jälgimise_kuupäev and Maximum_Jälgimise_kuupäev" sqref="BH3:BH17 AL3:AL17 AN3:AN17 AP3:AP17 AR3:AR17 AT3:AT17 AV3:AV17 AX3:AX17 AZ3:AZ17 BB3:BB17 BD3:BD17 BF3:BF17 AJ3:AJ17">
      <formula1>Minimum_Jälgimise_kuupäev</formula1>
      <formula2>Maximum_Jälgimise_kuupäev</formula2>
    </dataValidation>
    <dataValidation type="list" allowBlank="1" showInputMessage="1" showErrorMessage="1" sqref="D3:D17">
      <formula1>Eesti_KOV_Maakond_Vald_Linn</formula1>
    </dataValidation>
    <dataValidation type="list" allowBlank="1" showInputMessage="1" showErrorMessage="1" sqref="E3:E17">
      <formula1>Eesti_KOV_2_Maakond</formula1>
    </dataValidation>
    <dataValidation type="list" allowBlank="1" showInputMessage="1" showErrorMessage="1" sqref="F3:F17">
      <formula1>INDIRECT(SUBSTITUTE(SUBSTITUTE($E3," ","_"),"-","_"))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18" sqref="C18"/>
    </sheetView>
  </sheetViews>
  <sheetFormatPr defaultColWidth="8.85546875" defaultRowHeight="15" x14ac:dyDescent="0.25"/>
  <cols>
    <col min="1" max="1" width="9.7109375" bestFit="1" customWidth="1"/>
    <col min="3" max="3" width="15.42578125" bestFit="1" customWidth="1"/>
    <col min="5" max="5" width="34.85546875" bestFit="1" customWidth="1"/>
    <col min="7" max="7" width="17.7109375" bestFit="1" customWidth="1"/>
    <col min="9" max="9" width="26" bestFit="1" customWidth="1"/>
    <col min="11" max="11" width="22.42578125" customWidth="1"/>
    <col min="13" max="13" width="33.5703125" bestFit="1" customWidth="1"/>
  </cols>
  <sheetData>
    <row r="1" spans="1:13" x14ac:dyDescent="0.25">
      <c r="A1" t="s">
        <v>17</v>
      </c>
      <c r="C1" t="s">
        <v>21</v>
      </c>
      <c r="E1" t="s">
        <v>22</v>
      </c>
      <c r="G1" t="s">
        <v>72</v>
      </c>
      <c r="I1" t="s">
        <v>25</v>
      </c>
      <c r="K1" t="s">
        <v>55</v>
      </c>
      <c r="M1" t="s">
        <v>86</v>
      </c>
    </row>
    <row r="2" spans="1:13" x14ac:dyDescent="0.25">
      <c r="A2" t="s">
        <v>81</v>
      </c>
      <c r="C2" t="s">
        <v>29</v>
      </c>
      <c r="E2" t="s">
        <v>43</v>
      </c>
      <c r="G2" t="s">
        <v>73</v>
      </c>
      <c r="I2" t="s">
        <v>32</v>
      </c>
      <c r="K2" t="s">
        <v>57</v>
      </c>
      <c r="M2" t="s">
        <v>36</v>
      </c>
    </row>
    <row r="3" spans="1:13" x14ac:dyDescent="0.25">
      <c r="A3" t="s">
        <v>82</v>
      </c>
      <c r="C3" t="s">
        <v>30</v>
      </c>
      <c r="E3" t="s">
        <v>44</v>
      </c>
      <c r="G3" t="s">
        <v>74</v>
      </c>
      <c r="I3" t="s">
        <v>33</v>
      </c>
      <c r="K3" t="s">
        <v>58</v>
      </c>
      <c r="M3" t="s">
        <v>37</v>
      </c>
    </row>
    <row r="4" spans="1:13" x14ac:dyDescent="0.25">
      <c r="A4" t="s">
        <v>83</v>
      </c>
      <c r="E4" t="s">
        <v>84</v>
      </c>
      <c r="G4" t="s">
        <v>75</v>
      </c>
      <c r="K4" t="s">
        <v>59</v>
      </c>
      <c r="M4" t="s">
        <v>38</v>
      </c>
    </row>
    <row r="5" spans="1:13" x14ac:dyDescent="0.25">
      <c r="E5" t="s">
        <v>45</v>
      </c>
      <c r="G5" t="s">
        <v>76</v>
      </c>
      <c r="K5" t="s">
        <v>60</v>
      </c>
      <c r="M5" t="s">
        <v>39</v>
      </c>
    </row>
    <row r="6" spans="1:13" x14ac:dyDescent="0.25">
      <c r="E6" t="s">
        <v>46</v>
      </c>
      <c r="G6" t="s">
        <v>71</v>
      </c>
      <c r="K6" t="s">
        <v>61</v>
      </c>
      <c r="M6" t="s">
        <v>40</v>
      </c>
    </row>
    <row r="7" spans="1:13" x14ac:dyDescent="0.25">
      <c r="E7" t="s">
        <v>85</v>
      </c>
      <c r="K7" t="s">
        <v>62</v>
      </c>
      <c r="M7" t="s">
        <v>41</v>
      </c>
    </row>
    <row r="8" spans="1:13" x14ac:dyDescent="0.25">
      <c r="E8" t="s">
        <v>47</v>
      </c>
      <c r="K8" t="s">
        <v>63</v>
      </c>
      <c r="M8" t="s">
        <v>42</v>
      </c>
    </row>
    <row r="9" spans="1:13" x14ac:dyDescent="0.25">
      <c r="E9" t="s">
        <v>48</v>
      </c>
      <c r="K9" t="s">
        <v>64</v>
      </c>
    </row>
    <row r="10" spans="1:13" x14ac:dyDescent="0.25">
      <c r="E10" t="s">
        <v>49</v>
      </c>
      <c r="K10" t="s">
        <v>65</v>
      </c>
    </row>
    <row r="11" spans="1:13" x14ac:dyDescent="0.25">
      <c r="E11" t="s">
        <v>50</v>
      </c>
      <c r="K11" t="s">
        <v>66</v>
      </c>
    </row>
    <row r="12" spans="1:13" x14ac:dyDescent="0.25">
      <c r="E12" t="s">
        <v>51</v>
      </c>
      <c r="K12" t="s">
        <v>67</v>
      </c>
    </row>
    <row r="13" spans="1:13" x14ac:dyDescent="0.25">
      <c r="E13" t="s">
        <v>52</v>
      </c>
      <c r="K13" t="s">
        <v>68</v>
      </c>
    </row>
    <row r="14" spans="1:13" x14ac:dyDescent="0.25">
      <c r="E14" t="s">
        <v>53</v>
      </c>
      <c r="K14" t="s">
        <v>69</v>
      </c>
    </row>
    <row r="15" spans="1:13" x14ac:dyDescent="0.25">
      <c r="E15" t="s">
        <v>54</v>
      </c>
      <c r="K15" t="s">
        <v>70</v>
      </c>
    </row>
    <row r="16" spans="1:13" x14ac:dyDescent="0.25">
      <c r="K16" t="s">
        <v>71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2" workbookViewId="0">
      <selection activeCell="C53" sqref="C2:C80"/>
    </sheetView>
  </sheetViews>
  <sheetFormatPr defaultRowHeight="15" x14ac:dyDescent="0.25"/>
  <cols>
    <col min="1" max="1" width="19.42578125" customWidth="1"/>
    <col min="2" max="2" width="20" bestFit="1" customWidth="1"/>
    <col min="3" max="3" width="36.28515625" bestFit="1" customWidth="1"/>
  </cols>
  <sheetData>
    <row r="1" spans="1:3" x14ac:dyDescent="0.25">
      <c r="A1" t="s">
        <v>251</v>
      </c>
      <c r="B1" t="s">
        <v>252</v>
      </c>
      <c r="C1" t="s">
        <v>253</v>
      </c>
    </row>
    <row r="2" spans="1:3" x14ac:dyDescent="0.25">
      <c r="A2" t="s">
        <v>157</v>
      </c>
      <c r="B2" t="s">
        <v>158</v>
      </c>
      <c r="C2" t="str">
        <f>Eesti_KOV[[#This Row],[Maakond]]&amp;" - "&amp;Eesti_KOV[[#This Row],[Vald/Linn]]</f>
        <v>Harju maakond - Anija vald</v>
      </c>
    </row>
    <row r="3" spans="1:3" x14ac:dyDescent="0.25">
      <c r="A3" t="s">
        <v>157</v>
      </c>
      <c r="B3" t="s">
        <v>159</v>
      </c>
      <c r="C3" t="str">
        <f>Eesti_KOV[[#This Row],[Maakond]]&amp;" - "&amp;Eesti_KOV[[#This Row],[Vald/Linn]]</f>
        <v>Harju maakond - Harku vald</v>
      </c>
    </row>
    <row r="4" spans="1:3" x14ac:dyDescent="0.25">
      <c r="A4" t="s">
        <v>157</v>
      </c>
      <c r="B4" t="s">
        <v>160</v>
      </c>
      <c r="C4" t="str">
        <f>Eesti_KOV[[#This Row],[Maakond]]&amp;" - "&amp;Eesti_KOV[[#This Row],[Vald/Linn]]</f>
        <v>Harju maakond - Jõelähtme vald</v>
      </c>
    </row>
    <row r="5" spans="1:3" x14ac:dyDescent="0.25">
      <c r="A5" t="s">
        <v>157</v>
      </c>
      <c r="B5" t="s">
        <v>161</v>
      </c>
      <c r="C5" t="str">
        <f>Eesti_KOV[[#This Row],[Maakond]]&amp;" - "&amp;Eesti_KOV[[#This Row],[Vald/Linn]]</f>
        <v>Harju maakond - Keila linn</v>
      </c>
    </row>
    <row r="6" spans="1:3" x14ac:dyDescent="0.25">
      <c r="A6" t="s">
        <v>157</v>
      </c>
      <c r="B6" t="s">
        <v>162</v>
      </c>
      <c r="C6" t="str">
        <f>Eesti_KOV[[#This Row],[Maakond]]&amp;" - "&amp;Eesti_KOV[[#This Row],[Vald/Linn]]</f>
        <v>Harju maakond - Kiili vald</v>
      </c>
    </row>
    <row r="7" spans="1:3" x14ac:dyDescent="0.25">
      <c r="A7" t="s">
        <v>157</v>
      </c>
      <c r="B7" t="s">
        <v>163</v>
      </c>
      <c r="C7" t="str">
        <f>Eesti_KOV[[#This Row],[Maakond]]&amp;" - "&amp;Eesti_KOV[[#This Row],[Vald/Linn]]</f>
        <v>Harju maakond - Kose vald</v>
      </c>
    </row>
    <row r="8" spans="1:3" x14ac:dyDescent="0.25">
      <c r="A8" t="s">
        <v>157</v>
      </c>
      <c r="B8" t="s">
        <v>164</v>
      </c>
      <c r="C8" t="str">
        <f>Eesti_KOV[[#This Row],[Maakond]]&amp;" - "&amp;Eesti_KOV[[#This Row],[Vald/Linn]]</f>
        <v>Harju maakond - Kuusalu vald</v>
      </c>
    </row>
    <row r="9" spans="1:3" x14ac:dyDescent="0.25">
      <c r="A9" t="s">
        <v>157</v>
      </c>
      <c r="B9" t="s">
        <v>165</v>
      </c>
      <c r="C9" t="str">
        <f>Eesti_KOV[[#This Row],[Maakond]]&amp;" - "&amp;Eesti_KOV[[#This Row],[Vald/Linn]]</f>
        <v>Harju maakond - Loksa linn</v>
      </c>
    </row>
    <row r="10" spans="1:3" x14ac:dyDescent="0.25">
      <c r="A10" t="s">
        <v>157</v>
      </c>
      <c r="B10" t="s">
        <v>166</v>
      </c>
      <c r="C10" t="str">
        <f>Eesti_KOV[[#This Row],[Maakond]]&amp;" - "&amp;Eesti_KOV[[#This Row],[Vald/Linn]]</f>
        <v>Harju maakond - Lääne-Harju vald</v>
      </c>
    </row>
    <row r="11" spans="1:3" x14ac:dyDescent="0.25">
      <c r="A11" t="s">
        <v>157</v>
      </c>
      <c r="B11" t="s">
        <v>167</v>
      </c>
      <c r="C11" t="str">
        <f>Eesti_KOV[[#This Row],[Maakond]]&amp;" - "&amp;Eesti_KOV[[#This Row],[Vald/Linn]]</f>
        <v>Harju maakond - Maardu linn</v>
      </c>
    </row>
    <row r="12" spans="1:3" x14ac:dyDescent="0.25">
      <c r="A12" t="s">
        <v>157</v>
      </c>
      <c r="B12" t="s">
        <v>168</v>
      </c>
      <c r="C12" t="str">
        <f>Eesti_KOV[[#This Row],[Maakond]]&amp;" - "&amp;Eesti_KOV[[#This Row],[Vald/Linn]]</f>
        <v>Harju maakond - Raasiku vald</v>
      </c>
    </row>
    <row r="13" spans="1:3" x14ac:dyDescent="0.25">
      <c r="A13" t="s">
        <v>157</v>
      </c>
      <c r="B13" t="s">
        <v>169</v>
      </c>
      <c r="C13" t="str">
        <f>Eesti_KOV[[#This Row],[Maakond]]&amp;" - "&amp;Eesti_KOV[[#This Row],[Vald/Linn]]</f>
        <v>Harju maakond - Rae vald</v>
      </c>
    </row>
    <row r="14" spans="1:3" x14ac:dyDescent="0.25">
      <c r="A14" t="s">
        <v>157</v>
      </c>
      <c r="B14" t="s">
        <v>170</v>
      </c>
      <c r="C14" t="str">
        <f>Eesti_KOV[[#This Row],[Maakond]]&amp;" - "&amp;Eesti_KOV[[#This Row],[Vald/Linn]]</f>
        <v>Harju maakond - Saku vald</v>
      </c>
    </row>
    <row r="15" spans="1:3" x14ac:dyDescent="0.25">
      <c r="A15" t="s">
        <v>157</v>
      </c>
      <c r="B15" t="s">
        <v>171</v>
      </c>
      <c r="C15" t="str">
        <f>Eesti_KOV[[#This Row],[Maakond]]&amp;" - "&amp;Eesti_KOV[[#This Row],[Vald/Linn]]</f>
        <v>Harju maakond - Saue vald</v>
      </c>
    </row>
    <row r="16" spans="1:3" x14ac:dyDescent="0.25">
      <c r="A16" t="s">
        <v>157</v>
      </c>
      <c r="B16" t="s">
        <v>172</v>
      </c>
      <c r="C16" t="str">
        <f>Eesti_KOV[[#This Row],[Maakond]]&amp;" - "&amp;Eesti_KOV[[#This Row],[Vald/Linn]]</f>
        <v>Harju maakond - Tallinna linn</v>
      </c>
    </row>
    <row r="17" spans="1:3" x14ac:dyDescent="0.25">
      <c r="A17" t="s">
        <v>157</v>
      </c>
      <c r="B17" t="s">
        <v>173</v>
      </c>
      <c r="C17" t="str">
        <f>Eesti_KOV[[#This Row],[Maakond]]&amp;" - "&amp;Eesti_KOV[[#This Row],[Vald/Linn]]</f>
        <v>Harju maakond - Viimsi vald</v>
      </c>
    </row>
    <row r="18" spans="1:3" x14ac:dyDescent="0.25">
      <c r="A18" t="s">
        <v>174</v>
      </c>
      <c r="B18" t="s">
        <v>175</v>
      </c>
      <c r="C18" t="str">
        <f>Eesti_KOV[[#This Row],[Maakond]]&amp;" - "&amp;Eesti_KOV[[#This Row],[Vald/Linn]]</f>
        <v>Hiiu maakond - Hiiumaa vald</v>
      </c>
    </row>
    <row r="19" spans="1:3" x14ac:dyDescent="0.25">
      <c r="A19" t="s">
        <v>176</v>
      </c>
      <c r="B19" t="s">
        <v>177</v>
      </c>
      <c r="C19" t="str">
        <f>Eesti_KOV[[#This Row],[Maakond]]&amp;" - "&amp;Eesti_KOV[[#This Row],[Vald/Linn]]</f>
        <v>Ida-Viru maakond - Alutaguse vald</v>
      </c>
    </row>
    <row r="20" spans="1:3" x14ac:dyDescent="0.25">
      <c r="A20" t="s">
        <v>176</v>
      </c>
      <c r="B20" t="s">
        <v>178</v>
      </c>
      <c r="C20" t="str">
        <f>Eesti_KOV[[#This Row],[Maakond]]&amp;" - "&amp;Eesti_KOV[[#This Row],[Vald/Linn]]</f>
        <v>Ida-Viru maakond - Jõhvi vald</v>
      </c>
    </row>
    <row r="21" spans="1:3" x14ac:dyDescent="0.25">
      <c r="A21" t="s">
        <v>176</v>
      </c>
      <c r="B21" t="s">
        <v>179</v>
      </c>
      <c r="C21" t="str">
        <f>Eesti_KOV[[#This Row],[Maakond]]&amp;" - "&amp;Eesti_KOV[[#This Row],[Vald/Linn]]</f>
        <v>Ida-Viru maakond - Kohtla-Järve linn</v>
      </c>
    </row>
    <row r="22" spans="1:3" x14ac:dyDescent="0.25">
      <c r="A22" t="s">
        <v>176</v>
      </c>
      <c r="B22" t="s">
        <v>180</v>
      </c>
      <c r="C22" t="str">
        <f>Eesti_KOV[[#This Row],[Maakond]]&amp;" - "&amp;Eesti_KOV[[#This Row],[Vald/Linn]]</f>
        <v>Ida-Viru maakond - Lüganuse vald</v>
      </c>
    </row>
    <row r="23" spans="1:3" x14ac:dyDescent="0.25">
      <c r="A23" t="s">
        <v>176</v>
      </c>
      <c r="B23" t="s">
        <v>181</v>
      </c>
      <c r="C23" t="str">
        <f>Eesti_KOV[[#This Row],[Maakond]]&amp;" - "&amp;Eesti_KOV[[#This Row],[Vald/Linn]]</f>
        <v>Ida-Viru maakond - Narva linn</v>
      </c>
    </row>
    <row r="24" spans="1:3" x14ac:dyDescent="0.25">
      <c r="A24" t="s">
        <v>176</v>
      </c>
      <c r="B24" t="s">
        <v>182</v>
      </c>
      <c r="C24" t="str">
        <f>Eesti_KOV[[#This Row],[Maakond]]&amp;" - "&amp;Eesti_KOV[[#This Row],[Vald/Linn]]</f>
        <v>Ida-Viru maakond - Narva-Jõesuu linn</v>
      </c>
    </row>
    <row r="25" spans="1:3" x14ac:dyDescent="0.25">
      <c r="A25" t="s">
        <v>176</v>
      </c>
      <c r="B25" t="s">
        <v>183</v>
      </c>
      <c r="C25" t="str">
        <f>Eesti_KOV[[#This Row],[Maakond]]&amp;" - "&amp;Eesti_KOV[[#This Row],[Vald/Linn]]</f>
        <v>Ida-Viru maakond - Sillamäe linn</v>
      </c>
    </row>
    <row r="26" spans="1:3" x14ac:dyDescent="0.25">
      <c r="A26" t="s">
        <v>176</v>
      </c>
      <c r="B26" t="s">
        <v>184</v>
      </c>
      <c r="C26" t="str">
        <f>Eesti_KOV[[#This Row],[Maakond]]&amp;" - "&amp;Eesti_KOV[[#This Row],[Vald/Linn]]</f>
        <v>Ida-Viru maakond - Toila vald</v>
      </c>
    </row>
    <row r="27" spans="1:3" x14ac:dyDescent="0.25">
      <c r="A27" t="s">
        <v>185</v>
      </c>
      <c r="B27" t="s">
        <v>186</v>
      </c>
      <c r="C27" t="str">
        <f>Eesti_KOV[[#This Row],[Maakond]]&amp;" - "&amp;Eesti_KOV[[#This Row],[Vald/Linn]]</f>
        <v>Jõgeva maakond - Jõgeva vald</v>
      </c>
    </row>
    <row r="28" spans="1:3" x14ac:dyDescent="0.25">
      <c r="A28" t="s">
        <v>185</v>
      </c>
      <c r="B28" t="s">
        <v>187</v>
      </c>
      <c r="C28" t="str">
        <f>Eesti_KOV[[#This Row],[Maakond]]&amp;" - "&amp;Eesti_KOV[[#This Row],[Vald/Linn]]</f>
        <v>Jõgeva maakond - Mustvee vald</v>
      </c>
    </row>
    <row r="29" spans="1:3" x14ac:dyDescent="0.25">
      <c r="A29" t="s">
        <v>185</v>
      </c>
      <c r="B29" t="s">
        <v>188</v>
      </c>
      <c r="C29" t="str">
        <f>Eesti_KOV[[#This Row],[Maakond]]&amp;" - "&amp;Eesti_KOV[[#This Row],[Vald/Linn]]</f>
        <v>Jõgeva maakond - Põltsamaa vald</v>
      </c>
    </row>
    <row r="30" spans="1:3" x14ac:dyDescent="0.25">
      <c r="A30" t="s">
        <v>189</v>
      </c>
      <c r="B30" t="s">
        <v>190</v>
      </c>
      <c r="C30" t="str">
        <f>Eesti_KOV[[#This Row],[Maakond]]&amp;" - "&amp;Eesti_KOV[[#This Row],[Vald/Linn]]</f>
        <v>Järva maakond - Järva vald</v>
      </c>
    </row>
    <row r="31" spans="1:3" x14ac:dyDescent="0.25">
      <c r="A31" t="s">
        <v>189</v>
      </c>
      <c r="B31" t="s">
        <v>191</v>
      </c>
      <c r="C31" t="str">
        <f>Eesti_KOV[[#This Row],[Maakond]]&amp;" - "&amp;Eesti_KOV[[#This Row],[Vald/Linn]]</f>
        <v>Järva maakond - Paide linn</v>
      </c>
    </row>
    <row r="32" spans="1:3" x14ac:dyDescent="0.25">
      <c r="A32" t="s">
        <v>189</v>
      </c>
      <c r="B32" t="s">
        <v>192</v>
      </c>
      <c r="C32" t="str">
        <f>Eesti_KOV[[#This Row],[Maakond]]&amp;" - "&amp;Eesti_KOV[[#This Row],[Vald/Linn]]</f>
        <v>Järva maakond - Türi vald</v>
      </c>
    </row>
    <row r="33" spans="1:3" x14ac:dyDescent="0.25">
      <c r="A33" t="s">
        <v>193</v>
      </c>
      <c r="B33" t="s">
        <v>194</v>
      </c>
      <c r="C33" t="str">
        <f>Eesti_KOV[[#This Row],[Maakond]]&amp;" - "&amp;Eesti_KOV[[#This Row],[Vald/Linn]]</f>
        <v>Lääne maakond - Haapsalu linn</v>
      </c>
    </row>
    <row r="34" spans="1:3" x14ac:dyDescent="0.25">
      <c r="A34" t="s">
        <v>193</v>
      </c>
      <c r="B34" t="s">
        <v>195</v>
      </c>
      <c r="C34" t="str">
        <f>Eesti_KOV[[#This Row],[Maakond]]&amp;" - "&amp;Eesti_KOV[[#This Row],[Vald/Linn]]</f>
        <v>Lääne maakond - Lääne-Nigula vald</v>
      </c>
    </row>
    <row r="35" spans="1:3" x14ac:dyDescent="0.25">
      <c r="A35" t="s">
        <v>193</v>
      </c>
      <c r="B35" t="s">
        <v>196</v>
      </c>
      <c r="C35" t="str">
        <f>Eesti_KOV[[#This Row],[Maakond]]&amp;" - "&amp;Eesti_KOV[[#This Row],[Vald/Linn]]</f>
        <v>Lääne maakond - Vormsi vald</v>
      </c>
    </row>
    <row r="36" spans="1:3" x14ac:dyDescent="0.25">
      <c r="A36" t="s">
        <v>197</v>
      </c>
      <c r="B36" t="s">
        <v>198</v>
      </c>
      <c r="C36" t="str">
        <f>Eesti_KOV[[#This Row],[Maakond]]&amp;" - "&amp;Eesti_KOV[[#This Row],[Vald/Linn]]</f>
        <v>Lääne-Viru maakond - Haljala vald</v>
      </c>
    </row>
    <row r="37" spans="1:3" x14ac:dyDescent="0.25">
      <c r="A37" t="s">
        <v>197</v>
      </c>
      <c r="B37" t="s">
        <v>199</v>
      </c>
      <c r="C37" t="str">
        <f>Eesti_KOV[[#This Row],[Maakond]]&amp;" - "&amp;Eesti_KOV[[#This Row],[Vald/Linn]]</f>
        <v>Lääne-Viru maakond - Kadrina vald</v>
      </c>
    </row>
    <row r="38" spans="1:3" x14ac:dyDescent="0.25">
      <c r="A38" t="s">
        <v>197</v>
      </c>
      <c r="B38" t="s">
        <v>200</v>
      </c>
      <c r="C38" t="str">
        <f>Eesti_KOV[[#This Row],[Maakond]]&amp;" - "&amp;Eesti_KOV[[#This Row],[Vald/Linn]]</f>
        <v>Lääne-Viru maakond - Rakvere linn</v>
      </c>
    </row>
    <row r="39" spans="1:3" x14ac:dyDescent="0.25">
      <c r="A39" t="s">
        <v>197</v>
      </c>
      <c r="B39" t="s">
        <v>201</v>
      </c>
      <c r="C39" t="str">
        <f>Eesti_KOV[[#This Row],[Maakond]]&amp;" - "&amp;Eesti_KOV[[#This Row],[Vald/Linn]]</f>
        <v>Lääne-Viru maakond - Rakvere vald</v>
      </c>
    </row>
    <row r="40" spans="1:3" x14ac:dyDescent="0.25">
      <c r="A40" t="s">
        <v>197</v>
      </c>
      <c r="B40" t="s">
        <v>202</v>
      </c>
      <c r="C40" t="str">
        <f>Eesti_KOV[[#This Row],[Maakond]]&amp;" - "&amp;Eesti_KOV[[#This Row],[Vald/Linn]]</f>
        <v>Lääne-Viru maakond - Tapa vald</v>
      </c>
    </row>
    <row r="41" spans="1:3" x14ac:dyDescent="0.25">
      <c r="A41" t="s">
        <v>197</v>
      </c>
      <c r="B41" t="s">
        <v>203</v>
      </c>
      <c r="C41" t="str">
        <f>Eesti_KOV[[#This Row],[Maakond]]&amp;" - "&amp;Eesti_KOV[[#This Row],[Vald/Linn]]</f>
        <v>Lääne-Viru maakond - Vinni vald</v>
      </c>
    </row>
    <row r="42" spans="1:3" x14ac:dyDescent="0.25">
      <c r="A42" t="s">
        <v>197</v>
      </c>
      <c r="B42" t="s">
        <v>204</v>
      </c>
      <c r="C42" t="str">
        <f>Eesti_KOV[[#This Row],[Maakond]]&amp;" - "&amp;Eesti_KOV[[#This Row],[Vald/Linn]]</f>
        <v>Lääne-Viru maakond - Viru-Nigula vald</v>
      </c>
    </row>
    <row r="43" spans="1:3" x14ac:dyDescent="0.25">
      <c r="A43" t="s">
        <v>197</v>
      </c>
      <c r="B43" t="s">
        <v>205</v>
      </c>
      <c r="C43" t="str">
        <f>Eesti_KOV[[#This Row],[Maakond]]&amp;" - "&amp;Eesti_KOV[[#This Row],[Vald/Linn]]</f>
        <v>Lääne-Viru maakond - Väike-Maarja vald</v>
      </c>
    </row>
    <row r="44" spans="1:3" x14ac:dyDescent="0.25">
      <c r="A44" t="s">
        <v>206</v>
      </c>
      <c r="B44" t="s">
        <v>207</v>
      </c>
      <c r="C44" t="str">
        <f>Eesti_KOV[[#This Row],[Maakond]]&amp;" - "&amp;Eesti_KOV[[#This Row],[Vald/Linn]]</f>
        <v>Põlva maakond - Kanepi vald</v>
      </c>
    </row>
    <row r="45" spans="1:3" x14ac:dyDescent="0.25">
      <c r="A45" t="s">
        <v>206</v>
      </c>
      <c r="B45" t="s">
        <v>208</v>
      </c>
      <c r="C45" t="str">
        <f>Eesti_KOV[[#This Row],[Maakond]]&amp;" - "&amp;Eesti_KOV[[#This Row],[Vald/Linn]]</f>
        <v>Põlva maakond - Põlva vald</v>
      </c>
    </row>
    <row r="46" spans="1:3" x14ac:dyDescent="0.25">
      <c r="A46" t="s">
        <v>206</v>
      </c>
      <c r="B46" t="s">
        <v>209</v>
      </c>
      <c r="C46" t="str">
        <f>Eesti_KOV[[#This Row],[Maakond]]&amp;" - "&amp;Eesti_KOV[[#This Row],[Vald/Linn]]</f>
        <v>Põlva maakond - Räpina vald</v>
      </c>
    </row>
    <row r="47" spans="1:3" x14ac:dyDescent="0.25">
      <c r="A47" t="s">
        <v>210</v>
      </c>
      <c r="B47" t="s">
        <v>211</v>
      </c>
      <c r="C47" t="str">
        <f>Eesti_KOV[[#This Row],[Maakond]]&amp;" - "&amp;Eesti_KOV[[#This Row],[Vald/Linn]]</f>
        <v>Pärnu maakond - Häädemeeste vald</v>
      </c>
    </row>
    <row r="48" spans="1:3" x14ac:dyDescent="0.25">
      <c r="A48" t="s">
        <v>210</v>
      </c>
      <c r="B48" t="s">
        <v>212</v>
      </c>
      <c r="C48" t="str">
        <f>Eesti_KOV[[#This Row],[Maakond]]&amp;" - "&amp;Eesti_KOV[[#This Row],[Vald/Linn]]</f>
        <v>Pärnu maakond - Kihnu vald</v>
      </c>
    </row>
    <row r="49" spans="1:3" x14ac:dyDescent="0.25">
      <c r="A49" t="s">
        <v>210</v>
      </c>
      <c r="B49" t="s">
        <v>213</v>
      </c>
      <c r="C49" t="str">
        <f>Eesti_KOV[[#This Row],[Maakond]]&amp;" - "&amp;Eesti_KOV[[#This Row],[Vald/Linn]]</f>
        <v>Pärnu maakond - Lääneranna vald</v>
      </c>
    </row>
    <row r="50" spans="1:3" x14ac:dyDescent="0.25">
      <c r="A50" t="s">
        <v>210</v>
      </c>
      <c r="B50" t="s">
        <v>214</v>
      </c>
      <c r="C50" t="str">
        <f>Eesti_KOV[[#This Row],[Maakond]]&amp;" - "&amp;Eesti_KOV[[#This Row],[Vald/Linn]]</f>
        <v>Pärnu maakond - Põhja-Pärnumaa vald</v>
      </c>
    </row>
    <row r="51" spans="1:3" x14ac:dyDescent="0.25">
      <c r="A51" t="s">
        <v>210</v>
      </c>
      <c r="B51" t="s">
        <v>215</v>
      </c>
      <c r="C51" t="str">
        <f>Eesti_KOV[[#This Row],[Maakond]]&amp;" - "&amp;Eesti_KOV[[#This Row],[Vald/Linn]]</f>
        <v>Pärnu maakond - Pärnu linn</v>
      </c>
    </row>
    <row r="52" spans="1:3" x14ac:dyDescent="0.25">
      <c r="A52" t="s">
        <v>210</v>
      </c>
      <c r="B52" t="s">
        <v>216</v>
      </c>
      <c r="C52" t="str">
        <f>Eesti_KOV[[#This Row],[Maakond]]&amp;" - "&amp;Eesti_KOV[[#This Row],[Vald/Linn]]</f>
        <v>Pärnu maakond - Saarde vald</v>
      </c>
    </row>
    <row r="53" spans="1:3" x14ac:dyDescent="0.25">
      <c r="A53" t="s">
        <v>210</v>
      </c>
      <c r="B53" t="s">
        <v>217</v>
      </c>
      <c r="C53" t="str">
        <f>Eesti_KOV[[#This Row],[Maakond]]&amp;" - "&amp;Eesti_KOV[[#This Row],[Vald/Linn]]</f>
        <v>Pärnu maakond - Tori vald</v>
      </c>
    </row>
    <row r="54" spans="1:3" x14ac:dyDescent="0.25">
      <c r="A54" t="s">
        <v>218</v>
      </c>
      <c r="B54" t="s">
        <v>219</v>
      </c>
      <c r="C54" t="str">
        <f>Eesti_KOV[[#This Row],[Maakond]]&amp;" - "&amp;Eesti_KOV[[#This Row],[Vald/Linn]]</f>
        <v>Rapla maakond - Kehtna vald</v>
      </c>
    </row>
    <row r="55" spans="1:3" x14ac:dyDescent="0.25">
      <c r="A55" t="s">
        <v>218</v>
      </c>
      <c r="B55" t="s">
        <v>220</v>
      </c>
      <c r="C55" t="str">
        <f>Eesti_KOV[[#This Row],[Maakond]]&amp;" - "&amp;Eesti_KOV[[#This Row],[Vald/Linn]]</f>
        <v>Rapla maakond - Kohila vald</v>
      </c>
    </row>
    <row r="56" spans="1:3" x14ac:dyDescent="0.25">
      <c r="A56" t="s">
        <v>218</v>
      </c>
      <c r="B56" t="s">
        <v>221</v>
      </c>
      <c r="C56" t="str">
        <f>Eesti_KOV[[#This Row],[Maakond]]&amp;" - "&amp;Eesti_KOV[[#This Row],[Vald/Linn]]</f>
        <v>Rapla maakond - Märjamaa vald</v>
      </c>
    </row>
    <row r="57" spans="1:3" x14ac:dyDescent="0.25">
      <c r="A57" t="s">
        <v>218</v>
      </c>
      <c r="B57" t="s">
        <v>222</v>
      </c>
      <c r="C57" t="str">
        <f>Eesti_KOV[[#This Row],[Maakond]]&amp;" - "&amp;Eesti_KOV[[#This Row],[Vald/Linn]]</f>
        <v>Rapla maakond - Rapla vald</v>
      </c>
    </row>
    <row r="58" spans="1:3" x14ac:dyDescent="0.25">
      <c r="A58" t="s">
        <v>223</v>
      </c>
      <c r="B58" t="s">
        <v>224</v>
      </c>
      <c r="C58" t="str">
        <f>Eesti_KOV[[#This Row],[Maakond]]&amp;" - "&amp;Eesti_KOV[[#This Row],[Vald/Linn]]</f>
        <v>Saare maakond - Muhu vald</v>
      </c>
    </row>
    <row r="59" spans="1:3" x14ac:dyDescent="0.25">
      <c r="A59" t="s">
        <v>223</v>
      </c>
      <c r="B59" t="s">
        <v>225</v>
      </c>
      <c r="C59" t="str">
        <f>Eesti_KOV[[#This Row],[Maakond]]&amp;" - "&amp;Eesti_KOV[[#This Row],[Vald/Linn]]</f>
        <v>Saare maakond - Ruhnu vald</v>
      </c>
    </row>
    <row r="60" spans="1:3" x14ac:dyDescent="0.25">
      <c r="A60" t="s">
        <v>223</v>
      </c>
      <c r="B60" t="s">
        <v>226</v>
      </c>
      <c r="C60" t="str">
        <f>Eesti_KOV[[#This Row],[Maakond]]&amp;" - "&amp;Eesti_KOV[[#This Row],[Vald/Linn]]</f>
        <v>Saare maakond - Saaremaa vald</v>
      </c>
    </row>
    <row r="61" spans="1:3" x14ac:dyDescent="0.25">
      <c r="A61" t="s">
        <v>227</v>
      </c>
      <c r="B61" t="s">
        <v>228</v>
      </c>
      <c r="C61" t="str">
        <f>Eesti_KOV[[#This Row],[Maakond]]&amp;" - "&amp;Eesti_KOV[[#This Row],[Vald/Linn]]</f>
        <v>Tartu maakond - Elva vald</v>
      </c>
    </row>
    <row r="62" spans="1:3" x14ac:dyDescent="0.25">
      <c r="A62" t="s">
        <v>227</v>
      </c>
      <c r="B62" t="s">
        <v>229</v>
      </c>
      <c r="C62" t="str">
        <f>Eesti_KOV[[#This Row],[Maakond]]&amp;" - "&amp;Eesti_KOV[[#This Row],[Vald/Linn]]</f>
        <v>Tartu maakond - Kambja vald</v>
      </c>
    </row>
    <row r="63" spans="1:3" x14ac:dyDescent="0.25">
      <c r="A63" t="s">
        <v>227</v>
      </c>
      <c r="B63" t="s">
        <v>230</v>
      </c>
      <c r="C63" t="str">
        <f>Eesti_KOV[[#This Row],[Maakond]]&amp;" - "&amp;Eesti_KOV[[#This Row],[Vald/Linn]]</f>
        <v>Tartu maakond - Kastre vald</v>
      </c>
    </row>
    <row r="64" spans="1:3" x14ac:dyDescent="0.25">
      <c r="A64" t="s">
        <v>227</v>
      </c>
      <c r="B64" t="s">
        <v>231</v>
      </c>
      <c r="C64" t="str">
        <f>Eesti_KOV[[#This Row],[Maakond]]&amp;" - "&amp;Eesti_KOV[[#This Row],[Vald/Linn]]</f>
        <v>Tartu maakond - Luunja vald</v>
      </c>
    </row>
    <row r="65" spans="1:3" x14ac:dyDescent="0.25">
      <c r="A65" t="s">
        <v>227</v>
      </c>
      <c r="B65" t="s">
        <v>232</v>
      </c>
      <c r="C65" t="str">
        <f>Eesti_KOV[[#This Row],[Maakond]]&amp;" - "&amp;Eesti_KOV[[#This Row],[Vald/Linn]]</f>
        <v>Tartu maakond - Nõo vald</v>
      </c>
    </row>
    <row r="66" spans="1:3" x14ac:dyDescent="0.25">
      <c r="A66" t="s">
        <v>227</v>
      </c>
      <c r="B66" t="s">
        <v>233</v>
      </c>
      <c r="C66" t="str">
        <f>Eesti_KOV[[#This Row],[Maakond]]&amp;" - "&amp;Eesti_KOV[[#This Row],[Vald/Linn]]</f>
        <v>Tartu maakond - Peipsiääre vald</v>
      </c>
    </row>
    <row r="67" spans="1:3" x14ac:dyDescent="0.25">
      <c r="A67" t="s">
        <v>227</v>
      </c>
      <c r="B67" t="s">
        <v>234</v>
      </c>
      <c r="C67" t="str">
        <f>Eesti_KOV[[#This Row],[Maakond]]&amp;" - "&amp;Eesti_KOV[[#This Row],[Vald/Linn]]</f>
        <v>Tartu maakond - Tartu linn</v>
      </c>
    </row>
    <row r="68" spans="1:3" x14ac:dyDescent="0.25">
      <c r="A68" t="s">
        <v>227</v>
      </c>
      <c r="B68" t="s">
        <v>235</v>
      </c>
      <c r="C68" t="str">
        <f>Eesti_KOV[[#This Row],[Maakond]]&amp;" - "&amp;Eesti_KOV[[#This Row],[Vald/Linn]]</f>
        <v>Tartu maakond - Tartu vald</v>
      </c>
    </row>
    <row r="69" spans="1:3" x14ac:dyDescent="0.25">
      <c r="A69" t="s">
        <v>236</v>
      </c>
      <c r="B69" t="s">
        <v>237</v>
      </c>
      <c r="C69" t="str">
        <f>Eesti_KOV[[#This Row],[Maakond]]&amp;" - "&amp;Eesti_KOV[[#This Row],[Vald/Linn]]</f>
        <v>Valga maakond - Otepää vald</v>
      </c>
    </row>
    <row r="70" spans="1:3" x14ac:dyDescent="0.25">
      <c r="A70" t="s">
        <v>236</v>
      </c>
      <c r="B70" t="s">
        <v>238</v>
      </c>
      <c r="C70" t="str">
        <f>Eesti_KOV[[#This Row],[Maakond]]&amp;" - "&amp;Eesti_KOV[[#This Row],[Vald/Linn]]</f>
        <v>Valga maakond - Tõrva vald</v>
      </c>
    </row>
    <row r="71" spans="1:3" x14ac:dyDescent="0.25">
      <c r="A71" t="s">
        <v>236</v>
      </c>
      <c r="B71" t="s">
        <v>239</v>
      </c>
      <c r="C71" t="str">
        <f>Eesti_KOV[[#This Row],[Maakond]]&amp;" - "&amp;Eesti_KOV[[#This Row],[Vald/Linn]]</f>
        <v>Valga maakond - Valga vald</v>
      </c>
    </row>
    <row r="72" spans="1:3" x14ac:dyDescent="0.25">
      <c r="A72" t="s">
        <v>240</v>
      </c>
      <c r="B72" t="s">
        <v>241</v>
      </c>
      <c r="C72" t="str">
        <f>Eesti_KOV[[#This Row],[Maakond]]&amp;" - "&amp;Eesti_KOV[[#This Row],[Vald/Linn]]</f>
        <v>Viljandi maakond - Mulgi vald</v>
      </c>
    </row>
    <row r="73" spans="1:3" x14ac:dyDescent="0.25">
      <c r="A73" t="s">
        <v>240</v>
      </c>
      <c r="B73" t="s">
        <v>242</v>
      </c>
      <c r="C73" t="str">
        <f>Eesti_KOV[[#This Row],[Maakond]]&amp;" - "&amp;Eesti_KOV[[#This Row],[Vald/Linn]]</f>
        <v>Viljandi maakond - Põhja-Sakala vald</v>
      </c>
    </row>
    <row r="74" spans="1:3" x14ac:dyDescent="0.25">
      <c r="A74" t="s">
        <v>240</v>
      </c>
      <c r="B74" t="s">
        <v>243</v>
      </c>
      <c r="C74" t="str">
        <f>Eesti_KOV[[#This Row],[Maakond]]&amp;" - "&amp;Eesti_KOV[[#This Row],[Vald/Linn]]</f>
        <v>Viljandi maakond - Viljandi linn</v>
      </c>
    </row>
    <row r="75" spans="1:3" x14ac:dyDescent="0.25">
      <c r="A75" t="s">
        <v>240</v>
      </c>
      <c r="B75" t="s">
        <v>244</v>
      </c>
      <c r="C75" t="str">
        <f>Eesti_KOV[[#This Row],[Maakond]]&amp;" - "&amp;Eesti_KOV[[#This Row],[Vald/Linn]]</f>
        <v>Viljandi maakond - Viljandi vald</v>
      </c>
    </row>
    <row r="76" spans="1:3" x14ac:dyDescent="0.25">
      <c r="A76" t="s">
        <v>245</v>
      </c>
      <c r="B76" t="s">
        <v>246</v>
      </c>
      <c r="C76" t="str">
        <f>Eesti_KOV[[#This Row],[Maakond]]&amp;" - "&amp;Eesti_KOV[[#This Row],[Vald/Linn]]</f>
        <v>Võru maakond - Antsla vald</v>
      </c>
    </row>
    <row r="77" spans="1:3" x14ac:dyDescent="0.25">
      <c r="A77" t="s">
        <v>245</v>
      </c>
      <c r="B77" t="s">
        <v>247</v>
      </c>
      <c r="C77" t="str">
        <f>Eesti_KOV[[#This Row],[Maakond]]&amp;" - "&amp;Eesti_KOV[[#This Row],[Vald/Linn]]</f>
        <v>Võru maakond - Rõuge vald</v>
      </c>
    </row>
    <row r="78" spans="1:3" x14ac:dyDescent="0.25">
      <c r="A78" t="s">
        <v>245</v>
      </c>
      <c r="B78" t="s">
        <v>248</v>
      </c>
      <c r="C78" t="str">
        <f>Eesti_KOV[[#This Row],[Maakond]]&amp;" - "&amp;Eesti_KOV[[#This Row],[Vald/Linn]]</f>
        <v>Võru maakond - Setomaa vald</v>
      </c>
    </row>
    <row r="79" spans="1:3" x14ac:dyDescent="0.25">
      <c r="A79" t="s">
        <v>245</v>
      </c>
      <c r="B79" t="s">
        <v>249</v>
      </c>
      <c r="C79" t="str">
        <f>Eesti_KOV[[#This Row],[Maakond]]&amp;" - "&amp;Eesti_KOV[[#This Row],[Vald/Linn]]</f>
        <v>Võru maakond - Võru linn</v>
      </c>
    </row>
    <row r="80" spans="1:3" x14ac:dyDescent="0.25">
      <c r="A80" t="s">
        <v>245</v>
      </c>
      <c r="B80" t="s">
        <v>250</v>
      </c>
      <c r="C80" t="str">
        <f>Eesti_KOV[[#This Row],[Maakond]]&amp;" - "&amp;Eesti_KOV[[#This Row],[Vald/Linn]]</f>
        <v>Võru maakond - Võru vald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A7" sqref="A7"/>
    </sheetView>
  </sheetViews>
  <sheetFormatPr defaultRowHeight="15" x14ac:dyDescent="0.25"/>
  <cols>
    <col min="1" max="1" width="16.42578125" customWidth="1"/>
    <col min="2" max="2" width="15.28515625" customWidth="1"/>
    <col min="3" max="3" width="18.85546875" customWidth="1"/>
    <col min="4" max="4" width="17.7109375" customWidth="1"/>
    <col min="5" max="5" width="16.140625" customWidth="1"/>
    <col min="6" max="6" width="16.85546875" customWidth="1"/>
    <col min="7" max="7" width="21.28515625" customWidth="1"/>
    <col min="8" max="8" width="16.5703125" customWidth="1"/>
    <col min="9" max="9" width="16.85546875" customWidth="1"/>
    <col min="10" max="11" width="16.5703125" customWidth="1"/>
    <col min="12" max="12" width="16.28515625" customWidth="1"/>
    <col min="13" max="13" width="16.5703125" customWidth="1"/>
    <col min="14" max="14" width="18.5703125" customWidth="1"/>
    <col min="15" max="15" width="16" customWidth="1"/>
    <col min="19" max="19" width="21.5703125" customWidth="1"/>
    <col min="20" max="20" width="24.7109375" customWidth="1"/>
  </cols>
  <sheetData>
    <row r="1" spans="1:15" x14ac:dyDescent="0.25">
      <c r="A1" t="s">
        <v>157</v>
      </c>
      <c r="B1" t="s">
        <v>174</v>
      </c>
      <c r="C1" t="s">
        <v>176</v>
      </c>
      <c r="D1" t="s">
        <v>185</v>
      </c>
      <c r="E1" t="s">
        <v>189</v>
      </c>
      <c r="F1" t="s">
        <v>193</v>
      </c>
      <c r="G1" t="s">
        <v>197</v>
      </c>
      <c r="H1" t="s">
        <v>206</v>
      </c>
      <c r="I1" t="s">
        <v>210</v>
      </c>
      <c r="J1" t="s">
        <v>218</v>
      </c>
      <c r="K1" t="s">
        <v>223</v>
      </c>
      <c r="L1" t="s">
        <v>227</v>
      </c>
      <c r="M1" t="s">
        <v>236</v>
      </c>
      <c r="N1" t="s">
        <v>240</v>
      </c>
      <c r="O1" t="s">
        <v>245</v>
      </c>
    </row>
    <row r="2" spans="1:15" x14ac:dyDescent="0.25">
      <c r="A2" t="s">
        <v>158</v>
      </c>
      <c r="B2" t="s">
        <v>175</v>
      </c>
      <c r="C2" t="s">
        <v>177</v>
      </c>
      <c r="D2" t="s">
        <v>186</v>
      </c>
      <c r="E2" t="s">
        <v>190</v>
      </c>
      <c r="F2" t="s">
        <v>194</v>
      </c>
      <c r="G2" t="s">
        <v>198</v>
      </c>
      <c r="H2" t="s">
        <v>207</v>
      </c>
      <c r="I2" t="s">
        <v>211</v>
      </c>
      <c r="J2" t="s">
        <v>219</v>
      </c>
      <c r="K2" t="s">
        <v>224</v>
      </c>
      <c r="L2" t="s">
        <v>228</v>
      </c>
      <c r="M2" t="s">
        <v>237</v>
      </c>
      <c r="N2" t="s">
        <v>241</v>
      </c>
      <c r="O2" t="s">
        <v>246</v>
      </c>
    </row>
    <row r="3" spans="1:15" x14ac:dyDescent="0.25">
      <c r="A3" t="s">
        <v>159</v>
      </c>
      <c r="B3" t="s">
        <v>263</v>
      </c>
      <c r="C3" t="s">
        <v>178</v>
      </c>
      <c r="D3" t="s">
        <v>187</v>
      </c>
      <c r="E3" t="s">
        <v>191</v>
      </c>
      <c r="F3" t="s">
        <v>195</v>
      </c>
      <c r="G3" t="s">
        <v>199</v>
      </c>
      <c r="H3" t="s">
        <v>208</v>
      </c>
      <c r="I3" t="s">
        <v>212</v>
      </c>
      <c r="J3" t="s">
        <v>220</v>
      </c>
      <c r="K3" t="s">
        <v>225</v>
      </c>
      <c r="L3" t="s">
        <v>229</v>
      </c>
      <c r="M3" t="s">
        <v>238</v>
      </c>
      <c r="N3" t="s">
        <v>242</v>
      </c>
      <c r="O3" t="s">
        <v>247</v>
      </c>
    </row>
    <row r="4" spans="1:15" x14ac:dyDescent="0.25">
      <c r="A4" t="s">
        <v>160</v>
      </c>
      <c r="B4" t="s">
        <v>263</v>
      </c>
      <c r="C4" t="s">
        <v>179</v>
      </c>
      <c r="D4" t="s">
        <v>188</v>
      </c>
      <c r="E4" t="s">
        <v>192</v>
      </c>
      <c r="F4" t="s">
        <v>196</v>
      </c>
      <c r="G4" t="s">
        <v>200</v>
      </c>
      <c r="H4" t="s">
        <v>209</v>
      </c>
      <c r="I4" t="s">
        <v>213</v>
      </c>
      <c r="J4" t="s">
        <v>221</v>
      </c>
      <c r="K4" t="s">
        <v>226</v>
      </c>
      <c r="L4" t="s">
        <v>230</v>
      </c>
      <c r="M4" t="s">
        <v>239</v>
      </c>
      <c r="N4" t="s">
        <v>243</v>
      </c>
      <c r="O4" t="s">
        <v>248</v>
      </c>
    </row>
    <row r="5" spans="1:15" x14ac:dyDescent="0.25">
      <c r="A5" t="s">
        <v>161</v>
      </c>
      <c r="B5" t="s">
        <v>263</v>
      </c>
      <c r="C5" t="s">
        <v>180</v>
      </c>
      <c r="D5" t="s">
        <v>263</v>
      </c>
      <c r="E5" t="s">
        <v>263</v>
      </c>
      <c r="F5" t="s">
        <v>263</v>
      </c>
      <c r="G5" t="s">
        <v>201</v>
      </c>
      <c r="H5" t="s">
        <v>263</v>
      </c>
      <c r="I5" t="s">
        <v>214</v>
      </c>
      <c r="J5" t="s">
        <v>222</v>
      </c>
      <c r="K5" t="s">
        <v>263</v>
      </c>
      <c r="L5" t="s">
        <v>231</v>
      </c>
      <c r="M5" t="s">
        <v>263</v>
      </c>
      <c r="N5" t="s">
        <v>244</v>
      </c>
      <c r="O5" t="s">
        <v>249</v>
      </c>
    </row>
    <row r="6" spans="1:15" x14ac:dyDescent="0.25">
      <c r="A6" t="s">
        <v>162</v>
      </c>
      <c r="B6" t="s">
        <v>263</v>
      </c>
      <c r="C6" t="s">
        <v>181</v>
      </c>
      <c r="D6" t="s">
        <v>263</v>
      </c>
      <c r="E6" t="s">
        <v>263</v>
      </c>
      <c r="F6" t="s">
        <v>263</v>
      </c>
      <c r="G6" t="s">
        <v>202</v>
      </c>
      <c r="H6" t="s">
        <v>263</v>
      </c>
      <c r="I6" t="s">
        <v>215</v>
      </c>
      <c r="J6" t="s">
        <v>263</v>
      </c>
      <c r="K6" t="s">
        <v>263</v>
      </c>
      <c r="L6" t="s">
        <v>232</v>
      </c>
      <c r="M6" t="s">
        <v>263</v>
      </c>
      <c r="N6" t="s">
        <v>263</v>
      </c>
      <c r="O6" t="s">
        <v>250</v>
      </c>
    </row>
    <row r="7" spans="1:15" x14ac:dyDescent="0.25">
      <c r="A7" t="s">
        <v>163</v>
      </c>
      <c r="B7" t="s">
        <v>263</v>
      </c>
      <c r="C7" t="s">
        <v>182</v>
      </c>
      <c r="D7" t="s">
        <v>263</v>
      </c>
      <c r="E7" t="s">
        <v>263</v>
      </c>
      <c r="F7" t="s">
        <v>263</v>
      </c>
      <c r="G7" t="s">
        <v>203</v>
      </c>
      <c r="H7" t="s">
        <v>263</v>
      </c>
      <c r="I7" t="s">
        <v>216</v>
      </c>
      <c r="J7" t="s">
        <v>263</v>
      </c>
      <c r="K7" t="s">
        <v>263</v>
      </c>
      <c r="L7" t="s">
        <v>233</v>
      </c>
      <c r="M7" t="s">
        <v>263</v>
      </c>
      <c r="N7" t="s">
        <v>263</v>
      </c>
      <c r="O7" t="s">
        <v>263</v>
      </c>
    </row>
    <row r="8" spans="1:15" x14ac:dyDescent="0.25">
      <c r="A8" t="s">
        <v>164</v>
      </c>
      <c r="B8" t="s">
        <v>263</v>
      </c>
      <c r="C8" t="s">
        <v>183</v>
      </c>
      <c r="D8" t="s">
        <v>263</v>
      </c>
      <c r="E8" t="s">
        <v>263</v>
      </c>
      <c r="F8" t="s">
        <v>263</v>
      </c>
      <c r="G8" t="s">
        <v>204</v>
      </c>
      <c r="H8" t="s">
        <v>263</v>
      </c>
      <c r="I8" t="s">
        <v>217</v>
      </c>
      <c r="J8" t="s">
        <v>263</v>
      </c>
      <c r="K8" t="s">
        <v>263</v>
      </c>
      <c r="L8" t="s">
        <v>234</v>
      </c>
      <c r="M8" t="s">
        <v>263</v>
      </c>
      <c r="N8" t="s">
        <v>263</v>
      </c>
      <c r="O8" t="s">
        <v>263</v>
      </c>
    </row>
    <row r="9" spans="1:15" x14ac:dyDescent="0.25">
      <c r="A9" t="s">
        <v>165</v>
      </c>
      <c r="B9" t="s">
        <v>263</v>
      </c>
      <c r="C9" t="s">
        <v>184</v>
      </c>
      <c r="D9" t="s">
        <v>263</v>
      </c>
      <c r="E9" t="s">
        <v>263</v>
      </c>
      <c r="F9" t="s">
        <v>263</v>
      </c>
      <c r="G9" t="s">
        <v>205</v>
      </c>
      <c r="H9" t="s">
        <v>263</v>
      </c>
      <c r="I9" t="s">
        <v>263</v>
      </c>
      <c r="J9" t="s">
        <v>263</v>
      </c>
      <c r="K9" t="s">
        <v>263</v>
      </c>
      <c r="L9" t="s">
        <v>235</v>
      </c>
      <c r="M9" t="s">
        <v>263</v>
      </c>
      <c r="N9" t="s">
        <v>263</v>
      </c>
      <c r="O9" t="s">
        <v>263</v>
      </c>
    </row>
    <row r="10" spans="1:15" x14ac:dyDescent="0.25">
      <c r="A10" t="s">
        <v>166</v>
      </c>
      <c r="B10" t="s">
        <v>263</v>
      </c>
      <c r="C10" t="s">
        <v>263</v>
      </c>
      <c r="D10" t="s">
        <v>263</v>
      </c>
      <c r="E10" t="s">
        <v>263</v>
      </c>
      <c r="F10" t="s">
        <v>263</v>
      </c>
      <c r="G10" t="s">
        <v>263</v>
      </c>
      <c r="H10" t="s">
        <v>263</v>
      </c>
      <c r="I10" t="s">
        <v>263</v>
      </c>
      <c r="J10" t="s">
        <v>263</v>
      </c>
      <c r="K10" t="s">
        <v>263</v>
      </c>
      <c r="L10" t="s">
        <v>263</v>
      </c>
      <c r="M10" t="s">
        <v>263</v>
      </c>
      <c r="N10" t="s">
        <v>263</v>
      </c>
      <c r="O10" t="s">
        <v>263</v>
      </c>
    </row>
    <row r="11" spans="1:15" x14ac:dyDescent="0.25">
      <c r="A11" t="s">
        <v>167</v>
      </c>
      <c r="B11" t="s">
        <v>263</v>
      </c>
      <c r="C11" t="s">
        <v>263</v>
      </c>
      <c r="D11" t="s">
        <v>263</v>
      </c>
      <c r="E11" t="s">
        <v>263</v>
      </c>
      <c r="F11" t="s">
        <v>263</v>
      </c>
      <c r="G11" t="s">
        <v>263</v>
      </c>
      <c r="H11" t="s">
        <v>263</v>
      </c>
      <c r="I11" t="s">
        <v>263</v>
      </c>
      <c r="J11" t="s">
        <v>263</v>
      </c>
      <c r="K11" t="s">
        <v>263</v>
      </c>
      <c r="L11" t="s">
        <v>263</v>
      </c>
      <c r="M11" t="s">
        <v>263</v>
      </c>
      <c r="N11" t="s">
        <v>263</v>
      </c>
      <c r="O11" t="s">
        <v>263</v>
      </c>
    </row>
    <row r="12" spans="1:15" x14ac:dyDescent="0.25">
      <c r="A12" t="s">
        <v>168</v>
      </c>
      <c r="B12" t="s">
        <v>263</v>
      </c>
      <c r="C12" t="s">
        <v>263</v>
      </c>
      <c r="D12" t="s">
        <v>263</v>
      </c>
      <c r="E12" t="s">
        <v>263</v>
      </c>
      <c r="F12" t="s">
        <v>263</v>
      </c>
      <c r="G12" t="s">
        <v>263</v>
      </c>
      <c r="H12" t="s">
        <v>263</v>
      </c>
      <c r="I12" t="s">
        <v>263</v>
      </c>
      <c r="J12" t="s">
        <v>263</v>
      </c>
      <c r="K12" t="s">
        <v>263</v>
      </c>
      <c r="L12" t="s">
        <v>263</v>
      </c>
      <c r="M12" t="s">
        <v>263</v>
      </c>
      <c r="N12" t="s">
        <v>263</v>
      </c>
      <c r="O12" t="s">
        <v>263</v>
      </c>
    </row>
    <row r="13" spans="1:15" x14ac:dyDescent="0.25">
      <c r="A13" t="s">
        <v>169</v>
      </c>
      <c r="B13" t="s">
        <v>263</v>
      </c>
      <c r="C13" t="s">
        <v>263</v>
      </c>
      <c r="D13" t="s">
        <v>263</v>
      </c>
      <c r="E13" t="s">
        <v>263</v>
      </c>
      <c r="F13" t="s">
        <v>263</v>
      </c>
      <c r="G13" t="s">
        <v>263</v>
      </c>
      <c r="H13" t="s">
        <v>263</v>
      </c>
      <c r="I13" t="s">
        <v>263</v>
      </c>
      <c r="J13" t="s">
        <v>263</v>
      </c>
      <c r="K13" t="s">
        <v>263</v>
      </c>
      <c r="L13" t="s">
        <v>263</v>
      </c>
      <c r="M13" t="s">
        <v>263</v>
      </c>
      <c r="N13" t="s">
        <v>263</v>
      </c>
      <c r="O13" t="s">
        <v>263</v>
      </c>
    </row>
    <row r="14" spans="1:15" x14ac:dyDescent="0.25">
      <c r="A14" t="s">
        <v>170</v>
      </c>
      <c r="B14" t="s">
        <v>263</v>
      </c>
      <c r="C14" t="s">
        <v>263</v>
      </c>
      <c r="D14" t="s">
        <v>263</v>
      </c>
      <c r="E14" t="s">
        <v>263</v>
      </c>
      <c r="F14" t="s">
        <v>263</v>
      </c>
      <c r="G14" t="s">
        <v>263</v>
      </c>
      <c r="H14" t="s">
        <v>263</v>
      </c>
      <c r="I14" t="s">
        <v>263</v>
      </c>
      <c r="J14" t="s">
        <v>263</v>
      </c>
      <c r="K14" t="s">
        <v>263</v>
      </c>
      <c r="L14" t="s">
        <v>263</v>
      </c>
      <c r="M14" t="s">
        <v>263</v>
      </c>
      <c r="N14" t="s">
        <v>263</v>
      </c>
      <c r="O14" t="s">
        <v>263</v>
      </c>
    </row>
    <row r="15" spans="1:15" x14ac:dyDescent="0.25">
      <c r="A15" t="s">
        <v>171</v>
      </c>
      <c r="B15" t="s">
        <v>263</v>
      </c>
      <c r="C15" t="s">
        <v>263</v>
      </c>
      <c r="D15" t="s">
        <v>263</v>
      </c>
      <c r="E15" t="s">
        <v>263</v>
      </c>
      <c r="F15" t="s">
        <v>263</v>
      </c>
      <c r="G15" t="s">
        <v>263</v>
      </c>
      <c r="H15" t="s">
        <v>263</v>
      </c>
      <c r="I15" t="s">
        <v>263</v>
      </c>
      <c r="J15" t="s">
        <v>263</v>
      </c>
      <c r="K15" t="s">
        <v>263</v>
      </c>
      <c r="L15" t="s">
        <v>263</v>
      </c>
      <c r="M15" t="s">
        <v>263</v>
      </c>
      <c r="N15" t="s">
        <v>263</v>
      </c>
      <c r="O15" t="s">
        <v>263</v>
      </c>
    </row>
    <row r="16" spans="1:15" x14ac:dyDescent="0.25">
      <c r="A16" t="s">
        <v>172</v>
      </c>
      <c r="B16" t="s">
        <v>263</v>
      </c>
      <c r="C16" t="s">
        <v>263</v>
      </c>
      <c r="D16" t="s">
        <v>263</v>
      </c>
      <c r="E16" t="s">
        <v>263</v>
      </c>
      <c r="F16" t="s">
        <v>263</v>
      </c>
      <c r="G16" t="s">
        <v>263</v>
      </c>
      <c r="H16" t="s">
        <v>263</v>
      </c>
      <c r="I16" t="s">
        <v>263</v>
      </c>
      <c r="J16" t="s">
        <v>263</v>
      </c>
      <c r="K16" t="s">
        <v>263</v>
      </c>
      <c r="L16" t="s">
        <v>263</v>
      </c>
      <c r="M16" t="s">
        <v>263</v>
      </c>
      <c r="N16" t="s">
        <v>263</v>
      </c>
      <c r="O16" t="s">
        <v>263</v>
      </c>
    </row>
    <row r="17" spans="1:15" x14ac:dyDescent="0.25">
      <c r="A17" t="s">
        <v>173</v>
      </c>
      <c r="B17" t="s">
        <v>263</v>
      </c>
      <c r="C17" t="s">
        <v>263</v>
      </c>
      <c r="D17" t="s">
        <v>263</v>
      </c>
      <c r="E17" t="s">
        <v>263</v>
      </c>
      <c r="F17" t="s">
        <v>263</v>
      </c>
      <c r="G17" t="s">
        <v>263</v>
      </c>
      <c r="H17" t="s">
        <v>263</v>
      </c>
      <c r="I17" t="s">
        <v>263</v>
      </c>
      <c r="J17" t="s">
        <v>263</v>
      </c>
      <c r="K17" t="s">
        <v>263</v>
      </c>
      <c r="L17" t="s">
        <v>263</v>
      </c>
      <c r="M17" t="s">
        <v>263</v>
      </c>
      <c r="N17" t="s">
        <v>263</v>
      </c>
      <c r="O17" t="s">
        <v>263</v>
      </c>
    </row>
  </sheetData>
  <dataValidations count="2">
    <dataValidation type="list" allowBlank="1" showInputMessage="1" showErrorMessage="1" sqref="S2:S4">
      <formula1>$A$1:$O$1</formula1>
    </dataValidation>
    <dataValidation type="list" allowBlank="1" showInputMessage="1" showErrorMessage="1" sqref="T2:T4">
      <formula1>INDIRECT(SUBSTITUTE(SUBSTITUTE($S2," ","_"),"-","_"))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47.42578125" bestFit="1" customWidth="1"/>
    <col min="2" max="2" width="10.140625" bestFit="1" customWidth="1"/>
  </cols>
  <sheetData>
    <row r="1" spans="1:2" ht="15.75" thickBot="1" x14ac:dyDescent="0.3">
      <c r="A1" t="s">
        <v>147</v>
      </c>
    </row>
    <row r="2" spans="1:2" x14ac:dyDescent="0.25">
      <c r="A2" s="37" t="s">
        <v>139</v>
      </c>
      <c r="B2" s="38">
        <v>43888</v>
      </c>
    </row>
    <row r="3" spans="1:2" ht="15.75" thickBot="1" x14ac:dyDescent="0.3">
      <c r="A3" s="39" t="s">
        <v>142</v>
      </c>
      <c r="B3" s="40">
        <v>44196</v>
      </c>
    </row>
    <row r="4" spans="1:2" x14ac:dyDescent="0.25">
      <c r="A4" s="37" t="s">
        <v>140</v>
      </c>
      <c r="B4" s="38">
        <v>43888</v>
      </c>
    </row>
    <row r="5" spans="1:2" ht="15.75" thickBot="1" x14ac:dyDescent="0.3">
      <c r="A5" s="39" t="s">
        <v>143</v>
      </c>
      <c r="B5" s="40">
        <v>44196</v>
      </c>
    </row>
    <row r="6" spans="1:2" x14ac:dyDescent="0.25">
      <c r="A6" s="37" t="s">
        <v>141</v>
      </c>
      <c r="B6" s="38">
        <v>43888</v>
      </c>
    </row>
    <row r="7" spans="1:2" ht="15.75" thickBot="1" x14ac:dyDescent="0.3">
      <c r="A7" s="39" t="s">
        <v>144</v>
      </c>
      <c r="B7" s="40">
        <v>44196</v>
      </c>
    </row>
    <row r="8" spans="1:2" x14ac:dyDescent="0.25">
      <c r="A8" s="37" t="s">
        <v>137</v>
      </c>
      <c r="B8" s="41">
        <v>35</v>
      </c>
    </row>
    <row r="9" spans="1:2" ht="15.75" thickBot="1" x14ac:dyDescent="0.3">
      <c r="A9" s="39" t="s">
        <v>138</v>
      </c>
      <c r="B9" s="42">
        <v>42</v>
      </c>
    </row>
    <row r="10" spans="1:2" x14ac:dyDescent="0.25">
      <c r="A10" s="37" t="s">
        <v>145</v>
      </c>
      <c r="B10" s="38">
        <v>43888</v>
      </c>
    </row>
    <row r="11" spans="1:2" ht="15.75" thickBot="1" x14ac:dyDescent="0.3">
      <c r="A11" s="39" t="s">
        <v>146</v>
      </c>
      <c r="B11" s="40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47</vt:i4>
      </vt:variant>
    </vt:vector>
  </HeadingPairs>
  <TitlesOfParts>
    <vt:vector size="53" baseType="lpstr">
      <vt:lpstr>README</vt:lpstr>
      <vt:lpstr>Veerud + valikud</vt:lpstr>
      <vt:lpstr>Lists</vt:lpstr>
      <vt:lpstr>Eesti_KOV</vt:lpstr>
      <vt:lpstr>Eesti_KOV (2)</vt:lpstr>
      <vt:lpstr>Names</vt:lpstr>
      <vt:lpstr>Eesti_KOV_2_Maakond</vt:lpstr>
      <vt:lpstr>Eesti_KOV_Maakond_Vald_Linn</vt:lpstr>
      <vt:lpstr>Harju_maakond</vt:lpstr>
      <vt:lpstr>Hiiu_maakond</vt:lpstr>
      <vt:lpstr>Ida_Viru_maakond</vt:lpstr>
      <vt:lpstr>Jõgeva_maakond</vt:lpstr>
      <vt:lpstr>Järva_maakond</vt:lpstr>
      <vt:lpstr>Last_Update</vt:lpstr>
      <vt:lpstr>'Eesti_KOV (2)'!Lists_Elukutse</vt:lpstr>
      <vt:lpstr>Lists_Elukutse</vt:lpstr>
      <vt:lpstr>'Eesti_KOV (2)'!Lists_Kontakti_koht</vt:lpstr>
      <vt:lpstr>Lists_Kontakti_koht</vt:lpstr>
      <vt:lpstr>'Eesti_KOV (2)'!Lists_Kontakti_tüüp</vt:lpstr>
      <vt:lpstr>Lists_Kontakti_tüüp</vt:lpstr>
      <vt:lpstr>'Eesti_KOV (2)'!Lists_Peamised_sümptomid</vt:lpstr>
      <vt:lpstr>Lists_Peamised_sümptomid</vt:lpstr>
      <vt:lpstr>'Eesti_KOV (2)'!Lists_Riskipiirkonnas_viibimine</vt:lpstr>
      <vt:lpstr>Lists_Riskipiirkonnas_viibimine</vt:lpstr>
      <vt:lpstr>'Eesti_KOV (2)'!Lists_Sugu</vt:lpstr>
      <vt:lpstr>Lists_Sugu</vt:lpstr>
      <vt:lpstr>'Eesti_KOV (2)'!Lists_Tulemus</vt:lpstr>
      <vt:lpstr>Lists_Tulemus</vt:lpstr>
      <vt:lpstr>Lääne_maakond</vt:lpstr>
      <vt:lpstr>Lääne_Viru_maakond</vt:lpstr>
      <vt:lpstr>Maximum_Eestisse_saabumise_kpv</vt:lpstr>
      <vt:lpstr>Maximum_Esimeste_haigusnähtude_ilmumise_kuupäev</vt:lpstr>
      <vt:lpstr>Maximum_Jälgimise_kuupäev</vt:lpstr>
      <vt:lpstr>Maximum_Kontakti_viimane_kpv</vt:lpstr>
      <vt:lpstr>Maximum_Temperatuur</vt:lpstr>
      <vt:lpstr>Minimum_Eestisse_saabumise_kpv</vt:lpstr>
      <vt:lpstr>Minimum_Esimeste_haigusnähtude_ilmumise_kuupäev</vt:lpstr>
      <vt:lpstr>Minimum_Jälgimise_kuupäev</vt:lpstr>
      <vt:lpstr>Minimum_Kontakti_viimane_kpv</vt:lpstr>
      <vt:lpstr>Minimum_Temperatuur</vt:lpstr>
      <vt:lpstr>Põlva_maakond</vt:lpstr>
      <vt:lpstr>Pärnu_maakond</vt:lpstr>
      <vt:lpstr>Rapla_maakond</vt:lpstr>
      <vt:lpstr>Saare_maakond</vt:lpstr>
      <vt:lpstr>Tartu_maakond</vt:lpstr>
      <vt:lpstr>TrueBlank</vt:lpstr>
      <vt:lpstr>'Eesti_KOV (2)'!Username_Authors</vt:lpstr>
      <vt:lpstr>Username_Authors</vt:lpstr>
      <vt:lpstr>Valga_maakond</vt:lpstr>
      <vt:lpstr>'Eesti_KOV (2)'!When_Changes</vt:lpstr>
      <vt:lpstr>When_Changes</vt:lpstr>
      <vt:lpstr>Viljandi_maakond</vt:lpstr>
      <vt:lpstr>Võru_maakond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2020-03-15T07:18:46Z</dcterms:modified>
</cp:coreProperties>
</file>