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ansisRasanterRaser\Desktop\UNI\000_DA\git\knEBiD\data\"/>
    </mc:Choice>
  </mc:AlternateContent>
  <xr:revisionPtr revIDLastSave="0" documentId="13_ncr:1_{E4783BAF-F540-4687-AA26-47BDFDB25D00}" xr6:coauthVersionLast="47" xr6:coauthVersionMax="47" xr10:uidLastSave="{00000000-0000-0000-0000-000000000000}"/>
  <bookViews>
    <workbookView xWindow="-28920" yWindow="-120" windowWidth="29040" windowHeight="15990" xr2:uid="{83E8490C-9EEA-4599-9DF9-AE45D4C5AFEF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5" i="1" l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K30" i="1"/>
  <c r="M30" i="1"/>
  <c r="I30" i="1"/>
  <c r="M27" i="1"/>
  <c r="M28" i="1"/>
  <c r="M29" i="1"/>
  <c r="K27" i="1"/>
  <c r="K28" i="1"/>
  <c r="K29" i="1"/>
  <c r="I27" i="1"/>
  <c r="I28" i="1"/>
  <c r="I29" i="1"/>
  <c r="K26" i="1"/>
  <c r="M26" i="1"/>
  <c r="I26" i="1"/>
  <c r="K21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2" i="1"/>
  <c r="K23" i="1"/>
  <c r="K24" i="1"/>
  <c r="K25" i="1"/>
  <c r="M4" i="1"/>
  <c r="K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4" i="1"/>
</calcChain>
</file>

<file path=xl/sharedStrings.xml><?xml version="1.0" encoding="utf-8"?>
<sst xmlns="http://schemas.openxmlformats.org/spreadsheetml/2006/main" count="81" uniqueCount="24">
  <si>
    <t>Luftwärmepumpen</t>
  </si>
  <si>
    <t>5-18 kWth</t>
  </si>
  <si>
    <t>cop</t>
  </si>
  <si>
    <t>18-35kWh</t>
  </si>
  <si>
    <t>35-80kWh Qth</t>
  </si>
  <si>
    <t>COP</t>
  </si>
  <si>
    <t>-5 - &lt;7°C</t>
  </si>
  <si>
    <t>7-10°C</t>
  </si>
  <si>
    <t>&gt;10- 25°C</t>
  </si>
  <si>
    <t>R^2</t>
  </si>
  <si>
    <t>a</t>
  </si>
  <si>
    <t>b</t>
  </si>
  <si>
    <t>c</t>
  </si>
  <si>
    <t>e</t>
  </si>
  <si>
    <t>d</t>
  </si>
  <si>
    <t>f</t>
  </si>
  <si>
    <t>T_VL</t>
  </si>
  <si>
    <t>T_aussen</t>
  </si>
  <si>
    <t>COP 5-18</t>
  </si>
  <si>
    <t>𝐶𝑂𝑃𝐿𝑊𝑃 = ( 𝑎 + 𝑏 ∙ 𝑇𝑉𝐿 + 𝑐 ∙ 𝑇𝑄𝑢𝑒𝑙𝑙𝑒 + 𝑑 ∙ 𝑇𝑉𝐿 ∙ 𝑇𝑄𝑢𝑒𝑙𝑙𝑒 + 𝑒 ∙ 𝑇𝑉𝐿 ² + 𝑓 ∙ 𝑇𝑄𝑢𝑒𝑙𝑙𝑒 ^2 )</t>
  </si>
  <si>
    <t>35-80kW</t>
  </si>
  <si>
    <t>18-35kW</t>
  </si>
  <si>
    <t>mittelwert</t>
  </si>
  <si>
    <t>eigene Funktion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</si>
</sst>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Tabelle1!$O$3</c:f>
              <c:strCache>
                <c:ptCount val="1"/>
                <c:pt idx="0">
                  <c:v>mittelwert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Tabelle1!$H$4:$H$44</c:f>
              <c:numCache>
                <c:formatCode>General</c:formatCode>
                <c:ptCount val="41"/>
                <c:pt idx="0">
                  <c:v>-15</c:v>
                </c:pt>
                <c:pt idx="1">
                  <c:v>-14</c:v>
                </c:pt>
                <c:pt idx="2">
                  <c:v>-13</c:v>
                </c:pt>
                <c:pt idx="3">
                  <c:v>-12</c:v>
                </c:pt>
                <c:pt idx="4">
                  <c:v>-11</c:v>
                </c:pt>
                <c:pt idx="5">
                  <c:v>-10</c:v>
                </c:pt>
                <c:pt idx="6">
                  <c:v>-9</c:v>
                </c:pt>
                <c:pt idx="7">
                  <c:v>-8</c:v>
                </c:pt>
                <c:pt idx="8">
                  <c:v>-7</c:v>
                </c:pt>
                <c:pt idx="9">
                  <c:v>-6</c:v>
                </c:pt>
                <c:pt idx="10">
                  <c:v>-5</c:v>
                </c:pt>
                <c:pt idx="11">
                  <c:v>-4</c:v>
                </c:pt>
                <c:pt idx="12">
                  <c:v>-3</c:v>
                </c:pt>
                <c:pt idx="13">
                  <c:v>-2</c:v>
                </c:pt>
                <c:pt idx="14">
                  <c:v>-1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5</c:v>
                </c:pt>
                <c:pt idx="21">
                  <c:v>6</c:v>
                </c:pt>
                <c:pt idx="22">
                  <c:v>7</c:v>
                </c:pt>
                <c:pt idx="23">
                  <c:v>8</c:v>
                </c:pt>
                <c:pt idx="24">
                  <c:v>9</c:v>
                </c:pt>
                <c:pt idx="25">
                  <c:v>10</c:v>
                </c:pt>
                <c:pt idx="26">
                  <c:v>11</c:v>
                </c:pt>
                <c:pt idx="27">
                  <c:v>12</c:v>
                </c:pt>
                <c:pt idx="28">
                  <c:v>13</c:v>
                </c:pt>
                <c:pt idx="29">
                  <c:v>14</c:v>
                </c:pt>
                <c:pt idx="30">
                  <c:v>15</c:v>
                </c:pt>
                <c:pt idx="31">
                  <c:v>16</c:v>
                </c:pt>
                <c:pt idx="32">
                  <c:v>17</c:v>
                </c:pt>
                <c:pt idx="33">
                  <c:v>18</c:v>
                </c:pt>
                <c:pt idx="34">
                  <c:v>19</c:v>
                </c:pt>
                <c:pt idx="35">
                  <c:v>20</c:v>
                </c:pt>
                <c:pt idx="36">
                  <c:v>21</c:v>
                </c:pt>
                <c:pt idx="37">
                  <c:v>22</c:v>
                </c:pt>
                <c:pt idx="38">
                  <c:v>23</c:v>
                </c:pt>
                <c:pt idx="39">
                  <c:v>24</c:v>
                </c:pt>
                <c:pt idx="40">
                  <c:v>25</c:v>
                </c:pt>
              </c:numCache>
            </c:numRef>
          </c:cat>
          <c:val>
            <c:numRef>
              <c:f>Tabelle1!$O$4:$O$44</c:f>
              <c:numCache>
                <c:formatCode>General</c:formatCode>
                <c:ptCount val="41"/>
                <c:pt idx="0">
                  <c:v>2.2365400000000002</c:v>
                </c:pt>
                <c:pt idx="1">
                  <c:v>2.29027</c:v>
                </c:pt>
                <c:pt idx="2">
                  <c:v>2.3449933333333335</c:v>
                </c:pt>
                <c:pt idx="3">
                  <c:v>2.4007100000000001</c:v>
                </c:pt>
                <c:pt idx="4">
                  <c:v>2.4574200000000004</c:v>
                </c:pt>
                <c:pt idx="5">
                  <c:v>2.5151233333333334</c:v>
                </c:pt>
                <c:pt idx="6">
                  <c:v>2.57382</c:v>
                </c:pt>
                <c:pt idx="7">
                  <c:v>2.6335100000000002</c:v>
                </c:pt>
                <c:pt idx="8">
                  <c:v>2.6941933333333332</c:v>
                </c:pt>
                <c:pt idx="9">
                  <c:v>2.7558700000000003</c:v>
                </c:pt>
                <c:pt idx="10">
                  <c:v>2.8185400000000005</c:v>
                </c:pt>
                <c:pt idx="11">
                  <c:v>2.8822033333333335</c:v>
                </c:pt>
                <c:pt idx="12">
                  <c:v>2.9468599999999996</c:v>
                </c:pt>
                <c:pt idx="13">
                  <c:v>3.0125100000000002</c:v>
                </c:pt>
                <c:pt idx="14">
                  <c:v>3.0791533333333336</c:v>
                </c:pt>
                <c:pt idx="15">
                  <c:v>3.1467900000000006</c:v>
                </c:pt>
                <c:pt idx="16">
                  <c:v>3.2154199999999999</c:v>
                </c:pt>
                <c:pt idx="17">
                  <c:v>3.2850433333333329</c:v>
                </c:pt>
                <c:pt idx="18">
                  <c:v>3.3556600000000003</c:v>
                </c:pt>
                <c:pt idx="19">
                  <c:v>3.42727</c:v>
                </c:pt>
                <c:pt idx="20">
                  <c:v>3.4998733333333334</c:v>
                </c:pt>
                <c:pt idx="21">
                  <c:v>3.5734700000000004</c:v>
                </c:pt>
                <c:pt idx="22">
                  <c:v>3.6917299999999997</c:v>
                </c:pt>
                <c:pt idx="23">
                  <c:v>3.770283333333333</c:v>
                </c:pt>
                <c:pt idx="24">
                  <c:v>3.8488366666666667</c:v>
                </c:pt>
                <c:pt idx="25">
                  <c:v>3.9273900000000004</c:v>
                </c:pt>
                <c:pt idx="26">
                  <c:v>4.0331600000000014</c:v>
                </c:pt>
                <c:pt idx="27">
                  <c:v>4.1034266666666674</c:v>
                </c:pt>
                <c:pt idx="28">
                  <c:v>4.1725000000000003</c:v>
                </c:pt>
                <c:pt idx="29">
                  <c:v>4.2403800000000009</c:v>
                </c:pt>
                <c:pt idx="30">
                  <c:v>4.3070666666666675</c:v>
                </c:pt>
                <c:pt idx="31">
                  <c:v>4.37256</c:v>
                </c:pt>
                <c:pt idx="32">
                  <c:v>4.4368600000000002</c:v>
                </c:pt>
                <c:pt idx="33">
                  <c:v>4.4999666666666664</c:v>
                </c:pt>
                <c:pt idx="34">
                  <c:v>4.5618800000000013</c:v>
                </c:pt>
                <c:pt idx="35">
                  <c:v>4.6226000000000003</c:v>
                </c:pt>
                <c:pt idx="36">
                  <c:v>4.6821266666666661</c:v>
                </c:pt>
                <c:pt idx="37">
                  <c:v>4.7404600000000006</c:v>
                </c:pt>
                <c:pt idx="38">
                  <c:v>4.7976000000000001</c:v>
                </c:pt>
                <c:pt idx="39">
                  <c:v>4.8535466666666673</c:v>
                </c:pt>
                <c:pt idx="40">
                  <c:v>4.9083000000000006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34-4ACF-BABA-08CC915CC0FB}"/>
            </c:ext>
          </c:extLst>
        </c:ser>
        <c:ser>
          <c:idx val="1"/>
          <c:order val="1"/>
          <c:tx>
            <c:strRef>
              <c:f>Tabelle1!$Q$3</c:f>
              <c:strCache>
                <c:ptCount val="1"/>
                <c:pt idx="0">
                  <c:v>eigene Funktion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Tabelle1!$Q$4:$Q$44</c:f>
              <c:numCache>
                <c:formatCode>General</c:formatCode>
                <c:ptCount val="41"/>
                <c:pt idx="0">
                  <c:v>2</c:v>
                </c:pt>
                <c:pt idx="1">
                  <c:v>2.0750000000000002</c:v>
                </c:pt>
                <c:pt idx="2">
                  <c:v>2.15</c:v>
                </c:pt>
                <c:pt idx="3">
                  <c:v>2.2250000000000001</c:v>
                </c:pt>
                <c:pt idx="4">
                  <c:v>2.2999999999999998</c:v>
                </c:pt>
                <c:pt idx="5">
                  <c:v>2.375</c:v>
                </c:pt>
                <c:pt idx="6">
                  <c:v>2.4500000000000002</c:v>
                </c:pt>
                <c:pt idx="7">
                  <c:v>2.5249999999999999</c:v>
                </c:pt>
                <c:pt idx="8">
                  <c:v>2.6</c:v>
                </c:pt>
                <c:pt idx="9">
                  <c:v>2.6749999999999998</c:v>
                </c:pt>
                <c:pt idx="10">
                  <c:v>2.75</c:v>
                </c:pt>
                <c:pt idx="11">
                  <c:v>2.8250000000000002</c:v>
                </c:pt>
                <c:pt idx="12">
                  <c:v>2.9</c:v>
                </c:pt>
                <c:pt idx="13">
                  <c:v>2.9750000000000001</c:v>
                </c:pt>
                <c:pt idx="14">
                  <c:v>3.05</c:v>
                </c:pt>
                <c:pt idx="15">
                  <c:v>3.125</c:v>
                </c:pt>
                <c:pt idx="16">
                  <c:v>3.2</c:v>
                </c:pt>
                <c:pt idx="17">
                  <c:v>3.2749999999999999</c:v>
                </c:pt>
                <c:pt idx="18">
                  <c:v>3.3499999999999996</c:v>
                </c:pt>
                <c:pt idx="19">
                  <c:v>3.4249999999999998</c:v>
                </c:pt>
                <c:pt idx="20">
                  <c:v>3.5</c:v>
                </c:pt>
                <c:pt idx="21">
                  <c:v>3.5750000000000002</c:v>
                </c:pt>
                <c:pt idx="22">
                  <c:v>3.65</c:v>
                </c:pt>
                <c:pt idx="23">
                  <c:v>3.7249999999999996</c:v>
                </c:pt>
                <c:pt idx="24">
                  <c:v>3.8</c:v>
                </c:pt>
                <c:pt idx="25">
                  <c:v>3.875</c:v>
                </c:pt>
                <c:pt idx="26">
                  <c:v>3.95</c:v>
                </c:pt>
                <c:pt idx="27">
                  <c:v>4.0250000000000004</c:v>
                </c:pt>
                <c:pt idx="28">
                  <c:v>4.0999999999999996</c:v>
                </c:pt>
                <c:pt idx="29">
                  <c:v>4.1749999999999998</c:v>
                </c:pt>
                <c:pt idx="30">
                  <c:v>4.25</c:v>
                </c:pt>
                <c:pt idx="31">
                  <c:v>4.3249999999999993</c:v>
                </c:pt>
                <c:pt idx="32">
                  <c:v>4.4000000000000004</c:v>
                </c:pt>
                <c:pt idx="33">
                  <c:v>4.4749999999999996</c:v>
                </c:pt>
                <c:pt idx="34">
                  <c:v>4.55</c:v>
                </c:pt>
                <c:pt idx="35">
                  <c:v>4.625</c:v>
                </c:pt>
                <c:pt idx="36">
                  <c:v>4.6999999999999993</c:v>
                </c:pt>
                <c:pt idx="37">
                  <c:v>4.7750000000000004</c:v>
                </c:pt>
                <c:pt idx="38">
                  <c:v>4.8499999999999996</c:v>
                </c:pt>
                <c:pt idx="39">
                  <c:v>4.9249999999999998</c:v>
                </c:pt>
                <c:pt idx="4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734-4ACF-BABA-08CC915CC0FB}"/>
            </c:ext>
          </c:extLst>
        </c:ser>
        <c:ser>
          <c:idx val="2"/>
          <c:order val="2"/>
          <c:tx>
            <c:strRef>
              <c:f>Tabelle1!$I$3</c:f>
              <c:strCache>
                <c:ptCount val="1"/>
                <c:pt idx="0">
                  <c:v>COP 5-18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Tabelle1!$I$4:$I$44</c:f>
              <c:numCache>
                <c:formatCode>General</c:formatCode>
                <c:ptCount val="41"/>
                <c:pt idx="0">
                  <c:v>2.2249000000000003</c:v>
                </c:pt>
                <c:pt idx="1">
                  <c:v>2.2758799999999999</c:v>
                </c:pt>
                <c:pt idx="2">
                  <c:v>2.3284600000000002</c:v>
                </c:pt>
                <c:pt idx="3">
                  <c:v>2.3826399999999999</c:v>
                </c:pt>
                <c:pt idx="4">
                  <c:v>2.4384199999999998</c:v>
                </c:pt>
                <c:pt idx="5">
                  <c:v>2.4958</c:v>
                </c:pt>
                <c:pt idx="6">
                  <c:v>2.5547800000000001</c:v>
                </c:pt>
                <c:pt idx="7">
                  <c:v>2.6153600000000004</c:v>
                </c:pt>
                <c:pt idx="8">
                  <c:v>2.6775399999999996</c:v>
                </c:pt>
                <c:pt idx="9">
                  <c:v>2.7413199999999995</c:v>
                </c:pt>
                <c:pt idx="10">
                  <c:v>2.8067000000000002</c:v>
                </c:pt>
                <c:pt idx="11">
                  <c:v>2.8736799999999998</c:v>
                </c:pt>
                <c:pt idx="12">
                  <c:v>2.9422600000000001</c:v>
                </c:pt>
                <c:pt idx="13">
                  <c:v>3.0124400000000002</c:v>
                </c:pt>
                <c:pt idx="14">
                  <c:v>3.0842199999999997</c:v>
                </c:pt>
                <c:pt idx="15">
                  <c:v>3.1576</c:v>
                </c:pt>
                <c:pt idx="16">
                  <c:v>3.23258</c:v>
                </c:pt>
                <c:pt idx="17">
                  <c:v>3.3091599999999999</c:v>
                </c:pt>
                <c:pt idx="18">
                  <c:v>3.38734</c:v>
                </c:pt>
                <c:pt idx="19">
                  <c:v>3.46712</c:v>
                </c:pt>
                <c:pt idx="20">
                  <c:v>3.5484999999999998</c:v>
                </c:pt>
                <c:pt idx="21">
                  <c:v>3.6314800000000003</c:v>
                </c:pt>
                <c:pt idx="22">
                  <c:v>3.7774100000000002</c:v>
                </c:pt>
                <c:pt idx="23">
                  <c:v>3.85582</c:v>
                </c:pt>
                <c:pt idx="24">
                  <c:v>3.9342300000000003</c:v>
                </c:pt>
                <c:pt idx="25">
                  <c:v>4.0126400000000002</c:v>
                </c:pt>
                <c:pt idx="26">
                  <c:v>4.1365600000000011</c:v>
                </c:pt>
                <c:pt idx="27">
                  <c:v>4.2232900000000004</c:v>
                </c:pt>
                <c:pt idx="28">
                  <c:v>4.3059000000000003</c:v>
                </c:pt>
                <c:pt idx="29">
                  <c:v>4.3843900000000007</c:v>
                </c:pt>
                <c:pt idx="30">
                  <c:v>4.4587600000000007</c:v>
                </c:pt>
                <c:pt idx="31">
                  <c:v>4.5290100000000004</c:v>
                </c:pt>
                <c:pt idx="32">
                  <c:v>4.5951399999999998</c:v>
                </c:pt>
                <c:pt idx="33">
                  <c:v>4.6571499999999997</c:v>
                </c:pt>
                <c:pt idx="34">
                  <c:v>4.7150400000000001</c:v>
                </c:pt>
                <c:pt idx="35">
                  <c:v>4.7688100000000002</c:v>
                </c:pt>
                <c:pt idx="36">
                  <c:v>4.81846</c:v>
                </c:pt>
                <c:pt idx="37">
                  <c:v>4.8639900000000003</c:v>
                </c:pt>
                <c:pt idx="38">
                  <c:v>4.9054000000000002</c:v>
                </c:pt>
                <c:pt idx="39">
                  <c:v>4.9426900000000007</c:v>
                </c:pt>
                <c:pt idx="40">
                  <c:v>4.9758600000000008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734-4ACF-BABA-08CC915CC0FB}"/>
            </c:ext>
          </c:extLst>
        </c:ser>
        <c:ser>
          <c:idx val="3"/>
          <c:order val="3"/>
          <c:tx>
            <c:strRef>
              <c:f>Tabelle1!$K$3</c:f>
              <c:strCache>
                <c:ptCount val="1"/>
                <c:pt idx="0">
                  <c:v>18-35kW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Tabelle1!$K$4:$K$44</c:f>
              <c:numCache>
                <c:formatCode>General</c:formatCode>
                <c:ptCount val="41"/>
                <c:pt idx="0">
                  <c:v>2.2925900000000006</c:v>
                </c:pt>
                <c:pt idx="1">
                  <c:v>2.3491000000000004</c:v>
                </c:pt>
                <c:pt idx="2">
                  <c:v>2.4056100000000002</c:v>
                </c:pt>
                <c:pt idx="3">
                  <c:v>2.4621200000000005</c:v>
                </c:pt>
                <c:pt idx="4">
                  <c:v>2.5186300000000004</c:v>
                </c:pt>
                <c:pt idx="5">
                  <c:v>2.5751400000000002</c:v>
                </c:pt>
                <c:pt idx="6">
                  <c:v>2.6316500000000005</c:v>
                </c:pt>
                <c:pt idx="7">
                  <c:v>2.6881600000000003</c:v>
                </c:pt>
                <c:pt idx="8">
                  <c:v>2.7446700000000002</c:v>
                </c:pt>
                <c:pt idx="9">
                  <c:v>2.8011800000000004</c:v>
                </c:pt>
                <c:pt idx="10">
                  <c:v>2.8576900000000003</c:v>
                </c:pt>
                <c:pt idx="11">
                  <c:v>2.9142000000000006</c:v>
                </c:pt>
                <c:pt idx="12">
                  <c:v>2.9707100000000004</c:v>
                </c:pt>
                <c:pt idx="13">
                  <c:v>3.0272200000000002</c:v>
                </c:pt>
                <c:pt idx="14">
                  <c:v>3.0837300000000005</c:v>
                </c:pt>
                <c:pt idx="15">
                  <c:v>3.1402400000000004</c:v>
                </c:pt>
                <c:pt idx="16">
                  <c:v>3.1967500000000002</c:v>
                </c:pt>
                <c:pt idx="17">
                  <c:v>3.2532600000000005</c:v>
                </c:pt>
                <c:pt idx="18">
                  <c:v>3.3097700000000003</c:v>
                </c:pt>
                <c:pt idx="19">
                  <c:v>3.3662800000000002</c:v>
                </c:pt>
                <c:pt idx="20">
                  <c:v>3.4227900000000004</c:v>
                </c:pt>
                <c:pt idx="21">
                  <c:v>3.4793000000000003</c:v>
                </c:pt>
                <c:pt idx="22">
                  <c:v>3.5972899999999992</c:v>
                </c:pt>
                <c:pt idx="23">
                  <c:v>3.665989999999999</c:v>
                </c:pt>
                <c:pt idx="24">
                  <c:v>3.7346899999999992</c:v>
                </c:pt>
                <c:pt idx="25">
                  <c:v>3.8033899999999989</c:v>
                </c:pt>
                <c:pt idx="26">
                  <c:v>3.9612799999999999</c:v>
                </c:pt>
                <c:pt idx="27">
                  <c:v>4.0225700000000009</c:v>
                </c:pt>
                <c:pt idx="28">
                  <c:v>4.0838600000000005</c:v>
                </c:pt>
                <c:pt idx="29">
                  <c:v>4.1451500000000001</c:v>
                </c:pt>
                <c:pt idx="30">
                  <c:v>4.2064400000000006</c:v>
                </c:pt>
                <c:pt idx="31">
                  <c:v>4.2677300000000002</c:v>
                </c:pt>
                <c:pt idx="32">
                  <c:v>4.3290200000000008</c:v>
                </c:pt>
                <c:pt idx="33">
                  <c:v>4.3903100000000004</c:v>
                </c:pt>
                <c:pt idx="34">
                  <c:v>4.4516000000000009</c:v>
                </c:pt>
                <c:pt idx="35">
                  <c:v>4.5128900000000005</c:v>
                </c:pt>
                <c:pt idx="36">
                  <c:v>4.5741800000000001</c:v>
                </c:pt>
                <c:pt idx="37">
                  <c:v>4.6354700000000006</c:v>
                </c:pt>
                <c:pt idx="38">
                  <c:v>4.6967600000000003</c:v>
                </c:pt>
                <c:pt idx="39">
                  <c:v>4.7580500000000008</c:v>
                </c:pt>
                <c:pt idx="40">
                  <c:v>4.8193400000000004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734-4ACF-BABA-08CC915CC0FB}"/>
            </c:ext>
          </c:extLst>
        </c:ser>
        <c:ser>
          <c:idx val="4"/>
          <c:order val="4"/>
          <c:tx>
            <c:strRef>
              <c:f>Tabelle1!$M$3</c:f>
              <c:strCache>
                <c:ptCount val="1"/>
                <c:pt idx="0">
                  <c:v>35-80kW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Tabelle1!$M$4:$M$44</c:f>
              <c:numCache>
                <c:formatCode>General</c:formatCode>
                <c:ptCount val="41"/>
                <c:pt idx="0">
                  <c:v>2.1921300000000001</c:v>
                </c:pt>
                <c:pt idx="1">
                  <c:v>2.2458299999999998</c:v>
                </c:pt>
                <c:pt idx="2">
                  <c:v>2.30091</c:v>
                </c:pt>
                <c:pt idx="3">
                  <c:v>2.3573699999999995</c:v>
                </c:pt>
                <c:pt idx="4">
                  <c:v>2.4152099999999996</c:v>
                </c:pt>
                <c:pt idx="5">
                  <c:v>2.4744299999999999</c:v>
                </c:pt>
                <c:pt idx="6">
                  <c:v>2.5350299999999999</c:v>
                </c:pt>
                <c:pt idx="7">
                  <c:v>2.59701</c:v>
                </c:pt>
                <c:pt idx="8">
                  <c:v>2.6603699999999995</c:v>
                </c:pt>
                <c:pt idx="9">
                  <c:v>2.7251099999999999</c:v>
                </c:pt>
                <c:pt idx="10">
                  <c:v>2.7912300000000001</c:v>
                </c:pt>
                <c:pt idx="11">
                  <c:v>2.85873</c:v>
                </c:pt>
                <c:pt idx="12">
                  <c:v>2.9276099999999996</c:v>
                </c:pt>
                <c:pt idx="13">
                  <c:v>2.9978699999999998</c:v>
                </c:pt>
                <c:pt idx="14">
                  <c:v>3.0695100000000002</c:v>
                </c:pt>
                <c:pt idx="15">
                  <c:v>3.1425299999999998</c:v>
                </c:pt>
                <c:pt idx="16">
                  <c:v>3.2169299999999996</c:v>
                </c:pt>
                <c:pt idx="17">
                  <c:v>3.2927099999999996</c:v>
                </c:pt>
                <c:pt idx="18">
                  <c:v>3.3698699999999997</c:v>
                </c:pt>
                <c:pt idx="19">
                  <c:v>3.4484099999999995</c:v>
                </c:pt>
                <c:pt idx="20">
                  <c:v>3.52833</c:v>
                </c:pt>
                <c:pt idx="21">
                  <c:v>3.6096300000000001</c:v>
                </c:pt>
                <c:pt idx="22">
                  <c:v>3.7004899999999998</c:v>
                </c:pt>
                <c:pt idx="23">
                  <c:v>3.78904</c:v>
                </c:pt>
                <c:pt idx="24">
                  <c:v>3.8775900000000001</c:v>
                </c:pt>
                <c:pt idx="25">
                  <c:v>3.9661400000000002</c:v>
                </c:pt>
                <c:pt idx="26">
                  <c:v>4.001640000000001</c:v>
                </c:pt>
                <c:pt idx="27">
                  <c:v>4.064420000000001</c:v>
                </c:pt>
                <c:pt idx="28">
                  <c:v>4.1277400000000002</c:v>
                </c:pt>
                <c:pt idx="29">
                  <c:v>4.1916000000000002</c:v>
                </c:pt>
                <c:pt idx="30">
                  <c:v>4.2560000000000002</c:v>
                </c:pt>
                <c:pt idx="31">
                  <c:v>4.3209400000000002</c:v>
                </c:pt>
                <c:pt idx="32">
                  <c:v>4.3864200000000011</c:v>
                </c:pt>
                <c:pt idx="33">
                  <c:v>4.4524400000000002</c:v>
                </c:pt>
                <c:pt idx="34">
                  <c:v>4.519000000000001</c:v>
                </c:pt>
                <c:pt idx="35">
                  <c:v>4.5861000000000001</c:v>
                </c:pt>
                <c:pt idx="36">
                  <c:v>4.65374</c:v>
                </c:pt>
                <c:pt idx="37">
                  <c:v>4.7219200000000008</c:v>
                </c:pt>
                <c:pt idx="38">
                  <c:v>4.7906399999999998</c:v>
                </c:pt>
                <c:pt idx="39">
                  <c:v>4.8599000000000006</c:v>
                </c:pt>
                <c:pt idx="40">
                  <c:v>4.9297000000000004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734-4ACF-BABA-08CC915CC0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7212928"/>
        <c:axId val="1797214848"/>
      </c:lineChart>
      <c:catAx>
        <c:axId val="1797212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797214848"/>
        <c:crosses val="autoZero"/>
        <c:auto val="1"/>
        <c:lblAlgn val="ctr"/>
        <c:lblOffset val="100"/>
        <c:noMultiLvlLbl val="0"/>
      </c:catAx>
      <c:valAx>
        <c:axId val="179721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797212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308160</xdr:colOff>
      <xdr:row>3</xdr:row>
      <xdr:rowOff>108857</xdr:rowOff>
    </xdr:from>
    <xdr:to>
      <xdr:col>26</xdr:col>
      <xdr:colOff>449035</xdr:colOff>
      <xdr:row>27</xdr:row>
      <xdr:rowOff>122143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B803D49C-4626-EB37-1F33-E2518FDBE3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B64C4-AD1B-46AE-9CC1-990D9C065F50}">
  <dimension ref="A1:Q49"/>
  <sheetViews>
    <sheetView tabSelected="1" zoomScale="70" zoomScaleNormal="70" workbookViewId="0">
      <selection activeCell="V35" sqref="V35"/>
    </sheetView>
  </sheetViews>
  <sheetFormatPr baseColWidth="10" defaultRowHeight="15" x14ac:dyDescent="0.25"/>
  <sheetData>
    <row r="1" spans="1:17" x14ac:dyDescent="0.25">
      <c r="C1" t="s">
        <v>0</v>
      </c>
      <c r="L1" t="s">
        <v>19</v>
      </c>
    </row>
    <row r="2" spans="1:17" x14ac:dyDescent="0.25">
      <c r="A2" t="s">
        <v>1</v>
      </c>
      <c r="B2" t="s">
        <v>2</v>
      </c>
      <c r="C2" t="s">
        <v>3</v>
      </c>
      <c r="D2" t="s">
        <v>2</v>
      </c>
      <c r="E2" t="s">
        <v>4</v>
      </c>
      <c r="F2" t="s">
        <v>5</v>
      </c>
    </row>
    <row r="3" spans="1:17" x14ac:dyDescent="0.25">
      <c r="A3" t="s">
        <v>6</v>
      </c>
      <c r="H3" t="s">
        <v>17</v>
      </c>
      <c r="I3" t="s">
        <v>18</v>
      </c>
      <c r="K3" t="s">
        <v>21</v>
      </c>
      <c r="M3" t="s">
        <v>20</v>
      </c>
      <c r="O3" t="s">
        <v>22</v>
      </c>
      <c r="Q3" t="s">
        <v>23</v>
      </c>
    </row>
    <row r="4" spans="1:17" x14ac:dyDescent="0.25">
      <c r="A4" t="s">
        <v>10</v>
      </c>
      <c r="B4">
        <v>5.3979999999999997</v>
      </c>
      <c r="C4" t="s">
        <v>10</v>
      </c>
      <c r="D4">
        <v>4.7930400000000004</v>
      </c>
      <c r="E4" t="s">
        <v>10</v>
      </c>
      <c r="F4">
        <v>6.2813299999999996</v>
      </c>
      <c r="H4">
        <v>-15</v>
      </c>
      <c r="I4">
        <f>B$4+B$5*$B$28+B$6*$H4+B$7*$B$28*$H4+B$8*$B$28^2+B$9*$H4^2</f>
        <v>2.2249000000000003</v>
      </c>
      <c r="K4">
        <f t="shared" ref="K4:K19" si="0">D$4+D$5*$B$28+D$6*$H4+D$7*$B$28*$H4+D$8*$B$28^2+D$9*$H4^2</f>
        <v>2.2925900000000006</v>
      </c>
      <c r="M4">
        <f t="shared" ref="M4:M25" si="1">F$4+F$5*$B$28+F$6*$H4+F$7*$B$28*$H4+F$8*$B$28^2+F$9*$H4^2</f>
        <v>2.1921300000000001</v>
      </c>
      <c r="O4">
        <f>(I4+K4+M4)/3</f>
        <v>2.2365400000000002</v>
      </c>
      <c r="Q4">
        <f>0.075*(H4+15)+2</f>
        <v>2</v>
      </c>
    </row>
    <row r="5" spans="1:17" x14ac:dyDescent="0.25">
      <c r="A5" t="s">
        <v>11</v>
      </c>
      <c r="B5">
        <v>-5.6009999999999997E-2</v>
      </c>
      <c r="C5" t="s">
        <v>11</v>
      </c>
      <c r="D5">
        <v>-4.1320000000000003E-2</v>
      </c>
      <c r="E5" t="s">
        <v>11</v>
      </c>
      <c r="F5">
        <v>-0.10087</v>
      </c>
      <c r="H5">
        <v>-14</v>
      </c>
      <c r="I5">
        <f t="shared" ref="I5:I25" si="2">B$4+B$5*$B$28+B$6*$H5+B$7*$B$28*$H5+B$8*$B$28^2+B$9*$H5^2</f>
        <v>2.2758799999999999</v>
      </c>
      <c r="K5">
        <f t="shared" si="0"/>
        <v>2.3491000000000004</v>
      </c>
      <c r="M5">
        <f t="shared" si="1"/>
        <v>2.2458299999999998</v>
      </c>
      <c r="O5">
        <f t="shared" ref="O5:O44" si="3">(I5+K5+M5)/3</f>
        <v>2.29027</v>
      </c>
      <c r="Q5">
        <f t="shared" ref="Q5:Q44" si="4">0.075*(H5+15)+2</f>
        <v>2.0750000000000002</v>
      </c>
    </row>
    <row r="6" spans="1:17" x14ac:dyDescent="0.25">
      <c r="A6" t="s">
        <v>12</v>
      </c>
      <c r="B6">
        <v>0.14818000000000001</v>
      </c>
      <c r="C6" t="s">
        <v>12</v>
      </c>
      <c r="D6">
        <v>5.6509999999999998E-2</v>
      </c>
      <c r="E6" t="s">
        <v>12</v>
      </c>
      <c r="F6">
        <v>0.11251</v>
      </c>
      <c r="H6">
        <v>-13</v>
      </c>
      <c r="I6">
        <f t="shared" si="2"/>
        <v>2.3284600000000002</v>
      </c>
      <c r="K6">
        <f t="shared" si="0"/>
        <v>2.4056100000000002</v>
      </c>
      <c r="M6">
        <f t="shared" si="1"/>
        <v>2.30091</v>
      </c>
      <c r="O6">
        <f t="shared" si="3"/>
        <v>2.3449933333333335</v>
      </c>
      <c r="Q6">
        <f t="shared" si="4"/>
        <v>2.15</v>
      </c>
    </row>
    <row r="7" spans="1:17" x14ac:dyDescent="0.25">
      <c r="A7" t="s">
        <v>14</v>
      </c>
      <c r="B7">
        <v>-1.8500000000000001E-3</v>
      </c>
      <c r="C7" t="s">
        <v>14</v>
      </c>
      <c r="D7">
        <v>0</v>
      </c>
      <c r="E7" t="s">
        <v>14</v>
      </c>
      <c r="F7">
        <v>-9.7000000000000005E-4</v>
      </c>
      <c r="H7">
        <v>-12</v>
      </c>
      <c r="I7">
        <f t="shared" si="2"/>
        <v>2.3826399999999999</v>
      </c>
      <c r="K7">
        <f t="shared" si="0"/>
        <v>2.4621200000000005</v>
      </c>
      <c r="M7">
        <f t="shared" si="1"/>
        <v>2.3573699999999995</v>
      </c>
      <c r="O7">
        <f t="shared" si="3"/>
        <v>2.4007100000000001</v>
      </c>
      <c r="Q7">
        <f t="shared" si="4"/>
        <v>2.2250000000000001</v>
      </c>
    </row>
    <row r="8" spans="1:17" x14ac:dyDescent="0.25">
      <c r="A8" t="s">
        <v>13</v>
      </c>
      <c r="B8">
        <v>0</v>
      </c>
      <c r="C8" t="s">
        <v>13</v>
      </c>
      <c r="D8">
        <v>0</v>
      </c>
      <c r="E8" t="s">
        <v>13</v>
      </c>
      <c r="F8">
        <v>5.5999999999999995E-4</v>
      </c>
      <c r="H8">
        <v>-11</v>
      </c>
      <c r="I8">
        <f t="shared" si="2"/>
        <v>2.4384199999999998</v>
      </c>
      <c r="K8">
        <f t="shared" si="0"/>
        <v>2.5186300000000004</v>
      </c>
      <c r="M8">
        <f t="shared" si="1"/>
        <v>2.4152099999999996</v>
      </c>
      <c r="O8">
        <f t="shared" si="3"/>
        <v>2.4574200000000004</v>
      </c>
      <c r="Q8">
        <f t="shared" si="4"/>
        <v>2.2999999999999998</v>
      </c>
    </row>
    <row r="9" spans="1:17" x14ac:dyDescent="0.25">
      <c r="A9" t="s">
        <v>15</v>
      </c>
      <c r="B9">
        <v>8.0000000000000004E-4</v>
      </c>
      <c r="C9" t="s">
        <v>15</v>
      </c>
      <c r="D9">
        <v>0</v>
      </c>
      <c r="E9" t="s">
        <v>15</v>
      </c>
      <c r="F9">
        <v>6.8999999999999997E-4</v>
      </c>
      <c r="H9">
        <v>-10</v>
      </c>
      <c r="I9">
        <f t="shared" si="2"/>
        <v>2.4958</v>
      </c>
      <c r="K9">
        <f t="shared" si="0"/>
        <v>2.5751400000000002</v>
      </c>
      <c r="M9">
        <f t="shared" si="1"/>
        <v>2.4744299999999999</v>
      </c>
      <c r="O9">
        <f t="shared" si="3"/>
        <v>2.5151233333333334</v>
      </c>
      <c r="Q9">
        <f t="shared" si="4"/>
        <v>2.375</v>
      </c>
    </row>
    <row r="10" spans="1:17" x14ac:dyDescent="0.25">
      <c r="A10" t="s">
        <v>9</v>
      </c>
      <c r="B10">
        <v>0.79449999999999998</v>
      </c>
      <c r="C10" t="s">
        <v>9</v>
      </c>
      <c r="D10">
        <v>0.59860000000000002</v>
      </c>
      <c r="E10" t="s">
        <v>9</v>
      </c>
      <c r="F10">
        <v>0.99260000000000004</v>
      </c>
      <c r="H10">
        <v>-9</v>
      </c>
      <c r="I10">
        <f t="shared" si="2"/>
        <v>2.5547800000000001</v>
      </c>
      <c r="K10">
        <f t="shared" si="0"/>
        <v>2.6316500000000005</v>
      </c>
      <c r="M10">
        <f t="shared" si="1"/>
        <v>2.5350299999999999</v>
      </c>
      <c r="O10">
        <f t="shared" si="3"/>
        <v>2.57382</v>
      </c>
      <c r="Q10">
        <f t="shared" si="4"/>
        <v>2.4500000000000002</v>
      </c>
    </row>
    <row r="11" spans="1:17" x14ac:dyDescent="0.25">
      <c r="A11" t="s">
        <v>7</v>
      </c>
      <c r="H11">
        <v>-8</v>
      </c>
      <c r="I11">
        <f t="shared" si="2"/>
        <v>2.6153600000000004</v>
      </c>
      <c r="K11">
        <f t="shared" si="0"/>
        <v>2.6881600000000003</v>
      </c>
      <c r="M11">
        <f t="shared" si="1"/>
        <v>2.59701</v>
      </c>
      <c r="O11">
        <f t="shared" si="3"/>
        <v>2.6335100000000002</v>
      </c>
      <c r="Q11">
        <f t="shared" si="4"/>
        <v>2.5249999999999999</v>
      </c>
    </row>
    <row r="12" spans="1:17" x14ac:dyDescent="0.25">
      <c r="A12" t="s">
        <v>10</v>
      </c>
      <c r="B12">
        <v>6.2273399999999999</v>
      </c>
      <c r="C12" t="s">
        <v>10</v>
      </c>
      <c r="D12">
        <v>6.3443899999999998</v>
      </c>
      <c r="E12" t="s">
        <v>10</v>
      </c>
      <c r="F12">
        <v>6.2338399999999998</v>
      </c>
      <c r="H12">
        <v>-7</v>
      </c>
      <c r="I12">
        <f t="shared" si="2"/>
        <v>2.6775399999999996</v>
      </c>
      <c r="K12">
        <f t="shared" si="0"/>
        <v>2.7446700000000002</v>
      </c>
      <c r="M12">
        <f t="shared" si="1"/>
        <v>2.6603699999999995</v>
      </c>
      <c r="O12">
        <f t="shared" si="3"/>
        <v>2.6941933333333332</v>
      </c>
      <c r="Q12">
        <f t="shared" si="4"/>
        <v>2.6</v>
      </c>
    </row>
    <row r="13" spans="1:17" x14ac:dyDescent="0.25">
      <c r="A13" t="s">
        <v>11</v>
      </c>
      <c r="B13">
        <v>-7.4969999999999995E-2</v>
      </c>
      <c r="C13" t="s">
        <v>11</v>
      </c>
      <c r="D13">
        <v>-0.1043</v>
      </c>
      <c r="E13" t="s">
        <v>11</v>
      </c>
      <c r="F13">
        <v>-9.9629999999999996E-2</v>
      </c>
      <c r="H13">
        <v>-6</v>
      </c>
      <c r="I13">
        <f t="shared" si="2"/>
        <v>2.7413199999999995</v>
      </c>
      <c r="K13">
        <f t="shared" si="0"/>
        <v>2.8011800000000004</v>
      </c>
      <c r="M13">
        <f t="shared" si="1"/>
        <v>2.7251099999999999</v>
      </c>
      <c r="O13">
        <f t="shared" si="3"/>
        <v>2.7558700000000003</v>
      </c>
      <c r="Q13">
        <f t="shared" si="4"/>
        <v>2.6749999999999998</v>
      </c>
    </row>
    <row r="14" spans="1:17" x14ac:dyDescent="0.25">
      <c r="A14" t="s">
        <v>12</v>
      </c>
      <c r="B14">
        <v>7.8409999999999994E-2</v>
      </c>
      <c r="C14" t="s">
        <v>12</v>
      </c>
      <c r="D14">
        <v>7.51E-2</v>
      </c>
      <c r="E14" t="s">
        <v>12</v>
      </c>
      <c r="F14">
        <v>0.11294999999999999</v>
      </c>
      <c r="H14">
        <v>-5</v>
      </c>
      <c r="I14">
        <f t="shared" si="2"/>
        <v>2.8067000000000002</v>
      </c>
      <c r="K14">
        <f t="shared" si="0"/>
        <v>2.8576900000000003</v>
      </c>
      <c r="M14">
        <f t="shared" si="1"/>
        <v>2.7912300000000001</v>
      </c>
      <c r="O14">
        <f t="shared" si="3"/>
        <v>2.8185400000000005</v>
      </c>
      <c r="Q14">
        <f t="shared" si="4"/>
        <v>2.75</v>
      </c>
    </row>
    <row r="15" spans="1:17" x14ac:dyDescent="0.25">
      <c r="A15" t="s">
        <v>14</v>
      </c>
      <c r="B15">
        <v>0</v>
      </c>
      <c r="C15" t="s">
        <v>14</v>
      </c>
      <c r="D15">
        <v>-1.6000000000000001E-4</v>
      </c>
      <c r="E15" t="s">
        <v>14</v>
      </c>
      <c r="F15">
        <v>-6.0999999999999997E-4</v>
      </c>
      <c r="H15">
        <v>-4</v>
      </c>
      <c r="I15">
        <f t="shared" si="2"/>
        <v>2.8736799999999998</v>
      </c>
      <c r="K15">
        <f t="shared" si="0"/>
        <v>2.9142000000000006</v>
      </c>
      <c r="M15">
        <f t="shared" si="1"/>
        <v>2.85873</v>
      </c>
      <c r="O15">
        <f t="shared" si="3"/>
        <v>2.8822033333333335</v>
      </c>
      <c r="Q15">
        <f t="shared" si="4"/>
        <v>2.8250000000000002</v>
      </c>
    </row>
    <row r="16" spans="1:17" x14ac:dyDescent="0.25">
      <c r="A16" t="s">
        <v>13</v>
      </c>
      <c r="B16">
        <v>0</v>
      </c>
      <c r="C16" t="s">
        <v>13</v>
      </c>
      <c r="D16">
        <v>5.9000000000000003E-4</v>
      </c>
      <c r="E16" t="s">
        <v>13</v>
      </c>
      <c r="F16">
        <v>5.1999999999999995E-4</v>
      </c>
      <c r="H16">
        <v>-3</v>
      </c>
      <c r="I16">
        <f t="shared" si="2"/>
        <v>2.9422600000000001</v>
      </c>
      <c r="K16">
        <f t="shared" si="0"/>
        <v>2.9707100000000004</v>
      </c>
      <c r="M16">
        <f t="shared" si="1"/>
        <v>2.9276099999999996</v>
      </c>
      <c r="O16">
        <f t="shared" si="3"/>
        <v>2.9468599999999996</v>
      </c>
      <c r="Q16">
        <f t="shared" si="4"/>
        <v>2.9</v>
      </c>
    </row>
    <row r="17" spans="1:17" x14ac:dyDescent="0.25">
      <c r="A17" t="s">
        <v>15</v>
      </c>
      <c r="B17">
        <v>0</v>
      </c>
      <c r="C17" t="s">
        <v>15</v>
      </c>
      <c r="D17">
        <v>0</v>
      </c>
      <c r="E17" t="s">
        <v>15</v>
      </c>
      <c r="F17">
        <v>0</v>
      </c>
      <c r="H17">
        <v>-2</v>
      </c>
      <c r="I17">
        <f t="shared" si="2"/>
        <v>3.0124400000000002</v>
      </c>
      <c r="K17">
        <f t="shared" si="0"/>
        <v>3.0272200000000002</v>
      </c>
      <c r="M17">
        <f t="shared" si="1"/>
        <v>2.9978699999999998</v>
      </c>
      <c r="O17">
        <f t="shared" si="3"/>
        <v>3.0125100000000002</v>
      </c>
      <c r="Q17">
        <f t="shared" si="4"/>
        <v>2.9750000000000001</v>
      </c>
    </row>
    <row r="18" spans="1:17" x14ac:dyDescent="0.25">
      <c r="A18" t="s">
        <v>9</v>
      </c>
      <c r="B18">
        <v>0.81399999999999995</v>
      </c>
      <c r="C18" t="s">
        <v>9</v>
      </c>
      <c r="D18">
        <v>0.58279999999999998</v>
      </c>
      <c r="E18" t="s">
        <v>9</v>
      </c>
      <c r="F18">
        <v>0.99160000000000004</v>
      </c>
      <c r="H18">
        <v>-1</v>
      </c>
      <c r="I18">
        <f t="shared" si="2"/>
        <v>3.0842199999999997</v>
      </c>
      <c r="K18">
        <f t="shared" si="0"/>
        <v>3.0837300000000005</v>
      </c>
      <c r="M18">
        <f t="shared" si="1"/>
        <v>3.0695100000000002</v>
      </c>
      <c r="O18">
        <f t="shared" si="3"/>
        <v>3.0791533333333336</v>
      </c>
      <c r="Q18">
        <f t="shared" si="4"/>
        <v>3.05</v>
      </c>
    </row>
    <row r="19" spans="1:17" x14ac:dyDescent="0.25">
      <c r="A19" t="s">
        <v>8</v>
      </c>
      <c r="H19">
        <v>0</v>
      </c>
      <c r="I19">
        <f t="shared" si="2"/>
        <v>3.1576</v>
      </c>
      <c r="K19">
        <f t="shared" si="0"/>
        <v>3.1402400000000004</v>
      </c>
      <c r="M19">
        <f t="shared" si="1"/>
        <v>3.1425299999999998</v>
      </c>
      <c r="O19">
        <f t="shared" si="3"/>
        <v>3.1467900000000006</v>
      </c>
      <c r="Q19">
        <f t="shared" si="4"/>
        <v>3.125</v>
      </c>
    </row>
    <row r="20" spans="1:17" x14ac:dyDescent="0.25">
      <c r="A20" t="s">
        <v>10</v>
      </c>
      <c r="B20">
        <v>5.5946100000000003</v>
      </c>
      <c r="C20" t="s">
        <v>10</v>
      </c>
      <c r="D20">
        <v>5.0762900000000002</v>
      </c>
      <c r="E20" t="s">
        <v>10</v>
      </c>
      <c r="F20">
        <v>5.0019</v>
      </c>
      <c r="H20">
        <v>1</v>
      </c>
      <c r="I20">
        <f t="shared" si="2"/>
        <v>3.23258</v>
      </c>
      <c r="K20">
        <f t="shared" ref="K20:K25" si="5">D$4+D$5*$B$28+D$6*$H20+D$7*$B$28*$H20+D$8*$B$28^2+D$9*$H20^2</f>
        <v>3.1967500000000002</v>
      </c>
      <c r="M20">
        <f t="shared" si="1"/>
        <v>3.2169299999999996</v>
      </c>
      <c r="O20">
        <f t="shared" si="3"/>
        <v>3.2154199999999999</v>
      </c>
      <c r="Q20">
        <f t="shared" si="4"/>
        <v>3.2</v>
      </c>
    </row>
    <row r="21" spans="1:17" x14ac:dyDescent="0.25">
      <c r="A21" t="s">
        <v>11</v>
      </c>
      <c r="B21">
        <v>-6.7100000000000007E-2</v>
      </c>
      <c r="C21" t="s">
        <v>11</v>
      </c>
      <c r="D21">
        <v>-4.8329999999999998E-2</v>
      </c>
      <c r="E21" t="s">
        <v>11</v>
      </c>
      <c r="F21">
        <v>-4.138E-2</v>
      </c>
      <c r="H21">
        <v>2</v>
      </c>
      <c r="I21">
        <f t="shared" si="2"/>
        <v>3.3091599999999999</v>
      </c>
      <c r="K21">
        <f>D$4+D$5*$B$28+D$6*$H21+D$7*$B$28*$H21+D$8*$B$28^2+D$9*$H21^2</f>
        <v>3.2532600000000005</v>
      </c>
      <c r="M21">
        <f t="shared" si="1"/>
        <v>3.2927099999999996</v>
      </c>
      <c r="O21">
        <f t="shared" si="3"/>
        <v>3.2850433333333329</v>
      </c>
      <c r="Q21">
        <f t="shared" si="4"/>
        <v>3.2749999999999999</v>
      </c>
    </row>
    <row r="22" spans="1:17" x14ac:dyDescent="0.25">
      <c r="A22" t="s">
        <v>12</v>
      </c>
      <c r="B22">
        <v>0.17291000000000001</v>
      </c>
      <c r="C22" t="s">
        <v>12</v>
      </c>
      <c r="D22">
        <v>9.9690000000000001E-2</v>
      </c>
      <c r="E22" t="s">
        <v>12</v>
      </c>
      <c r="F22">
        <v>0.10137</v>
      </c>
      <c r="H22">
        <v>3</v>
      </c>
      <c r="I22">
        <f t="shared" si="2"/>
        <v>3.38734</v>
      </c>
      <c r="K22">
        <f t="shared" si="5"/>
        <v>3.3097700000000003</v>
      </c>
      <c r="M22">
        <f t="shared" si="1"/>
        <v>3.3698699999999997</v>
      </c>
      <c r="O22">
        <f t="shared" si="3"/>
        <v>3.3556600000000003</v>
      </c>
      <c r="Q22">
        <f t="shared" si="4"/>
        <v>3.3499999999999996</v>
      </c>
    </row>
    <row r="23" spans="1:17" x14ac:dyDescent="0.25">
      <c r="A23" t="s">
        <v>14</v>
      </c>
      <c r="B23">
        <v>-9.7000000000000005E-4</v>
      </c>
      <c r="C23" t="s">
        <v>14</v>
      </c>
      <c r="D23">
        <v>-9.6000000000000002E-4</v>
      </c>
      <c r="E23" t="s">
        <v>14</v>
      </c>
      <c r="F23">
        <v>-1.1199999999999999E-3</v>
      </c>
      <c r="H23">
        <v>4</v>
      </c>
      <c r="I23">
        <f t="shared" si="2"/>
        <v>3.46712</v>
      </c>
      <c r="K23">
        <f t="shared" si="5"/>
        <v>3.3662800000000002</v>
      </c>
      <c r="M23">
        <f t="shared" si="1"/>
        <v>3.4484099999999995</v>
      </c>
      <c r="O23">
        <f t="shared" si="3"/>
        <v>3.42727</v>
      </c>
      <c r="Q23">
        <f t="shared" si="4"/>
        <v>3.4249999999999998</v>
      </c>
    </row>
    <row r="24" spans="1:17" x14ac:dyDescent="0.25">
      <c r="A24" t="s">
        <v>13</v>
      </c>
      <c r="B24">
        <v>0</v>
      </c>
      <c r="C24" t="s">
        <v>13</v>
      </c>
      <c r="D24">
        <v>9.0000000000000006E-5</v>
      </c>
      <c r="E24" t="s">
        <v>13</v>
      </c>
      <c r="F24">
        <v>0</v>
      </c>
      <c r="H24">
        <v>5</v>
      </c>
      <c r="I24">
        <f t="shared" si="2"/>
        <v>3.5484999999999998</v>
      </c>
      <c r="K24">
        <f t="shared" si="5"/>
        <v>3.4227900000000004</v>
      </c>
      <c r="M24">
        <f t="shared" si="1"/>
        <v>3.52833</v>
      </c>
      <c r="O24">
        <f t="shared" si="3"/>
        <v>3.4998733333333334</v>
      </c>
      <c r="Q24">
        <f t="shared" si="4"/>
        <v>3.5</v>
      </c>
    </row>
    <row r="25" spans="1:17" x14ac:dyDescent="0.25">
      <c r="A25" t="s">
        <v>15</v>
      </c>
      <c r="B25">
        <v>-2.0600000000000002E-3</v>
      </c>
      <c r="C25" t="s">
        <v>15</v>
      </c>
      <c r="D25">
        <v>0</v>
      </c>
      <c r="E25" t="s">
        <v>15</v>
      </c>
      <c r="F25">
        <v>2.7E-4</v>
      </c>
      <c r="H25">
        <v>6</v>
      </c>
      <c r="I25">
        <f t="shared" si="2"/>
        <v>3.6314800000000003</v>
      </c>
      <c r="K25">
        <f t="shared" si="5"/>
        <v>3.4793000000000003</v>
      </c>
      <c r="M25">
        <f t="shared" si="1"/>
        <v>3.6096300000000001</v>
      </c>
      <c r="O25">
        <f t="shared" si="3"/>
        <v>3.5734700000000004</v>
      </c>
      <c r="Q25">
        <f t="shared" si="4"/>
        <v>3.5750000000000002</v>
      </c>
    </row>
    <row r="26" spans="1:17" x14ac:dyDescent="0.25">
      <c r="A26" t="s">
        <v>9</v>
      </c>
      <c r="B26">
        <v>0.81330000000000002</v>
      </c>
      <c r="C26" t="s">
        <v>9</v>
      </c>
      <c r="D26">
        <v>0.5665</v>
      </c>
      <c r="E26" t="s">
        <v>9</v>
      </c>
      <c r="F26">
        <v>0.98850000000000005</v>
      </c>
      <c r="H26">
        <v>7</v>
      </c>
      <c r="I26">
        <f>B$12+B$13*$B$28+B$14*$H26+B$15*$B$28*$H26+B$16*$B$28^2+B$17*$H26^2</f>
        <v>3.7774100000000002</v>
      </c>
      <c r="K26">
        <f t="shared" ref="K26:M29" si="6">D$12+D$13*$B$28+D$14*$H26+D$15*$B$28*$H26+D$16*$B$28^2+D$17*$H26^2</f>
        <v>3.5972899999999992</v>
      </c>
      <c r="M26">
        <f t="shared" si="6"/>
        <v>3.7004899999999998</v>
      </c>
      <c r="O26">
        <f t="shared" si="3"/>
        <v>3.6917299999999997</v>
      </c>
      <c r="Q26">
        <f t="shared" si="4"/>
        <v>3.65</v>
      </c>
    </row>
    <row r="27" spans="1:17" x14ac:dyDescent="0.25">
      <c r="H27">
        <v>8</v>
      </c>
      <c r="I27">
        <f t="shared" ref="I27:I29" si="7">B$12+B$13*$B$28+B$14*$H27+B$15*$B$28*$H27+B$16*$B$28^2+B$17*$H27^2</f>
        <v>3.85582</v>
      </c>
      <c r="K27">
        <f t="shared" si="6"/>
        <v>3.665989999999999</v>
      </c>
      <c r="M27">
        <f t="shared" si="6"/>
        <v>3.78904</v>
      </c>
      <c r="O27">
        <f t="shared" si="3"/>
        <v>3.770283333333333</v>
      </c>
      <c r="Q27">
        <f t="shared" si="4"/>
        <v>3.7249999999999996</v>
      </c>
    </row>
    <row r="28" spans="1:17" x14ac:dyDescent="0.25">
      <c r="A28" t="s">
        <v>16</v>
      </c>
      <c r="B28">
        <v>40</v>
      </c>
      <c r="H28">
        <v>9</v>
      </c>
      <c r="I28">
        <f t="shared" si="7"/>
        <v>3.9342300000000003</v>
      </c>
      <c r="K28">
        <f t="shared" si="6"/>
        <v>3.7346899999999992</v>
      </c>
      <c r="M28">
        <f t="shared" si="6"/>
        <v>3.8775900000000001</v>
      </c>
      <c r="O28">
        <f t="shared" si="3"/>
        <v>3.8488366666666667</v>
      </c>
      <c r="Q28">
        <f t="shared" si="4"/>
        <v>3.8</v>
      </c>
    </row>
    <row r="29" spans="1:17" x14ac:dyDescent="0.25">
      <c r="H29">
        <v>10</v>
      </c>
      <c r="I29">
        <f t="shared" si="7"/>
        <v>4.0126400000000002</v>
      </c>
      <c r="K29">
        <f t="shared" si="6"/>
        <v>3.8033899999999989</v>
      </c>
      <c r="M29">
        <f t="shared" si="6"/>
        <v>3.9661400000000002</v>
      </c>
      <c r="O29">
        <f t="shared" si="3"/>
        <v>3.9273900000000004</v>
      </c>
      <c r="Q29">
        <f t="shared" si="4"/>
        <v>3.875</v>
      </c>
    </row>
    <row r="30" spans="1:17" x14ac:dyDescent="0.25">
      <c r="H30">
        <v>11</v>
      </c>
      <c r="I30">
        <f>B$20+B$21*$B$28+B$22*$H30+B$23*$B$28*$H30+B$24*$B$28^2+B$25*$H30^2</f>
        <v>4.1365600000000011</v>
      </c>
      <c r="K30">
        <f t="shared" ref="K30:M44" si="8">D$20+D$21*$B$28+D$22*$H30+D$23*$B$28*$H30+D$24*$B$28^2+D$25*$H30^2</f>
        <v>3.9612799999999999</v>
      </c>
      <c r="M30">
        <f t="shared" si="8"/>
        <v>4.001640000000001</v>
      </c>
      <c r="O30">
        <f t="shared" si="3"/>
        <v>4.0331600000000014</v>
      </c>
      <c r="Q30">
        <f t="shared" si="4"/>
        <v>3.95</v>
      </c>
    </row>
    <row r="31" spans="1:17" x14ac:dyDescent="0.25">
      <c r="H31">
        <v>12</v>
      </c>
      <c r="I31">
        <f t="shared" ref="I31:I44" si="9">B$20+B$21*$B$28+B$22*$H31+B$23*$B$28*$H31+B$24*$B$28^2+B$25*$H31^2</f>
        <v>4.2232900000000004</v>
      </c>
      <c r="K31">
        <f t="shared" si="8"/>
        <v>4.0225700000000009</v>
      </c>
      <c r="M31">
        <f t="shared" si="8"/>
        <v>4.064420000000001</v>
      </c>
      <c r="O31">
        <f t="shared" si="3"/>
        <v>4.1034266666666674</v>
      </c>
      <c r="Q31">
        <f t="shared" si="4"/>
        <v>4.0250000000000004</v>
      </c>
    </row>
    <row r="32" spans="1:17" x14ac:dyDescent="0.25">
      <c r="H32">
        <v>13</v>
      </c>
      <c r="I32">
        <f t="shared" si="9"/>
        <v>4.3059000000000003</v>
      </c>
      <c r="K32">
        <f t="shared" si="8"/>
        <v>4.0838600000000005</v>
      </c>
      <c r="M32">
        <f t="shared" si="8"/>
        <v>4.1277400000000002</v>
      </c>
      <c r="O32">
        <f t="shared" si="3"/>
        <v>4.1725000000000003</v>
      </c>
      <c r="Q32">
        <f t="shared" si="4"/>
        <v>4.0999999999999996</v>
      </c>
    </row>
    <row r="33" spans="8:17" x14ac:dyDescent="0.25">
      <c r="H33">
        <v>14</v>
      </c>
      <c r="I33">
        <f t="shared" si="9"/>
        <v>4.3843900000000007</v>
      </c>
      <c r="K33">
        <f t="shared" si="8"/>
        <v>4.1451500000000001</v>
      </c>
      <c r="M33">
        <f t="shared" si="8"/>
        <v>4.1916000000000002</v>
      </c>
      <c r="O33">
        <f t="shared" si="3"/>
        <v>4.2403800000000009</v>
      </c>
      <c r="Q33">
        <f t="shared" si="4"/>
        <v>4.1749999999999998</v>
      </c>
    </row>
    <row r="34" spans="8:17" x14ac:dyDescent="0.25">
      <c r="H34">
        <v>15</v>
      </c>
      <c r="I34">
        <f t="shared" si="9"/>
        <v>4.4587600000000007</v>
      </c>
      <c r="K34">
        <f t="shared" si="8"/>
        <v>4.2064400000000006</v>
      </c>
      <c r="M34">
        <f t="shared" si="8"/>
        <v>4.2560000000000002</v>
      </c>
      <c r="O34">
        <f t="shared" si="3"/>
        <v>4.3070666666666675</v>
      </c>
      <c r="Q34">
        <f t="shared" si="4"/>
        <v>4.25</v>
      </c>
    </row>
    <row r="35" spans="8:17" x14ac:dyDescent="0.25">
      <c r="H35">
        <v>16</v>
      </c>
      <c r="I35">
        <f t="shared" si="9"/>
        <v>4.5290100000000004</v>
      </c>
      <c r="K35">
        <f t="shared" si="8"/>
        <v>4.2677300000000002</v>
      </c>
      <c r="M35">
        <f t="shared" si="8"/>
        <v>4.3209400000000002</v>
      </c>
      <c r="O35">
        <f t="shared" si="3"/>
        <v>4.37256</v>
      </c>
      <c r="Q35">
        <f t="shared" si="4"/>
        <v>4.3249999999999993</v>
      </c>
    </row>
    <row r="36" spans="8:17" x14ac:dyDescent="0.25">
      <c r="H36">
        <v>17</v>
      </c>
      <c r="I36">
        <f t="shared" si="9"/>
        <v>4.5951399999999998</v>
      </c>
      <c r="K36">
        <f t="shared" si="8"/>
        <v>4.3290200000000008</v>
      </c>
      <c r="M36">
        <f t="shared" si="8"/>
        <v>4.3864200000000011</v>
      </c>
      <c r="O36">
        <f t="shared" si="3"/>
        <v>4.4368600000000002</v>
      </c>
      <c r="Q36">
        <f t="shared" si="4"/>
        <v>4.4000000000000004</v>
      </c>
    </row>
    <row r="37" spans="8:17" x14ac:dyDescent="0.25">
      <c r="H37">
        <v>18</v>
      </c>
      <c r="I37">
        <f t="shared" si="9"/>
        <v>4.6571499999999997</v>
      </c>
      <c r="K37">
        <f t="shared" si="8"/>
        <v>4.3903100000000004</v>
      </c>
      <c r="M37">
        <f t="shared" si="8"/>
        <v>4.4524400000000002</v>
      </c>
      <c r="O37">
        <f t="shared" si="3"/>
        <v>4.4999666666666664</v>
      </c>
      <c r="Q37">
        <f t="shared" si="4"/>
        <v>4.4749999999999996</v>
      </c>
    </row>
    <row r="38" spans="8:17" x14ac:dyDescent="0.25">
      <c r="H38">
        <v>19</v>
      </c>
      <c r="I38">
        <f t="shared" si="9"/>
        <v>4.7150400000000001</v>
      </c>
      <c r="K38">
        <f t="shared" si="8"/>
        <v>4.4516000000000009</v>
      </c>
      <c r="M38">
        <f t="shared" si="8"/>
        <v>4.519000000000001</v>
      </c>
      <c r="O38">
        <f t="shared" si="3"/>
        <v>4.5618800000000013</v>
      </c>
      <c r="Q38">
        <f t="shared" si="4"/>
        <v>4.55</v>
      </c>
    </row>
    <row r="39" spans="8:17" x14ac:dyDescent="0.25">
      <c r="H39">
        <v>20</v>
      </c>
      <c r="I39">
        <f t="shared" si="9"/>
        <v>4.7688100000000002</v>
      </c>
      <c r="K39">
        <f t="shared" si="8"/>
        <v>4.5128900000000005</v>
      </c>
      <c r="M39">
        <f t="shared" si="8"/>
        <v>4.5861000000000001</v>
      </c>
      <c r="O39">
        <f t="shared" si="3"/>
        <v>4.6226000000000003</v>
      </c>
      <c r="Q39">
        <f t="shared" si="4"/>
        <v>4.625</v>
      </c>
    </row>
    <row r="40" spans="8:17" x14ac:dyDescent="0.25">
      <c r="H40">
        <v>21</v>
      </c>
      <c r="I40">
        <f t="shared" si="9"/>
        <v>4.81846</v>
      </c>
      <c r="K40">
        <f t="shared" si="8"/>
        <v>4.5741800000000001</v>
      </c>
      <c r="M40">
        <f t="shared" si="8"/>
        <v>4.65374</v>
      </c>
      <c r="O40">
        <f t="shared" si="3"/>
        <v>4.6821266666666661</v>
      </c>
      <c r="Q40">
        <f t="shared" si="4"/>
        <v>4.6999999999999993</v>
      </c>
    </row>
    <row r="41" spans="8:17" x14ac:dyDescent="0.25">
      <c r="H41">
        <v>22</v>
      </c>
      <c r="I41">
        <f t="shared" si="9"/>
        <v>4.8639900000000003</v>
      </c>
      <c r="K41">
        <f t="shared" si="8"/>
        <v>4.6354700000000006</v>
      </c>
      <c r="M41">
        <f t="shared" si="8"/>
        <v>4.7219200000000008</v>
      </c>
      <c r="O41">
        <f t="shared" si="3"/>
        <v>4.7404600000000006</v>
      </c>
      <c r="Q41">
        <f t="shared" si="4"/>
        <v>4.7750000000000004</v>
      </c>
    </row>
    <row r="42" spans="8:17" x14ac:dyDescent="0.25">
      <c r="H42">
        <v>23</v>
      </c>
      <c r="I42">
        <f t="shared" si="9"/>
        <v>4.9054000000000002</v>
      </c>
      <c r="K42">
        <f t="shared" si="8"/>
        <v>4.6967600000000003</v>
      </c>
      <c r="M42">
        <f t="shared" si="8"/>
        <v>4.7906399999999998</v>
      </c>
      <c r="O42">
        <f t="shared" si="3"/>
        <v>4.7976000000000001</v>
      </c>
      <c r="Q42">
        <f t="shared" si="4"/>
        <v>4.8499999999999996</v>
      </c>
    </row>
    <row r="43" spans="8:17" x14ac:dyDescent="0.25">
      <c r="H43">
        <v>24</v>
      </c>
      <c r="I43">
        <f t="shared" si="9"/>
        <v>4.9426900000000007</v>
      </c>
      <c r="K43">
        <f t="shared" si="8"/>
        <v>4.7580500000000008</v>
      </c>
      <c r="M43">
        <f t="shared" si="8"/>
        <v>4.8599000000000006</v>
      </c>
      <c r="O43">
        <f t="shared" si="3"/>
        <v>4.8535466666666673</v>
      </c>
      <c r="Q43">
        <f t="shared" si="4"/>
        <v>4.9249999999999998</v>
      </c>
    </row>
    <row r="44" spans="8:17" x14ac:dyDescent="0.25">
      <c r="H44">
        <v>25</v>
      </c>
      <c r="I44">
        <f t="shared" si="9"/>
        <v>4.9758600000000008</v>
      </c>
      <c r="K44">
        <f t="shared" si="8"/>
        <v>4.8193400000000004</v>
      </c>
      <c r="M44">
        <f t="shared" si="8"/>
        <v>4.9297000000000004</v>
      </c>
      <c r="O44">
        <f t="shared" si="3"/>
        <v>4.9083000000000006</v>
      </c>
      <c r="Q44">
        <f t="shared" si="4"/>
        <v>5</v>
      </c>
    </row>
    <row r="45" spans="8:17" x14ac:dyDescent="0.25">
      <c r="H45">
        <v>26</v>
      </c>
    </row>
    <row r="46" spans="8:17" x14ac:dyDescent="0.25">
      <c r="H46">
        <v>27</v>
      </c>
    </row>
    <row r="47" spans="8:17" x14ac:dyDescent="0.25">
      <c r="H47">
        <v>28</v>
      </c>
    </row>
    <row r="48" spans="8:17" x14ac:dyDescent="0.25">
      <c r="H48">
        <v>29</v>
      </c>
    </row>
    <row r="49" spans="8:8" x14ac:dyDescent="0.25">
      <c r="H49">
        <v>30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ms119227</dc:creator>
  <cp:lastModifiedBy>ms119227</cp:lastModifiedBy>
  <dcterms:created xsi:type="dcterms:W3CDTF">2025-05-20T12:32:30Z</dcterms:created>
  <dcterms:modified xsi:type="dcterms:W3CDTF">2025-05-26T16:18:34Z</dcterms:modified>
</cp:coreProperties>
</file>