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queryTables/queryTable1.xml" ContentType="application/vnd.openxmlformats-officedocument.spreadsheetml.queryTable+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autoCompressPictures="0"/>
  <mc:AlternateContent xmlns:mc="http://schemas.openxmlformats.org/markup-compatibility/2006">
    <mc:Choice Requires="x15">
      <x15ac:absPath xmlns:x15ac="http://schemas.microsoft.com/office/spreadsheetml/2010/11/ac" url="G:\Projekte\1770xxx\1770148\00_Daten\010_Anfrage\0001_170609_ANF_SHE\01_CAD_Kunde\A2977205100_200\"/>
    </mc:Choice>
  </mc:AlternateContent>
  <bookViews>
    <workbookView xWindow="14385" yWindow="165" windowWidth="14430" windowHeight="13215" tabRatio="856" activeTab="1"/>
  </bookViews>
  <sheets>
    <sheet name="Übersicht" sheetId="127" r:id="rId1"/>
    <sheet name="Stückliste" sheetId="101" r:id="rId2"/>
    <sheet name="Tb E1000" sheetId="174" r:id="rId3"/>
    <sheet name="Tb E1100" sheetId="173" r:id="rId4"/>
    <sheet name="Tb E1001" sheetId="172" r:id="rId5"/>
    <sheet name="Tb E1002" sheetId="170" r:id="rId6"/>
    <sheet name="Tb E9000" sheetId="171" r:id="rId7"/>
    <sheet name="Tb E8000" sheetId="175" r:id="rId8"/>
    <sheet name="Teammitglieder" sheetId="128" r:id="rId9"/>
    <sheet name="Normteile" sheetId="117" state="hidden" r:id="rId10"/>
    <sheet name="RPS" sheetId="116" state="hidden" r:id="rId11"/>
    <sheet name="Messpunkte Rahmen" sheetId="114" state="hidden" r:id="rId12"/>
    <sheet name="Verbindungstabelle" sheetId="111" state="hidden" r:id="rId13"/>
    <sheet name="Liste" sheetId="133" state="hidden" r:id="rId14"/>
    <sheet name="Einstellungen Stueli" sheetId="136" state="hidden" r:id="rId15"/>
    <sheet name="Einstellungen LL" sheetId="169" state="hidden" r:id="rId16"/>
    <sheet name="Einstellungen Aem" sheetId="126" state="hidden" r:id="rId17"/>
    <sheet name="Sprachen" sheetId="165" state="hidden" r:id="rId18"/>
  </sheets>
  <functionGroups builtInGroupCount="18"/>
  <definedNames>
    <definedName name="_xlnm._FilterDatabase" localSheetId="15" hidden="1">#REF!</definedName>
    <definedName name="_xlnm._FilterDatabase" localSheetId="1" hidden="1">Stückliste!#REF!</definedName>
    <definedName name="_xlnm._FilterDatabase" hidden="1">#REF!</definedName>
    <definedName name="Auswahlliste">Liste!$C$2:$C$3</definedName>
    <definedName name="DCWeldMasterReport" localSheetId="12">Verbindungstabelle!$A$2:$K$31</definedName>
    <definedName name="_xlnm.Print_Area" localSheetId="1">Stückliste!$A$1:$AI$69</definedName>
    <definedName name="_xlnm.Print_Area" localSheetId="12">Verbindungstabelle!$A$1:$K$31</definedName>
    <definedName name="_xlnm.Print_Titles" localSheetId="1">Stückliste!$1:$4</definedName>
    <definedName name="DS_Merkmale">Liste!$D$2:$D$9</definedName>
    <definedName name="H._Ausricht.">Liste!$A$2:$A$4</definedName>
    <definedName name="Sprache">Liste!$F$2:$F$3</definedName>
    <definedName name="Status">Liste!$E$2:$E$5</definedName>
    <definedName name="V._Ausricht.">Liste!$B$2:$B$4</definedName>
    <definedName name="Z_B192BAFC_064E_4F8B_B367_CBFDEBA45BA9_.wvu.Cols" localSheetId="1" hidden="1">Stückliste!#REF!,Stückliste!#REF!,Stückliste!#REF!</definedName>
    <definedName name="Z_B192BAFC_064E_4F8B_B367_CBFDEBA45BA9_.wvu.FilterData" localSheetId="15" hidden="1">#REF!</definedName>
    <definedName name="Z_B192BAFC_064E_4F8B_B367_CBFDEBA45BA9_.wvu.FilterData" localSheetId="1" hidden="1">Stückliste!#REF!</definedName>
    <definedName name="Z_B192BAFC_064E_4F8B_B367_CBFDEBA45BA9_.wvu.FilterData" hidden="1">#REF!</definedName>
  </definedNames>
  <calcPr calcId="152511" calcOnSave="0"/>
</workbook>
</file>

<file path=xl/calcChain.xml><?xml version="1.0" encoding="utf-8"?>
<calcChain xmlns="http://schemas.openxmlformats.org/spreadsheetml/2006/main">
  <c r="B42" i="175" l="1"/>
  <c r="G40" i="175"/>
  <c r="B40" i="175"/>
  <c r="B22" i="175"/>
  <c r="B17" i="175"/>
  <c r="G15" i="175"/>
  <c r="B15" i="175"/>
  <c r="G14" i="175"/>
  <c r="B14" i="175"/>
  <c r="B12" i="175"/>
  <c r="G11" i="175"/>
  <c r="B11" i="175"/>
  <c r="G10" i="175"/>
  <c r="B10" i="175"/>
  <c r="G9" i="175"/>
  <c r="B9" i="175"/>
  <c r="G7" i="175"/>
  <c r="B7" i="175"/>
  <c r="K4" i="175"/>
  <c r="J4" i="175"/>
  <c r="I4" i="175"/>
  <c r="G4" i="175"/>
  <c r="E3" i="175"/>
  <c r="D3" i="175"/>
  <c r="G2" i="175"/>
  <c r="E2" i="175"/>
  <c r="D2" i="175"/>
  <c r="B2" i="175"/>
  <c r="AM11" i="101"/>
  <c r="AL11" i="101"/>
  <c r="AF11" i="101"/>
  <c r="AG11" i="101" s="1"/>
  <c r="AG6" i="101" l="1"/>
  <c r="AF6" i="101"/>
  <c r="AG7" i="101"/>
  <c r="AF7" i="101"/>
  <c r="AG10" i="101"/>
  <c r="AG9" i="101"/>
  <c r="AG8" i="101"/>
  <c r="AM7" i="101"/>
  <c r="AL7" i="101"/>
  <c r="AM9" i="101"/>
  <c r="AL9" i="101"/>
  <c r="AL6" i="101"/>
  <c r="AV10" i="101" l="1"/>
  <c r="AU10" i="101"/>
  <c r="AM10" i="101"/>
  <c r="AL10" i="101"/>
  <c r="AL8" i="101"/>
  <c r="AM8" i="101"/>
  <c r="AU8" i="101"/>
  <c r="AV8" i="101"/>
  <c r="D330" i="165" l="1"/>
  <c r="AV63" i="101" l="1"/>
  <c r="AM63" i="101"/>
  <c r="AM62" i="101"/>
  <c r="AU12" i="101"/>
  <c r="AV12" i="101"/>
  <c r="AU13" i="101"/>
  <c r="AV13" i="101"/>
  <c r="AU14" i="101"/>
  <c r="AV14" i="101"/>
  <c r="AU15" i="101"/>
  <c r="AV15" i="101"/>
  <c r="AU16" i="101"/>
  <c r="AV16" i="101"/>
  <c r="AU17" i="101"/>
  <c r="AV17" i="101"/>
  <c r="AU18" i="101"/>
  <c r="AV18" i="101"/>
  <c r="AU19" i="101"/>
  <c r="AV19" i="101"/>
  <c r="AU20" i="101"/>
  <c r="AV20" i="101"/>
  <c r="AU21" i="101"/>
  <c r="AV21" i="101"/>
  <c r="AU22" i="101"/>
  <c r="AV22" i="101"/>
  <c r="AU23" i="101"/>
  <c r="AV23" i="101"/>
  <c r="AU24" i="101"/>
  <c r="AV24" i="101"/>
  <c r="AU25" i="101"/>
  <c r="AV25" i="101"/>
  <c r="AU26" i="101"/>
  <c r="AV26" i="101"/>
  <c r="AU27" i="101"/>
  <c r="AV27" i="101"/>
  <c r="AU28" i="101"/>
  <c r="AV28" i="101"/>
  <c r="AU29" i="101"/>
  <c r="AV29" i="101"/>
  <c r="AU30" i="101"/>
  <c r="AV30" i="101"/>
  <c r="AU31" i="101"/>
  <c r="AV31" i="101"/>
  <c r="AU32" i="101"/>
  <c r="AV32" i="101"/>
  <c r="AU33" i="101"/>
  <c r="AV33" i="101"/>
  <c r="AU34" i="101"/>
  <c r="AV34" i="101"/>
  <c r="AU35" i="101"/>
  <c r="AV35" i="101"/>
  <c r="AU36" i="101"/>
  <c r="AV36" i="101"/>
  <c r="AU37" i="101"/>
  <c r="AV37" i="101"/>
  <c r="AU38" i="101"/>
  <c r="AV38" i="101"/>
  <c r="AU39" i="101"/>
  <c r="AV39" i="101"/>
  <c r="AU40" i="101"/>
  <c r="AV40" i="101"/>
  <c r="AU41" i="101"/>
  <c r="AV41" i="101"/>
  <c r="AU42" i="101"/>
  <c r="AV42" i="101"/>
  <c r="AU43" i="101"/>
  <c r="AV43" i="101"/>
  <c r="AU44" i="101"/>
  <c r="AV44" i="101"/>
  <c r="AU45" i="101"/>
  <c r="AV45" i="101"/>
  <c r="AU46" i="101"/>
  <c r="AV46" i="101"/>
  <c r="AU47" i="101"/>
  <c r="AV47" i="101"/>
  <c r="AU48" i="101"/>
  <c r="AV48" i="101"/>
  <c r="AU49" i="101"/>
  <c r="AV49" i="101"/>
  <c r="AU50" i="101"/>
  <c r="AV50" i="101"/>
  <c r="AU51" i="101"/>
  <c r="AV51" i="101"/>
  <c r="AU52" i="101"/>
  <c r="AV52" i="101"/>
  <c r="AU53" i="101"/>
  <c r="AV53" i="101"/>
  <c r="AU54" i="101"/>
  <c r="AV54" i="101"/>
  <c r="AU55" i="101"/>
  <c r="AV55" i="101"/>
  <c r="AU56" i="101"/>
  <c r="AV56" i="101"/>
  <c r="AU57" i="101"/>
  <c r="AV57" i="101"/>
  <c r="AU58" i="101"/>
  <c r="AV58" i="101"/>
  <c r="AU59" i="101"/>
  <c r="AV59" i="101"/>
  <c r="AU60" i="101"/>
  <c r="AV60" i="101"/>
  <c r="AU61" i="101"/>
  <c r="AV61" i="101"/>
  <c r="AU62" i="101"/>
  <c r="AV62" i="101"/>
  <c r="AM12" i="101"/>
  <c r="AM13" i="101"/>
  <c r="AM14" i="101"/>
  <c r="AM15" i="101"/>
  <c r="AM16" i="101"/>
  <c r="AM17" i="101"/>
  <c r="AM18" i="101"/>
  <c r="AM19" i="101"/>
  <c r="AM20" i="101"/>
  <c r="AM21" i="101"/>
  <c r="AM22" i="101"/>
  <c r="AM23" i="101"/>
  <c r="AM24" i="101"/>
  <c r="AM25" i="101"/>
  <c r="AM26" i="101"/>
  <c r="AM27" i="101"/>
  <c r="AM28" i="101"/>
  <c r="AM29" i="101"/>
  <c r="AM30" i="101"/>
  <c r="AM31" i="101"/>
  <c r="AM32" i="101"/>
  <c r="AM33" i="101"/>
  <c r="AM34" i="101"/>
  <c r="AM35" i="101"/>
  <c r="AM36" i="101"/>
  <c r="AM37" i="101"/>
  <c r="AM38" i="101"/>
  <c r="AM39" i="101"/>
  <c r="AM40" i="101"/>
  <c r="AM41" i="101"/>
  <c r="AM42" i="101"/>
  <c r="AM43" i="101"/>
  <c r="AM44" i="101"/>
  <c r="AM45" i="101"/>
  <c r="AM46" i="101"/>
  <c r="AM47" i="101"/>
  <c r="AM48" i="101"/>
  <c r="AM49" i="101"/>
  <c r="AM50" i="101"/>
  <c r="AM51" i="101"/>
  <c r="AM52" i="101"/>
  <c r="AM53" i="101"/>
  <c r="AM54" i="101"/>
  <c r="AM55" i="101"/>
  <c r="AM56" i="101"/>
  <c r="AM57" i="101"/>
  <c r="AM58" i="101"/>
  <c r="AM59" i="101"/>
  <c r="AM60" i="101"/>
  <c r="AM61" i="101"/>
  <c r="AL12" i="101"/>
  <c r="AL13" i="101"/>
  <c r="AL14" i="101"/>
  <c r="AL15" i="101"/>
  <c r="AL16" i="101"/>
  <c r="AL17" i="101"/>
  <c r="AL18" i="101"/>
  <c r="AL19" i="101"/>
  <c r="AL20" i="101"/>
  <c r="AL21" i="101"/>
  <c r="AL22" i="101"/>
  <c r="AL23" i="101"/>
  <c r="AL24" i="101"/>
  <c r="AL25" i="101"/>
  <c r="AL26" i="101"/>
  <c r="AL27" i="101"/>
  <c r="AL28" i="101"/>
  <c r="AL29" i="101"/>
  <c r="AL30" i="101"/>
  <c r="AL31" i="101"/>
  <c r="AL32" i="101"/>
  <c r="AL33" i="101"/>
  <c r="AL34" i="101"/>
  <c r="AL35" i="101"/>
  <c r="AL36" i="101"/>
  <c r="AL37" i="101"/>
  <c r="AL38" i="101"/>
  <c r="AL39" i="101"/>
  <c r="AL40" i="101"/>
  <c r="AL41" i="101"/>
  <c r="AL42" i="101"/>
  <c r="AL43" i="101"/>
  <c r="AL44" i="101"/>
  <c r="AL45" i="101"/>
  <c r="AL46" i="101"/>
  <c r="AL47" i="101"/>
  <c r="AL48" i="101"/>
  <c r="AL49" i="101"/>
  <c r="AL50" i="101"/>
  <c r="AL51" i="101"/>
  <c r="AL52" i="101"/>
  <c r="AL53" i="101"/>
  <c r="AL54" i="101"/>
  <c r="AL55" i="101"/>
  <c r="AL56" i="101"/>
  <c r="AL57" i="101"/>
  <c r="AL58" i="101"/>
  <c r="AL59" i="101"/>
  <c r="AL60" i="101"/>
  <c r="AL61" i="101"/>
  <c r="AL62" i="101"/>
  <c r="A17" i="128" l="1"/>
  <c r="A18" i="128"/>
  <c r="A19" i="128"/>
  <c r="A20" i="128"/>
  <c r="C118" i="165" l="1"/>
  <c r="D118" i="165"/>
  <c r="C119" i="165"/>
  <c r="D119" i="165"/>
  <c r="C121" i="165"/>
  <c r="D121" i="165"/>
  <c r="C122" i="165"/>
  <c r="D122" i="165"/>
  <c r="C124" i="165"/>
  <c r="D124" i="165"/>
  <c r="C125" i="165"/>
  <c r="D125" i="165"/>
  <c r="C127" i="165"/>
  <c r="D127" i="165"/>
  <c r="C128" i="165"/>
  <c r="D128" i="165"/>
  <c r="C130" i="165"/>
  <c r="D130" i="165"/>
  <c r="C131" i="165"/>
  <c r="D131" i="165"/>
  <c r="C133" i="165"/>
  <c r="D133" i="165"/>
  <c r="C134" i="165"/>
  <c r="D134" i="165"/>
  <c r="C136" i="165"/>
  <c r="D136" i="165"/>
  <c r="C137" i="165"/>
  <c r="D137" i="165"/>
  <c r="C139" i="165"/>
  <c r="D139" i="165"/>
  <c r="C140" i="165"/>
  <c r="D140" i="165"/>
  <c r="C142" i="165"/>
  <c r="D142" i="165"/>
  <c r="C143" i="165"/>
  <c r="D143" i="165"/>
  <c r="C145" i="165"/>
  <c r="D145" i="165"/>
  <c r="C146" i="165"/>
  <c r="D146" i="165"/>
  <c r="C148" i="165"/>
  <c r="D148" i="165"/>
  <c r="C149" i="165"/>
  <c r="D149" i="165"/>
  <c r="C151" i="165"/>
  <c r="D151" i="165"/>
  <c r="C152" i="165"/>
  <c r="D152" i="165"/>
  <c r="C154" i="165"/>
  <c r="D154" i="165"/>
  <c r="C155" i="165"/>
  <c r="D155" i="165"/>
  <c r="C157" i="165"/>
  <c r="D157" i="165"/>
  <c r="C158" i="165"/>
  <c r="D158" i="165"/>
  <c r="C160" i="165"/>
  <c r="D160" i="165"/>
  <c r="C161" i="165"/>
  <c r="D161" i="165"/>
  <c r="C163" i="165"/>
  <c r="D163" i="165"/>
  <c r="C164" i="165"/>
  <c r="D164" i="165"/>
  <c r="C166" i="165"/>
  <c r="D166" i="165"/>
  <c r="C167" i="165"/>
  <c r="D167" i="165"/>
  <c r="C169" i="165"/>
  <c r="D169" i="165"/>
  <c r="C170" i="165"/>
  <c r="D170" i="165"/>
  <c r="C172" i="165"/>
  <c r="D172" i="165"/>
  <c r="C173" i="165"/>
  <c r="D173" i="165"/>
  <c r="C175" i="165"/>
  <c r="D175" i="165"/>
  <c r="C176" i="165"/>
  <c r="D176" i="165"/>
  <c r="B172" i="165"/>
  <c r="B169" i="165"/>
  <c r="B166" i="165"/>
  <c r="B163" i="165"/>
  <c r="B160" i="165"/>
  <c r="B127" i="165"/>
  <c r="B124" i="165"/>
  <c r="B121" i="165"/>
  <c r="B118" i="165"/>
  <c r="B176" i="165" l="1"/>
  <c r="B173" i="165"/>
  <c r="B170" i="165"/>
  <c r="B167" i="165"/>
  <c r="B164" i="165"/>
  <c r="B161" i="165"/>
  <c r="B158" i="165"/>
  <c r="B155" i="165"/>
  <c r="B152" i="165"/>
  <c r="B157" i="165"/>
  <c r="B149" i="165"/>
  <c r="B154" i="165"/>
  <c r="B146" i="165"/>
  <c r="B151" i="165"/>
  <c r="B143" i="165"/>
  <c r="B148" i="165"/>
  <c r="B140" i="165"/>
  <c r="B145" i="165"/>
  <c r="B137" i="165"/>
  <c r="B142" i="165"/>
  <c r="B134" i="165"/>
  <c r="B139" i="165"/>
  <c r="B131" i="165"/>
  <c r="B136" i="165"/>
  <c r="B128" i="165"/>
  <c r="B133" i="165"/>
  <c r="B125" i="165"/>
  <c r="B130" i="165"/>
  <c r="B122" i="165"/>
  <c r="B119" i="165"/>
  <c r="C17" i="128" l="1"/>
  <c r="C18" i="128"/>
  <c r="C19" i="128"/>
  <c r="C20" i="128"/>
  <c r="C21" i="128"/>
  <c r="AV6" i="101" l="1"/>
  <c r="AM6" i="101"/>
  <c r="AU63" i="101" l="1"/>
  <c r="AU6" i="101"/>
  <c r="D63" i="165" l="1"/>
  <c r="B63" i="165"/>
  <c r="F1" i="165" l="1"/>
  <c r="G40" i="174" l="1"/>
  <c r="G15" i="174"/>
  <c r="B12" i="174"/>
  <c r="B10" i="174"/>
  <c r="B7" i="174"/>
  <c r="G4" i="174"/>
  <c r="E2" i="174"/>
  <c r="G40" i="173"/>
  <c r="G15" i="173"/>
  <c r="B12" i="173"/>
  <c r="B10" i="173"/>
  <c r="B7" i="173"/>
  <c r="G4" i="173"/>
  <c r="E2" i="173"/>
  <c r="G40" i="172"/>
  <c r="G15" i="172"/>
  <c r="B12" i="172"/>
  <c r="B10" i="172"/>
  <c r="B7" i="172"/>
  <c r="G4" i="172"/>
  <c r="E2" i="172"/>
  <c r="G40" i="171"/>
  <c r="G15" i="171"/>
  <c r="B12" i="171"/>
  <c r="B10" i="171"/>
  <c r="B7" i="171"/>
  <c r="G4" i="171"/>
  <c r="E2" i="171"/>
  <c r="G40" i="170"/>
  <c r="G15" i="170"/>
  <c r="B12" i="170"/>
  <c r="B10" i="170"/>
  <c r="B7" i="170"/>
  <c r="G4" i="170"/>
  <c r="E2" i="170"/>
  <c r="B40" i="174"/>
  <c r="B15" i="174"/>
  <c r="G11" i="174"/>
  <c r="G9" i="174"/>
  <c r="K4" i="174"/>
  <c r="E3" i="174"/>
  <c r="D2" i="174"/>
  <c r="B40" i="173"/>
  <c r="B15" i="173"/>
  <c r="G11" i="173"/>
  <c r="G9" i="173"/>
  <c r="K4" i="173"/>
  <c r="E3" i="173"/>
  <c r="D2" i="173"/>
  <c r="B40" i="172"/>
  <c r="B15" i="172"/>
  <c r="G11" i="172"/>
  <c r="G9" i="172"/>
  <c r="K4" i="172"/>
  <c r="E3" i="172"/>
  <c r="D2" i="172"/>
  <c r="B40" i="171"/>
  <c r="B15" i="171"/>
  <c r="G11" i="171"/>
  <c r="G9" i="171"/>
  <c r="K4" i="171"/>
  <c r="E3" i="171"/>
  <c r="D2" i="171"/>
  <c r="B40" i="170"/>
  <c r="B15" i="170"/>
  <c r="G11" i="170"/>
  <c r="G9" i="170"/>
  <c r="K4" i="170"/>
  <c r="E3" i="170"/>
  <c r="D2" i="170"/>
  <c r="B22" i="174"/>
  <c r="G14" i="174"/>
  <c r="B11" i="174"/>
  <c r="B9" i="174"/>
  <c r="J4" i="174"/>
  <c r="D3" i="174"/>
  <c r="B2" i="174"/>
  <c r="B22" i="173"/>
  <c r="G14" i="173"/>
  <c r="B11" i="173"/>
  <c r="B9" i="173"/>
  <c r="J4" i="173"/>
  <c r="D3" i="173"/>
  <c r="B2" i="173"/>
  <c r="B22" i="172"/>
  <c r="B17" i="174"/>
  <c r="I4" i="174"/>
  <c r="B14" i="173"/>
  <c r="G2" i="173"/>
  <c r="B14" i="172"/>
  <c r="G7" i="172"/>
  <c r="G2" i="172"/>
  <c r="B17" i="171"/>
  <c r="G10" i="171"/>
  <c r="I4" i="171"/>
  <c r="B42" i="170"/>
  <c r="B14" i="170"/>
  <c r="G7" i="170"/>
  <c r="G2" i="170"/>
  <c r="B14" i="174"/>
  <c r="G2" i="174"/>
  <c r="G10" i="173"/>
  <c r="B42" i="172"/>
  <c r="B11" i="172"/>
  <c r="J4" i="172"/>
  <c r="B2" i="172"/>
  <c r="G14" i="171"/>
  <c r="B9" i="171"/>
  <c r="D3" i="171"/>
  <c r="B22" i="170"/>
  <c r="B11" i="170"/>
  <c r="J4" i="170"/>
  <c r="B2" i="170"/>
  <c r="B42" i="174"/>
  <c r="B17" i="173"/>
  <c r="I4" i="173"/>
  <c r="G14" i="172"/>
  <c r="D3" i="172"/>
  <c r="B11" i="171"/>
  <c r="B2" i="171"/>
  <c r="B9" i="170"/>
  <c r="G10" i="174"/>
  <c r="B42" i="173"/>
  <c r="G7" i="173"/>
  <c r="B17" i="172"/>
  <c r="G10" i="172"/>
  <c r="I4" i="172"/>
  <c r="B42" i="171"/>
  <c r="B14" i="171"/>
  <c r="G7" i="171"/>
  <c r="G2" i="171"/>
  <c r="B17" i="170"/>
  <c r="G10" i="170"/>
  <c r="I4" i="170"/>
  <c r="G7" i="174"/>
  <c r="B9" i="172"/>
  <c r="B22" i="171"/>
  <c r="J4" i="171"/>
  <c r="G14" i="170"/>
  <c r="D3" i="170"/>
  <c r="A16" i="128"/>
  <c r="C16" i="128"/>
  <c r="AE17" i="169"/>
  <c r="AE51" i="169"/>
  <c r="AE16" i="169"/>
  <c r="AE58" i="169"/>
  <c r="AE20" i="169"/>
  <c r="AE56" i="169"/>
  <c r="AE27" i="169"/>
  <c r="AE18" i="169"/>
  <c r="AE30" i="169"/>
  <c r="AE54" i="169"/>
  <c r="A21" i="128"/>
  <c r="AE136" i="126"/>
  <c r="AE140" i="126"/>
  <c r="AE144" i="126"/>
  <c r="AE148" i="126"/>
  <c r="AE152" i="126"/>
  <c r="AE156" i="126"/>
  <c r="AE160" i="126"/>
  <c r="AE164" i="126"/>
  <c r="AE168" i="126"/>
  <c r="AE172" i="126"/>
  <c r="AE176" i="126"/>
  <c r="AE33" i="126"/>
  <c r="AE37" i="126"/>
  <c r="AE41" i="126"/>
  <c r="AE46" i="126"/>
  <c r="AE50" i="126"/>
  <c r="AE54" i="126"/>
  <c r="AE58" i="126"/>
  <c r="AE62" i="126"/>
  <c r="AE66" i="126"/>
  <c r="AE70" i="126"/>
  <c r="AE74" i="126"/>
  <c r="AE78" i="126"/>
  <c r="AE82" i="126"/>
  <c r="AE86" i="126"/>
  <c r="AE90" i="126"/>
  <c r="AE94" i="126"/>
  <c r="AE98" i="126"/>
  <c r="AE102" i="126"/>
  <c r="AE110" i="126"/>
  <c r="AE122" i="126"/>
  <c r="AE137" i="126"/>
  <c r="AE141" i="126"/>
  <c r="AE145" i="126"/>
  <c r="AE149" i="126"/>
  <c r="AE153" i="126"/>
  <c r="AE157" i="126"/>
  <c r="AE161" i="126"/>
  <c r="AE165" i="126"/>
  <c r="AE169" i="126"/>
  <c r="AE173" i="126"/>
  <c r="AE177" i="126"/>
  <c r="AE34" i="126"/>
  <c r="AE38" i="126"/>
  <c r="AE42" i="126"/>
  <c r="AE47" i="126"/>
  <c r="AE51" i="126"/>
  <c r="AE55" i="126"/>
  <c r="AE59" i="126"/>
  <c r="AE63" i="126"/>
  <c r="AE67" i="126"/>
  <c r="AE71" i="126"/>
  <c r="AE75" i="126"/>
  <c r="AE79" i="126"/>
  <c r="AE83" i="126"/>
  <c r="AE87" i="126"/>
  <c r="AE91" i="126"/>
  <c r="AE95" i="126"/>
  <c r="AE99" i="126"/>
  <c r="AE103" i="126"/>
  <c r="AE107" i="126"/>
  <c r="AE111" i="126"/>
  <c r="AE115" i="126"/>
  <c r="AE119" i="126"/>
  <c r="AE124" i="126"/>
  <c r="AE128" i="126"/>
  <c r="AE133" i="126"/>
  <c r="AE14" i="126"/>
  <c r="AE18" i="126"/>
  <c r="AE22" i="126"/>
  <c r="AE26" i="126"/>
  <c r="AE30" i="126"/>
  <c r="AE138" i="126"/>
  <c r="AE142" i="126"/>
  <c r="AE146" i="126"/>
  <c r="AE150" i="126"/>
  <c r="AE154" i="126"/>
  <c r="AE158" i="126"/>
  <c r="AE162" i="126"/>
  <c r="AE166" i="126"/>
  <c r="AE170" i="126"/>
  <c r="AE174" i="126"/>
  <c r="AE178" i="126"/>
  <c r="AE35" i="126"/>
  <c r="AE39" i="126"/>
  <c r="AE43" i="126"/>
  <c r="AE48" i="126"/>
  <c r="AE52" i="126"/>
  <c r="AE56" i="126"/>
  <c r="AE60" i="126"/>
  <c r="AE64" i="126"/>
  <c r="AE68" i="126"/>
  <c r="AE72" i="126"/>
  <c r="AE76" i="126"/>
  <c r="AE80" i="126"/>
  <c r="AE84" i="126"/>
  <c r="AE88" i="126"/>
  <c r="AE92" i="126"/>
  <c r="AE96" i="126"/>
  <c r="AE100" i="126"/>
  <c r="AE104" i="126"/>
  <c r="AE108" i="126"/>
  <c r="AE112" i="126"/>
  <c r="AE116" i="126"/>
  <c r="AE120" i="126"/>
  <c r="AE125" i="126"/>
  <c r="AE129" i="126"/>
  <c r="AE134" i="126"/>
  <c r="AE15" i="126"/>
  <c r="AE19" i="126"/>
  <c r="AE23" i="126"/>
  <c r="AE27" i="126"/>
  <c r="AE31" i="126"/>
  <c r="AE106" i="126"/>
  <c r="AE118" i="126"/>
  <c r="AE135" i="126"/>
  <c r="AE139" i="126"/>
  <c r="AE143" i="126"/>
  <c r="AE147" i="126"/>
  <c r="AE151" i="126"/>
  <c r="AE155" i="126"/>
  <c r="AE159" i="126"/>
  <c r="AE163" i="126"/>
  <c r="AE167" i="126"/>
  <c r="AE171" i="126"/>
  <c r="AE175" i="126"/>
  <c r="AE179" i="126"/>
  <c r="AE36" i="126"/>
  <c r="AE40" i="126"/>
  <c r="AE45" i="126"/>
  <c r="AE49" i="126"/>
  <c r="AE53" i="126"/>
  <c r="AE57" i="126"/>
  <c r="AE61" i="126"/>
  <c r="AE65" i="126"/>
  <c r="AE69" i="126"/>
  <c r="AE73" i="126"/>
  <c r="AE77" i="126"/>
  <c r="AE81" i="126"/>
  <c r="AE85" i="126"/>
  <c r="AE89" i="126"/>
  <c r="AE93" i="126"/>
  <c r="AE97" i="126"/>
  <c r="AE101" i="126"/>
  <c r="AE105" i="126"/>
  <c r="AE109" i="126"/>
  <c r="AE113" i="126"/>
  <c r="AE117" i="126"/>
  <c r="AE121" i="126"/>
  <c r="AE126" i="126"/>
  <c r="AE130" i="126"/>
  <c r="AE12" i="126"/>
  <c r="AE16" i="126"/>
  <c r="AE20" i="126"/>
  <c r="AE24" i="126"/>
  <c r="AE28" i="126"/>
  <c r="AE32" i="126"/>
  <c r="AE114" i="126"/>
  <c r="AE17" i="126"/>
  <c r="AE21" i="126"/>
  <c r="AE25" i="126"/>
  <c r="AE127" i="126"/>
  <c r="AE132" i="126"/>
  <c r="AE13" i="126"/>
  <c r="AE29" i="126"/>
  <c r="AE9" i="126"/>
  <c r="AE6" i="126"/>
  <c r="AE10" i="126"/>
  <c r="AE7" i="126"/>
  <c r="AE11" i="126"/>
  <c r="AE8" i="126"/>
  <c r="AE5" i="126"/>
  <c r="C6" i="128"/>
  <c r="C10" i="128"/>
  <c r="C14" i="128"/>
  <c r="C2" i="128"/>
  <c r="C9" i="128"/>
  <c r="C3" i="128"/>
  <c r="C7" i="128"/>
  <c r="C11" i="128"/>
  <c r="C15" i="128"/>
  <c r="C5" i="128"/>
  <c r="C13" i="128"/>
  <c r="C4" i="128"/>
  <c r="C8" i="128"/>
  <c r="C12" i="128"/>
  <c r="A5" i="128"/>
  <c r="A9" i="128"/>
  <c r="A13" i="128"/>
  <c r="A11" i="128"/>
  <c r="A4" i="128"/>
  <c r="A6" i="128"/>
  <c r="A2" i="128"/>
  <c r="A15" i="128"/>
  <c r="A8" i="128"/>
  <c r="A10" i="128"/>
  <c r="A3" i="128"/>
  <c r="A12" i="128"/>
  <c r="A14" i="128"/>
  <c r="A7" i="128"/>
  <c r="AE7" i="169"/>
  <c r="AE66" i="169"/>
  <c r="AE64" i="169"/>
  <c r="AE42" i="169"/>
  <c r="AE9" i="169"/>
  <c r="AE4" i="169"/>
  <c r="AE63" i="169"/>
  <c r="AE44" i="169"/>
  <c r="AE40" i="169"/>
  <c r="AE36" i="169"/>
  <c r="AE19" i="169"/>
  <c r="AE3" i="169"/>
  <c r="AE68" i="169"/>
  <c r="AE61" i="169"/>
  <c r="AE46" i="169"/>
  <c r="AE38" i="169"/>
  <c r="AE33" i="169"/>
  <c r="AE10" i="169"/>
  <c r="AE5" i="169"/>
  <c r="A9" i="127"/>
  <c r="J1" i="127"/>
  <c r="J13" i="127"/>
  <c r="J11" i="127"/>
  <c r="J4" i="127"/>
  <c r="J5" i="127"/>
  <c r="J3" i="127"/>
  <c r="AF3" i="101"/>
  <c r="P2" i="101"/>
  <c r="AF4" i="101"/>
  <c r="P3" i="101"/>
  <c r="P4" i="101"/>
  <c r="A3" i="101"/>
  <c r="A4" i="101"/>
  <c r="AF2" i="101"/>
  <c r="P1" i="101"/>
  <c r="A2" i="101"/>
  <c r="D1" i="128"/>
  <c r="A1" i="128"/>
  <c r="Z95" i="126"/>
  <c r="Z94" i="126"/>
  <c r="Z93" i="126"/>
  <c r="Z91" i="126"/>
  <c r="Z90" i="126"/>
  <c r="Z89" i="126"/>
  <c r="P9" i="111"/>
  <c r="O9" i="111"/>
  <c r="O7" i="111"/>
  <c r="P6" i="111"/>
  <c r="P5" i="111"/>
  <c r="O4" i="111"/>
  <c r="O5" i="111" s="1"/>
  <c r="P3" i="111"/>
  <c r="AL63" i="101"/>
  <c r="AG63" i="101"/>
  <c r="O10" i="111" l="1"/>
  <c r="O11" i="111" s="1"/>
  <c r="P7" i="111"/>
  <c r="P10" i="111" s="1"/>
  <c r="P11" i="111" s="1"/>
</calcChain>
</file>

<file path=xl/comments1.xml><?xml version="1.0" encoding="utf-8"?>
<comments xmlns="http://schemas.openxmlformats.org/spreadsheetml/2006/main">
  <authors>
    <author>Kurth, Thorsten</author>
    <author>Heuel, Stephan</author>
  </authors>
  <commentList>
    <comment ref="Q5" authorId="0" shapeId="0">
      <text>
        <r>
          <rPr>
            <b/>
            <sz val="9"/>
            <color indexed="81"/>
            <rFont val="Tahoma"/>
            <family val="2"/>
          </rPr>
          <t>Änderungsnummer Kunde:
Daimler = PÄV
VW, AUDI = Begehren / AEKO
BMW = GAMS
OPEL = ???</t>
        </r>
      </text>
    </comment>
    <comment ref="T5" authorId="0" shapeId="0">
      <text>
        <r>
          <rPr>
            <b/>
            <sz val="9"/>
            <color indexed="81"/>
            <rFont val="Tahoma"/>
            <family val="2"/>
          </rPr>
          <t>Kurth, Thorsten:</t>
        </r>
        <r>
          <rPr>
            <sz val="9"/>
            <color indexed="81"/>
            <rFont val="Tahoma"/>
            <family val="2"/>
          </rPr>
          <t xml:space="preserve">
Eintrag gibt die Bezeichnung des zugehörigen Tabellenlebenslaufs vor.</t>
        </r>
      </text>
    </comment>
    <comment ref="AA5" authorId="0" shapeId="0">
      <text>
        <r>
          <rPr>
            <b/>
            <sz val="9"/>
            <color indexed="81"/>
            <rFont val="Tahoma"/>
            <family val="2"/>
          </rPr>
          <t>Kurth, Thorsten:</t>
        </r>
        <r>
          <rPr>
            <sz val="9"/>
            <color indexed="81"/>
            <rFont val="Tahoma"/>
            <family val="2"/>
          </rPr>
          <t xml:space="preserve">
Dieser Index hat keinen Einfluss auf die Lebensläufe. Sollte sich dieser Index Ändern, so ist der 3D-Index mit hochzuziehen.</t>
        </r>
      </text>
    </comment>
    <comment ref="AB5" authorId="0" shapeId="0">
      <text>
        <r>
          <rPr>
            <b/>
            <sz val="9"/>
            <color indexed="81"/>
            <rFont val="Tahoma"/>
            <family val="2"/>
          </rPr>
          <t>Kurth, Thorsten:</t>
        </r>
        <r>
          <rPr>
            <sz val="9"/>
            <color indexed="81"/>
            <rFont val="Tahoma"/>
            <family val="2"/>
          </rPr>
          <t xml:space="preserve">
Kritische Merkmale</t>
        </r>
      </text>
    </comment>
    <comment ref="AL5" authorId="0" shapeId="0">
      <text>
        <r>
          <rPr>
            <b/>
            <sz val="9"/>
            <color indexed="81"/>
            <rFont val="Tahoma"/>
            <family val="2"/>
          </rPr>
          <t>Kurth, Thorsten:</t>
        </r>
        <r>
          <rPr>
            <sz val="9"/>
            <color indexed="81"/>
            <rFont val="Tahoma"/>
            <family val="2"/>
          </rPr>
          <t xml:space="preserve">
Folgende Daten müssen ausgefüllt sein:
- Projektnummer
- Benennung
- Kunden-Teilenummer
- L+W EDV-Nummer
- Änderungsindex 3D</t>
        </r>
      </text>
    </comment>
    <comment ref="AM5" authorId="0" shapeId="0">
      <text>
        <r>
          <rPr>
            <b/>
            <sz val="9"/>
            <color indexed="81"/>
            <rFont val="Tahoma"/>
            <family val="2"/>
          </rPr>
          <t>Kurth, Thorsten:</t>
        </r>
        <r>
          <rPr>
            <sz val="9"/>
            <color indexed="81"/>
            <rFont val="Tahoma"/>
            <family val="2"/>
          </rPr>
          <t xml:space="preserve">
Folgende Daten müssen ausgefüllt sein:
- Projektnummer
- Benennung
- Kunden-Teilenummer
- L+W EDV-Nummer
- Änderungsindex 3D</t>
        </r>
      </text>
    </comment>
    <comment ref="AO5" authorId="0" shapeId="0">
      <text>
        <r>
          <rPr>
            <b/>
            <sz val="9"/>
            <color indexed="81"/>
            <rFont val="Tahoma"/>
            <family val="2"/>
          </rPr>
          <t>Kurth, Thorsten:</t>
        </r>
        <r>
          <rPr>
            <sz val="9"/>
            <color indexed="81"/>
            <rFont val="Tahoma"/>
            <family val="2"/>
          </rPr>
          <t xml:space="preserve">
Hier die neuen EDV-Nummern  eintragen, wenn diese sich ändern</t>
        </r>
      </text>
    </comment>
    <comment ref="Z11" authorId="1" shapeId="0">
      <text>
        <r>
          <rPr>
            <sz val="9"/>
            <color indexed="81"/>
            <rFont val="Segoe UI"/>
            <family val="2"/>
          </rPr>
          <t>Das Tabellenblatt existiert noch nicht, deshalb wäre der nächste freie 3D-Index 1</t>
        </r>
      </text>
    </comment>
  </commentList>
</comments>
</file>

<file path=xl/connections.xml><?xml version="1.0" encoding="utf-8"?>
<connections xmlns="http://schemas.openxmlformats.org/spreadsheetml/2006/main">
  <connection id="1" name="DCWeldMasterReport3" type="6" refreshedVersion="4" deleted="1" background="1" saveData="1">
    <textPr prompt="0" codePage="850" sourceFile="C:\Users\kurth.t\Desktop\DCWeldMasterReport.txt" decimal="," thousands=".">
      <textFields count="192">
        <textField/>
        <textField/>
        <textField/>
        <textField/>
        <textField/>
        <textField/>
        <textField/>
        <textField/>
        <textField/>
        <textField/>
        <textField/>
        <textField/>
        <textField/>
        <textField/>
        <textField/>
        <textField/>
        <textField/>
        <textField/>
        <textField/>
        <textField type="text"/>
        <textField type="text"/>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<sst xmlns="http://schemas.openxmlformats.org/spreadsheetml/2006/main" count="2779" uniqueCount="723">
  <si>
    <t>D-Teil</t>
  </si>
  <si>
    <t>Kunden- Teilnummer / Customer part no.</t>
  </si>
  <si>
    <t xml:space="preserve">Änderungsbeschreibung : </t>
  </si>
  <si>
    <t>A</t>
  </si>
  <si>
    <t>Material</t>
  </si>
  <si>
    <t>Gewicht</t>
  </si>
  <si>
    <t>Aenderungsindex 3D</t>
  </si>
  <si>
    <t>blaue Texte = Veraenderungen zum vorherigen Stand</t>
  </si>
  <si>
    <t>Rechts</t>
  </si>
  <si>
    <t>Links</t>
  </si>
  <si>
    <t>Symbol</t>
  </si>
  <si>
    <t>a</t>
  </si>
  <si>
    <t>SI-Einheit</t>
  </si>
  <si>
    <t>Radius</t>
  </si>
  <si>
    <t>mm</t>
  </si>
  <si>
    <t>Durchmesser</t>
  </si>
  <si>
    <t>Länge Naht</t>
  </si>
  <si>
    <t>Volumen</t>
  </si>
  <si>
    <t>mm³</t>
  </si>
  <si>
    <t>Dichte</t>
  </si>
  <si>
    <t>kg/m³</t>
  </si>
  <si>
    <t>kg/mm³</t>
  </si>
  <si>
    <t>kg</t>
  </si>
  <si>
    <t>g</t>
  </si>
  <si>
    <t>Werte</t>
  </si>
  <si>
    <t>Bez.</t>
  </si>
  <si>
    <t>Nahtlaenge</t>
  </si>
  <si>
    <t>Merkmal</t>
  </si>
  <si>
    <t>Beschreibung</t>
  </si>
  <si>
    <t>Partner</t>
  </si>
  <si>
    <t>Summe Länge HF-Naht</t>
  </si>
  <si>
    <t>Summe Länge Laser-Naht</t>
  </si>
  <si>
    <t>Summe Länge Löt-Naht</t>
  </si>
  <si>
    <t>Zeichnungsaenderungsindex</t>
  </si>
  <si>
    <t>Flächeninhalt pi()*r²</t>
  </si>
  <si>
    <t>mm²</t>
  </si>
  <si>
    <t>Rob</t>
  </si>
  <si>
    <t>Stossart</t>
  </si>
  <si>
    <t>X</t>
  </si>
  <si>
    <t>Y</t>
  </si>
  <si>
    <t>Z</t>
  </si>
  <si>
    <t>Nr.</t>
  </si>
  <si>
    <t>SC</t>
  </si>
  <si>
    <t>Toleranzen / tolerances</t>
  </si>
  <si>
    <t>Koordinaten / coordinates</t>
  </si>
  <si>
    <t>Position fuer Messpunkte / 
Position of measuring points</t>
  </si>
  <si>
    <t>Feld /
Field</t>
  </si>
  <si>
    <t>Bemerkung /
comment</t>
  </si>
  <si>
    <t>Messpunkt in y, z</t>
  </si>
  <si>
    <t xml:space="preserve">SC </t>
  </si>
  <si>
    <t>Signifikantes Merkmal / significant characteristic</t>
  </si>
  <si>
    <t>Bezugselemente System  / reference system Tuerrahmen</t>
  </si>
  <si>
    <t>Koordinaten / 
coordinates</t>
  </si>
  <si>
    <t>Element</t>
  </si>
  <si>
    <t>Gewindeform</t>
  </si>
  <si>
    <t>Anzugsmoment /
VDI2230</t>
  </si>
  <si>
    <t>Überdrehmoment /
Zerstörend</t>
  </si>
  <si>
    <t>C1</t>
  </si>
  <si>
    <t>-</t>
  </si>
  <si>
    <t>Anzahl der Punkte</t>
  </si>
  <si>
    <t>(*)</t>
  </si>
  <si>
    <t>Mit (*) markierte Werte koennen nach Bemusterung und Faehigkeitsnachweis in Abstimmung mit DAG vom Kontrollplan entfernt werden</t>
  </si>
  <si>
    <t>Hinweis: Bei den mit (X) markierte Werten ist die eingetragene Zeichnungstoleranz kleiner dem theoretisch berechneten Wert</t>
  </si>
  <si>
    <t>Für die Bemusterung muessen für alle Punkten (Sc, Sc*) die Faehigkeitsnachweis Cpk 1,33 nachgewiesen werden</t>
  </si>
  <si>
    <t>In den angezogenen Toleranzen wurde keinerlei Schweissverzug beruecksichtigt.</t>
  </si>
  <si>
    <t>DS2</t>
  </si>
  <si>
    <t>DS1</t>
  </si>
  <si>
    <t>DS3</t>
  </si>
  <si>
    <t>Abmessungen / 
dimensions</t>
  </si>
  <si>
    <t>Benennung</t>
  </si>
  <si>
    <t>pi()*r²*Länge_Naht*Dichte_kg/mm³</t>
  </si>
  <si>
    <t>+ L-Tol</t>
  </si>
  <si>
    <t>Toleranz</t>
  </si>
  <si>
    <t>Gewinde / thread</t>
  </si>
  <si>
    <t>L+W Teilenummer Index</t>
  </si>
  <si>
    <t>D</t>
  </si>
  <si>
    <t xml:space="preserve">Einzelgewicht /
Unit weight </t>
  </si>
  <si>
    <t xml:space="preserve">Gesamtgewicht /
Total weight </t>
  </si>
  <si>
    <t>Oberflaechen/ 
Coating</t>
  </si>
  <si>
    <t>Werkstoff / 
Material</t>
  </si>
  <si>
    <t>Benennung / 
Name</t>
  </si>
  <si>
    <t>Änderungsmitteilung</t>
  </si>
  <si>
    <t>Auswahlliste</t>
  </si>
  <si>
    <t>Ja</t>
  </si>
  <si>
    <t>Nein</t>
  </si>
  <si>
    <t>L+W Teilenummer 
(EDV-Nummer)</t>
  </si>
  <si>
    <t>QM-Formblatt</t>
  </si>
  <si>
    <t>Datum:</t>
  </si>
  <si>
    <t>Modell:</t>
  </si>
  <si>
    <t>Projekt-Nr:</t>
  </si>
  <si>
    <t>Kundenteil-Nr.:</t>
  </si>
  <si>
    <t>Kunde:</t>
  </si>
  <si>
    <t>Bezeichnung:</t>
  </si>
  <si>
    <t>Verteiler:</t>
  </si>
  <si>
    <t>Ersteller:</t>
  </si>
  <si>
    <t>Name</t>
  </si>
  <si>
    <t>( ZLOG-PL )</t>
  </si>
  <si>
    <t>EK Werkzeugtechnik</t>
  </si>
  <si>
    <t>EK Verbindungstechnik</t>
  </si>
  <si>
    <t>( VT-EK )</t>
  </si>
  <si>
    <t xml:space="preserve">EK Kaufteile               </t>
  </si>
  <si>
    <t>( EKK )</t>
  </si>
  <si>
    <t>Verbindungstechnik</t>
  </si>
  <si>
    <t>( VT )</t>
  </si>
  <si>
    <t xml:space="preserve">Qualitätstechnik  </t>
  </si>
  <si>
    <t xml:space="preserve">( QT )   </t>
  </si>
  <si>
    <t xml:space="preserve">Verkauf Automobil                   </t>
  </si>
  <si>
    <t>( KM )</t>
  </si>
  <si>
    <t xml:space="preserve">Werk </t>
  </si>
  <si>
    <t xml:space="preserve">Meßtechnik </t>
  </si>
  <si>
    <t>( ZQW-MT )</t>
  </si>
  <si>
    <t xml:space="preserve">Prüfplanung </t>
  </si>
  <si>
    <t>( ZQW-AS )</t>
  </si>
  <si>
    <t xml:space="preserve">Projektleiter       </t>
  </si>
  <si>
    <t xml:space="preserve">PF-Management </t>
  </si>
  <si>
    <t xml:space="preserve">Profiltechnik  </t>
  </si>
  <si>
    <t>( PT )</t>
  </si>
  <si>
    <t>L+W Teilenummer alt:</t>
  </si>
  <si>
    <t>L+W Teilenummer ZB:</t>
  </si>
  <si>
    <t>Verbindungsverfahren:</t>
  </si>
  <si>
    <t>( Wi )</t>
  </si>
  <si>
    <t>Erstellungsdatum</t>
  </si>
  <si>
    <t>Serie</t>
  </si>
  <si>
    <t>Kundenseitig Abstimmungsgebunden?</t>
  </si>
  <si>
    <t>Hinweise:</t>
  </si>
  <si>
    <t>Kurzbeschreibung der Änderung</t>
  </si>
  <si>
    <t>Name Tabellenblatt</t>
  </si>
  <si>
    <t>E</t>
  </si>
  <si>
    <t>Datensatz Pfad:</t>
  </si>
  <si>
    <t>Datensatz Bezeichnung:</t>
  </si>
  <si>
    <t>Zeichnung Pfad:</t>
  </si>
  <si>
    <t>Zeichnung Bezeichnung:</t>
  </si>
  <si>
    <t>Spaltenbreite</t>
  </si>
  <si>
    <t>Spalte</t>
  </si>
  <si>
    <t>B</t>
  </si>
  <si>
    <t>C</t>
  </si>
  <si>
    <t>F</t>
  </si>
  <si>
    <t>G</t>
  </si>
  <si>
    <t>H</t>
  </si>
  <si>
    <t>I</t>
  </si>
  <si>
    <t>J</t>
  </si>
  <si>
    <t>K</t>
  </si>
  <si>
    <t>L</t>
  </si>
  <si>
    <t>M</t>
  </si>
  <si>
    <t>Zeile</t>
  </si>
  <si>
    <t>Zeilenhöhe</t>
  </si>
  <si>
    <t>Erste Reihe</t>
  </si>
  <si>
    <t>Erste Spalte</t>
  </si>
  <si>
    <t>Letzte Reihe</t>
  </si>
  <si>
    <t>Letzte Spalte</t>
  </si>
  <si>
    <t>Logo</t>
  </si>
  <si>
    <t>Inhalt</t>
  </si>
  <si>
    <t>Projektnr.:</t>
  </si>
  <si>
    <t>Eintrag Erstellungsdatum</t>
  </si>
  <si>
    <t>Eintrag Projektnr.:</t>
  </si>
  <si>
    <t>Teile-Nummer / EDV-Nummer:</t>
  </si>
  <si>
    <t>Freifläche</t>
  </si>
  <si>
    <t>Eintrag Änderungs Datensatz</t>
  </si>
  <si>
    <t>Eintrag Serie</t>
  </si>
  <si>
    <t>Eintrag D-Teil</t>
  </si>
  <si>
    <t>Eintrag Kunde</t>
  </si>
  <si>
    <t>Eintrag Datensatz Pfad</t>
  </si>
  <si>
    <t>Eintrag Datensatz Bezeichnung</t>
  </si>
  <si>
    <t>Eintrag Zeichnung Pfad</t>
  </si>
  <si>
    <t>Eintrag Datum Zeichnung</t>
  </si>
  <si>
    <t>Datum</t>
  </si>
  <si>
    <t>Eintrag Zeichnung Bezeichnung</t>
  </si>
  <si>
    <t>Kundenteilenummer:</t>
  </si>
  <si>
    <t>Eintrag Kundenseitig Abstimmungsgebunden?</t>
  </si>
  <si>
    <t>Fläche Bild</t>
  </si>
  <si>
    <t>Eintrag Pos. 1</t>
  </si>
  <si>
    <t>Eintrag Änd.-Dat. 1</t>
  </si>
  <si>
    <t>Eintrag Kurzbeschreibung der Änderung 1</t>
  </si>
  <si>
    <t>Eintrag Pos. 2</t>
  </si>
  <si>
    <t>Eintrag Kurzbeschreibung der Änderung 2</t>
  </si>
  <si>
    <t>Eintrag Änd.-Dat. 2</t>
  </si>
  <si>
    <t>Eintrag Pos. 3</t>
  </si>
  <si>
    <t>Eintrag Kurzbeschreibung der Änderung 3</t>
  </si>
  <si>
    <t>Eintrag Änd.-Dat. 3</t>
  </si>
  <si>
    <t>Eintrag Pos. 4</t>
  </si>
  <si>
    <t>Eintrag Kurzbeschreibung der Änderung 4</t>
  </si>
  <si>
    <t>Eintrag Änd.-Dat. 4</t>
  </si>
  <si>
    <t>Eintrag Pos. 5</t>
  </si>
  <si>
    <t>Eintrag Kurzbeschreibung der Änderung 5</t>
  </si>
  <si>
    <t>Eintrag Änd.-Dat. 5</t>
  </si>
  <si>
    <t>Eintrag Pos. 6</t>
  </si>
  <si>
    <t>Eintrag Kurzbeschreibung der Änderung 6</t>
  </si>
  <si>
    <t>Eintrag Änd.-Dat. 6</t>
  </si>
  <si>
    <t>Eintrag Pos. 7</t>
  </si>
  <si>
    <t>Eintrag Kurzbeschreibung der Änderung 7</t>
  </si>
  <si>
    <t>Eintrag Änd.-Dat. 7</t>
  </si>
  <si>
    <t>Eintrag Pos. 8</t>
  </si>
  <si>
    <t>Eintrag Kurzbeschreibung der Änderung 8</t>
  </si>
  <si>
    <t>Eintrag Änd.-Dat. 8</t>
  </si>
  <si>
    <t>Eintrag Pos. 9</t>
  </si>
  <si>
    <t>Eintrag Kurzbeschreibung der Änderung 9</t>
  </si>
  <si>
    <t>Eintrag Änd.-Dat. 9</t>
  </si>
  <si>
    <t>Eintrag Pos. 10</t>
  </si>
  <si>
    <t>Eintrag Kurzbeschreibung der Änderung 10</t>
  </si>
  <si>
    <t>Eintrag Änd.-Dat. 10</t>
  </si>
  <si>
    <t>Eintrag Pos. 11</t>
  </si>
  <si>
    <t>Eintrag Kurzbeschreibung der Änderung 11</t>
  </si>
  <si>
    <t>Eintrag Änd.-Dat. 11</t>
  </si>
  <si>
    <t>Eintrag Pos. 12</t>
  </si>
  <si>
    <t>Eintrag Kurzbeschreibung der Änderung 12</t>
  </si>
  <si>
    <t>Eintrag Änd.-Dat. 12</t>
  </si>
  <si>
    <t>Eintrag Pos. 13</t>
  </si>
  <si>
    <t>Eintrag Kurzbeschreibung der Änderung 13</t>
  </si>
  <si>
    <t>Eintrag Änd.-Dat. 13</t>
  </si>
  <si>
    <t>Eintrag Pos. 14</t>
  </si>
  <si>
    <t>Eintrag Kurzbeschreibung der Änderung 14</t>
  </si>
  <si>
    <t>Eintrag Änd.-Dat. 14</t>
  </si>
  <si>
    <t>Eintrag Pos. 15</t>
  </si>
  <si>
    <t>Eintrag Kurzbeschreibung der Änderung 15</t>
  </si>
  <si>
    <t>Eintrag Änd.-Dat. 15</t>
  </si>
  <si>
    <t>Änderungs Datensatz</t>
  </si>
  <si>
    <t>EDV-Nr. alt</t>
  </si>
  <si>
    <t>Bemerkung</t>
  </si>
  <si>
    <t>H. Ausricht.</t>
  </si>
  <si>
    <t>V. Ausricht.</t>
  </si>
  <si>
    <t>Z.-Umbruch</t>
  </si>
  <si>
    <t>Textorientierung</t>
  </si>
  <si>
    <t>Zellenverbund</t>
  </si>
  <si>
    <t>Formatierung Änderungsmitteilung</t>
  </si>
  <si>
    <t>Schrift Fett</t>
  </si>
  <si>
    <t>Zentriert</t>
  </si>
  <si>
    <t>Oben</t>
  </si>
  <si>
    <t>Unten</t>
  </si>
  <si>
    <t>Datensatz Bez.:</t>
  </si>
  <si>
    <t>Zeichnung Bez.:</t>
  </si>
  <si>
    <t>Feld</t>
  </si>
  <si>
    <t>Schriftgröße</t>
  </si>
  <si>
    <t>Oberfläche:</t>
  </si>
  <si>
    <t>Materialstärke / 
Thickness</t>
  </si>
  <si>
    <t>Werkstoff:</t>
  </si>
  <si>
    <t>D-Teil:</t>
  </si>
  <si>
    <t>3D</t>
  </si>
  <si>
    <t>2D</t>
  </si>
  <si>
    <t>D-Index</t>
  </si>
  <si>
    <t>Z-Index</t>
  </si>
  <si>
    <t>Anzahl Teile pro ZSB:</t>
  </si>
  <si>
    <t>Anzahl Verbindungen:</t>
  </si>
  <si>
    <t>Gewicht ET:</t>
  </si>
  <si>
    <t>Tabellenblattname</t>
  </si>
  <si>
    <t>Formatierung Lebenslauf</t>
  </si>
  <si>
    <t>Eintrag D-Index 3D</t>
  </si>
  <si>
    <t>Eintrag Z-Index 2D</t>
  </si>
  <si>
    <t>Eintrag Benennung</t>
  </si>
  <si>
    <t>Eintrag Anzahl Teile pro ZSB:</t>
  </si>
  <si>
    <t>Eintrag Gleicht. (G) / Gespiegelt (S):</t>
  </si>
  <si>
    <t>Eintrag Werkstoff:</t>
  </si>
  <si>
    <t>Eintrag Materialstärke :</t>
  </si>
  <si>
    <t>Eintrag Oberfläche:</t>
  </si>
  <si>
    <t>Eintrag D-Teil:</t>
  </si>
  <si>
    <t>Eintrag Gewicht ET:</t>
  </si>
  <si>
    <t>Eintrag Verbindungsverfahren:</t>
  </si>
  <si>
    <t>Eintrag Anzahl Verbindungen:</t>
  </si>
  <si>
    <t xml:space="preserve">Eintrag Änderungsbeschreibung : </t>
  </si>
  <si>
    <t>Freifläche Bild</t>
  </si>
  <si>
    <t>Lebenslauf erstellen?</t>
  </si>
  <si>
    <t>Zellenformat</t>
  </si>
  <si>
    <t>General</t>
  </si>
  <si>
    <t>m/d/yyyy</t>
  </si>
  <si>
    <t>0.00"mm"</t>
  </si>
  <si>
    <t>0"g"</t>
  </si>
  <si>
    <t>Beschreibung in Änderungsmitteilung erfassen?</t>
  </si>
  <si>
    <t>Datum der Erfassung der Änderungsmitteilung</t>
  </si>
  <si>
    <t>Eintrag Beschreibung in Änderungsmitteilung erfassen?</t>
  </si>
  <si>
    <t>Eintrag Datum der Erfassung der Änderungsmitteilung</t>
  </si>
  <si>
    <t>N</t>
  </si>
  <si>
    <t>O</t>
  </si>
  <si>
    <t>P</t>
  </si>
  <si>
    <t>@</t>
  </si>
  <si>
    <t>Hier klicken, um Bild einzufügen</t>
  </si>
  <si>
    <t>Beispiel</t>
  </si>
  <si>
    <t>Pfad gültige Daten:</t>
  </si>
  <si>
    <t>Pfad gültige Zeichnung:</t>
  </si>
  <si>
    <t>Pfad Bilder:</t>
  </si>
  <si>
    <t>Platinenabmessung:</t>
  </si>
  <si>
    <t xml:space="preserve">( PB-PL )         </t>
  </si>
  <si>
    <t>( PB-L)</t>
  </si>
  <si>
    <t>DS3 Merkmal = Materialstärke</t>
  </si>
  <si>
    <t>DS2 Merkmal = Materialgüte</t>
  </si>
  <si>
    <t>DS-Merkmale</t>
  </si>
  <si>
    <t>DS1, DS3</t>
  </si>
  <si>
    <t>DS1, DS2</t>
  </si>
  <si>
    <t>DS2, DS3</t>
  </si>
  <si>
    <t>DS1, DS2, DS3</t>
  </si>
  <si>
    <t>Gleichteil (G)            
Spiegelbildlich vorhand. (S)
Mehrfachverwendung (M)</t>
  </si>
  <si>
    <t>Gleicht. (G) / Gespiegelt (S) /  Mehrfachverwendung (M):</t>
  </si>
  <si>
    <t>Gleicht. (G) / Gesp. (S) /  Mehrfachv. (M):</t>
  </si>
  <si>
    <t>DS1 Merkmal = Überprüfung der Bauteilverbindungen</t>
  </si>
  <si>
    <t>Wichtig für die Änderungsmitteilung und für den Lebenslauf</t>
  </si>
  <si>
    <t>Hinweise</t>
  </si>
  <si>
    <t>Anzahl Seiten AeM</t>
  </si>
  <si>
    <t>Anzahl Seiten</t>
  </si>
  <si>
    <t>Eintrag Anzahl Seiten AeM</t>
  </si>
  <si>
    <t>( ST-EK )</t>
  </si>
  <si>
    <t>Neuteil</t>
  </si>
  <si>
    <t>Eintrag Neuteil</t>
  </si>
  <si>
    <t>Dateibenennung der 
einzelnen Bauteile</t>
  </si>
  <si>
    <t>Status</t>
  </si>
  <si>
    <t>Status:</t>
  </si>
  <si>
    <t>Eintrag Status</t>
  </si>
  <si>
    <t>Ungültig</t>
  </si>
  <si>
    <t>Gültig</t>
  </si>
  <si>
    <t>Anfrageuntersuchung</t>
  </si>
  <si>
    <t>Berechnung Gewicht Naht</t>
  </si>
  <si>
    <t>Bauteilstruktur</t>
  </si>
  <si>
    <t>Bezeichnung</t>
  </si>
  <si>
    <t>Gleichteil (G) 
Spiegelbildlich vorhand. (S) 
Mehrfachverwendung (M)</t>
  </si>
  <si>
    <t>UZB's (U) mit ET's (Anzahl pro UZB)
oder ET's mit Anzahl</t>
  </si>
  <si>
    <t>ZB-Bauteile
(X kennzeichnet ZB,
Ziffern kennzeichnen die Anzahl ET)</t>
  </si>
  <si>
    <t xml:space="preserve"> 1. Die Namen der Tabellenblätter mit den Kürzeln ("Tb ", "AeM ", "Teammitglieder", "Liste", "Buttons" und "Einstellungen") nicht umbenennen. Die Reihenfolge sollte ebenfalls 
     nicht geändert werden.
 2. Der Änderungsindex 3D ist ein vom Ersteller vorgegebener Index, der für die Historie des Lebenslauf benötigt wird, unabhängig vom OEM-Index. Sobald ein Stand für ein Bauteil eingefroren
     werden soll, ist der 3D-Index um eine Ziffer zu erhöhen.
 3. Die EDV-Nummer wird benötigt, weil daraus der Name der jeweiligen Lebensläufe generiert wird. 
 4. Sollte keine EDV-Nummer bekannt sein, so ist hier eine "Dummy"-Nummer einzusetzen, die eindeutig ist. D.h. die Nummer darf nur einmal in der Stückliste vorkommen. Bspw. 2-xxx1.
     Mit EDV Nummer: 2_7841
     Ohne EDV Nummer: E_1101
 5. Der Pfad Bilder kann optional benutzt werden. Wenn Bilder von einem bestimmten Ort vom Netz geladen werden sollen, dann bitte diesen Pfad eintragen. Ansonsten wird  ein
     Standardpfad gewählt.
 6. Der Pfad gültige Daten ist ebenfalls optional, spart je nachdem aber Schreibarbeit, da die Felder in der Änderungsmitteilung automatisch gefüllt werden. 
 7. Der Pfad gültige Zeichnung ist ebenfalls optional, spart je nachdem aber Schreibarbeit, da die Felder in der Änderungsmitteilung automatisch gefüllt werden. 
 8. Unter "Änderungsnummer Kunde: Bemerkung" sollte, wenn bekannt, zuerst die Nummer eingetragen werden, die die Änderungmitteilung des Kunden darstellt. Siehe 
     Kommentar im Feld  "Änderungsnummer Kunde: Bemerkung" 
 9. Im Feld hinter "Beschreibung in Änderungsmitteilung erfassen?" auf dem jeweiligen Lebenslauf ein "x" eintragen, wenn dieses Feld in der Änderungsmitteilung erfasst werden 
     soll. Wenn Bereiche vom Lebenslauf noch nicht in einer Änderungsmitteilung erfasst wurden, so ist die Registerfarbe "Gelb". Wenn Bereiche durch ein "X" gekennzeichnet 
     wurden und sind noch nicht erfasst, so ist die Registerfarbe "Rot". Sollten alle Bereiche eines Lebenslaufs durch eine Änderungsmitteilung erfasst worden sein, so wird im Feld 
     "Datum der Erfassung der Änderungsmitteilung:" automatisch das jeweilige Datum der Erfassung in der Änderungsmitteilung eingetragen und die Registerfarbe wird "Grün".
10. Bei dem Einfügen eines neuen Teils in der Stückliste ist zu beachten, dass die ausgeblendeten Spalten 27 und 28 auch entsprechend mit kopiert werden. Das Teil kann auch 
     zwischen zwei andere Teile eingefügt werden.
11. Die zukünftige Teilenummer setzt sich wie folgt zusammen: 
      Projektnummer_L+W-Teilenummer_Änderungsindex 3D[LuW]Zeichnungsänderungsindex[LuW]_Benennung_Kunden-Teilenummer_Änderungsindex[Kunde]_Namenskürzel_Datum
      0870238_2_7841_15D_Schwellersterstaerkung_4G8_809_377_A_TM005_2_7841_15D_TKU_140628
     Ohne Kundennummer verkürzt sich die Bezeichnung:
     Projektnummer_L+W-Teilenummer_Änderungsindex 3D[LuW]Zeichnungsänderungsindex[LuW]_Benennung_Kunden-Teilenummer_Änderungsindex[Kunde]_Namenskürzel_Datum
     0870238_2_7841_00A_Schwellerverstaerkung_2_7841_00A_TKU_140628
12. Die Teammitglieder sind in der Tabelle "Teammitglieder" festzulegen, wobei der Gelb unterlegte Teil der Tabelle frei benannt werden kann. Diese Benennungen werden in die 
     Änderungsmitteilungen übernommen.
13. Wenn ein Lebenslauf gelöscht werden muss, dann bitte über den Button "Lebenslauf bearbeiten" und "Tabelle löschen" gehen.
14. In Spalte A-D können bis zu 4 Komplett-ZSB eingetragen werden. In den Spalten E-J können UZB und die Summe der ET eingetragen werden.
15. Die Spalte L (Anzahl / Number) wird momentan nicht mehr richtig genutzt.
</t>
  </si>
  <si>
    <t>Entwurfsindex</t>
  </si>
  <si>
    <t xml:space="preserve">Änderungsbeschreibung: </t>
  </si>
  <si>
    <t>3D-Index</t>
  </si>
  <si>
    <t>Erforderliche Einstellungen bei Office 2013!</t>
  </si>
  <si>
    <t>Übersetzungstabelle / Translationtable</t>
  </si>
  <si>
    <t>Deutsch</t>
  </si>
  <si>
    <t>Englisch</t>
  </si>
  <si>
    <t>Spanisch</t>
  </si>
  <si>
    <t>Project No.:</t>
  </si>
  <si>
    <t>Número de proyecto:</t>
  </si>
  <si>
    <t>Denominación pieza:</t>
  </si>
  <si>
    <t>Date:</t>
  </si>
  <si>
    <t>Fecha:</t>
  </si>
  <si>
    <t>Part No.:</t>
  </si>
  <si>
    <t>Referencia pieza:</t>
  </si>
  <si>
    <t>Customer:</t>
  </si>
  <si>
    <t>Cliente:</t>
  </si>
  <si>
    <t>Model:</t>
  </si>
  <si>
    <t>Modelo:</t>
  </si>
  <si>
    <t>Sprache:</t>
  </si>
  <si>
    <t>Sprache</t>
  </si>
  <si>
    <t>Gewählte Sprache</t>
  </si>
  <si>
    <t>Deutsch / German</t>
  </si>
  <si>
    <t>Englisch / English</t>
  </si>
  <si>
    <t>Liste Teammitglieder</t>
  </si>
  <si>
    <t>Verteiler</t>
  </si>
  <si>
    <t xml:space="preserve"> </t>
  </si>
  <si>
    <t>Yes</t>
  </si>
  <si>
    <t>No</t>
  </si>
  <si>
    <t>Kunden- Teilnummer</t>
  </si>
  <si>
    <t>Customer part no.</t>
  </si>
  <si>
    <t>Aenderungsindex Kunde</t>
  </si>
  <si>
    <t>Customer index</t>
  </si>
  <si>
    <t>Werkstoff</t>
  </si>
  <si>
    <t>Oberflaechen</t>
  </si>
  <si>
    <t>Coating</t>
  </si>
  <si>
    <t>Materialstärke</t>
  </si>
  <si>
    <t>Thickness</t>
  </si>
  <si>
    <t>Einzelgewicht</t>
  </si>
  <si>
    <t xml:space="preserve">Unit weight </t>
  </si>
  <si>
    <t xml:space="preserve">Gesamtgewicht </t>
  </si>
  <si>
    <t>Total weight</t>
  </si>
  <si>
    <t>Änderungsnummer Kunde: Bemerkung</t>
  </si>
  <si>
    <t>Aenderungsdatum</t>
  </si>
  <si>
    <t>L+W Teilenummer Spa</t>
  </si>
  <si>
    <t>Author:</t>
  </si>
  <si>
    <t>Distribution:</t>
  </si>
  <si>
    <t>Assembly-Components
(x indicates assembly, 
numbers indicate amount of single parts</t>
  </si>
  <si>
    <t>Lower Assembly (U) with single parts (parts per lower assembly)
or single parts with numbers</t>
  </si>
  <si>
    <t>Same part (G)
mirror image out-of-position (S)
multiple-usage (M)</t>
  </si>
  <si>
    <t>L+W part number
EDP-Number</t>
  </si>
  <si>
    <t>Change index 3D</t>
  </si>
  <si>
    <t>Drawing change index</t>
  </si>
  <si>
    <t>D-part</t>
  </si>
  <si>
    <t>Revision number customer: Remarks</t>
  </si>
  <si>
    <t>Draft index</t>
  </si>
  <si>
    <t>Create vitae?</t>
  </si>
  <si>
    <t>Name of work sheet</t>
  </si>
  <si>
    <t>File description of single components</t>
  </si>
  <si>
    <t>Notification of change</t>
  </si>
  <si>
    <t>Creation date</t>
  </si>
  <si>
    <t>Amount of pages</t>
  </si>
  <si>
    <t>Revision data set</t>
  </si>
  <si>
    <t>New parts</t>
  </si>
  <si>
    <t>series</t>
  </si>
  <si>
    <t>Description</t>
  </si>
  <si>
    <t>Formatting notification of change</t>
  </si>
  <si>
    <t>Drawing link:</t>
  </si>
  <si>
    <t>Data:</t>
  </si>
  <si>
    <t>Drawing descr.:</t>
  </si>
  <si>
    <t>Data set descr.:</t>
  </si>
  <si>
    <t>Recipients:</t>
  </si>
  <si>
    <t>Name:</t>
  </si>
  <si>
    <t xml:space="preserve">Details: </t>
  </si>
  <si>
    <t>EK joining technique</t>
  </si>
  <si>
    <t>EK purchasing</t>
  </si>
  <si>
    <t>EK tooling</t>
  </si>
  <si>
    <t>Joining technique</t>
  </si>
  <si>
    <t xml:space="preserve">Quality </t>
  </si>
  <si>
    <t>Remarks:</t>
  </si>
  <si>
    <t>Purchasing Automotive</t>
  </si>
  <si>
    <t>Site</t>
  </si>
  <si>
    <t>Measurement technology</t>
  </si>
  <si>
    <t>Test planning</t>
  </si>
  <si>
    <t>Project manager</t>
  </si>
  <si>
    <t>PF-Management</t>
  </si>
  <si>
    <t>Profiling technique</t>
  </si>
  <si>
    <t>Formatting of vitae</t>
  </si>
  <si>
    <t>L+W part no old:</t>
  </si>
  <si>
    <t>Amount parts per assembly:</t>
  </si>
  <si>
    <t>L+W part no assembly:</t>
  </si>
  <si>
    <t>Common part (G) / mirrored (S) / multiple use (M)</t>
  </si>
  <si>
    <t>Material:</t>
  </si>
  <si>
    <t>Thickness:</t>
  </si>
  <si>
    <t>Surface:</t>
  </si>
  <si>
    <t>Dimension of blank:</t>
  </si>
  <si>
    <t>D-part:</t>
  </si>
  <si>
    <t>Weight single part:</t>
  </si>
  <si>
    <t>Joining technology:</t>
  </si>
  <si>
    <t>Amount of links</t>
  </si>
  <si>
    <t>Description of change:</t>
  </si>
  <si>
    <t>Click here to add clip:</t>
  </si>
  <si>
    <t>Include description in notification of change?</t>
  </si>
  <si>
    <t>Data of creation of notificaton of change</t>
  </si>
  <si>
    <t>List team member</t>
  </si>
  <si>
    <t>Distributor</t>
  </si>
  <si>
    <t>Invalid</t>
  </si>
  <si>
    <t>Valid</t>
  </si>
  <si>
    <t>Inquiry analysis</t>
  </si>
  <si>
    <t>Selective list</t>
  </si>
  <si>
    <t>L+W part no. Index</t>
  </si>
  <si>
    <t>Release date</t>
  </si>
  <si>
    <t>Ja / Yes</t>
  </si>
  <si>
    <t>Nein / No</t>
  </si>
  <si>
    <t>Ungültig / Invalid</t>
  </si>
  <si>
    <t>Gültig / Valid</t>
  </si>
  <si>
    <t>Anfrageuntersuchung / Inquiry analysis</t>
  </si>
  <si>
    <t>Übersicht</t>
  </si>
  <si>
    <t>Path pictures:</t>
  </si>
  <si>
    <t>Path valid data:</t>
  </si>
  <si>
    <t>Path valid drawing:</t>
  </si>
  <si>
    <t>Prüfmittelplanung</t>
  </si>
  <si>
    <t>( PP )</t>
  </si>
  <si>
    <t>Neuer Name Tabellenblatt</t>
  </si>
  <si>
    <t/>
  </si>
  <si>
    <t>Letzte Aktion/ 
last action</t>
  </si>
  <si>
    <t>Neue EDV-Nummer / 
new EDV-number</t>
  </si>
  <si>
    <t>Kundenindex</t>
  </si>
  <si>
    <t>Materialstärke:</t>
  </si>
  <si>
    <t>F0PE006C
Stückliste Produktentwicklung</t>
  </si>
  <si>
    <t>F0PE006C
Parts List Product Development</t>
  </si>
  <si>
    <t>Artikelnummer</t>
  </si>
  <si>
    <t>Artikelnummer Index</t>
  </si>
  <si>
    <t>Bauteilkennzeichnung</t>
  </si>
  <si>
    <t>Kd-Nr. / Index</t>
  </si>
  <si>
    <t>Änd.-Nr. Kunde</t>
  </si>
  <si>
    <t>Datum Zg.</t>
  </si>
  <si>
    <t>EDV-Nummer alt:</t>
  </si>
  <si>
    <t>Erfassungsdatum der Änderungsmitteilung:</t>
  </si>
  <si>
    <t>L+W EDV-Nummer</t>
  </si>
  <si>
    <t>Bemerkung / 
Remarks</t>
  </si>
  <si>
    <t>Zg-Änderungsindex</t>
  </si>
  <si>
    <t xml:space="preserve">3D-Datenindex </t>
  </si>
  <si>
    <t>Q</t>
  </si>
  <si>
    <t>R</t>
  </si>
  <si>
    <t>T</t>
  </si>
  <si>
    <t>U</t>
  </si>
  <si>
    <t>V</t>
  </si>
  <si>
    <t>W</t>
  </si>
  <si>
    <t>AA</t>
  </si>
  <si>
    <t>AB</t>
  </si>
  <si>
    <t>AC</t>
  </si>
  <si>
    <t>AD</t>
  </si>
  <si>
    <t>AE</t>
  </si>
  <si>
    <t>AF</t>
  </si>
  <si>
    <t>AG</t>
  </si>
  <si>
    <t>AH</t>
  </si>
  <si>
    <t>AJ</t>
  </si>
  <si>
    <t>AI</t>
  </si>
  <si>
    <t>AK</t>
  </si>
  <si>
    <t>AL</t>
  </si>
  <si>
    <t>AM</t>
  </si>
  <si>
    <t>AN</t>
  </si>
  <si>
    <t>AO</t>
  </si>
  <si>
    <t>AP</t>
  </si>
  <si>
    <t>AQ</t>
  </si>
  <si>
    <t>AR</t>
  </si>
  <si>
    <t>AS</t>
  </si>
  <si>
    <t>AT</t>
  </si>
  <si>
    <t>AU</t>
  </si>
  <si>
    <t>AV</t>
  </si>
  <si>
    <t>AW</t>
  </si>
  <si>
    <t>AX</t>
  </si>
  <si>
    <t>S</t>
  </si>
  <si>
    <t>Einstellungen Lebenslauf</t>
  </si>
  <si>
    <t>Leer 1</t>
  </si>
  <si>
    <t>Leer 2</t>
  </si>
  <si>
    <t>Leer 4</t>
  </si>
  <si>
    <t>Leer 5</t>
  </si>
  <si>
    <t>Leer 6</t>
  </si>
  <si>
    <t>Leer 7</t>
  </si>
  <si>
    <t>Leer 8</t>
  </si>
  <si>
    <t>Neue EDV-Nummer / new EDV-number</t>
  </si>
  <si>
    <t>Letzte Aktion/ last action</t>
  </si>
  <si>
    <t>Bemerkung / Remarks</t>
  </si>
  <si>
    <t>Aenderungsindex 3D Kunde / customer index 3D</t>
  </si>
  <si>
    <t>Aenderungsindex 2D Kunde / customer index 2D</t>
  </si>
  <si>
    <t>Spalte alt</t>
  </si>
  <si>
    <t>Spalte neu</t>
  </si>
  <si>
    <t>neu</t>
  </si>
  <si>
    <t>16-22</t>
  </si>
  <si>
    <t>38-44</t>
  </si>
  <si>
    <t>Einstellungen Stückliste</t>
  </si>
  <si>
    <t>Eintrag Artikelnummer</t>
  </si>
  <si>
    <t>Zeichnungsstand Kunde</t>
  </si>
  <si>
    <t>Eintrag Kundenteilenummer</t>
  </si>
  <si>
    <t>Zeichnungsdatum</t>
  </si>
  <si>
    <t>Data drw.</t>
  </si>
  <si>
    <t>Eintrag Änd.-Nr. Kunde</t>
  </si>
  <si>
    <t>Eintrag Kundenindex</t>
  </si>
  <si>
    <t>Eintrag Zeichnungsstand Kunde</t>
  </si>
  <si>
    <t>Eintrag Zeichnungsdatum</t>
  </si>
  <si>
    <t>Eintrag EDV-Nummer</t>
  </si>
  <si>
    <t>EDV-Nummer</t>
  </si>
  <si>
    <t>Eintrag EDV-Nummer alt</t>
  </si>
  <si>
    <t>Material Naht:</t>
  </si>
  <si>
    <t>Eintrag Material Naht:</t>
  </si>
  <si>
    <t>Länge Naht:</t>
  </si>
  <si>
    <t>Eintrag Länge Naht:</t>
  </si>
  <si>
    <t>Kd-Nr.</t>
  </si>
  <si>
    <t>Änderungsnummer Kunde</t>
  </si>
  <si>
    <t>Index 2D Kunde /
customer index 2D</t>
  </si>
  <si>
    <t>Index 3D Kunde /
customer index 3D</t>
  </si>
  <si>
    <t>Äenderungsindex 2D L+W</t>
  </si>
  <si>
    <t>Aenderungsindex 3D L+W</t>
  </si>
  <si>
    <t>Datum Zeichnung</t>
  </si>
  <si>
    <t>Gleichteil (G) / Spiegelbildlich vorhand. (S) / Mehrfachverwendung (M):</t>
  </si>
  <si>
    <t>Index Kunde:</t>
  </si>
  <si>
    <t>Änderungsnummer Kunde:</t>
  </si>
  <si>
    <t>Zeichnungsstand Kunde:</t>
  </si>
  <si>
    <t>Eintrag Erfassungsdatum des LL</t>
  </si>
  <si>
    <t>Änderungsdatum Lebenslauf</t>
  </si>
  <si>
    <t>Änderungsnummer Kunde /
customer number</t>
  </si>
  <si>
    <t>Änderungsdatum ZG /
release date Drawing</t>
  </si>
  <si>
    <t>Oberflächen/ 
Coating</t>
  </si>
  <si>
    <t>Artikelnummer / 
Partnumber</t>
  </si>
  <si>
    <t>Änderungsm. gültig ab:</t>
  </si>
  <si>
    <t>Artikelnummer:</t>
  </si>
  <si>
    <t xml:space="preserve">Eintrag Teile-Nummer / EDV-Nummer: </t>
  </si>
  <si>
    <t>Eintrag EDV-Nr. alt</t>
  </si>
  <si>
    <t>Änderungsmitteilung gültig ab:</t>
  </si>
  <si>
    <t>Eintrag Änderungsmitteilung gültig ab:</t>
  </si>
  <si>
    <t>Eintrag Teilebezeichnung Kunde:</t>
  </si>
  <si>
    <t>Teilebezeichnung Kunde:</t>
  </si>
  <si>
    <t>Eintrag Index Kunde:</t>
  </si>
  <si>
    <t>Eintrag Zeichnungsstand Kunde:</t>
  </si>
  <si>
    <t>Eintrag Änderungsnummer Kunde:</t>
  </si>
  <si>
    <t>Eintrag Modell</t>
  </si>
  <si>
    <t>Eintrag Gleicht. (G) / Gespiegelt (S) /  Mehrfachverwendung (M):</t>
  </si>
  <si>
    <t>Verteiler 1</t>
  </si>
  <si>
    <t>Verteiler 1 Kürzel</t>
  </si>
  <si>
    <t>Verteiler 1 Name</t>
  </si>
  <si>
    <t>Verteiler 2</t>
  </si>
  <si>
    <t>Verteiler 3</t>
  </si>
  <si>
    <t>Verteiler 4</t>
  </si>
  <si>
    <t>Verteiler 5</t>
  </si>
  <si>
    <t>Verteiler 6</t>
  </si>
  <si>
    <t>Verteiler 7</t>
  </si>
  <si>
    <t>Verteiler 8</t>
  </si>
  <si>
    <t>Verteiler 2 Kürzel</t>
  </si>
  <si>
    <t>Verteiler 2 Name</t>
  </si>
  <si>
    <t>Verteiler 3 Kürzel</t>
  </si>
  <si>
    <t>Verteiler 3 Name</t>
  </si>
  <si>
    <t>Verteiler 9</t>
  </si>
  <si>
    <t>Verteiler 10</t>
  </si>
  <si>
    <t>Verteiler 10 Kürzel</t>
  </si>
  <si>
    <t>Verteiler 10 Name</t>
  </si>
  <si>
    <t>Verteiler 11</t>
  </si>
  <si>
    <t>Verteiler 11 Kürzel</t>
  </si>
  <si>
    <t>Verteiler 11 Name</t>
  </si>
  <si>
    <t>Verteiler 12</t>
  </si>
  <si>
    <t>Verteiler 12 Kürzel</t>
  </si>
  <si>
    <t>Verteiler 12 Name</t>
  </si>
  <si>
    <t>Verteiler 13</t>
  </si>
  <si>
    <t>Verteiler 13 Kürzel</t>
  </si>
  <si>
    <t>Verteiler 13 Name</t>
  </si>
  <si>
    <t>Verteiler 14</t>
  </si>
  <si>
    <t>Verteiler 14 Kürzel</t>
  </si>
  <si>
    <t>Verteiler 14 Name</t>
  </si>
  <si>
    <t>Verteiler 15</t>
  </si>
  <si>
    <t>Verteiler 15 Kürzel</t>
  </si>
  <si>
    <t>Verteiler 15 Name</t>
  </si>
  <si>
    <t>Verteiler 16</t>
  </si>
  <si>
    <t>Verteiler 16 Kürzel</t>
  </si>
  <si>
    <t>Verteiler 16 Name</t>
  </si>
  <si>
    <t>Verteiler 17 Kürzel</t>
  </si>
  <si>
    <t>Verteiler 17</t>
  </si>
  <si>
    <t>Verteiler 17 Name</t>
  </si>
  <si>
    <t>Verteiler 18</t>
  </si>
  <si>
    <t>Verteiler 4 Kürzel</t>
  </si>
  <si>
    <t>Verteiler 4 Name</t>
  </si>
  <si>
    <t>Verteiler 5 Kürzel</t>
  </si>
  <si>
    <t>Verteiler 5 Name</t>
  </si>
  <si>
    <t>Verteiler 6 Kürzel</t>
  </si>
  <si>
    <t>Verteiler 6 Name</t>
  </si>
  <si>
    <t>Verteiler 7 Kürzel</t>
  </si>
  <si>
    <t>Verteiler 7 Name</t>
  </si>
  <si>
    <t>Verteiler 8 Kürzel</t>
  </si>
  <si>
    <t>Verteiler 8 Name</t>
  </si>
  <si>
    <t>Verteiler 9 Kürzel</t>
  </si>
  <si>
    <t>Verteiler 9 Name</t>
  </si>
  <si>
    <t>Verteiler 18 Kürzel</t>
  </si>
  <si>
    <t>Verteiler 18 Name</t>
  </si>
  <si>
    <t>Verteiler 19</t>
  </si>
  <si>
    <t>Verteiler 19 Kürzel</t>
  </si>
  <si>
    <t>Verteiler 19 Name</t>
  </si>
  <si>
    <t>Verteiler 20</t>
  </si>
  <si>
    <t>Verteiler 20 Kürzel</t>
  </si>
  <si>
    <t>Verteiler 20 Name</t>
  </si>
  <si>
    <t>Eintrag Bemerkung</t>
  </si>
  <si>
    <t>Eintrag Hinweise</t>
  </si>
  <si>
    <t>Feldname</t>
  </si>
  <si>
    <t>Parts description Customer:</t>
  </si>
  <si>
    <t>Index Customer:</t>
  </si>
  <si>
    <t>Drawing Index:</t>
  </si>
  <si>
    <t>Zeichnungsindex Kunde:</t>
  </si>
  <si>
    <t>Data set link:</t>
  </si>
  <si>
    <t>Change number Customer:</t>
  </si>
  <si>
    <t>Customer part no:</t>
  </si>
  <si>
    <t>notification of change valid from:</t>
  </si>
  <si>
    <t>Drawing set link:</t>
  </si>
  <si>
    <t>Language:</t>
  </si>
  <si>
    <t>Same part (G) / mirror image out-of-position (S) / multiple-usage (M):</t>
  </si>
  <si>
    <t>Änderung Datensatz</t>
  </si>
  <si>
    <t>EDV-Nr.:</t>
  </si>
  <si>
    <t>EDV-Nr. alt:</t>
  </si>
  <si>
    <t>Freie Zelle zum Zählen!</t>
  </si>
  <si>
    <t>Eintrag Projektbezeichnung.:</t>
  </si>
  <si>
    <t>Projektbezeichnung.:</t>
  </si>
  <si>
    <t>Material weld:</t>
  </si>
  <si>
    <t>Effektive Nahtlänge:</t>
  </si>
  <si>
    <t>Effective lenght of weld:</t>
  </si>
  <si>
    <t>Erfassungsdatum des LL:</t>
  </si>
  <si>
    <t>Customer no.:</t>
  </si>
  <si>
    <t>Änd.-Nr. Kunde:</t>
  </si>
  <si>
    <t>Kd.-Index:</t>
  </si>
  <si>
    <t>Kd.-ZGS</t>
  </si>
  <si>
    <t>C. Index:</t>
  </si>
  <si>
    <t>C. no. of change:</t>
  </si>
  <si>
    <t>Benennung des Bauteils:</t>
  </si>
  <si>
    <t>Name of part:</t>
  </si>
  <si>
    <t>Entry date of maintenance history:</t>
  </si>
  <si>
    <t>C. drw. Ind.:</t>
  </si>
  <si>
    <t>EDP-Nr. old:</t>
  </si>
  <si>
    <t>EDP-Nr.:</t>
  </si>
  <si>
    <t>To be clarified by customer?</t>
  </si>
  <si>
    <t>Erf.-Dat.:</t>
  </si>
  <si>
    <t>Kurzbeschreibung der Änderung:</t>
  </si>
  <si>
    <t>3D-Index:</t>
  </si>
  <si>
    <t>Bemerkung:</t>
  </si>
  <si>
    <t>Short desrciption of change:</t>
  </si>
  <si>
    <t>Data of change:</t>
  </si>
  <si>
    <t>Article number:</t>
  </si>
  <si>
    <t>Projektbezeichnung:</t>
  </si>
  <si>
    <t>Project part name:</t>
  </si>
  <si>
    <t>Supply Chain Management</t>
  </si>
  <si>
    <t>supply chain management</t>
  </si>
  <si>
    <t>inspection equip. planning</t>
  </si>
  <si>
    <t>Entwicklung</t>
  </si>
  <si>
    <t>Development</t>
  </si>
  <si>
    <t>( SCM )</t>
  </si>
  <si>
    <t>( E )</t>
  </si>
  <si>
    <t>A2977205100_200</t>
  </si>
  <si>
    <t>ZB VERSTAERKUNG BORDKANTE AU LI_RE</t>
  </si>
  <si>
    <t>Heuel</t>
  </si>
  <si>
    <t>Daimler</t>
  </si>
  <si>
    <t>1</t>
  </si>
  <si>
    <t>ZB VERSTAERKUNG BORDKANTE AU LI</t>
  </si>
  <si>
    <t>A2977205100</t>
  </si>
  <si>
    <t>0002.08</t>
  </si>
  <si>
    <t>VERSTAERKUNG BORDKANTE AU LI</t>
  </si>
  <si>
    <t>A2977220900</t>
  </si>
  <si>
    <t>0002.02</t>
  </si>
  <si>
    <t>0002</t>
  </si>
  <si>
    <t>E1000</t>
  </si>
  <si>
    <t>E1001</t>
  </si>
  <si>
    <t>VERSTAERKUNG LI AUSSENSPIEGEL</t>
  </si>
  <si>
    <t>A2977221300</t>
  </si>
  <si>
    <t>0002.12</t>
  </si>
  <si>
    <t>0001</t>
  </si>
  <si>
    <t>E1002</t>
  </si>
  <si>
    <t>AL-LEG. MBN 11253-1-  AL6-HDI-TZ-U +T4</t>
  </si>
  <si>
    <t>N000000004315</t>
  </si>
  <si>
    <t>0002.01</t>
  </si>
  <si>
    <t>E9000</t>
  </si>
  <si>
    <t>STAHL -  Lieferantenangabe</t>
  </si>
  <si>
    <t>AL-LEG. MBN 11253-1-  Al5-STD-TZ-E +O/H111</t>
  </si>
  <si>
    <t>4</t>
  </si>
  <si>
    <t>STANZMUTTER MBN 10322-M 6-6G-ST DBL8451.76</t>
  </si>
  <si>
    <t>ZB VERSTAERKUNG AU LI BORDKANTE</t>
  </si>
  <si>
    <t>A2977207100</t>
  </si>
  <si>
    <t>0002.03</t>
  </si>
  <si>
    <t>E1100</t>
  </si>
  <si>
    <t>1770148</t>
  </si>
  <si>
    <t>ZB VERSTAERKUNG BORDKANTE AU RE</t>
  </si>
  <si>
    <t>A2977205200</t>
  </si>
  <si>
    <t>0002.06</t>
  </si>
  <si>
    <t>E2000</t>
  </si>
  <si>
    <t>Siehe LI Bauteil</t>
  </si>
  <si>
    <t>ZB VERSTAERKUNG AU RE BORDKANTE</t>
  </si>
  <si>
    <t>A2977207200</t>
  </si>
  <si>
    <t>E2100</t>
  </si>
  <si>
    <t>VERSTAERKUNG BORDKANTE AU RE</t>
  </si>
  <si>
    <t>A2977221000</t>
  </si>
  <si>
    <t>Siehe Erstverwendung</t>
  </si>
  <si>
    <t>VERSTAERKUNG RE AUSSENSPIEGEL</t>
  </si>
  <si>
    <t>A2977221400</t>
  </si>
  <si>
    <t>0001.13</t>
  </si>
  <si>
    <t>E2002</t>
  </si>
  <si>
    <t>G:\Projekte\1770xxx\1770148\00_Daten\010_Anfrage\0001_170609_ANF_SHE\01_CAD_Kunde\A2977205100_200</t>
  </si>
  <si>
    <t>A2977205100_1</t>
  </si>
  <si>
    <t>VE_ZB VERSTAERKUNG BORDKANTE AU LI</t>
  </si>
  <si>
    <t>A2977205200_1</t>
  </si>
  <si>
    <t>VE_ZB VERSTAERKUNG BORDKANTE AU RE</t>
  </si>
  <si>
    <t>11 Schweißpunkte
4x Kleben 500mm gesamt</t>
  </si>
  <si>
    <t>Vorhandenen LL überschreiben</t>
  </si>
  <si>
    <t>E8000</t>
  </si>
  <si>
    <t>z.B Betamate 1630 und vergleichbar, Farbe rot</t>
  </si>
  <si>
    <t>E8001</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</si>
</sst>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44" formatCode="_-* #,##0.00\ &quot;€&quot;_-;\-* #,##0.00\ &quot;€&quot;_-;_-* &quot;-&quot;??\ &quot;€&quot;_-;_-@_-"/>
    <numFmt numFmtId="164" formatCode="0.0"/>
    <numFmt numFmtId="165" formatCode="#,##0.0\ [$€-1];[Red]\-#,##0.0\ [$€-1]"/>
    <numFmt numFmtId="166" formatCode="#,##0.0&quot;g&quot;"/>
    <numFmt numFmtId="167" formatCode="0.0&quot;mm&quot;"/>
    <numFmt numFmtId="168" formatCode="0.000"/>
    <numFmt numFmtId="169" formatCode="0.0\ &quot;Naehtlaenge&quot;"/>
    <numFmt numFmtId="170" formatCode="&quot;±&quot;0.0"/>
    <numFmt numFmtId="171" formatCode="&quot;±&quot;0.00"/>
    <numFmt numFmtId="172" formatCode="0&quot;mm&quot;"/>
    <numFmt numFmtId="173" formatCode="0.00&quot;mm&quot;"/>
    <numFmt numFmtId="174" formatCode="#,##0_ ;[Red]\-#,##0\ "/>
    <numFmt numFmtId="175" formatCode="_-* #,##0.00_-;\-* #,##0.00_-;_-* &quot;-&quot;??_-;_-@_-"/>
    <numFmt numFmtId="176" formatCode="_-&quot;$&quot;* #,##0_-;\-&quot;$&quot;* #,##0_-;_-&quot;$&quot;* &quot;-&quot;_-;_-@_-"/>
    <numFmt numFmtId="177" formatCode="_-&quot;$&quot;* #,##0.00_-;\-&quot;$&quot;* #,##0.00_-;_-&quot;$&quot;* &quot;-&quot;??_-;_-@_-"/>
    <numFmt numFmtId="178" formatCode="_(* #,##0.00_);_(* \(#,##0.00\);_(* &quot;-&quot;??_);_(@_)"/>
    <numFmt numFmtId="179" formatCode="_-* #,##0\ _D_M_-;\-* #,##0\ _D_M_-;_-* &quot;-&quot;\ _D_M_-;_-@_-"/>
    <numFmt numFmtId="180" formatCode="_-* #,##0.00\ _D_M_-;\-* #,##0.00\ _D_M_-;_-* &quot;-&quot;??\ _D_M_-;_-@_-"/>
    <numFmt numFmtId="181" formatCode="_-* #,##0\ &quot;DM&quot;_-;\-* #,##0\ &quot;DM&quot;_-;_-* &quot;-&quot;\ &quot;DM&quot;_-;_-@_-"/>
    <numFmt numFmtId="182" formatCode="_-* #,##0.00\ &quot;DM&quot;_-;\-* #,##0.00\ &quot;DM&quot;_-;_-* &quot;-&quot;??\ &quot;DM&quot;_-;_-@_-"/>
    <numFmt numFmtId="183" formatCode="0.00_)"/>
    <numFmt numFmtId="184" formatCode="_(&quot;€&quot;* #,##0.00_);_(&quot;€&quot;* \(#,##0.00\);_(&quot;€&quot;* &quot;-&quot;??_);_(@_)"/>
    <numFmt numFmtId="185" formatCode="0&quot;g&quot;"/>
  </numFmts>
  <fonts count="5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name val="Arial"/>
      <family val="2"/>
    </font>
    <font>
      <b/>
      <sz val="14"/>
      <name val="Arial"/>
      <family val="2"/>
    </font>
    <font>
      <b/>
      <sz val="12"/>
      <name val="Arial"/>
      <family val="2"/>
    </font>
    <font>
      <b/>
      <sz val="10"/>
      <name val="Arial"/>
      <family val="2"/>
    </font>
    <font>
      <sz val="10"/>
      <name val="Arial"/>
      <family val="2"/>
    </font>
    <font>
      <sz val="8"/>
      <name val="Arial"/>
      <family val="2"/>
    </font>
    <font>
      <b/>
      <sz val="8"/>
      <name val="Arial"/>
      <family val="2"/>
    </font>
    <font>
      <b/>
      <sz val="11"/>
      <color indexed="12"/>
      <name val="Arial"/>
      <family val="2"/>
    </font>
    <font>
      <sz val="12"/>
      <name val="Arial"/>
      <family val="2"/>
    </font>
    <font>
      <sz val="8"/>
      <color rgb="FF000000"/>
      <name val="Tahoma"/>
      <family val="2"/>
    </font>
    <font>
      <sz val="9"/>
      <color indexed="81"/>
      <name val="Tahoma"/>
      <family val="2"/>
    </font>
    <font>
      <b/>
      <sz val="9"/>
      <color indexed="81"/>
      <name val="Tahoma"/>
      <family val="2"/>
    </font>
    <font>
      <b/>
      <sz val="16"/>
      <name val="Arial"/>
      <family val="2"/>
    </font>
    <font>
      <b/>
      <sz val="11"/>
      <color theme="1"/>
      <name val="Calibri"/>
      <family val="2"/>
      <scheme val="minor"/>
    </font>
    <font>
      <b/>
      <sz val="22"/>
      <name val="Arial"/>
      <family val="2"/>
    </font>
    <font>
      <b/>
      <sz val="10"/>
      <color rgb="FFFF0000"/>
      <name val="Arial"/>
      <family val="2"/>
    </font>
    <font>
      <sz val="11"/>
      <name val="Arial"/>
      <family val="2"/>
    </font>
    <font>
      <sz val="16"/>
      <name val="Arial"/>
      <family val="2"/>
    </font>
    <font>
      <u/>
      <sz val="10"/>
      <color theme="10"/>
      <name val="Arial"/>
      <family val="2"/>
    </font>
    <font>
      <b/>
      <sz val="20"/>
      <name val="Arial"/>
      <family val="2"/>
    </font>
    <font>
      <sz val="11"/>
      <color indexed="8"/>
      <name val="Calibri"/>
      <family val="2"/>
    </font>
    <font>
      <sz val="11"/>
      <color indexed="9"/>
      <name val="Calibri"/>
      <family val="2"/>
    </font>
    <font>
      <u/>
      <sz val="11"/>
      <color theme="10"/>
      <name val="Calibri"/>
      <family val="2"/>
      <scheme val="minor"/>
    </font>
    <font>
      <sz val="7"/>
      <name val="Small Fonts"/>
      <family val="2"/>
    </font>
    <font>
      <sz val="12"/>
      <name val="Helv"/>
    </font>
    <font>
      <b/>
      <i/>
      <sz val="16"/>
      <name val="Helv"/>
    </font>
    <font>
      <sz val="11"/>
      <color indexed="8"/>
      <name val="Calibri"/>
      <family val="2"/>
      <scheme val="minor"/>
    </font>
    <font>
      <sz val="12"/>
      <color theme="1"/>
      <name val="Calibri"/>
      <family val="2"/>
      <scheme val="minor"/>
    </font>
    <font>
      <b/>
      <sz val="16"/>
      <color theme="1"/>
      <name val="Calibri"/>
      <family val="2"/>
      <scheme val="minor"/>
    </font>
    <font>
      <b/>
      <sz val="36"/>
      <name val="Arial"/>
      <family val="2"/>
    </font>
    <font>
      <b/>
      <sz val="9"/>
      <name val="Arial"/>
      <family val="2"/>
    </font>
    <font>
      <sz val="9"/>
      <color indexed="81"/>
      <name val="Segoe UI"/>
      <family val="2"/>
    </font>
  </fonts>
  <fills count="27">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theme="9" tint="0.59999389629810485"/>
        <bgColor indexed="64"/>
      </patternFill>
    </fill>
    <fill>
      <patternFill patternType="solid">
        <fgColor rgb="FFFFFFCC"/>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bgColor indexed="64"/>
      </patternFill>
    </fill>
    <fill>
      <patternFill patternType="solid">
        <fgColor rgb="FFFFFF66"/>
        <bgColor indexed="64"/>
      </patternFill>
    </fill>
    <fill>
      <patternFill patternType="solid">
        <fgColor rgb="FFFFFF00"/>
        <bgColor indexed="64"/>
      </patternFill>
    </fill>
    <fill>
      <patternFill patternType="solid">
        <fgColor indexed="65"/>
        <bgColor indexed="64"/>
      </patternFill>
    </fill>
    <fill>
      <patternFill patternType="solid">
        <fgColor rgb="FFCCFFCC"/>
        <bgColor indexed="64"/>
      </patternFill>
    </fill>
    <fill>
      <patternFill patternType="solid">
        <fgColor theme="6"/>
        <bgColor indexed="64"/>
      </patternFill>
    </fill>
  </fills>
  <borders count="163">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auto="1"/>
      </left>
      <right style="thin">
        <color indexed="64"/>
      </right>
      <top style="thick">
        <color auto="1"/>
      </top>
      <bottom/>
      <diagonal/>
    </border>
    <border>
      <left/>
      <right/>
      <top style="thin">
        <color auto="1"/>
      </top>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ck">
        <color auto="1"/>
      </left>
      <right style="thin">
        <color auto="1"/>
      </right>
      <top style="thick">
        <color auto="1"/>
      </top>
      <bottom/>
      <diagonal/>
    </border>
    <border>
      <left style="thin">
        <color auto="1"/>
      </left>
      <right style="thick">
        <color auto="1"/>
      </right>
      <top style="thick">
        <color auto="1"/>
      </top>
      <bottom/>
      <diagonal/>
    </border>
    <border>
      <left style="thick">
        <color auto="1"/>
      </left>
      <right style="thin">
        <color auto="1"/>
      </right>
      <top/>
      <bottom style="thin">
        <color auto="1"/>
      </bottom>
      <diagonal/>
    </border>
    <border>
      <left style="thin">
        <color auto="1"/>
      </left>
      <right style="thick">
        <color auto="1"/>
      </right>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style="thin">
        <color auto="1"/>
      </top>
      <bottom style="thick">
        <color auto="1"/>
      </bottom>
      <diagonal/>
    </border>
    <border>
      <left/>
      <right style="thick">
        <color indexed="64"/>
      </right>
      <top style="thin">
        <color indexed="64"/>
      </top>
      <bottom style="thin">
        <color indexed="64"/>
      </bottom>
      <diagonal/>
    </border>
    <border>
      <left style="thick">
        <color auto="1"/>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auto="1"/>
      </left>
      <right style="thin">
        <color auto="1"/>
      </right>
      <top style="thin">
        <color indexed="64"/>
      </top>
      <bottom style="thin">
        <color indexed="64"/>
      </bottom>
      <diagonal/>
    </border>
    <border>
      <left style="thin">
        <color auto="1"/>
      </left>
      <right style="thick">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medium">
        <color indexed="64"/>
      </top>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right style="thick">
        <color auto="1"/>
      </right>
      <top style="thin">
        <color indexed="64"/>
      </top>
      <bottom style="thin">
        <color auto="1"/>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right style="thick">
        <color auto="1"/>
      </right>
      <top style="thin">
        <color auto="1"/>
      </top>
      <bottom style="thick">
        <color auto="1"/>
      </bottom>
      <diagonal/>
    </border>
    <border>
      <left/>
      <right style="thick">
        <color indexed="64"/>
      </right>
      <top style="thick">
        <color auto="1"/>
      </top>
      <bottom style="thin">
        <color auto="1"/>
      </bottom>
      <diagonal/>
    </border>
    <border>
      <left style="thin">
        <color auto="1"/>
      </left>
      <right/>
      <top/>
      <bottom style="medium">
        <color auto="1"/>
      </bottom>
      <diagonal/>
    </border>
    <border>
      <left style="thin">
        <color auto="1"/>
      </left>
      <right style="thin">
        <color auto="1"/>
      </right>
      <top/>
      <bottom style="medium">
        <color auto="1"/>
      </bottom>
      <diagonal/>
    </border>
    <border>
      <left style="thin">
        <color auto="1"/>
      </left>
      <right/>
      <top/>
      <bottom style="thin">
        <color auto="1"/>
      </bottom>
      <diagonal/>
    </border>
    <border>
      <left style="medium">
        <color indexed="64"/>
      </left>
      <right/>
      <top style="medium">
        <color indexed="64"/>
      </top>
      <bottom style="thin">
        <color indexed="64"/>
      </bottom>
      <diagonal/>
    </border>
    <border>
      <left style="thick">
        <color auto="1"/>
      </left>
      <right style="thin">
        <color indexed="64"/>
      </right>
      <top/>
      <bottom style="medium">
        <color auto="1"/>
      </bottom>
      <diagonal/>
    </border>
    <border>
      <left style="thin">
        <color indexed="64"/>
      </left>
      <right style="thick">
        <color auto="1"/>
      </right>
      <top/>
      <bottom style="medium">
        <color auto="1"/>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indexed="64"/>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indexed="64"/>
      </right>
      <top style="thin">
        <color auto="1"/>
      </top>
      <bottom style="thin">
        <color auto="1"/>
      </bottom>
      <diagonal/>
    </border>
    <border>
      <left style="thick">
        <color auto="1"/>
      </left>
      <right style="thin">
        <color auto="1"/>
      </right>
      <top/>
      <bottom style="thin">
        <color auto="1"/>
      </bottom>
      <diagonal/>
    </border>
    <border>
      <left style="thin">
        <color indexed="64"/>
      </left>
      <right style="thin">
        <color indexed="64"/>
      </right>
      <top/>
      <bottom style="thin">
        <color indexed="64"/>
      </bottom>
      <diagonal/>
    </border>
    <border>
      <left style="thin">
        <color auto="1"/>
      </left>
      <right/>
      <top style="thin">
        <color auto="1"/>
      </top>
      <bottom style="medium">
        <color auto="1"/>
      </bottom>
      <diagonal/>
    </border>
    <border>
      <left style="thin">
        <color auto="1"/>
      </left>
      <right style="thin">
        <color auto="1"/>
      </right>
      <top style="thin">
        <color auto="1"/>
      </top>
      <bottom/>
      <diagonal/>
    </border>
    <border>
      <left style="thin">
        <color auto="1"/>
      </left>
      <right style="thick">
        <color indexed="64"/>
      </right>
      <top/>
      <bottom style="thin">
        <color auto="1"/>
      </bottom>
      <diagonal/>
    </border>
    <border>
      <left style="thin">
        <color auto="1"/>
      </left>
      <right/>
      <top style="thin">
        <color auto="1"/>
      </top>
      <bottom style="thin">
        <color auto="1"/>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top style="thin">
        <color indexed="64"/>
      </top>
      <bottom style="thick">
        <color indexed="64"/>
      </bottom>
      <diagonal/>
    </border>
    <border>
      <left style="medium">
        <color indexed="64"/>
      </left>
      <right/>
      <top/>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
      <left/>
      <right style="thin">
        <color indexed="64"/>
      </right>
      <top style="thin">
        <color indexed="64"/>
      </top>
      <bottom/>
      <diagonal/>
    </border>
    <border>
      <left/>
      <right style="medium">
        <color indexed="64"/>
      </right>
      <top style="medium">
        <color indexed="64"/>
      </top>
      <bottom style="thin">
        <color indexed="64"/>
      </bottom>
      <diagonal/>
    </border>
    <border>
      <left style="thick">
        <color auto="1"/>
      </left>
      <right style="thin">
        <color auto="1"/>
      </right>
      <top/>
      <bottom/>
      <diagonal/>
    </border>
    <border>
      <left style="thin">
        <color auto="1"/>
      </left>
      <right style="thin">
        <color auto="1"/>
      </right>
      <top/>
      <bottom/>
      <diagonal/>
    </border>
    <border>
      <left style="thick">
        <color auto="1"/>
      </left>
      <right style="thin">
        <color auto="1"/>
      </right>
      <top/>
      <bottom style="thick">
        <color indexed="64"/>
      </bottom>
      <diagonal/>
    </border>
    <border>
      <left style="thin">
        <color auto="1"/>
      </left>
      <right style="thin">
        <color auto="1"/>
      </right>
      <top/>
      <bottom style="thick">
        <color indexed="64"/>
      </bottom>
      <diagonal/>
    </border>
    <border>
      <left style="thick">
        <color auto="1"/>
      </left>
      <right style="thin">
        <color auto="1"/>
      </right>
      <top style="thick">
        <color auto="1"/>
      </top>
      <bottom style="medium">
        <color auto="1"/>
      </bottom>
      <diagonal/>
    </border>
    <border>
      <left style="thin">
        <color auto="1"/>
      </left>
      <right style="thin">
        <color auto="1"/>
      </right>
      <top style="thick">
        <color auto="1"/>
      </top>
      <bottom style="medium">
        <color auto="1"/>
      </bottom>
      <diagonal/>
    </border>
    <border>
      <left style="medium">
        <color indexed="64"/>
      </left>
      <right/>
      <top/>
      <bottom style="thin">
        <color indexed="64"/>
      </bottom>
      <diagonal/>
    </border>
    <border>
      <left/>
      <right/>
      <top/>
      <bottom style="thin">
        <color indexed="64"/>
      </bottom>
      <diagonal/>
    </border>
    <border>
      <left/>
      <right style="thick">
        <color indexed="64"/>
      </right>
      <top/>
      <bottom style="thin">
        <color auto="1"/>
      </bottom>
      <diagonal/>
    </border>
    <border>
      <left style="thick">
        <color indexed="64"/>
      </left>
      <right/>
      <top/>
      <bottom style="medium">
        <color indexed="64"/>
      </bottom>
      <diagonal/>
    </border>
    <border>
      <left/>
      <right/>
      <top/>
      <bottom style="medium">
        <color indexed="64"/>
      </bottom>
      <diagonal/>
    </border>
    <border>
      <left/>
      <right style="thick">
        <color indexed="64"/>
      </right>
      <top/>
      <bottom style="medium">
        <color indexed="64"/>
      </bottom>
      <diagonal/>
    </border>
    <border>
      <left style="thick">
        <color indexed="64"/>
      </left>
      <right/>
      <top/>
      <bottom/>
      <diagonal/>
    </border>
    <border>
      <left style="thick">
        <color auto="1"/>
      </left>
      <right/>
      <top/>
      <bottom style="thick">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auto="1"/>
      </left>
      <right/>
      <top style="thick">
        <color auto="1"/>
      </top>
      <bottom style="medium">
        <color auto="1"/>
      </bottom>
      <diagonal/>
    </border>
    <border>
      <left style="thin">
        <color auto="1"/>
      </left>
      <right/>
      <top/>
      <bottom/>
      <diagonal/>
    </border>
    <border>
      <left style="thin">
        <color auto="1"/>
      </left>
      <right/>
      <top/>
      <bottom style="thick">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thin">
        <color auto="1"/>
      </right>
      <top style="medium">
        <color indexed="64"/>
      </top>
      <bottom style="thin">
        <color auto="1"/>
      </bottom>
      <diagonal/>
    </border>
    <border>
      <left/>
      <right style="thin">
        <color auto="1"/>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hair">
        <color indexed="64"/>
      </left>
      <right/>
      <top style="hair">
        <color indexed="64"/>
      </top>
      <bottom style="medium">
        <color indexed="64"/>
      </bottom>
      <diagonal/>
    </border>
    <border>
      <left style="thin">
        <color auto="1"/>
      </left>
      <right style="thin">
        <color auto="1"/>
      </right>
      <top style="thin">
        <color auto="1"/>
      </top>
      <bottom style="thin">
        <color auto="1"/>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auto="1"/>
      </left>
      <right style="thin">
        <color auto="1"/>
      </right>
      <top style="thin">
        <color auto="1"/>
      </top>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auto="1"/>
      </left>
      <right style="medium">
        <color auto="1"/>
      </right>
      <top style="thick">
        <color auto="1"/>
      </top>
      <bottom/>
      <diagonal/>
    </border>
    <border>
      <left style="thin">
        <color auto="1"/>
      </left>
      <right style="thin">
        <color auto="1"/>
      </right>
      <top style="medium">
        <color auto="1"/>
      </top>
      <bottom/>
      <diagonal/>
    </border>
    <border>
      <left style="thin">
        <color auto="1"/>
      </left>
      <right style="medium">
        <color auto="1"/>
      </right>
      <top style="medium">
        <color indexed="64"/>
      </top>
      <bottom/>
      <diagonal/>
    </border>
    <border>
      <left style="thin">
        <color auto="1"/>
      </left>
      <right style="medium">
        <color auto="1"/>
      </right>
      <top/>
      <bottom/>
      <diagonal/>
    </border>
    <border>
      <left style="thin">
        <color auto="1"/>
      </left>
      <right style="medium">
        <color auto="1"/>
      </right>
      <top/>
      <bottom style="thick">
        <color indexed="64"/>
      </bottom>
      <diagonal/>
    </border>
    <border>
      <left style="thick">
        <color auto="1"/>
      </left>
      <right/>
      <top style="thin">
        <color auto="1"/>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ck">
        <color auto="1"/>
      </left>
      <right/>
      <top style="thin">
        <color auto="1"/>
      </top>
      <bottom style="thick">
        <color indexed="64"/>
      </bottom>
      <diagonal/>
    </border>
    <border>
      <left/>
      <right style="thin">
        <color indexed="64"/>
      </right>
      <top style="thin">
        <color auto="1"/>
      </top>
      <bottom style="thick">
        <color indexed="64"/>
      </bottom>
      <diagonal/>
    </border>
    <border>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thick">
        <color auto="1"/>
      </right>
      <top style="thin">
        <color auto="1"/>
      </top>
      <bottom/>
      <diagonal/>
    </border>
  </borders>
  <cellStyleXfs count="219">
    <xf numFmtId="0" fontId="0" fillId="0" borderId="0"/>
    <xf numFmtId="0" fontId="22" fillId="0" borderId="0"/>
    <xf numFmtId="0" fontId="17"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9" fillId="0" borderId="0"/>
    <xf numFmtId="0" fontId="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44" fontId="22" fillId="0" borderId="0" applyFont="0" applyFill="0" applyBorder="0" applyAlignment="0" applyProtection="0"/>
    <xf numFmtId="0" fontId="36" fillId="0" borderId="0" applyNumberFormat="0" applyFill="0" applyBorder="0" applyAlignment="0" applyProtection="0"/>
    <xf numFmtId="0" fontId="5" fillId="0" borderId="0"/>
    <xf numFmtId="0" fontId="22" fillId="0" borderId="0"/>
    <xf numFmtId="0" fontId="38" fillId="7" borderId="0" applyNumberFormat="0" applyBorder="0" applyAlignment="0" applyProtection="0"/>
    <xf numFmtId="0" fontId="38" fillId="8" borderId="0" applyNumberFormat="0" applyBorder="0" applyAlignment="0" applyProtection="0"/>
    <xf numFmtId="0" fontId="38" fillId="9" borderId="0" applyNumberFormat="0" applyBorder="0" applyAlignment="0" applyProtection="0"/>
    <xf numFmtId="0" fontId="38" fillId="10" borderId="0" applyNumberFormat="0" applyBorder="0" applyAlignment="0" applyProtection="0"/>
    <xf numFmtId="0" fontId="38" fillId="11" borderId="0" applyNumberFormat="0" applyBorder="0" applyAlignment="0" applyProtection="0"/>
    <xf numFmtId="0" fontId="38" fillId="12" borderId="0" applyNumberFormat="0" applyBorder="0" applyAlignment="0" applyProtection="0"/>
    <xf numFmtId="0" fontId="38" fillId="13" borderId="0" applyNumberFormat="0" applyBorder="0" applyAlignment="0" applyProtection="0"/>
    <xf numFmtId="0" fontId="38" fillId="14" borderId="0" applyNumberFormat="0" applyBorder="0" applyAlignment="0" applyProtection="0"/>
    <xf numFmtId="0" fontId="38" fillId="15" borderId="0" applyNumberFormat="0" applyBorder="0" applyAlignment="0" applyProtection="0"/>
    <xf numFmtId="0" fontId="38" fillId="10" borderId="0" applyNumberFormat="0" applyBorder="0" applyAlignment="0" applyProtection="0"/>
    <xf numFmtId="0" fontId="38" fillId="13" borderId="0" applyNumberFormat="0" applyBorder="0" applyAlignment="0" applyProtection="0"/>
    <xf numFmtId="0" fontId="38" fillId="16" borderId="0" applyNumberFormat="0" applyBorder="0" applyAlignment="0" applyProtection="0"/>
    <xf numFmtId="0" fontId="39" fillId="17" borderId="0" applyNumberFormat="0" applyBorder="0" applyAlignment="0" applyProtection="0"/>
    <xf numFmtId="0" fontId="39" fillId="14" borderId="0" applyNumberFormat="0" applyBorder="0" applyAlignment="0" applyProtection="0"/>
    <xf numFmtId="0" fontId="39" fillId="15" borderId="0" applyNumberFormat="0" applyBorder="0" applyAlignment="0" applyProtection="0"/>
    <xf numFmtId="0" fontId="39" fillId="18" borderId="0" applyNumberFormat="0" applyBorder="0" applyAlignment="0" applyProtection="0"/>
    <xf numFmtId="0" fontId="39" fillId="19" borderId="0" applyNumberFormat="0" applyBorder="0" applyAlignment="0" applyProtection="0"/>
    <xf numFmtId="0" fontId="39" fillId="20" borderId="0" applyNumberFormat="0" applyBorder="0" applyAlignment="0" applyProtection="0"/>
    <xf numFmtId="175" fontId="22" fillId="0" borderId="0" applyFont="0" applyFill="0" applyBorder="0" applyAlignment="0" applyProtection="0"/>
    <xf numFmtId="176" fontId="22" fillId="0" borderId="0" applyFont="0" applyFill="0" applyBorder="0" applyAlignment="0" applyProtection="0"/>
    <xf numFmtId="177" fontId="22" fillId="0" borderId="0" applyFont="0" applyFill="0" applyBorder="0" applyAlignment="0" applyProtection="0"/>
    <xf numFmtId="38" fontId="23" fillId="2" borderId="0" applyNumberFormat="0" applyBorder="0" applyAlignment="0" applyProtection="0"/>
    <xf numFmtId="38" fontId="23" fillId="2" borderId="0" applyNumberFormat="0" applyBorder="0" applyAlignment="0" applyProtection="0"/>
    <xf numFmtId="0" fontId="36" fillId="0" borderId="0" applyNumberFormat="0" applyFill="0" applyBorder="0" applyAlignment="0" applyProtection="0"/>
    <xf numFmtId="0" fontId="40" fillId="0" borderId="0" applyNumberFormat="0" applyFill="0" applyBorder="0" applyAlignment="0" applyProtection="0"/>
    <xf numFmtId="10" fontId="23" fillId="21" borderId="121" applyNumberFormat="0" applyBorder="0" applyAlignment="0" applyProtection="0"/>
    <xf numFmtId="10" fontId="23" fillId="21" borderId="121" applyNumberFormat="0" applyBorder="0" applyAlignment="0" applyProtection="0"/>
    <xf numFmtId="178" fontId="22" fillId="0" borderId="0" applyFont="0" applyFill="0" applyBorder="0" applyAlignment="0" applyProtection="0"/>
    <xf numFmtId="179" fontId="22" fillId="0" borderId="0" applyFont="0" applyFill="0" applyBorder="0" applyAlignment="0" applyProtection="0"/>
    <xf numFmtId="180" fontId="22" fillId="0" borderId="0" applyFont="0" applyFill="0" applyBorder="0" applyAlignment="0" applyProtection="0"/>
    <xf numFmtId="181" fontId="22" fillId="0" borderId="0" applyFont="0" applyFill="0" applyBorder="0" applyAlignment="0" applyProtection="0"/>
    <xf numFmtId="182" fontId="22" fillId="0" borderId="0" applyFont="0" applyFill="0" applyBorder="0" applyAlignment="0" applyProtection="0"/>
    <xf numFmtId="37"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183" fontId="43" fillId="0" borderId="0"/>
    <xf numFmtId="0" fontId="22" fillId="0" borderId="0"/>
    <xf numFmtId="10" fontId="22" fillId="0" borderId="0" applyFont="0" applyFill="0" applyBorder="0" applyAlignment="0" applyProtection="0"/>
    <xf numFmtId="9" fontId="22" fillId="0" borderId="0" applyFont="0" applyFill="0" applyBorder="0" applyAlignment="0" applyProtection="0"/>
    <xf numFmtId="9" fontId="5" fillId="0" borderId="0" applyFont="0" applyFill="0" applyBorder="0" applyAlignment="0" applyProtection="0"/>
    <xf numFmtId="0" fontId="44"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2" fillId="0" borderId="0"/>
    <xf numFmtId="0" fontId="4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84" fontId="22"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cellStyleXfs>
  <cellXfs count="595">
    <xf numFmtId="0" fontId="0" fillId="0" borderId="0" xfId="0"/>
    <xf numFmtId="0" fontId="22" fillId="0" borderId="0" xfId="1" applyBorder="1" applyAlignment="1">
      <alignment horizontal="center" vertical="center" wrapText="1"/>
    </xf>
    <xf numFmtId="0" fontId="23" fillId="0" borderId="0" xfId="1" applyFont="1" applyFill="1" applyBorder="1" applyAlignment="1">
      <alignment wrapText="1"/>
    </xf>
    <xf numFmtId="0" fontId="24" fillId="0" borderId="0" xfId="1" applyFont="1" applyFill="1" applyBorder="1" applyAlignment="1">
      <alignment vertical="top" wrapText="1"/>
    </xf>
    <xf numFmtId="0" fontId="23" fillId="0" borderId="0" xfId="1" applyFont="1" applyFill="1" applyBorder="1" applyAlignment="1">
      <alignment vertical="top" wrapText="1"/>
    </xf>
    <xf numFmtId="0" fontId="22" fillId="0" borderId="0" xfId="1"/>
    <xf numFmtId="0" fontId="22" fillId="0" borderId="11" xfId="1" applyBorder="1"/>
    <xf numFmtId="0" fontId="21" fillId="0" borderId="12" xfId="1" applyFont="1" applyBorder="1" applyAlignment="1">
      <alignment vertical="center"/>
    </xf>
    <xf numFmtId="0" fontId="22" fillId="0" borderId="7" xfId="1" applyBorder="1"/>
    <xf numFmtId="0" fontId="22" fillId="4" borderId="19" xfId="1" applyFill="1" applyBorder="1"/>
    <xf numFmtId="2" fontId="22" fillId="0" borderId="19" xfId="1" applyNumberFormat="1" applyBorder="1"/>
    <xf numFmtId="0" fontId="22" fillId="0" borderId="20" xfId="1" applyBorder="1"/>
    <xf numFmtId="164" fontId="22" fillId="0" borderId="19" xfId="1" applyNumberFormat="1" applyBorder="1"/>
    <xf numFmtId="3" fontId="22" fillId="4" borderId="19" xfId="1" applyNumberFormat="1" applyFill="1" applyBorder="1"/>
    <xf numFmtId="3" fontId="22" fillId="0" borderId="19" xfId="1" applyNumberFormat="1" applyFill="1" applyBorder="1"/>
    <xf numFmtId="3" fontId="22" fillId="0" borderId="19" xfId="1" applyNumberFormat="1" applyBorder="1"/>
    <xf numFmtId="0" fontId="22" fillId="0" borderId="19" xfId="1" applyBorder="1"/>
    <xf numFmtId="168" fontId="22" fillId="0" borderId="19" xfId="1" applyNumberFormat="1" applyBorder="1"/>
    <xf numFmtId="1" fontId="22" fillId="0" borderId="21" xfId="1" applyNumberFormat="1" applyBorder="1"/>
    <xf numFmtId="0" fontId="22" fillId="0" borderId="22" xfId="1" applyBorder="1"/>
    <xf numFmtId="0" fontId="22" fillId="0" borderId="2" xfId="1" applyFont="1" applyBorder="1"/>
    <xf numFmtId="0" fontId="22" fillId="0" borderId="12" xfId="1" applyFont="1" applyBorder="1"/>
    <xf numFmtId="0" fontId="22" fillId="0" borderId="17" xfId="1" applyFont="1" applyBorder="1"/>
    <xf numFmtId="0" fontId="22" fillId="0" borderId="17" xfId="1" applyFont="1" applyFill="1" applyBorder="1"/>
    <xf numFmtId="0" fontId="22" fillId="0" borderId="16" xfId="1" applyFont="1" applyBorder="1"/>
    <xf numFmtId="0" fontId="22" fillId="0" borderId="0" xfId="1"/>
    <xf numFmtId="167" fontId="22" fillId="0" borderId="0" xfId="1" applyNumberFormat="1"/>
    <xf numFmtId="0" fontId="31" fillId="0" borderId="0" xfId="0" applyFont="1" applyAlignment="1">
      <alignment horizontal="center"/>
    </xf>
    <xf numFmtId="0" fontId="22" fillId="0" borderId="0" xfId="0" applyFont="1"/>
    <xf numFmtId="0" fontId="22" fillId="0" borderId="0" xfId="0" applyFont="1" applyAlignment="1">
      <alignment horizontal="center"/>
    </xf>
    <xf numFmtId="0" fontId="31" fillId="0" borderId="0" xfId="0" applyFont="1" applyAlignment="1">
      <alignment horizontal="center" wrapText="1"/>
    </xf>
    <xf numFmtId="0" fontId="22" fillId="0" borderId="0" xfId="0" applyFont="1" applyAlignment="1">
      <alignment wrapText="1"/>
    </xf>
    <xf numFmtId="0" fontId="0" fillId="0" borderId="0" xfId="0" applyAlignment="1">
      <alignment horizontal="left"/>
    </xf>
    <xf numFmtId="0" fontId="0" fillId="0" borderId="0" xfId="0" applyAlignment="1">
      <alignment horizontal="center"/>
    </xf>
    <xf numFmtId="0" fontId="22" fillId="0" borderId="0" xfId="0" applyFont="1" applyAlignment="1">
      <alignment horizontal="center"/>
    </xf>
    <xf numFmtId="0" fontId="21" fillId="0" borderId="23" xfId="0" applyFont="1" applyBorder="1"/>
    <xf numFmtId="0" fontId="21" fillId="0" borderId="23" xfId="0" applyFont="1" applyBorder="1" applyAlignment="1">
      <alignment wrapText="1"/>
    </xf>
    <xf numFmtId="170" fontId="22" fillId="0" borderId="0" xfId="0" applyNumberFormat="1" applyFont="1" applyAlignment="1">
      <alignment horizontal="center"/>
    </xf>
    <xf numFmtId="0" fontId="22" fillId="0" borderId="0" xfId="0" applyFont="1" applyAlignment="1">
      <alignment horizontal="center"/>
    </xf>
    <xf numFmtId="0" fontId="0" fillId="0" borderId="0" xfId="0" applyAlignment="1">
      <alignment horizontal="left"/>
    </xf>
    <xf numFmtId="0" fontId="0" fillId="0" borderId="0" xfId="0" applyAlignment="1">
      <alignment horizontal="left"/>
    </xf>
    <xf numFmtId="171" fontId="22" fillId="0" borderId="0" xfId="0" applyNumberFormat="1" applyFont="1" applyAlignment="1">
      <alignment horizontal="center"/>
    </xf>
    <xf numFmtId="0" fontId="0" fillId="0" borderId="25" xfId="0" applyBorder="1"/>
    <xf numFmtId="0" fontId="0" fillId="0" borderId="24" xfId="0" applyBorder="1"/>
    <xf numFmtId="49" fontId="0" fillId="0" borderId="24" xfId="0" applyNumberFormat="1" applyBorder="1"/>
    <xf numFmtId="0" fontId="0" fillId="0" borderId="26" xfId="0" applyBorder="1"/>
    <xf numFmtId="49" fontId="0" fillId="0" borderId="24" xfId="0" applyNumberFormat="1" applyBorder="1" applyAlignment="1">
      <alignment horizontal="center"/>
    </xf>
    <xf numFmtId="0" fontId="21" fillId="0" borderId="25" xfId="0" applyFont="1" applyBorder="1"/>
    <xf numFmtId="0" fontId="21" fillId="0" borderId="24" xfId="0" applyFont="1" applyBorder="1"/>
    <xf numFmtId="49" fontId="21" fillId="0" borderId="24" xfId="0" applyNumberFormat="1" applyFont="1" applyBorder="1"/>
    <xf numFmtId="0" fontId="21" fillId="0" borderId="26" xfId="0" applyFont="1" applyBorder="1"/>
    <xf numFmtId="2" fontId="0" fillId="0" borderId="24" xfId="0" applyNumberFormat="1" applyBorder="1"/>
    <xf numFmtId="172" fontId="0" fillId="0" borderId="24" xfId="0" applyNumberFormat="1" applyBorder="1"/>
    <xf numFmtId="1" fontId="22" fillId="0" borderId="19" xfId="1" applyNumberFormat="1" applyBorder="1"/>
    <xf numFmtId="172" fontId="22" fillId="0" borderId="0" xfId="1" applyNumberFormat="1"/>
    <xf numFmtId="2" fontId="0" fillId="0" borderId="0" xfId="0" applyNumberFormat="1" applyBorder="1"/>
    <xf numFmtId="0" fontId="22" fillId="0" borderId="0" xfId="0" applyFont="1" applyFill="1" applyBorder="1"/>
    <xf numFmtId="0" fontId="22" fillId="0" borderId="0" xfId="0" applyFont="1" applyAlignment="1">
      <alignment horizontal="center" wrapText="1"/>
    </xf>
    <xf numFmtId="0" fontId="0" fillId="0" borderId="0" xfId="0" applyAlignment="1">
      <alignment horizontal="center"/>
    </xf>
    <xf numFmtId="0" fontId="0" fillId="0" borderId="0" xfId="0" applyAlignment="1">
      <alignment vertical="center"/>
    </xf>
    <xf numFmtId="0" fontId="21" fillId="0" borderId="0" xfId="0" applyFont="1" applyAlignment="1">
      <alignment horizontal="center" textRotation="90" wrapText="1"/>
    </xf>
    <xf numFmtId="0" fontId="0" fillId="5" borderId="0" xfId="0" applyFill="1"/>
    <xf numFmtId="0" fontId="21" fillId="0" borderId="0" xfId="0" applyFont="1" applyAlignment="1">
      <alignment horizontal="center" wrapText="1"/>
    </xf>
    <xf numFmtId="0" fontId="21" fillId="0" borderId="0" xfId="0" applyFont="1" applyAlignment="1">
      <alignment wrapText="1"/>
    </xf>
    <xf numFmtId="0" fontId="22" fillId="0" borderId="0" xfId="0" applyFont="1" applyAlignment="1">
      <alignment horizontal="center"/>
    </xf>
    <xf numFmtId="0" fontId="22" fillId="0" borderId="0" xfId="0" applyFont="1" applyAlignment="1">
      <alignment horizontal="left"/>
    </xf>
    <xf numFmtId="0" fontId="0" fillId="0" borderId="0" xfId="0"/>
    <xf numFmtId="0" fontId="0" fillId="0" borderId="0" xfId="0" applyBorder="1"/>
    <xf numFmtId="0" fontId="22" fillId="0" borderId="0" xfId="0" applyFont="1" applyBorder="1" applyAlignment="1">
      <alignment horizontal="left" vertical="center" wrapText="1"/>
    </xf>
    <xf numFmtId="0" fontId="0" fillId="0" borderId="46" xfId="0" applyBorder="1" applyAlignment="1">
      <alignment horizontal="center"/>
    </xf>
    <xf numFmtId="0" fontId="22" fillId="0" borderId="46" xfId="0" applyFont="1" applyBorder="1" applyAlignment="1">
      <alignment horizontal="center"/>
    </xf>
    <xf numFmtId="0" fontId="0" fillId="0" borderId="42" xfId="0" applyBorder="1" applyAlignment="1">
      <alignment horizontal="center"/>
    </xf>
    <xf numFmtId="0" fontId="22" fillId="0" borderId="42" xfId="0" applyFont="1" applyBorder="1" applyAlignment="1">
      <alignment horizontal="center"/>
    </xf>
    <xf numFmtId="0" fontId="0" fillId="0" borderId="76" xfId="0" applyBorder="1"/>
    <xf numFmtId="0" fontId="0" fillId="0" borderId="76" xfId="0" applyBorder="1" applyAlignment="1">
      <alignment horizontal="center"/>
    </xf>
    <xf numFmtId="0" fontId="22" fillId="0" borderId="76" xfId="0" applyFont="1" applyBorder="1" applyAlignment="1">
      <alignment horizontal="center"/>
    </xf>
    <xf numFmtId="0" fontId="21" fillId="0" borderId="67" xfId="0" applyFont="1" applyBorder="1" applyAlignment="1">
      <alignment horizontal="center"/>
    </xf>
    <xf numFmtId="0" fontId="21" fillId="0" borderId="64" xfId="0" applyFont="1" applyBorder="1" applyAlignment="1">
      <alignment horizontal="center"/>
    </xf>
    <xf numFmtId="0" fontId="21" fillId="0" borderId="68" xfId="0" applyFont="1" applyFill="1" applyBorder="1" applyAlignment="1">
      <alignment horizontal="center"/>
    </xf>
    <xf numFmtId="0" fontId="21" fillId="0" borderId="69" xfId="0" applyFont="1" applyBorder="1" applyAlignment="1">
      <alignment horizontal="center" textRotation="90"/>
    </xf>
    <xf numFmtId="0" fontId="21" fillId="0" borderId="70" xfId="0" applyFont="1" applyBorder="1" applyAlignment="1">
      <alignment horizontal="center" textRotation="90"/>
    </xf>
    <xf numFmtId="0" fontId="21" fillId="0" borderId="71" xfId="0" applyFont="1" applyBorder="1" applyAlignment="1">
      <alignment horizontal="center" textRotation="90" wrapText="1"/>
    </xf>
    <xf numFmtId="0" fontId="0" fillId="0" borderId="72" xfId="0" applyBorder="1" applyAlignment="1">
      <alignment horizontal="center"/>
    </xf>
    <xf numFmtId="0" fontId="0" fillId="0" borderId="73" xfId="0" applyBorder="1" applyAlignment="1">
      <alignment horizontal="center"/>
    </xf>
    <xf numFmtId="0" fontId="22" fillId="0" borderId="74" xfId="0" applyFont="1" applyBorder="1" applyAlignment="1">
      <alignment horizontal="center"/>
    </xf>
    <xf numFmtId="0" fontId="0" fillId="0" borderId="72" xfId="0" applyBorder="1"/>
    <xf numFmtId="0" fontId="0" fillId="0" borderId="73" xfId="0" applyBorder="1"/>
    <xf numFmtId="0" fontId="26" fillId="0" borderId="0" xfId="1" applyFont="1" applyBorder="1"/>
    <xf numFmtId="0" fontId="26" fillId="0" borderId="0" xfId="1" applyFont="1" applyBorder="1" applyAlignment="1"/>
    <xf numFmtId="0" fontId="22" fillId="0" borderId="73" xfId="0" applyFont="1" applyBorder="1" applyAlignment="1">
      <alignment horizontal="center"/>
    </xf>
    <xf numFmtId="0" fontId="0" fillId="0" borderId="73" xfId="0" applyFill="1" applyBorder="1" applyAlignment="1">
      <alignment horizontal="center"/>
    </xf>
    <xf numFmtId="0" fontId="21" fillId="0" borderId="63" xfId="0" applyFont="1" applyFill="1" applyBorder="1" applyAlignment="1">
      <alignment horizontal="center"/>
    </xf>
    <xf numFmtId="0" fontId="0" fillId="0" borderId="65" xfId="0" applyBorder="1" applyAlignment="1">
      <alignment horizontal="center"/>
    </xf>
    <xf numFmtId="0" fontId="0" fillId="0" borderId="80" xfId="0" applyBorder="1" applyAlignment="1">
      <alignment horizontal="center"/>
    </xf>
    <xf numFmtId="0" fontId="0" fillId="0" borderId="43" xfId="0" applyBorder="1" applyAlignment="1">
      <alignment horizontal="center"/>
    </xf>
    <xf numFmtId="0" fontId="22" fillId="0" borderId="79" xfId="0" applyFont="1" applyBorder="1" applyAlignment="1">
      <alignment horizontal="center"/>
    </xf>
    <xf numFmtId="0" fontId="22" fillId="0" borderId="86" xfId="0" applyFont="1" applyBorder="1" applyAlignment="1">
      <alignment horizontal="center"/>
    </xf>
    <xf numFmtId="0" fontId="22" fillId="0" borderId="83" xfId="0" applyNumberFormat="1" applyFont="1" applyBorder="1" applyAlignment="1">
      <alignment horizontal="center"/>
    </xf>
    <xf numFmtId="0" fontId="0" fillId="0" borderId="85" xfId="0" applyBorder="1"/>
    <xf numFmtId="0" fontId="0" fillId="0" borderId="82" xfId="0" applyFill="1" applyBorder="1" applyAlignment="1">
      <alignment horizontal="center"/>
    </xf>
    <xf numFmtId="0" fontId="0" fillId="0" borderId="82" xfId="0" applyBorder="1" applyAlignment="1">
      <alignment horizontal="center"/>
    </xf>
    <xf numFmtId="0" fontId="0" fillId="0" borderId="85" xfId="0" applyBorder="1" applyAlignment="1">
      <alignment horizontal="center"/>
    </xf>
    <xf numFmtId="0" fontId="22" fillId="0" borderId="0" xfId="0" applyFont="1" applyFill="1" applyBorder="1" applyAlignment="1">
      <alignment horizontal="center"/>
    </xf>
    <xf numFmtId="0" fontId="22" fillId="0" borderId="72" xfId="0" applyFont="1" applyBorder="1" applyAlignment="1">
      <alignment horizontal="center"/>
    </xf>
    <xf numFmtId="0" fontId="0" fillId="0" borderId="85" xfId="0" applyFill="1" applyBorder="1" applyAlignment="1">
      <alignment horizontal="center"/>
    </xf>
    <xf numFmtId="0" fontId="22" fillId="0" borderId="86" xfId="0" applyNumberFormat="1" applyFont="1" applyBorder="1" applyAlignment="1">
      <alignment horizontal="center"/>
    </xf>
    <xf numFmtId="0" fontId="0" fillId="0" borderId="0" xfId="0"/>
    <xf numFmtId="49" fontId="0" fillId="0" borderId="0" xfId="0" applyNumberFormat="1"/>
    <xf numFmtId="0" fontId="0" fillId="0" borderId="0" xfId="0"/>
    <xf numFmtId="171" fontId="22" fillId="0" borderId="0" xfId="0" applyNumberFormat="1" applyFont="1" applyFill="1" applyBorder="1" applyAlignment="1">
      <alignment horizontal="center"/>
    </xf>
    <xf numFmtId="0" fontId="22" fillId="0" borderId="0" xfId="1" applyFont="1" applyBorder="1"/>
    <xf numFmtId="1" fontId="22" fillId="0" borderId="0" xfId="1" applyNumberFormat="1" applyBorder="1"/>
    <xf numFmtId="0" fontId="22" fillId="0" borderId="0" xfId="1" applyBorder="1"/>
    <xf numFmtId="0" fontId="21" fillId="0" borderId="0" xfId="1" applyFont="1" applyBorder="1" applyAlignment="1"/>
    <xf numFmtId="0" fontId="22" fillId="0" borderId="0" xfId="1" applyBorder="1" applyAlignment="1"/>
    <xf numFmtId="0" fontId="22" fillId="0" borderId="0" xfId="1" applyFont="1" applyBorder="1" applyAlignment="1"/>
    <xf numFmtId="0" fontId="22" fillId="0" borderId="83" xfId="0" applyFont="1" applyBorder="1" applyAlignment="1">
      <alignment horizontal="center"/>
    </xf>
    <xf numFmtId="0" fontId="25" fillId="0" borderId="34" xfId="1" applyFont="1" applyFill="1" applyBorder="1" applyAlignment="1"/>
    <xf numFmtId="0" fontId="34" fillId="0" borderId="34" xfId="1" applyFont="1" applyFill="1" applyBorder="1" applyAlignment="1"/>
    <xf numFmtId="0" fontId="34" fillId="0" borderId="37" xfId="1" applyFont="1" applyFill="1" applyBorder="1" applyAlignment="1"/>
    <xf numFmtId="0" fontId="25" fillId="0" borderId="44" xfId="1" applyFont="1" applyFill="1" applyBorder="1" applyAlignment="1"/>
    <xf numFmtId="0" fontId="22" fillId="0" borderId="94" xfId="0" applyFont="1" applyBorder="1" applyAlignment="1">
      <alignment horizontal="center"/>
    </xf>
    <xf numFmtId="0" fontId="22" fillId="0" borderId="95" xfId="0" applyFont="1" applyBorder="1" applyAlignment="1">
      <alignment horizontal="center"/>
    </xf>
    <xf numFmtId="0" fontId="0" fillId="0" borderId="95" xfId="0" applyBorder="1"/>
    <xf numFmtId="0" fontId="0" fillId="0" borderId="94" xfId="0" applyBorder="1"/>
    <xf numFmtId="0" fontId="0" fillId="0" borderId="96" xfId="0" applyBorder="1"/>
    <xf numFmtId="0" fontId="0" fillId="0" borderId="97" xfId="0" applyBorder="1"/>
    <xf numFmtId="0" fontId="21" fillId="0" borderId="98" xfId="0" applyFont="1" applyBorder="1" applyAlignment="1">
      <alignment horizontal="center"/>
    </xf>
    <xf numFmtId="0" fontId="21" fillId="0" borderId="99" xfId="0" applyFont="1" applyBorder="1" applyAlignment="1">
      <alignment horizontal="center"/>
    </xf>
    <xf numFmtId="0" fontId="25" fillId="0" borderId="4" xfId="1" applyFont="1" applyFill="1" applyBorder="1" applyAlignment="1"/>
    <xf numFmtId="0" fontId="34" fillId="0" borderId="47" xfId="1" applyFont="1" applyFill="1" applyBorder="1" applyAlignment="1"/>
    <xf numFmtId="0" fontId="34" fillId="0" borderId="36" xfId="1" applyFont="1" applyFill="1" applyBorder="1" applyAlignment="1"/>
    <xf numFmtId="0" fontId="25" fillId="0" borderId="47" xfId="1" applyFont="1" applyFill="1" applyBorder="1" applyAlignment="1"/>
    <xf numFmtId="0" fontId="25" fillId="0" borderId="33" xfId="1" applyFont="1" applyFill="1" applyBorder="1" applyAlignment="1">
      <alignment horizontal="left"/>
    </xf>
    <xf numFmtId="0" fontId="25" fillId="0" borderId="35" xfId="1" applyFont="1" applyFill="1" applyBorder="1" applyAlignment="1">
      <alignment horizontal="left"/>
    </xf>
    <xf numFmtId="0" fontId="25" fillId="0" borderId="100" xfId="1" applyFont="1" applyFill="1" applyBorder="1" applyAlignment="1"/>
    <xf numFmtId="0" fontId="18" fillId="0" borderId="88" xfId="1" applyFont="1" applyBorder="1" applyAlignment="1">
      <alignment vertical="center" wrapText="1"/>
    </xf>
    <xf numFmtId="14" fontId="22" fillId="0" borderId="88" xfId="1" applyNumberFormat="1" applyBorder="1" applyAlignment="1">
      <alignment vertical="center" wrapText="1"/>
    </xf>
    <xf numFmtId="0" fontId="22" fillId="0" borderId="88" xfId="1" applyBorder="1" applyAlignment="1">
      <alignment vertical="center" wrapText="1"/>
    </xf>
    <xf numFmtId="0" fontId="21" fillId="0" borderId="80" xfId="1" applyFont="1" applyBorder="1" applyAlignment="1">
      <alignment horizontal="left" vertical="center" wrapText="1"/>
    </xf>
    <xf numFmtId="0" fontId="22" fillId="0" borderId="0" xfId="0" applyFont="1" applyAlignment="1">
      <alignment horizontal="center"/>
    </xf>
    <xf numFmtId="0" fontId="22" fillId="0" borderId="82" xfId="0" applyFont="1" applyBorder="1" applyAlignment="1">
      <alignment horizontal="center"/>
    </xf>
    <xf numFmtId="0" fontId="22" fillId="0" borderId="85" xfId="0" applyFont="1" applyBorder="1" applyAlignment="1">
      <alignment horizontal="center"/>
    </xf>
    <xf numFmtId="0" fontId="9" fillId="5" borderId="46" xfId="10" applyFill="1" applyBorder="1" applyProtection="1">
      <protection locked="0"/>
    </xf>
    <xf numFmtId="0" fontId="21" fillId="0" borderId="110" xfId="0" applyFont="1" applyFill="1" applyBorder="1" applyAlignment="1">
      <alignment horizontal="center"/>
    </xf>
    <xf numFmtId="0" fontId="0" fillId="0" borderId="45" xfId="0" applyBorder="1" applyAlignment="1">
      <alignment horizontal="center"/>
    </xf>
    <xf numFmtId="0" fontId="22" fillId="0" borderId="111" xfId="0" applyFont="1" applyFill="1" applyBorder="1" applyAlignment="1">
      <alignment horizontal="center"/>
    </xf>
    <xf numFmtId="0" fontId="22" fillId="0" borderId="111" xfId="0" applyFont="1" applyBorder="1" applyAlignment="1">
      <alignment horizontal="center"/>
    </xf>
    <xf numFmtId="0" fontId="22" fillId="0" borderId="112" xfId="0" applyFont="1" applyBorder="1" applyAlignment="1">
      <alignment horizontal="center"/>
    </xf>
    <xf numFmtId="0" fontId="25" fillId="0" borderId="0" xfId="1" applyFont="1" applyFill="1" applyBorder="1" applyAlignment="1"/>
    <xf numFmtId="49" fontId="22" fillId="0" borderId="117" xfId="1" applyNumberFormat="1" applyBorder="1" applyAlignment="1">
      <alignment horizontal="left" vertical="center" wrapText="1"/>
    </xf>
    <xf numFmtId="0" fontId="22" fillId="0" borderId="51" xfId="1" applyBorder="1" applyAlignment="1">
      <alignment horizontal="left" vertical="center" wrapText="1"/>
    </xf>
    <xf numFmtId="0" fontId="22" fillId="0" borderId="0" xfId="0" applyFont="1" applyFill="1" applyBorder="1" applyAlignment="1">
      <alignment horizontal="left"/>
    </xf>
    <xf numFmtId="0" fontId="21" fillId="0" borderId="0" xfId="1" applyFont="1" applyBorder="1" applyAlignment="1">
      <alignment vertical="center" wrapText="1"/>
    </xf>
    <xf numFmtId="0" fontId="22" fillId="0" borderId="0" xfId="0" applyFont="1" applyBorder="1" applyAlignment="1">
      <alignment horizontal="center"/>
    </xf>
    <xf numFmtId="49" fontId="21" fillId="0" borderId="48" xfId="1" applyNumberFormat="1" applyFont="1" applyFill="1" applyBorder="1" applyAlignment="1">
      <alignment horizontal="center" vertical="center" wrapText="1"/>
    </xf>
    <xf numFmtId="49" fontId="33" fillId="0" borderId="36" xfId="1" applyNumberFormat="1" applyFont="1" applyFill="1" applyBorder="1" applyAlignment="1">
      <alignment horizontal="center" vertical="center" wrapText="1"/>
    </xf>
    <xf numFmtId="49" fontId="21" fillId="0" borderId="28" xfId="1" applyNumberFormat="1" applyFont="1" applyFill="1" applyBorder="1" applyAlignment="1">
      <alignment horizontal="center" vertical="center" wrapText="1"/>
    </xf>
    <xf numFmtId="49" fontId="21" fillId="0" borderId="29" xfId="1" applyNumberFormat="1" applyFont="1" applyFill="1" applyBorder="1" applyAlignment="1">
      <alignment horizontal="center" vertical="center" wrapText="1"/>
    </xf>
    <xf numFmtId="164" fontId="23" fillId="0" borderId="77" xfId="1" applyNumberFormat="1" applyFont="1" applyFill="1" applyBorder="1" applyAlignment="1">
      <alignment horizontal="center" vertical="center" wrapText="1"/>
    </xf>
    <xf numFmtId="0" fontId="25" fillId="0" borderId="122" xfId="1" applyFont="1" applyFill="1" applyBorder="1" applyAlignment="1"/>
    <xf numFmtId="49" fontId="21" fillId="0" borderId="121" xfId="1" applyNumberFormat="1" applyFont="1" applyFill="1" applyBorder="1" applyAlignment="1">
      <alignment horizontal="center" vertical="center" wrapText="1"/>
    </xf>
    <xf numFmtId="3" fontId="22" fillId="0" borderId="83" xfId="0" applyNumberFormat="1" applyFont="1" applyBorder="1" applyAlignment="1">
      <alignment horizontal="center"/>
    </xf>
    <xf numFmtId="164" fontId="23" fillId="0" borderId="65" xfId="1" applyNumberFormat="1" applyFont="1" applyFill="1" applyBorder="1" applyAlignment="1">
      <alignment horizontal="center" vertical="center" wrapText="1"/>
    </xf>
    <xf numFmtId="49" fontId="33" fillId="0" borderId="6" xfId="1" applyNumberFormat="1" applyFont="1" applyFill="1" applyBorder="1" applyAlignment="1">
      <alignment horizontal="center" vertical="center" wrapText="1"/>
    </xf>
    <xf numFmtId="0" fontId="20" fillId="0" borderId="0" xfId="1" applyFont="1"/>
    <xf numFmtId="0" fontId="20" fillId="0" borderId="104" xfId="1" applyFont="1" applyBorder="1"/>
    <xf numFmtId="0" fontId="20" fillId="0" borderId="0" xfId="1" applyFont="1" applyFill="1" applyBorder="1"/>
    <xf numFmtId="0" fontId="22" fillId="0" borderId="0" xfId="1" applyAlignment="1">
      <alignment horizontal="left"/>
    </xf>
    <xf numFmtId="0" fontId="22" fillId="0" borderId="0" xfId="1" applyFont="1" applyFill="1" applyAlignment="1">
      <alignment horizontal="left" vertical="center"/>
    </xf>
    <xf numFmtId="0" fontId="22" fillId="0" borderId="0" xfId="1" applyFont="1"/>
    <xf numFmtId="0" fontId="21" fillId="0" borderId="0" xfId="1" applyFont="1"/>
    <xf numFmtId="0" fontId="22" fillId="0" borderId="0" xfId="1" applyAlignment="1">
      <alignment wrapText="1"/>
    </xf>
    <xf numFmtId="0" fontId="22" fillId="0" borderId="0" xfId="1" applyFill="1" applyBorder="1"/>
    <xf numFmtId="0" fontId="21" fillId="0" borderId="77" xfId="1" applyFont="1" applyBorder="1" applyAlignment="1">
      <alignment vertical="center" wrapText="1"/>
    </xf>
    <xf numFmtId="0" fontId="21" fillId="0" borderId="5" xfId="0" applyFont="1" applyFill="1" applyBorder="1" applyAlignment="1">
      <alignment horizontal="center"/>
    </xf>
    <xf numFmtId="0" fontId="21" fillId="0" borderId="141" xfId="0" applyFont="1" applyFill="1" applyBorder="1" applyAlignment="1">
      <alignment horizontal="center"/>
    </xf>
    <xf numFmtId="0" fontId="22" fillId="0" borderId="142" xfId="0" applyFont="1" applyFill="1" applyBorder="1" applyAlignment="1">
      <alignment horizontal="center"/>
    </xf>
    <xf numFmtId="0" fontId="22" fillId="0" borderId="143" xfId="0" applyFont="1" applyBorder="1" applyAlignment="1">
      <alignment horizontal="center"/>
    </xf>
    <xf numFmtId="0" fontId="22" fillId="0" borderId="95" xfId="0" applyFont="1" applyFill="1" applyBorder="1" applyAlignment="1">
      <alignment horizontal="center"/>
    </xf>
    <xf numFmtId="0" fontId="22" fillId="0" borderId="144" xfId="0" applyFont="1" applyFill="1" applyBorder="1" applyAlignment="1">
      <alignment horizontal="center"/>
    </xf>
    <xf numFmtId="0" fontId="22" fillId="0" borderId="144" xfId="0" applyFont="1" applyBorder="1" applyAlignment="1">
      <alignment horizontal="center"/>
    </xf>
    <xf numFmtId="0" fontId="22" fillId="0" borderId="145" xfId="0" applyFont="1" applyBorder="1" applyAlignment="1">
      <alignment horizontal="center"/>
    </xf>
    <xf numFmtId="0" fontId="19" fillId="0" borderId="0" xfId="0" applyFont="1" applyFill="1" applyBorder="1"/>
    <xf numFmtId="0" fontId="0" fillId="0" borderId="0" xfId="0" applyFill="1" applyBorder="1"/>
    <xf numFmtId="0" fontId="22" fillId="0" borderId="0" xfId="0" applyFont="1" applyFill="1" applyBorder="1" applyAlignment="1">
      <alignment horizontal="left" vertical="center" wrapText="1"/>
    </xf>
    <xf numFmtId="0" fontId="19" fillId="0" borderId="0" xfId="1" applyFont="1" applyFill="1" applyBorder="1"/>
    <xf numFmtId="0" fontId="9" fillId="0" borderId="0" xfId="10" applyFill="1" applyBorder="1" applyAlignment="1" applyProtection="1">
      <protection locked="0"/>
    </xf>
    <xf numFmtId="0" fontId="9" fillId="0" borderId="0" xfId="11" applyFill="1" applyBorder="1" applyAlignment="1" applyProtection="1">
      <protection locked="0"/>
    </xf>
    <xf numFmtId="0" fontId="22" fillId="0" borderId="44" xfId="1" applyFont="1" applyFill="1" applyBorder="1" applyAlignment="1">
      <alignment horizontal="left" vertical="center" wrapText="1"/>
    </xf>
    <xf numFmtId="0" fontId="21" fillId="0" borderId="0" xfId="1" applyFont="1" applyFill="1" applyBorder="1" applyAlignment="1">
      <alignment wrapText="1"/>
    </xf>
    <xf numFmtId="0" fontId="22" fillId="0" borderId="0" xfId="1" applyFill="1" applyBorder="1" applyAlignment="1"/>
    <xf numFmtId="164" fontId="21" fillId="0" borderId="0" xfId="1" applyNumberFormat="1" applyFont="1" applyFill="1" applyBorder="1" applyAlignment="1">
      <alignment wrapText="1"/>
    </xf>
    <xf numFmtId="0" fontId="33" fillId="0" borderId="0" xfId="1" applyFont="1" applyFill="1" applyBorder="1" applyAlignment="1">
      <alignment wrapText="1"/>
    </xf>
    <xf numFmtId="0" fontId="22" fillId="0" borderId="0" xfId="1" applyFill="1" applyBorder="1" applyAlignment="1">
      <alignment wrapText="1"/>
    </xf>
    <xf numFmtId="0" fontId="22" fillId="0" borderId="0" xfId="1" applyFont="1" applyFill="1" applyBorder="1" applyAlignment="1"/>
    <xf numFmtId="0" fontId="24" fillId="0" borderId="0" xfId="1" applyFont="1" applyFill="1" applyBorder="1" applyAlignment="1">
      <alignment wrapText="1"/>
    </xf>
    <xf numFmtId="165" fontId="24" fillId="0" borderId="0" xfId="1" applyNumberFormat="1" applyFont="1" applyFill="1" applyBorder="1" applyAlignment="1"/>
    <xf numFmtId="165" fontId="24" fillId="0" borderId="0" xfId="1" applyNumberFormat="1" applyFont="1" applyFill="1" applyBorder="1" applyAlignment="1">
      <alignment wrapText="1"/>
    </xf>
    <xf numFmtId="0" fontId="22" fillId="0" borderId="0" xfId="1" applyFont="1" applyFill="1" applyBorder="1" applyAlignment="1">
      <alignment wrapText="1"/>
    </xf>
    <xf numFmtId="164" fontId="22" fillId="0" borderId="0" xfId="1" applyNumberFormat="1" applyFont="1" applyFill="1" applyBorder="1" applyAlignment="1">
      <alignment wrapText="1"/>
    </xf>
    <xf numFmtId="0" fontId="0" fillId="0" borderId="0" xfId="0" applyFont="1" applyFill="1" applyBorder="1"/>
    <xf numFmtId="0" fontId="0" fillId="0" borderId="0" xfId="0" applyFill="1"/>
    <xf numFmtId="0" fontId="22" fillId="0" borderId="0" xfId="1"/>
    <xf numFmtId="0" fontId="22" fillId="0" borderId="0" xfId="1" applyAlignment="1">
      <alignment horizontal="left"/>
    </xf>
    <xf numFmtId="0" fontId="22" fillId="0" borderId="0" xfId="1" applyAlignment="1">
      <alignment wrapText="1"/>
    </xf>
    <xf numFmtId="0" fontId="22" fillId="0" borderId="0" xfId="1" applyFill="1"/>
    <xf numFmtId="0" fontId="22" fillId="0" borderId="0" xfId="1" applyFill="1" applyBorder="1" applyAlignment="1"/>
    <xf numFmtId="0" fontId="22" fillId="0" borderId="0" xfId="1" applyFill="1" applyBorder="1" applyAlignment="1">
      <alignment wrapText="1"/>
    </xf>
    <xf numFmtId="0" fontId="22" fillId="0" borderId="0" xfId="1" applyAlignment="1">
      <alignment horizontal="left" wrapText="1"/>
    </xf>
    <xf numFmtId="0" fontId="22" fillId="0" borderId="0" xfId="1" applyFont="1"/>
    <xf numFmtId="0" fontId="22" fillId="0" borderId="0" xfId="1" applyFill="1" applyBorder="1" applyAlignment="1"/>
    <xf numFmtId="0" fontId="22" fillId="0" borderId="0" xfId="1" applyFont="1" applyFill="1" applyBorder="1" applyAlignment="1"/>
    <xf numFmtId="0" fontId="22" fillId="0" borderId="0" xfId="1" applyFill="1" applyBorder="1"/>
    <xf numFmtId="0" fontId="22" fillId="0" borderId="0" xfId="1" applyFill="1" applyBorder="1"/>
    <xf numFmtId="0" fontId="19" fillId="0" borderId="0" xfId="1" applyFont="1" applyFill="1" applyBorder="1"/>
    <xf numFmtId="0" fontId="22" fillId="0" borderId="0" xfId="1" applyAlignment="1">
      <alignment vertical="top" wrapText="1"/>
    </xf>
    <xf numFmtId="0" fontId="0" fillId="0" borderId="0" xfId="0" applyBorder="1" applyAlignment="1">
      <alignment horizontal="center"/>
    </xf>
    <xf numFmtId="0" fontId="21" fillId="2" borderId="54" xfId="1" applyFont="1" applyFill="1" applyBorder="1" applyAlignment="1">
      <alignment horizontal="center" textRotation="90" wrapText="1"/>
    </xf>
    <xf numFmtId="0" fontId="21" fillId="3" borderId="32" xfId="1" applyFont="1" applyFill="1" applyBorder="1" applyAlignment="1">
      <alignment horizontal="center" textRotation="90" wrapText="1"/>
    </xf>
    <xf numFmtId="0" fontId="21" fillId="2" borderId="53" xfId="1" applyFont="1" applyFill="1" applyBorder="1" applyAlignment="1">
      <alignment horizontal="center" textRotation="90" wrapText="1"/>
    </xf>
    <xf numFmtId="0" fontId="21" fillId="2" borderId="55" xfId="1" applyFont="1" applyFill="1" applyBorder="1" applyAlignment="1">
      <alignment horizontal="center" textRotation="90" wrapText="1"/>
    </xf>
    <xf numFmtId="164" fontId="21" fillId="2" borderId="55" xfId="1" applyNumberFormat="1" applyFont="1" applyFill="1" applyBorder="1" applyAlignment="1">
      <alignment horizontal="center" textRotation="90" wrapText="1"/>
    </xf>
    <xf numFmtId="164" fontId="21" fillId="2" borderId="38" xfId="1" applyNumberFormat="1" applyFont="1" applyFill="1" applyBorder="1" applyAlignment="1">
      <alignment horizontal="center" textRotation="90" wrapText="1"/>
    </xf>
    <xf numFmtId="165" fontId="24" fillId="5" borderId="54" xfId="1" applyNumberFormat="1" applyFont="1" applyFill="1" applyBorder="1" applyAlignment="1">
      <alignment horizontal="center" textRotation="90"/>
    </xf>
    <xf numFmtId="165" fontId="24" fillId="5" borderId="32" xfId="1" applyNumberFormat="1" applyFont="1" applyFill="1" applyBorder="1" applyAlignment="1">
      <alignment horizontal="center" textRotation="90"/>
    </xf>
    <xf numFmtId="165" fontId="24" fillId="0" borderId="118" xfId="1" applyNumberFormat="1" applyFont="1" applyFill="1" applyBorder="1" applyAlignment="1">
      <alignment horizontal="center" textRotation="90" wrapText="1"/>
    </xf>
    <xf numFmtId="0" fontId="21" fillId="2" borderId="52" xfId="1" applyFont="1" applyFill="1" applyBorder="1" applyAlignment="1">
      <alignment horizontal="center" textRotation="90" wrapText="1"/>
    </xf>
    <xf numFmtId="0" fontId="21" fillId="2" borderId="31" xfId="1" applyFont="1" applyFill="1" applyBorder="1" applyAlignment="1">
      <alignment horizontal="center" textRotation="90" wrapText="1"/>
    </xf>
    <xf numFmtId="0" fontId="22" fillId="0" borderId="76" xfId="25" applyFont="1" applyBorder="1" applyAlignment="1">
      <alignment horizontal="left" vertical="center"/>
    </xf>
    <xf numFmtId="0" fontId="22" fillId="0" borderId="76" xfId="25" applyFont="1" applyFill="1" applyBorder="1" applyAlignment="1">
      <alignment horizontal="left" vertical="center"/>
    </xf>
    <xf numFmtId="165" fontId="24" fillId="0" borderId="118" xfId="1" applyNumberFormat="1" applyFont="1" applyFill="1" applyBorder="1" applyAlignment="1">
      <alignment horizontal="center" textRotation="90" wrapText="1"/>
    </xf>
    <xf numFmtId="0" fontId="22" fillId="0" borderId="121" xfId="25" applyFont="1" applyFill="1" applyBorder="1" applyAlignment="1">
      <alignment horizontal="left" vertical="center"/>
    </xf>
    <xf numFmtId="164" fontId="23" fillId="0" borderId="3" xfId="1" applyNumberFormat="1" applyFont="1" applyFill="1" applyBorder="1" applyAlignment="1">
      <alignment horizontal="center" vertical="center" wrapText="1"/>
    </xf>
    <xf numFmtId="0" fontId="23" fillId="0" borderId="0" xfId="1" applyFont="1" applyBorder="1" applyAlignment="1">
      <alignment horizontal="left" vertical="center" wrapText="1"/>
    </xf>
    <xf numFmtId="165" fontId="23" fillId="0" borderId="30" xfId="1" applyNumberFormat="1" applyFont="1" applyFill="1" applyBorder="1" applyAlignment="1">
      <alignment horizontal="left" vertical="center"/>
    </xf>
    <xf numFmtId="1" fontId="22" fillId="0" borderId="3" xfId="1" applyNumberFormat="1" applyFont="1" applyFill="1" applyBorder="1" applyAlignment="1">
      <alignment horizontal="center" vertical="center" wrapText="1"/>
    </xf>
    <xf numFmtId="169" fontId="22" fillId="0" borderId="80" xfId="1" applyNumberFormat="1" applyFont="1" applyFill="1" applyBorder="1" applyAlignment="1">
      <alignment horizontal="center" vertical="center" wrapText="1"/>
    </xf>
    <xf numFmtId="49" fontId="22" fillId="0" borderId="121" xfId="1" applyNumberFormat="1" applyFont="1" applyFill="1" applyBorder="1" applyAlignment="1">
      <alignment horizontal="center" vertical="center" wrapText="1"/>
    </xf>
    <xf numFmtId="173" fontId="22" fillId="0" borderId="50" xfId="1" applyNumberFormat="1" applyFont="1" applyFill="1" applyBorder="1" applyAlignment="1">
      <alignment horizontal="center" vertical="center" wrapText="1"/>
    </xf>
    <xf numFmtId="166" fontId="22" fillId="0" borderId="50" xfId="1" applyNumberFormat="1" applyFont="1" applyFill="1" applyBorder="1" applyAlignment="1">
      <alignment horizontal="right" vertical="center" wrapText="1"/>
    </xf>
    <xf numFmtId="166" fontId="22" fillId="0" borderId="49" xfId="1" applyNumberFormat="1" applyFont="1" applyFill="1" applyBorder="1" applyAlignment="1">
      <alignment horizontal="right" vertical="center" wrapText="1"/>
    </xf>
    <xf numFmtId="14" fontId="22" fillId="0" borderId="126" xfId="1" applyNumberFormat="1" applyFont="1" applyFill="1" applyBorder="1" applyAlignment="1">
      <alignment horizontal="center" vertical="center" wrapText="1"/>
    </xf>
    <xf numFmtId="49" fontId="22" fillId="0" borderId="128" xfId="1" applyNumberFormat="1" applyFont="1" applyFill="1" applyBorder="1" applyAlignment="1">
      <alignment horizontal="center" vertical="center" wrapText="1"/>
    </xf>
    <xf numFmtId="49" fontId="22" fillId="0" borderId="129" xfId="1" applyNumberFormat="1" applyFont="1" applyFill="1" applyBorder="1" applyAlignment="1">
      <alignment horizontal="center" vertical="center" wrapText="1"/>
    </xf>
    <xf numFmtId="49" fontId="22" fillId="0" borderId="130" xfId="1" applyNumberFormat="1" applyFont="1" applyFill="1" applyBorder="1" applyAlignment="1">
      <alignment horizontal="center" vertical="center" wrapText="1"/>
    </xf>
    <xf numFmtId="49" fontId="22" fillId="0" borderId="131" xfId="1" applyNumberFormat="1" applyFont="1" applyFill="1" applyBorder="1" applyAlignment="1">
      <alignment horizontal="center" vertical="center" wrapText="1"/>
    </xf>
    <xf numFmtId="49" fontId="22" fillId="0" borderId="132" xfId="1" applyNumberFormat="1" applyFont="1" applyFill="1" applyBorder="1" applyAlignment="1">
      <alignment horizontal="center" vertical="center" wrapText="1"/>
    </xf>
    <xf numFmtId="0" fontId="22" fillId="0" borderId="92" xfId="1" applyFont="1" applyFill="1" applyBorder="1" applyAlignment="1">
      <alignment horizontal="center" vertical="center" wrapText="1"/>
    </xf>
    <xf numFmtId="49" fontId="22" fillId="0" borderId="133" xfId="1" applyNumberFormat="1" applyFont="1" applyFill="1" applyBorder="1" applyAlignment="1">
      <alignment horizontal="center" vertical="center" wrapText="1"/>
    </xf>
    <xf numFmtId="49" fontId="22" fillId="0" borderId="134" xfId="1" applyNumberFormat="1" applyFont="1" applyFill="1" applyBorder="1" applyAlignment="1">
      <alignment horizontal="center" vertical="center" wrapText="1"/>
    </xf>
    <xf numFmtId="49" fontId="22" fillId="0" borderId="135" xfId="1" applyNumberFormat="1" applyFont="1" applyFill="1" applyBorder="1" applyAlignment="1">
      <alignment horizontal="center" vertical="center" wrapText="1"/>
    </xf>
    <xf numFmtId="49" fontId="22" fillId="0" borderId="136" xfId="1" applyNumberFormat="1" applyFont="1" applyFill="1" applyBorder="1" applyAlignment="1">
      <alignment horizontal="center" vertical="center" wrapText="1"/>
    </xf>
    <xf numFmtId="1" fontId="22" fillId="0" borderId="80" xfId="1" applyNumberFormat="1" applyFont="1" applyFill="1" applyBorder="1" applyAlignment="1">
      <alignment horizontal="center" vertical="center" wrapText="1"/>
    </xf>
    <xf numFmtId="1" fontId="22" fillId="0" borderId="50" xfId="1" applyNumberFormat="1" applyFont="1" applyFill="1" applyBorder="1" applyAlignment="1">
      <alignment horizontal="center" vertical="center" wrapText="1"/>
    </xf>
    <xf numFmtId="49" fontId="22" fillId="0" borderId="137" xfId="1" applyNumberFormat="1" applyFont="1" applyFill="1" applyBorder="1" applyAlignment="1">
      <alignment horizontal="center" vertical="center" wrapText="1"/>
    </xf>
    <xf numFmtId="49" fontId="22" fillId="0" borderId="138" xfId="1" applyNumberFormat="1" applyFont="1" applyFill="1" applyBorder="1" applyAlignment="1">
      <alignment horizontal="center" vertical="center" wrapText="1"/>
    </xf>
    <xf numFmtId="49" fontId="22" fillId="0" borderId="139" xfId="1" applyNumberFormat="1" applyFont="1" applyFill="1" applyBorder="1" applyAlignment="1">
      <alignment horizontal="center" vertical="center" wrapText="1"/>
    </xf>
    <xf numFmtId="49" fontId="22" fillId="0" borderId="140" xfId="1" applyNumberFormat="1" applyFont="1" applyFill="1" applyBorder="1" applyAlignment="1">
      <alignment horizontal="center" vertical="center" wrapText="1"/>
    </xf>
    <xf numFmtId="49" fontId="22" fillId="0" borderId="113" xfId="1" applyNumberFormat="1" applyFont="1" applyFill="1" applyBorder="1" applyAlignment="1">
      <alignment horizontal="center" vertical="center" wrapText="1"/>
    </xf>
    <xf numFmtId="49" fontId="22" fillId="0" borderId="114" xfId="1" applyNumberFormat="1" applyFont="1" applyFill="1" applyBorder="1" applyAlignment="1">
      <alignment horizontal="center" vertical="center" wrapText="1"/>
    </xf>
    <xf numFmtId="49" fontId="22" fillId="0" borderId="120" xfId="1" applyNumberFormat="1" applyFont="1" applyFill="1" applyBorder="1" applyAlignment="1">
      <alignment horizontal="center" vertical="center" wrapText="1"/>
    </xf>
    <xf numFmtId="49" fontId="22" fillId="0" borderId="115" xfId="1" applyNumberFormat="1" applyFont="1" applyFill="1" applyBorder="1" applyAlignment="1">
      <alignment horizontal="center" vertical="center" wrapText="1"/>
    </xf>
    <xf numFmtId="49" fontId="22" fillId="0" borderId="27" xfId="1" applyNumberFormat="1" applyFont="1" applyFill="1" applyBorder="1" applyAlignment="1">
      <alignment horizontal="center" vertical="center" wrapText="1"/>
    </xf>
    <xf numFmtId="0" fontId="22" fillId="0" borderId="36" xfId="1" applyFont="1" applyFill="1" applyBorder="1" applyAlignment="1">
      <alignment vertical="center" wrapText="1"/>
    </xf>
    <xf numFmtId="1" fontId="22" fillId="0" borderId="77" xfId="1" applyNumberFormat="1" applyFont="1" applyFill="1" applyBorder="1" applyAlignment="1">
      <alignment horizontal="center" vertical="center" wrapText="1"/>
    </xf>
    <xf numFmtId="0" fontId="23" fillId="0" borderId="49" xfId="1" applyFont="1" applyFill="1" applyBorder="1" applyAlignment="1">
      <alignment horizontal="center" vertical="center" wrapText="1"/>
    </xf>
    <xf numFmtId="14" fontId="22" fillId="0" borderId="125" xfId="1" applyNumberFormat="1" applyFont="1" applyFill="1" applyBorder="1" applyAlignment="1">
      <alignment horizontal="center" vertical="center" wrapText="1"/>
    </xf>
    <xf numFmtId="0" fontId="23" fillId="0" borderId="30" xfId="1" applyFont="1" applyFill="1" applyBorder="1" applyAlignment="1">
      <alignment horizontal="center" vertical="center" wrapText="1"/>
    </xf>
    <xf numFmtId="169" fontId="22" fillId="0" borderId="77" xfId="1" applyNumberFormat="1" applyFont="1" applyFill="1" applyBorder="1" applyAlignment="1">
      <alignment horizontal="center" vertical="center" wrapText="1"/>
    </xf>
    <xf numFmtId="49" fontId="22" fillId="0" borderId="28" xfId="1" applyNumberFormat="1" applyFont="1" applyFill="1" applyBorder="1" applyAlignment="1">
      <alignment horizontal="center" vertical="center" wrapText="1"/>
    </xf>
    <xf numFmtId="173" fontId="22" fillId="0" borderId="77" xfId="1" applyNumberFormat="1" applyFont="1" applyFill="1" applyBorder="1" applyAlignment="1">
      <alignment horizontal="center" vertical="center" wrapText="1"/>
    </xf>
    <xf numFmtId="166" fontId="22" fillId="0" borderId="77" xfId="1" applyNumberFormat="1" applyFont="1" applyFill="1" applyBorder="1" applyAlignment="1">
      <alignment horizontal="right" vertical="center" wrapText="1"/>
    </xf>
    <xf numFmtId="166" fontId="22" fillId="0" borderId="30" xfId="1" applyNumberFormat="1" applyFont="1" applyFill="1" applyBorder="1" applyAlignment="1">
      <alignment horizontal="right" vertical="center" wrapText="1"/>
    </xf>
    <xf numFmtId="14" fontId="22" fillId="0" borderId="29" xfId="1" applyNumberFormat="1" applyFont="1" applyFill="1" applyBorder="1" applyAlignment="1">
      <alignment horizontal="center" vertical="center" wrapText="1"/>
    </xf>
    <xf numFmtId="174" fontId="22" fillId="0" borderId="123" xfId="1" applyNumberFormat="1" applyFont="1" applyFill="1" applyBorder="1" applyAlignment="1">
      <alignment horizontal="center" vertical="center"/>
    </xf>
    <xf numFmtId="165" fontId="22" fillId="0" borderId="47" xfId="1" applyNumberFormat="1" applyFont="1" applyFill="1" applyBorder="1" applyAlignment="1">
      <alignment horizontal="center" vertical="center"/>
    </xf>
    <xf numFmtId="165" fontId="22" fillId="0" borderId="126" xfId="1" applyNumberFormat="1" applyFont="1" applyFill="1" applyBorder="1" applyAlignment="1">
      <alignment horizontal="center" vertical="center"/>
    </xf>
    <xf numFmtId="165" fontId="23" fillId="0" borderId="124" xfId="1" applyNumberFormat="1" applyFont="1" applyFill="1" applyBorder="1" applyAlignment="1">
      <alignment horizontal="left" vertical="center"/>
    </xf>
    <xf numFmtId="165" fontId="22" fillId="0" borderId="66" xfId="1" applyNumberFormat="1" applyFont="1" applyFill="1" applyBorder="1" applyAlignment="1">
      <alignment horizontal="center" vertical="center"/>
    </xf>
    <xf numFmtId="165" fontId="22" fillId="0" borderId="4" xfId="1" applyNumberFormat="1" applyFont="1" applyFill="1" applyBorder="1" applyAlignment="1">
      <alignment horizontal="center" vertical="center"/>
    </xf>
    <xf numFmtId="0" fontId="23" fillId="0" borderId="124" xfId="1" applyFont="1" applyFill="1" applyBorder="1" applyAlignment="1">
      <alignment vertical="center" wrapText="1"/>
    </xf>
    <xf numFmtId="174" fontId="22" fillId="0" borderId="127" xfId="1" applyNumberFormat="1" applyFont="1" applyFill="1" applyBorder="1" applyAlignment="1">
      <alignment horizontal="center" vertical="center"/>
    </xf>
    <xf numFmtId="165" fontId="22" fillId="0" borderId="48" xfId="1" applyNumberFormat="1" applyFont="1" applyFill="1" applyBorder="1" applyAlignment="1">
      <alignment horizontal="center" vertical="center"/>
    </xf>
    <xf numFmtId="165" fontId="23" fillId="0" borderId="49" xfId="1" applyNumberFormat="1" applyFont="1" applyFill="1" applyBorder="1" applyAlignment="1">
      <alignment horizontal="left" vertical="center"/>
    </xf>
    <xf numFmtId="165" fontId="23" fillId="0" borderId="148" xfId="1" applyNumberFormat="1" applyFont="1" applyFill="1" applyBorder="1" applyAlignment="1">
      <alignment horizontal="left" vertical="center"/>
    </xf>
    <xf numFmtId="165" fontId="22" fillId="0" borderId="33" xfId="1" applyNumberFormat="1" applyFont="1" applyFill="1" applyBorder="1" applyAlignment="1">
      <alignment horizontal="center" vertical="center"/>
    </xf>
    <xf numFmtId="0" fontId="23" fillId="0" borderId="49" xfId="1" applyFont="1" applyFill="1" applyBorder="1" applyAlignment="1">
      <alignment vertical="center" wrapText="1"/>
    </xf>
    <xf numFmtId="174" fontId="22" fillId="0" borderId="27" xfId="1" applyNumberFormat="1" applyFont="1" applyFill="1" applyBorder="1" applyAlignment="1">
      <alignment horizontal="center" vertical="center"/>
    </xf>
    <xf numFmtId="165" fontId="22" fillId="0" borderId="36" xfId="1" applyNumberFormat="1" applyFont="1" applyFill="1" applyBorder="1" applyAlignment="1">
      <alignment horizontal="center" vertical="center"/>
    </xf>
    <xf numFmtId="165" fontId="22" fillId="0" borderId="29" xfId="1" applyNumberFormat="1" applyFont="1" applyFill="1" applyBorder="1" applyAlignment="1">
      <alignment horizontal="center" vertical="center"/>
    </xf>
    <xf numFmtId="165" fontId="22" fillId="0" borderId="35" xfId="1" applyNumberFormat="1" applyFont="1" applyFill="1" applyBorder="1" applyAlignment="1">
      <alignment horizontal="center" vertical="center"/>
    </xf>
    <xf numFmtId="0" fontId="23" fillId="0" borderId="30" xfId="1" applyFont="1" applyFill="1" applyBorder="1" applyAlignment="1">
      <alignment vertical="center" wrapText="1"/>
    </xf>
    <xf numFmtId="165" fontId="24" fillId="0" borderId="118" xfId="1" applyNumberFormat="1" applyFont="1" applyFill="1" applyBorder="1" applyAlignment="1">
      <alignment horizontal="center" textRotation="90" wrapText="1"/>
    </xf>
    <xf numFmtId="0" fontId="21" fillId="23" borderId="54" xfId="1" applyFont="1" applyFill="1" applyBorder="1" applyAlignment="1">
      <alignment horizontal="center" textRotation="90" wrapText="1"/>
    </xf>
    <xf numFmtId="0" fontId="33" fillId="23" borderId="31" xfId="1" applyFont="1" applyFill="1" applyBorder="1" applyAlignment="1">
      <alignment horizontal="center" textRotation="90" wrapText="1"/>
    </xf>
    <xf numFmtId="164" fontId="21" fillId="23" borderId="54" xfId="1" applyNumberFormat="1" applyFont="1" applyFill="1" applyBorder="1" applyAlignment="1">
      <alignment horizontal="center" textRotation="90" wrapText="1"/>
    </xf>
    <xf numFmtId="49" fontId="22" fillId="0" borderId="78" xfId="1" applyNumberFormat="1" applyFont="1" applyFill="1" applyBorder="1" applyAlignment="1">
      <alignment horizontal="center" vertical="center" wrapText="1"/>
    </xf>
    <xf numFmtId="0" fontId="22" fillId="0" borderId="121" xfId="25" applyFont="1" applyFill="1" applyBorder="1" applyAlignment="1">
      <alignment horizontal="left" vertical="center" wrapText="1"/>
    </xf>
    <xf numFmtId="0" fontId="21" fillId="0" borderId="47" xfId="1" applyFont="1" applyBorder="1" applyAlignment="1">
      <alignment horizontal="left" vertical="center" wrapText="1"/>
    </xf>
    <xf numFmtId="0" fontId="21" fillId="0" borderId="36" xfId="1" applyFont="1" applyBorder="1" applyAlignment="1">
      <alignment horizontal="left" vertical="center" wrapText="1"/>
    </xf>
    <xf numFmtId="165" fontId="24" fillId="0" borderId="119" xfId="1" applyNumberFormat="1" applyFont="1" applyFill="1" applyBorder="1" applyAlignment="1">
      <alignment horizontal="center" textRotation="90" wrapText="1"/>
    </xf>
    <xf numFmtId="0" fontId="21" fillId="23" borderId="31" xfId="1" applyFont="1" applyFill="1" applyBorder="1" applyAlignment="1">
      <alignment horizontal="center" textRotation="90" wrapText="1"/>
    </xf>
    <xf numFmtId="0" fontId="22" fillId="0" borderId="0" xfId="1" applyFont="1" applyFill="1" applyBorder="1" applyAlignment="1">
      <alignment horizontal="center" vertical="center" wrapText="1"/>
    </xf>
    <xf numFmtId="0" fontId="22" fillId="0" borderId="151" xfId="1" applyFont="1" applyFill="1" applyBorder="1" applyAlignment="1">
      <alignment horizontal="center" vertical="center" wrapText="1"/>
    </xf>
    <xf numFmtId="0" fontId="22" fillId="0" borderId="76" xfId="1" applyFont="1" applyFill="1" applyBorder="1" applyAlignment="1">
      <alignment horizontal="center" vertical="center" wrapText="1"/>
    </xf>
    <xf numFmtId="0" fontId="22" fillId="0" borderId="36" xfId="1" applyFont="1" applyFill="1" applyBorder="1" applyAlignment="1">
      <alignment horizontal="center" vertical="center" wrapText="1"/>
    </xf>
    <xf numFmtId="0" fontId="22" fillId="0" borderId="84" xfId="0" applyFont="1" applyBorder="1" applyAlignment="1">
      <alignment horizontal="center"/>
    </xf>
    <xf numFmtId="0" fontId="22" fillId="0" borderId="14" xfId="0" applyFont="1" applyBorder="1" applyAlignment="1">
      <alignment horizontal="center"/>
    </xf>
    <xf numFmtId="0" fontId="0" fillId="0" borderId="14" xfId="0" applyBorder="1"/>
    <xf numFmtId="0" fontId="0" fillId="0" borderId="14" xfId="0" applyBorder="1" applyAlignment="1">
      <alignment horizontal="center"/>
    </xf>
    <xf numFmtId="165" fontId="24" fillId="0" borderId="31" xfId="1" applyNumberFormat="1" applyFont="1" applyFill="1" applyBorder="1" applyAlignment="1">
      <alignment textRotation="90" wrapText="1"/>
    </xf>
    <xf numFmtId="165" fontId="24" fillId="0" borderId="53" xfId="1" applyNumberFormat="1" applyFont="1" applyFill="1" applyBorder="1" applyAlignment="1">
      <alignment textRotation="90" wrapText="1"/>
    </xf>
    <xf numFmtId="0" fontId="21" fillId="0" borderId="69" xfId="0" applyFont="1" applyFill="1" applyBorder="1" applyAlignment="1">
      <alignment horizontal="center"/>
    </xf>
    <xf numFmtId="0" fontId="22" fillId="0" borderId="81" xfId="1" applyFont="1" applyBorder="1" applyAlignment="1">
      <alignment vertical="center"/>
    </xf>
    <xf numFmtId="0" fontId="22" fillId="0" borderId="81" xfId="1" applyFont="1" applyBorder="1" applyAlignment="1">
      <alignment horizontal="left" vertical="center"/>
    </xf>
    <xf numFmtId="49" fontId="22" fillId="0" borderId="81" xfId="1" applyNumberFormat="1" applyFont="1" applyFill="1" applyBorder="1" applyAlignment="1">
      <alignment horizontal="left"/>
    </xf>
    <xf numFmtId="0" fontId="22" fillId="0" borderId="81" xfId="1" applyFont="1" applyFill="1" applyBorder="1" applyAlignment="1">
      <alignment horizontal="left"/>
    </xf>
    <xf numFmtId="164" fontId="22" fillId="0" borderId="81" xfId="1" applyNumberFormat="1" applyFont="1" applyFill="1" applyBorder="1" applyAlignment="1">
      <alignment horizontal="left"/>
    </xf>
    <xf numFmtId="164" fontId="22" fillId="0" borderId="81" xfId="1" applyNumberFormat="1" applyFont="1" applyFill="1" applyBorder="1" applyAlignment="1">
      <alignment horizontal="left" wrapText="1"/>
    </xf>
    <xf numFmtId="0" fontId="22" fillId="0" borderId="81" xfId="1" applyFont="1" applyFill="1" applyBorder="1" applyAlignment="1">
      <alignment horizontal="left" wrapText="1"/>
    </xf>
    <xf numFmtId="165" fontId="22" fillId="0" borderId="81" xfId="1" applyNumberFormat="1" applyFont="1" applyFill="1" applyBorder="1" applyAlignment="1">
      <alignment horizontal="left"/>
    </xf>
    <xf numFmtId="165" fontId="22" fillId="0" borderId="84" xfId="1" applyNumberFormat="1" applyFont="1" applyFill="1" applyBorder="1" applyAlignment="1">
      <alignment horizontal="left"/>
    </xf>
    <xf numFmtId="0" fontId="0" fillId="0" borderId="121" xfId="0" applyBorder="1" applyAlignment="1">
      <alignment horizontal="center"/>
    </xf>
    <xf numFmtId="0" fontId="22" fillId="0" borderId="121" xfId="0" applyFont="1" applyBorder="1" applyAlignment="1">
      <alignment horizontal="center"/>
    </xf>
    <xf numFmtId="0" fontId="22" fillId="0" borderId="121" xfId="0" applyFont="1" applyBorder="1" applyAlignment="1">
      <alignment horizontal="center"/>
    </xf>
    <xf numFmtId="0" fontId="21" fillId="0" borderId="62" xfId="0" applyFont="1" applyBorder="1" applyAlignment="1">
      <alignment horizontal="center"/>
    </xf>
    <xf numFmtId="0" fontId="21" fillId="0" borderId="70" xfId="0" applyFont="1" applyBorder="1" applyAlignment="1">
      <alignment horizontal="center"/>
    </xf>
    <xf numFmtId="0" fontId="0" fillId="0" borderId="121" xfId="0" applyFill="1" applyBorder="1" applyAlignment="1">
      <alignment horizontal="center"/>
    </xf>
    <xf numFmtId="0" fontId="22" fillId="0" borderId="121" xfId="0" applyFont="1" applyFill="1" applyBorder="1" applyAlignment="1">
      <alignment horizontal="center"/>
    </xf>
    <xf numFmtId="0" fontId="22" fillId="0" borderId="85" xfId="0" applyFont="1" applyFill="1" applyBorder="1" applyAlignment="1">
      <alignment horizontal="center"/>
    </xf>
    <xf numFmtId="0" fontId="0" fillId="0" borderId="117" xfId="0" applyFill="1" applyBorder="1"/>
    <xf numFmtId="49" fontId="22" fillId="0" borderId="147" xfId="1" applyNumberFormat="1" applyFont="1" applyFill="1" applyBorder="1" applyAlignment="1">
      <alignment horizontal="center" vertical="center" wrapText="1"/>
    </xf>
    <xf numFmtId="0" fontId="21" fillId="25" borderId="92" xfId="1" applyFont="1" applyFill="1" applyBorder="1" applyAlignment="1">
      <alignment horizontal="left" vertical="center"/>
    </xf>
    <xf numFmtId="0" fontId="22" fillId="0" borderId="72" xfId="0" applyFont="1" applyFill="1" applyBorder="1"/>
    <xf numFmtId="0" fontId="22" fillId="0" borderId="76" xfId="0" applyFont="1" applyFill="1" applyBorder="1"/>
    <xf numFmtId="0" fontId="0" fillId="0" borderId="72" xfId="0" applyFill="1" applyBorder="1"/>
    <xf numFmtId="0" fontId="22" fillId="0" borderId="81" xfId="0" applyFont="1" applyFill="1" applyBorder="1"/>
    <xf numFmtId="0" fontId="22" fillId="0" borderId="117" xfId="0" applyFont="1" applyFill="1" applyBorder="1"/>
    <xf numFmtId="0" fontId="0" fillId="0" borderId="81" xfId="0" applyFill="1" applyBorder="1"/>
    <xf numFmtId="0" fontId="22" fillId="0" borderId="84" xfId="0" applyFont="1" applyFill="1" applyBorder="1"/>
    <xf numFmtId="0" fontId="22" fillId="0" borderId="85" xfId="0" applyFont="1" applyFill="1" applyBorder="1"/>
    <xf numFmtId="0" fontId="6" fillId="0" borderId="0" xfId="11" applyFont="1" applyFill="1" applyBorder="1" applyProtection="1">
      <protection locked="0"/>
    </xf>
    <xf numFmtId="0" fontId="22" fillId="0" borderId="117" xfId="1" applyNumberFormat="1" applyFont="1" applyBorder="1" applyAlignment="1">
      <alignment horizontal="left" vertical="center" wrapText="1"/>
    </xf>
    <xf numFmtId="0" fontId="22" fillId="0" borderId="117" xfId="1" applyBorder="1"/>
    <xf numFmtId="0" fontId="22" fillId="0" borderId="150" xfId="1" applyBorder="1"/>
    <xf numFmtId="0" fontId="9" fillId="5" borderId="85" xfId="10" applyFill="1" applyBorder="1" applyProtection="1">
      <protection locked="0"/>
    </xf>
    <xf numFmtId="0" fontId="46" fillId="0" borderId="71" xfId="10" applyFont="1" applyBorder="1" applyAlignment="1">
      <alignment horizontal="center"/>
    </xf>
    <xf numFmtId="0" fontId="22" fillId="0" borderId="155" xfId="0" applyFont="1" applyFill="1" applyBorder="1"/>
    <xf numFmtId="0" fontId="0" fillId="0" borderId="158" xfId="0" applyBorder="1" applyAlignment="1">
      <alignment horizontal="center"/>
    </xf>
    <xf numFmtId="0" fontId="22" fillId="26" borderId="75" xfId="0" applyFont="1" applyFill="1" applyBorder="1"/>
    <xf numFmtId="0" fontId="22" fillId="26" borderId="56" xfId="0" applyFont="1" applyFill="1" applyBorder="1"/>
    <xf numFmtId="0" fontId="22" fillId="26" borderId="81" xfId="0" applyFont="1" applyFill="1" applyBorder="1"/>
    <xf numFmtId="0" fontId="0" fillId="26" borderId="56" xfId="0" applyFill="1" applyBorder="1"/>
    <xf numFmtId="0" fontId="22" fillId="26" borderId="57" xfId="0" applyFont="1" applyFill="1" applyBorder="1"/>
    <xf numFmtId="0" fontId="22" fillId="0" borderId="56" xfId="0" applyFont="1" applyFill="1" applyBorder="1"/>
    <xf numFmtId="0" fontId="0" fillId="0" borderId="156" xfId="0" applyBorder="1" applyAlignment="1">
      <alignment horizontal="center"/>
    </xf>
    <xf numFmtId="0" fontId="22" fillId="0" borderId="57" xfId="0" applyFont="1" applyFill="1" applyBorder="1"/>
    <xf numFmtId="0" fontId="22" fillId="5" borderId="0" xfId="0" applyFont="1" applyFill="1" applyBorder="1"/>
    <xf numFmtId="0" fontId="22" fillId="5" borderId="0" xfId="1" applyFill="1"/>
    <xf numFmtId="0" fontId="22" fillId="5" borderId="0" xfId="1" applyFill="1" applyBorder="1"/>
    <xf numFmtId="0" fontId="9" fillId="5" borderId="0" xfId="10" applyFill="1" applyBorder="1" applyProtection="1">
      <protection locked="0"/>
    </xf>
    <xf numFmtId="0" fontId="6" fillId="5" borderId="0" xfId="11" applyFont="1" applyFill="1" applyBorder="1" applyProtection="1">
      <protection locked="0"/>
    </xf>
    <xf numFmtId="0" fontId="0" fillId="0" borderId="158" xfId="0" applyBorder="1"/>
    <xf numFmtId="0" fontId="22" fillId="26" borderId="56" xfId="0" applyFont="1" applyFill="1" applyBorder="1" applyAlignment="1">
      <alignment wrapText="1"/>
    </xf>
    <xf numFmtId="0" fontId="0" fillId="0" borderId="156" xfId="0" applyBorder="1"/>
    <xf numFmtId="0" fontId="0" fillId="0" borderId="157" xfId="0" applyBorder="1"/>
    <xf numFmtId="0" fontId="22" fillId="0" borderId="159" xfId="0" applyFont="1" applyBorder="1" applyAlignment="1">
      <alignment horizontal="center"/>
    </xf>
    <xf numFmtId="0" fontId="0" fillId="0" borderId="160" xfId="0" applyBorder="1"/>
    <xf numFmtId="0" fontId="0" fillId="0" borderId="161" xfId="0" applyBorder="1"/>
    <xf numFmtId="0" fontId="0" fillId="0" borderId="161" xfId="0" applyBorder="1" applyAlignment="1">
      <alignment horizontal="center"/>
    </xf>
    <xf numFmtId="0" fontId="22" fillId="0" borderId="162" xfId="0" applyFont="1" applyBorder="1" applyAlignment="1">
      <alignment horizontal="center"/>
    </xf>
    <xf numFmtId="0" fontId="0" fillId="0" borderId="155" xfId="0" applyBorder="1"/>
    <xf numFmtId="0" fontId="22" fillId="0" borderId="160" xfId="0" applyFont="1" applyFill="1" applyBorder="1"/>
    <xf numFmtId="0" fontId="22" fillId="0" borderId="95" xfId="0" applyFont="1" applyFill="1" applyBorder="1"/>
    <xf numFmtId="0" fontId="0" fillId="0" borderId="161" xfId="0" applyFill="1" applyBorder="1" applyAlignment="1">
      <alignment horizontal="center"/>
    </xf>
    <xf numFmtId="0" fontId="2" fillId="5" borderId="83" xfId="10" applyFont="1" applyFill="1" applyBorder="1" applyAlignment="1" applyProtection="1">
      <alignment horizontal="center"/>
      <protection locked="0"/>
    </xf>
    <xf numFmtId="0" fontId="2" fillId="5" borderId="159" xfId="10" applyFont="1" applyFill="1" applyBorder="1" applyAlignment="1" applyProtection="1">
      <alignment horizontal="center"/>
      <protection locked="0"/>
    </xf>
    <xf numFmtId="0" fontId="33" fillId="2" borderId="54" xfId="1" applyFont="1" applyFill="1" applyBorder="1" applyAlignment="1">
      <alignment horizontal="center" textRotation="90" wrapText="1"/>
    </xf>
    <xf numFmtId="0" fontId="22" fillId="0" borderId="0" xfId="25" applyFont="1" applyFill="1" applyAlignment="1">
      <alignment horizontal="left" vertical="center"/>
    </xf>
    <xf numFmtId="0" fontId="22" fillId="24" borderId="121" xfId="25" applyFont="1" applyFill="1" applyBorder="1" applyAlignment="1">
      <alignment horizontal="left" vertical="center"/>
    </xf>
    <xf numFmtId="0" fontId="22" fillId="0" borderId="156" xfId="25" applyFont="1" applyFill="1" applyBorder="1" applyAlignment="1">
      <alignment horizontal="left" vertical="center"/>
    </xf>
    <xf numFmtId="49" fontId="22" fillId="0" borderId="156" xfId="1" applyNumberFormat="1" applyFont="1" applyFill="1" applyBorder="1" applyAlignment="1">
      <alignment horizontal="center" vertical="center" wrapText="1"/>
    </xf>
    <xf numFmtId="49" fontId="21" fillId="0" borderId="156" xfId="1" applyNumberFormat="1" applyFont="1" applyFill="1" applyBorder="1" applyAlignment="1">
      <alignment horizontal="center" vertical="center" wrapText="1"/>
    </xf>
    <xf numFmtId="49" fontId="22" fillId="0" borderId="3" xfId="1" applyNumberFormat="1" applyFont="1" applyFill="1" applyBorder="1" applyAlignment="1">
      <alignment horizontal="center" vertical="center" wrapText="1"/>
    </xf>
    <xf numFmtId="49" fontId="22" fillId="0" borderId="80" xfId="1" applyNumberFormat="1" applyFont="1" applyFill="1" applyBorder="1" applyAlignment="1">
      <alignment horizontal="center" vertical="center" wrapText="1"/>
    </xf>
    <xf numFmtId="49" fontId="22" fillId="0" borderId="50" xfId="1" applyNumberFormat="1" applyFont="1" applyFill="1" applyBorder="1" applyAlignment="1">
      <alignment horizontal="center" vertical="center" wrapText="1"/>
    </xf>
    <xf numFmtId="49" fontId="22" fillId="0" borderId="77" xfId="1" applyNumberFormat="1" applyFont="1" applyFill="1" applyBorder="1" applyAlignment="1">
      <alignment horizontal="center" vertical="center" wrapText="1"/>
    </xf>
    <xf numFmtId="0" fontId="1" fillId="5" borderId="0" xfId="10" applyFont="1" applyFill="1" applyBorder="1" applyProtection="1">
      <protection locked="0"/>
    </xf>
    <xf numFmtId="49" fontId="22" fillId="0" borderId="92" xfId="1" applyNumberFormat="1" applyFont="1" applyFill="1" applyBorder="1" applyAlignment="1">
      <alignment horizontal="center" vertical="center" wrapText="1"/>
    </xf>
    <xf numFmtId="49" fontId="22" fillId="0" borderId="51" xfId="1" applyNumberFormat="1" applyFont="1" applyFill="1" applyBorder="1" applyAlignment="1">
      <alignment horizontal="center" vertical="center" wrapText="1"/>
    </xf>
    <xf numFmtId="0" fontId="22" fillId="0" borderId="121" xfId="25" applyFont="1" applyFill="1" applyBorder="1" applyAlignment="1">
      <alignment horizontal="left" vertical="center" indent="2"/>
    </xf>
    <xf numFmtId="49" fontId="22" fillId="0" borderId="65" xfId="1" applyNumberFormat="1" applyFont="1" applyFill="1" applyBorder="1" applyAlignment="1">
      <alignment horizontal="center" vertical="center" wrapText="1"/>
    </xf>
    <xf numFmtId="1" fontId="22" fillId="0" borderId="65" xfId="1" applyNumberFormat="1" applyFont="1" applyFill="1" applyBorder="1" applyAlignment="1">
      <alignment horizontal="center" vertical="center" wrapText="1"/>
    </xf>
    <xf numFmtId="49" fontId="22" fillId="0" borderId="76" xfId="1" applyNumberFormat="1" applyFont="1" applyFill="1" applyBorder="1" applyAlignment="1">
      <alignment horizontal="center" vertical="center" wrapText="1"/>
    </xf>
    <xf numFmtId="165" fontId="22" fillId="0" borderId="125" xfId="1" applyNumberFormat="1" applyFont="1" applyFill="1" applyBorder="1" applyAlignment="1">
      <alignment horizontal="center" vertical="center"/>
    </xf>
    <xf numFmtId="165" fontId="22" fillId="0" borderId="100" xfId="1" applyNumberFormat="1" applyFont="1" applyFill="1" applyBorder="1" applyAlignment="1">
      <alignment horizontal="center" vertical="center"/>
    </xf>
    <xf numFmtId="165" fontId="22" fillId="0" borderId="101" xfId="1" applyNumberFormat="1" applyFont="1" applyFill="1" applyBorder="1" applyAlignment="1">
      <alignment horizontal="center" vertical="center"/>
    </xf>
    <xf numFmtId="49" fontId="23" fillId="0" borderId="1" xfId="1" applyNumberFormat="1" applyFont="1" applyFill="1" applyBorder="1" applyAlignment="1">
      <alignment horizontal="center" vertical="center" wrapText="1"/>
    </xf>
    <xf numFmtId="49" fontId="23" fillId="0" borderId="76" xfId="1" applyNumberFormat="1" applyFont="1" applyFill="1" applyBorder="1" applyAlignment="1">
      <alignment horizontal="center" vertical="center" wrapText="1"/>
    </xf>
    <xf numFmtId="0" fontId="23" fillId="0" borderId="148" xfId="1" applyFont="1" applyFill="1" applyBorder="1" applyAlignment="1">
      <alignment vertical="center" wrapText="1"/>
    </xf>
    <xf numFmtId="0" fontId="22" fillId="0" borderId="156" xfId="25" applyFont="1" applyFill="1" applyBorder="1" applyAlignment="1">
      <alignment horizontal="left" vertical="center" indent="1"/>
    </xf>
    <xf numFmtId="0" fontId="21" fillId="0" borderId="5" xfId="0" applyNumberFormat="1" applyFont="1" applyBorder="1" applyAlignment="1">
      <alignment horizontal="center" vertical="center" wrapText="1"/>
    </xf>
    <xf numFmtId="0" fontId="22" fillId="0" borderId="156" xfId="0" applyNumberFormat="1" applyFont="1" applyBorder="1" applyAlignment="1">
      <alignment horizontal="center" vertical="center" wrapText="1"/>
    </xf>
    <xf numFmtId="0" fontId="48" fillId="0" borderId="156" xfId="0" applyNumberFormat="1" applyFont="1" applyBorder="1" applyAlignment="1">
      <alignment horizontal="center" vertical="center" wrapText="1"/>
    </xf>
    <xf numFmtId="0" fontId="21" fillId="0" borderId="83" xfId="0" applyNumberFormat="1" applyFont="1" applyBorder="1" applyAlignment="1">
      <alignment horizontal="center" vertical="center" wrapText="1"/>
    </xf>
    <xf numFmtId="49" fontId="22" fillId="0" borderId="156" xfId="0" applyNumberFormat="1" applyFont="1" applyBorder="1" applyAlignment="1">
      <alignment horizontal="center" vertical="center" wrapText="1"/>
    </xf>
    <xf numFmtId="0" fontId="21" fillId="0" borderId="83" xfId="0" applyNumberFormat="1" applyFont="1" applyBorder="1" applyAlignment="1">
      <alignment horizontal="center" vertical="center" wrapText="1"/>
    </xf>
    <xf numFmtId="0" fontId="21" fillId="0" borderId="155" xfId="0" applyNumberFormat="1" applyFont="1" applyBorder="1" applyAlignment="1">
      <alignment horizontal="left" vertical="center" wrapText="1"/>
    </xf>
    <xf numFmtId="0" fontId="21" fillId="0" borderId="155" xfId="0" applyNumberFormat="1" applyFont="1" applyBorder="1" applyAlignment="1">
      <alignment horizontal="left" vertical="center" wrapText="1"/>
    </xf>
    <xf numFmtId="14" fontId="22" fillId="0" borderId="83" xfId="0" applyNumberFormat="1" applyFont="1" applyBorder="1" applyAlignment="1">
      <alignment horizontal="center" vertical="center" wrapText="1"/>
    </xf>
    <xf numFmtId="0" fontId="30" fillId="0" borderId="158" xfId="0" applyNumberFormat="1" applyFont="1" applyBorder="1" applyAlignment="1">
      <alignment horizontal="left" vertical="center" wrapText="1"/>
    </xf>
    <xf numFmtId="0" fontId="21" fillId="0" borderId="76" xfId="0" applyNumberFormat="1" applyFont="1" applyBorder="1" applyAlignment="1">
      <alignment horizontal="center" vertical="center" wrapText="1"/>
    </xf>
    <xf numFmtId="0" fontId="36" fillId="0" borderId="121" xfId="25" applyFill="1" applyBorder="1" applyAlignment="1">
      <alignment horizontal="left" vertical="center"/>
    </xf>
    <xf numFmtId="0" fontId="36" fillId="0" borderId="0" xfId="25" applyAlignment="1">
      <alignment horizontal="left" vertical="center" indent="2"/>
    </xf>
    <xf numFmtId="0" fontId="36" fillId="0" borderId="121" xfId="25" applyFill="1" applyBorder="1" applyAlignment="1">
      <alignment horizontal="left" vertical="center" indent="2"/>
    </xf>
    <xf numFmtId="0" fontId="36" fillId="0" borderId="0" xfId="25" applyAlignment="1">
      <alignment horizontal="left" vertical="center" indent="1"/>
    </xf>
    <xf numFmtId="0" fontId="36" fillId="0" borderId="0" xfId="25" applyAlignment="1">
      <alignment vertical="center"/>
    </xf>
    <xf numFmtId="0" fontId="30" fillId="5" borderId="0" xfId="0" applyFont="1" applyFill="1" applyAlignment="1">
      <alignment horizontal="center"/>
    </xf>
    <xf numFmtId="0" fontId="22" fillId="6" borderId="108" xfId="0" applyFont="1" applyFill="1" applyBorder="1" applyAlignment="1">
      <alignment horizontal="left" vertical="top" wrapText="1"/>
    </xf>
    <xf numFmtId="0" fontId="22" fillId="6" borderId="44" xfId="0" applyFont="1" applyFill="1" applyBorder="1" applyAlignment="1">
      <alignment horizontal="left" vertical="top" wrapText="1"/>
    </xf>
    <xf numFmtId="0" fontId="22" fillId="6" borderId="109" xfId="0" applyFont="1" applyFill="1" applyBorder="1" applyAlignment="1">
      <alignment horizontal="left" vertical="top" wrapText="1"/>
    </xf>
    <xf numFmtId="0" fontId="22" fillId="6" borderId="106" xfId="0" applyFont="1" applyFill="1" applyBorder="1" applyAlignment="1">
      <alignment horizontal="left" vertical="top" wrapText="1"/>
    </xf>
    <xf numFmtId="0" fontId="22" fillId="6" borderId="0" xfId="0" applyFont="1" applyFill="1" applyBorder="1" applyAlignment="1">
      <alignment horizontal="left" vertical="top" wrapText="1"/>
    </xf>
    <xf numFmtId="0" fontId="22" fillId="6" borderId="89" xfId="0" applyFont="1" applyFill="1" applyBorder="1" applyAlignment="1">
      <alignment horizontal="left" vertical="top" wrapText="1"/>
    </xf>
    <xf numFmtId="0" fontId="22" fillId="6" borderId="107" xfId="0" applyFont="1" applyFill="1" applyBorder="1" applyAlignment="1">
      <alignment horizontal="left" vertical="top" wrapText="1"/>
    </xf>
    <xf numFmtId="0" fontId="22" fillId="6" borderId="90" xfId="0" applyFont="1" applyFill="1" applyBorder="1" applyAlignment="1">
      <alignment horizontal="left" vertical="top" wrapText="1"/>
    </xf>
    <xf numFmtId="0" fontId="22" fillId="6" borderId="91" xfId="0" applyFont="1" applyFill="1" applyBorder="1" applyAlignment="1">
      <alignment horizontal="left" vertical="top" wrapText="1"/>
    </xf>
    <xf numFmtId="0" fontId="35" fillId="6" borderId="13" xfId="0" applyFont="1" applyFill="1" applyBorder="1" applyAlignment="1">
      <alignment horizontal="center" vertical="center"/>
    </xf>
    <xf numFmtId="0" fontId="35" fillId="6" borderId="14" xfId="0" applyFont="1" applyFill="1" applyBorder="1" applyAlignment="1">
      <alignment horizontal="center" vertical="center"/>
    </xf>
    <xf numFmtId="0" fontId="35" fillId="6" borderId="15" xfId="0" applyFont="1" applyFill="1" applyBorder="1" applyAlignment="1">
      <alignment horizontal="center" vertical="center"/>
    </xf>
    <xf numFmtId="0" fontId="35" fillId="6" borderId="103" xfId="0" applyFont="1" applyFill="1" applyBorder="1" applyAlignment="1">
      <alignment horizontal="center" vertical="center"/>
    </xf>
    <xf numFmtId="0" fontId="35" fillId="6" borderId="104" xfId="0" applyFont="1" applyFill="1" applyBorder="1" applyAlignment="1">
      <alignment horizontal="center" vertical="center"/>
    </xf>
    <xf numFmtId="0" fontId="35" fillId="6" borderId="105" xfId="0" applyFont="1" applyFill="1" applyBorder="1" applyAlignment="1">
      <alignment horizontal="center" vertical="center"/>
    </xf>
    <xf numFmtId="0" fontId="22" fillId="0" borderId="75" xfId="0" applyFont="1" applyBorder="1" applyAlignment="1">
      <alignment horizontal="left"/>
    </xf>
    <xf numFmtId="0" fontId="0" fillId="0" borderId="76" xfId="0" applyBorder="1" applyAlignment="1">
      <alignment horizontal="left"/>
    </xf>
    <xf numFmtId="0" fontId="0" fillId="0" borderId="81" xfId="0" applyBorder="1" applyAlignment="1">
      <alignment horizontal="left"/>
    </xf>
    <xf numFmtId="0" fontId="0" fillId="0" borderId="82" xfId="0" applyBorder="1" applyAlignment="1">
      <alignment horizontal="left"/>
    </xf>
    <xf numFmtId="0" fontId="0" fillId="0" borderId="84" xfId="0" applyBorder="1" applyAlignment="1">
      <alignment horizontal="left"/>
    </xf>
    <xf numFmtId="0" fontId="0" fillId="0" borderId="85" xfId="0" applyBorder="1" applyAlignment="1">
      <alignment horizontal="left"/>
    </xf>
    <xf numFmtId="0" fontId="23" fillId="0" borderId="65" xfId="0" applyFont="1" applyBorder="1" applyAlignment="1" applyProtection="1">
      <alignment horizontal="left"/>
      <protection locked="0"/>
    </xf>
    <xf numFmtId="0" fontId="23" fillId="0" borderId="101" xfId="0" applyFont="1" applyBorder="1" applyAlignment="1" applyProtection="1">
      <alignment horizontal="left"/>
      <protection locked="0"/>
    </xf>
    <xf numFmtId="0" fontId="23" fillId="0" borderId="102" xfId="0" applyFont="1" applyBorder="1" applyAlignment="1" applyProtection="1">
      <alignment horizontal="left"/>
      <protection locked="0"/>
    </xf>
    <xf numFmtId="0" fontId="23" fillId="0" borderId="80" xfId="0" applyFont="1" applyBorder="1" applyAlignment="1" applyProtection="1">
      <alignment horizontal="left"/>
      <protection locked="0"/>
    </xf>
    <xf numFmtId="0" fontId="23" fillId="0" borderId="47" xfId="0" applyFont="1" applyBorder="1" applyAlignment="1" applyProtection="1">
      <alignment horizontal="left"/>
      <protection locked="0"/>
    </xf>
    <xf numFmtId="0" fontId="23" fillId="0" borderId="58" xfId="0" applyFont="1" applyBorder="1" applyAlignment="1" applyProtection="1">
      <alignment horizontal="left"/>
      <protection locked="0"/>
    </xf>
    <xf numFmtId="0" fontId="23" fillId="0" borderId="43" xfId="0" applyFont="1" applyBorder="1" applyAlignment="1" applyProtection="1">
      <alignment horizontal="left"/>
      <protection locked="0"/>
    </xf>
    <xf numFmtId="0" fontId="23" fillId="0" borderId="87" xfId="0" applyFont="1" applyBorder="1" applyAlignment="1" applyProtection="1">
      <alignment horizontal="left"/>
      <protection locked="0"/>
    </xf>
    <xf numFmtId="0" fontId="23" fillId="0" borderId="61" xfId="0" applyFont="1" applyBorder="1" applyAlignment="1" applyProtection="1">
      <alignment horizontal="left"/>
      <protection locked="0"/>
    </xf>
    <xf numFmtId="49" fontId="33" fillId="0" borderId="65" xfId="1" applyNumberFormat="1" applyFont="1" applyFill="1" applyBorder="1" applyAlignment="1">
      <alignment horizontal="center" vertical="center" wrapText="1"/>
    </xf>
    <xf numFmtId="49" fontId="33" fillId="0" borderId="101" xfId="1" applyNumberFormat="1" applyFont="1" applyFill="1" applyBorder="1" applyAlignment="1">
      <alignment horizontal="center" vertical="center" wrapText="1"/>
    </xf>
    <xf numFmtId="49" fontId="23" fillId="0" borderId="117" xfId="1" applyNumberFormat="1" applyFont="1" applyFill="1" applyBorder="1" applyAlignment="1">
      <alignment horizontal="center" vertical="center" wrapText="1"/>
    </xf>
    <xf numFmtId="49" fontId="23" fillId="0" borderId="121" xfId="1" applyNumberFormat="1" applyFont="1" applyFill="1" applyBorder="1" applyAlignment="1">
      <alignment horizontal="center" vertical="center" wrapText="1"/>
    </xf>
    <xf numFmtId="49" fontId="23" fillId="0" borderId="51" xfId="1" applyNumberFormat="1" applyFont="1" applyFill="1" applyBorder="1" applyAlignment="1">
      <alignment horizontal="center" vertical="center" wrapText="1"/>
    </xf>
    <xf numFmtId="49" fontId="23" fillId="0" borderId="28" xfId="1" applyNumberFormat="1" applyFont="1" applyFill="1" applyBorder="1" applyAlignment="1">
      <alignment horizontal="center" vertical="center" wrapText="1"/>
    </xf>
    <xf numFmtId="0" fontId="18" fillId="0" borderId="3" xfId="1" applyFont="1" applyBorder="1" applyAlignment="1">
      <alignment horizontal="center" vertical="center" wrapText="1"/>
    </xf>
    <xf numFmtId="0" fontId="18" fillId="0" borderId="4" xfId="1" applyFont="1" applyBorder="1" applyAlignment="1">
      <alignment horizontal="center" vertical="center" wrapText="1"/>
    </xf>
    <xf numFmtId="0" fontId="18" fillId="0" borderId="93" xfId="1" applyFont="1" applyBorder="1" applyAlignment="1">
      <alignment horizontal="center" vertical="center" wrapText="1"/>
    </xf>
    <xf numFmtId="0" fontId="22" fillId="0" borderId="47" xfId="1" applyBorder="1" applyAlignment="1">
      <alignment horizontal="center" vertical="center" wrapText="1"/>
    </xf>
    <xf numFmtId="0" fontId="22" fillId="0" borderId="36" xfId="1" applyBorder="1" applyAlignment="1">
      <alignment horizontal="center" vertical="center" wrapText="1"/>
    </xf>
    <xf numFmtId="0" fontId="22" fillId="0" borderId="51" xfId="1" applyBorder="1" applyAlignment="1">
      <alignment horizontal="center" vertical="center" wrapText="1"/>
    </xf>
    <xf numFmtId="14" fontId="21" fillId="0" borderId="47" xfId="1" applyNumberFormat="1" applyFont="1" applyBorder="1" applyAlignment="1">
      <alignment horizontal="center" vertical="center" wrapText="1"/>
    </xf>
    <xf numFmtId="0" fontId="21" fillId="0" borderId="47" xfId="1" applyFont="1" applyBorder="1" applyAlignment="1">
      <alignment horizontal="center" vertical="center" wrapText="1"/>
    </xf>
    <xf numFmtId="0" fontId="21" fillId="0" borderId="34" xfId="1" applyFont="1" applyBorder="1" applyAlignment="1">
      <alignment horizontal="center" vertical="center" wrapText="1"/>
    </xf>
    <xf numFmtId="0" fontId="22" fillId="0" borderId="37" xfId="1" applyBorder="1" applyAlignment="1">
      <alignment horizontal="center" vertical="center" wrapText="1"/>
    </xf>
    <xf numFmtId="0" fontId="21" fillId="0" borderId="80" xfId="1" applyFont="1" applyBorder="1" applyAlignment="1">
      <alignment horizontal="left" vertical="center" wrapText="1"/>
    </xf>
    <xf numFmtId="0" fontId="21" fillId="0" borderId="47" xfId="1" applyFont="1" applyBorder="1" applyAlignment="1">
      <alignment horizontal="left" vertical="center" wrapText="1"/>
    </xf>
    <xf numFmtId="0" fontId="21" fillId="0" borderId="77" xfId="1" applyFont="1" applyBorder="1" applyAlignment="1">
      <alignment horizontal="left" vertical="center" wrapText="1"/>
    </xf>
    <xf numFmtId="0" fontId="21" fillId="0" borderId="36" xfId="1" applyFont="1" applyBorder="1" applyAlignment="1">
      <alignment horizontal="left" vertical="center" wrapText="1"/>
    </xf>
    <xf numFmtId="49" fontId="23" fillId="0" borderId="116" xfId="1" applyNumberFormat="1" applyFont="1" applyFill="1" applyBorder="1" applyAlignment="1">
      <alignment horizontal="center" vertical="center" wrapText="1"/>
    </xf>
    <xf numFmtId="49" fontId="23" fillId="0" borderId="147" xfId="1" applyNumberFormat="1" applyFont="1" applyFill="1" applyBorder="1" applyAlignment="1">
      <alignment horizontal="center" vertical="center" wrapText="1"/>
    </xf>
    <xf numFmtId="0" fontId="34" fillId="0" borderId="33" xfId="1" applyFont="1" applyFill="1" applyBorder="1" applyAlignment="1">
      <alignment horizontal="left"/>
    </xf>
    <xf numFmtId="0" fontId="34" fillId="0" borderId="47" xfId="1" applyFont="1" applyFill="1" applyBorder="1" applyAlignment="1">
      <alignment horizontal="left"/>
    </xf>
    <xf numFmtId="0" fontId="34" fillId="0" borderId="34" xfId="1" applyFont="1" applyFill="1" applyBorder="1" applyAlignment="1">
      <alignment horizontal="left"/>
    </xf>
    <xf numFmtId="0" fontId="22" fillId="0" borderId="0" xfId="1" applyBorder="1" applyAlignment="1">
      <alignment horizontal="left" vertical="top" wrapText="1"/>
    </xf>
    <xf numFmtId="0" fontId="25" fillId="0" borderId="66" xfId="1" applyFont="1" applyFill="1" applyBorder="1" applyAlignment="1">
      <alignment horizontal="left"/>
    </xf>
    <xf numFmtId="0" fontId="25" fillId="0" borderId="4" xfId="1" applyFont="1" applyFill="1" applyBorder="1" applyAlignment="1">
      <alignment horizontal="left"/>
    </xf>
    <xf numFmtId="0" fontId="25" fillId="0" borderId="93" xfId="1" applyFont="1" applyFill="1" applyBorder="1" applyAlignment="1">
      <alignment horizontal="left"/>
    </xf>
    <xf numFmtId="0" fontId="25" fillId="0" borderId="33" xfId="1" applyFont="1" applyFill="1" applyBorder="1" applyAlignment="1">
      <alignment horizontal="left"/>
    </xf>
    <xf numFmtId="0" fontId="25" fillId="0" borderId="47" xfId="1" applyFont="1" applyFill="1" applyBorder="1" applyAlignment="1">
      <alignment horizontal="left"/>
    </xf>
    <xf numFmtId="0" fontId="25" fillId="0" borderId="34" xfId="1" applyFont="1" applyFill="1" applyBorder="1" applyAlignment="1">
      <alignment horizontal="left"/>
    </xf>
    <xf numFmtId="0" fontId="34" fillId="0" borderId="35" xfId="1" applyFont="1" applyFill="1" applyBorder="1" applyAlignment="1">
      <alignment horizontal="left"/>
    </xf>
    <xf numFmtId="0" fontId="34" fillId="0" borderId="36" xfId="1" applyFont="1" applyFill="1" applyBorder="1" applyAlignment="1">
      <alignment horizontal="left"/>
    </xf>
    <xf numFmtId="0" fontId="34" fillId="0" borderId="37" xfId="1" applyFont="1" applyFill="1" applyBorder="1" applyAlignment="1">
      <alignment horizontal="left"/>
    </xf>
    <xf numFmtId="49" fontId="33" fillId="0" borderId="80" xfId="1" applyNumberFormat="1" applyFont="1" applyFill="1" applyBorder="1" applyAlignment="1">
      <alignment horizontal="center" vertical="center" wrapText="1"/>
    </xf>
    <xf numFmtId="49" fontId="33" fillId="0" borderId="47" xfId="1" applyNumberFormat="1" applyFont="1" applyFill="1" applyBorder="1" applyAlignment="1">
      <alignment horizontal="center" vertical="center" wrapText="1"/>
    </xf>
    <xf numFmtId="49" fontId="33" fillId="0" borderId="77" xfId="1" applyNumberFormat="1" applyFont="1" applyFill="1" applyBorder="1" applyAlignment="1">
      <alignment horizontal="center" vertical="center" wrapText="1"/>
    </xf>
    <xf numFmtId="49" fontId="33" fillId="0" borderId="36" xfId="1" applyNumberFormat="1" applyFont="1" applyFill="1" applyBorder="1" applyAlignment="1">
      <alignment horizontal="center" vertical="center" wrapText="1"/>
    </xf>
    <xf numFmtId="0" fontId="22" fillId="0" borderId="66" xfId="1" applyBorder="1" applyAlignment="1">
      <alignment horizontal="center" vertical="center" wrapText="1"/>
    </xf>
    <xf numFmtId="0" fontId="22" fillId="0" borderId="4" xfId="1" applyBorder="1" applyAlignment="1">
      <alignment horizontal="center" vertical="center" wrapText="1"/>
    </xf>
    <xf numFmtId="0" fontId="22" fillId="0" borderId="116" xfId="1" applyBorder="1" applyAlignment="1">
      <alignment horizontal="center" vertical="center" wrapText="1"/>
    </xf>
    <xf numFmtId="0" fontId="21" fillId="0" borderId="33" xfId="1" applyFont="1" applyBorder="1" applyAlignment="1">
      <alignment horizontal="left" vertical="center" wrapText="1"/>
    </xf>
    <xf numFmtId="0" fontId="21" fillId="0" borderId="35" xfId="1" applyFont="1" applyBorder="1" applyAlignment="1">
      <alignment horizontal="left" vertical="center" wrapText="1"/>
    </xf>
    <xf numFmtId="49" fontId="21" fillId="2" borderId="31" xfId="1" applyNumberFormat="1" applyFont="1" applyFill="1" applyBorder="1" applyAlignment="1">
      <alignment horizontal="center" textRotation="90" wrapText="1"/>
    </xf>
    <xf numFmtId="49" fontId="21" fillId="2" borderId="119" xfId="1" applyNumberFormat="1" applyFont="1" applyFill="1" applyBorder="1" applyAlignment="1">
      <alignment horizontal="center" textRotation="90" wrapText="1"/>
    </xf>
    <xf numFmtId="49" fontId="21" fillId="2" borderId="32" xfId="1" applyNumberFormat="1" applyFont="1" applyFill="1" applyBorder="1" applyAlignment="1">
      <alignment horizontal="center" textRotation="90" wrapText="1"/>
    </xf>
    <xf numFmtId="49" fontId="33" fillId="0" borderId="3" xfId="1" applyNumberFormat="1" applyFont="1" applyFill="1" applyBorder="1" applyAlignment="1">
      <alignment horizontal="center" vertical="center" wrapText="1"/>
    </xf>
    <xf numFmtId="49" fontId="33" fillId="0" borderId="4" xfId="1" applyNumberFormat="1" applyFont="1" applyFill="1" applyBorder="1" applyAlignment="1">
      <alignment horizontal="center" vertical="center" wrapText="1"/>
    </xf>
    <xf numFmtId="0" fontId="33" fillId="23" borderId="31" xfId="1" applyFont="1" applyFill="1" applyBorder="1" applyAlignment="1">
      <alignment horizontal="center" textRotation="90" wrapText="1"/>
    </xf>
    <xf numFmtId="0" fontId="30" fillId="0" borderId="3" xfId="1" applyFont="1" applyBorder="1" applyAlignment="1">
      <alignment horizontal="center" vertical="center" wrapText="1"/>
    </xf>
    <xf numFmtId="0" fontId="30" fillId="0" borderId="4" xfId="1" applyFont="1" applyBorder="1" applyAlignment="1">
      <alignment horizontal="center" vertical="center" wrapText="1"/>
    </xf>
    <xf numFmtId="49" fontId="21" fillId="0" borderId="80" xfId="1" applyNumberFormat="1" applyFont="1" applyFill="1" applyBorder="1" applyAlignment="1">
      <alignment horizontal="center" vertical="center" wrapText="1"/>
    </xf>
    <xf numFmtId="0" fontId="0" fillId="0" borderId="34" xfId="0" applyBorder="1" applyAlignment="1">
      <alignment horizontal="center" vertical="center" wrapText="1"/>
    </xf>
    <xf numFmtId="0" fontId="30" fillId="0" borderId="157" xfId="0" applyNumberFormat="1" applyFont="1" applyBorder="1" applyAlignment="1">
      <alignment horizontal="left" vertical="center" wrapText="1"/>
    </xf>
    <xf numFmtId="0" fontId="30" fillId="0" borderId="158" xfId="0" applyNumberFormat="1" applyFont="1" applyBorder="1" applyAlignment="1">
      <alignment horizontal="left" vertical="center" wrapText="1"/>
    </xf>
    <xf numFmtId="0" fontId="19" fillId="0" borderId="158" xfId="0" applyNumberFormat="1" applyFont="1" applyBorder="1" applyAlignment="1">
      <alignment horizontal="center" vertical="center" wrapText="1"/>
    </xf>
    <xf numFmtId="0" fontId="19" fillId="0" borderId="159" xfId="0" applyNumberFormat="1" applyFont="1" applyBorder="1" applyAlignment="1">
      <alignment horizontal="center" vertical="center" wrapText="1"/>
    </xf>
    <xf numFmtId="0" fontId="22" fillId="0" borderId="155" xfId="0" applyNumberFormat="1" applyFont="1" applyBorder="1" applyAlignment="1">
      <alignment horizontal="left" vertical="top" wrapText="1"/>
    </xf>
    <xf numFmtId="0" fontId="22" fillId="0" borderId="156" xfId="0" applyNumberFormat="1" applyFont="1" applyBorder="1" applyAlignment="1">
      <alignment horizontal="left" vertical="top" wrapText="1"/>
    </xf>
    <xf numFmtId="0" fontId="22" fillId="0" borderId="83" xfId="0" applyNumberFormat="1" applyFont="1" applyBorder="1" applyAlignment="1">
      <alignment horizontal="left" vertical="top" wrapText="1"/>
    </xf>
    <xf numFmtId="0" fontId="22" fillId="0" borderId="155" xfId="0" applyNumberFormat="1" applyFont="1" applyBorder="1" applyAlignment="1">
      <alignment horizontal="center" vertical="center" wrapText="1"/>
    </xf>
    <xf numFmtId="0" fontId="22" fillId="0" borderId="156" xfId="0" applyNumberFormat="1" applyFont="1" applyBorder="1" applyAlignment="1">
      <alignment horizontal="center" vertical="center" wrapText="1"/>
    </xf>
    <xf numFmtId="0" fontId="22" fillId="0" borderId="83" xfId="0" applyNumberFormat="1" applyFont="1" applyBorder="1" applyAlignment="1">
      <alignment horizontal="center" vertical="center" wrapText="1"/>
    </xf>
    <xf numFmtId="0" fontId="22" fillId="0" borderId="160" xfId="0" applyNumberFormat="1" applyFont="1" applyBorder="1" applyAlignment="1">
      <alignment horizontal="center" vertical="center" wrapText="1"/>
    </xf>
    <xf numFmtId="0" fontId="22" fillId="0" borderId="161" xfId="0" applyNumberFormat="1" applyFont="1" applyBorder="1" applyAlignment="1">
      <alignment horizontal="center" vertical="center" wrapText="1"/>
    </xf>
    <xf numFmtId="0" fontId="22" fillId="0" borderId="162" xfId="0" applyNumberFormat="1" applyFont="1" applyBorder="1" applyAlignment="1">
      <alignment horizontal="center" vertical="center" wrapText="1"/>
    </xf>
    <xf numFmtId="0" fontId="21" fillId="0" borderId="69" xfId="0" applyNumberFormat="1" applyFont="1" applyBorder="1" applyAlignment="1">
      <alignment horizontal="left" vertical="center" wrapText="1"/>
    </xf>
    <xf numFmtId="0" fontId="21" fillId="0" borderId="70" xfId="0" applyNumberFormat="1" applyFont="1" applyBorder="1" applyAlignment="1">
      <alignment horizontal="left" vertical="center" wrapText="1"/>
    </xf>
    <xf numFmtId="0" fontId="21" fillId="0" borderId="155" xfId="0" applyNumberFormat="1" applyFont="1" applyBorder="1" applyAlignment="1">
      <alignment horizontal="left" vertical="center" wrapText="1"/>
    </xf>
    <xf numFmtId="0" fontId="21" fillId="0" borderId="156" xfId="0" applyNumberFormat="1" applyFont="1" applyBorder="1" applyAlignment="1">
      <alignment horizontal="left" vertical="center" wrapText="1"/>
    </xf>
    <xf numFmtId="0" fontId="22" fillId="0" borderId="70" xfId="0" applyNumberFormat="1" applyFont="1" applyBorder="1" applyAlignment="1">
      <alignment horizontal="center" vertical="center" wrapText="1"/>
    </xf>
    <xf numFmtId="14" fontId="22" fillId="0" borderId="70" xfId="0" applyNumberFormat="1" applyFont="1" applyBorder="1" applyAlignment="1">
      <alignment horizontal="center" vertical="center" wrapText="1"/>
    </xf>
    <xf numFmtId="14" fontId="22" fillId="0" borderId="71" xfId="0" applyNumberFormat="1" applyFont="1" applyBorder="1" applyAlignment="1">
      <alignment horizontal="center" vertical="center" wrapText="1"/>
    </xf>
    <xf numFmtId="14" fontId="22" fillId="0" borderId="156" xfId="0" applyNumberFormat="1" applyFont="1" applyBorder="1" applyAlignment="1">
      <alignment horizontal="center" vertical="center" wrapText="1"/>
    </xf>
    <xf numFmtId="14" fontId="22" fillId="0" borderId="83" xfId="0" applyNumberFormat="1" applyFont="1" applyBorder="1" applyAlignment="1">
      <alignment horizontal="center" vertical="center" wrapText="1"/>
    </xf>
    <xf numFmtId="0" fontId="22" fillId="5" borderId="156" xfId="0" applyNumberFormat="1" applyFont="1" applyFill="1" applyBorder="1" applyAlignment="1">
      <alignment horizontal="center" vertical="center" wrapText="1"/>
    </xf>
    <xf numFmtId="0" fontId="22" fillId="5" borderId="83" xfId="0" applyNumberFormat="1" applyFont="1" applyFill="1" applyBorder="1" applyAlignment="1">
      <alignment horizontal="center" vertical="center" wrapText="1"/>
    </xf>
    <xf numFmtId="0" fontId="21" fillId="0" borderId="155" xfId="0" applyNumberFormat="1" applyFont="1" applyBorder="1" applyAlignment="1">
      <alignment horizontal="center" vertical="center" wrapText="1"/>
    </xf>
    <xf numFmtId="0" fontId="21" fillId="0" borderId="156" xfId="0" applyNumberFormat="1" applyFont="1" applyBorder="1" applyAlignment="1">
      <alignment horizontal="center" vertical="center" wrapText="1"/>
    </xf>
    <xf numFmtId="0" fontId="21" fillId="0" borderId="83" xfId="0" applyNumberFormat="1" applyFont="1" applyBorder="1" applyAlignment="1">
      <alignment horizontal="center" vertical="center" wrapText="1"/>
    </xf>
    <xf numFmtId="185" fontId="22" fillId="0" borderId="156" xfId="0" applyNumberFormat="1" applyFont="1" applyBorder="1" applyAlignment="1">
      <alignment horizontal="center" vertical="center" wrapText="1"/>
    </xf>
    <xf numFmtId="185" fontId="22" fillId="0" borderId="83" xfId="0" applyNumberFormat="1" applyFont="1" applyBorder="1" applyAlignment="1">
      <alignment horizontal="center" vertical="center" wrapText="1"/>
    </xf>
    <xf numFmtId="0" fontId="24" fillId="0" borderId="155" xfId="0" applyNumberFormat="1" applyFont="1" applyBorder="1" applyAlignment="1">
      <alignment horizontal="left" vertical="center" wrapText="1"/>
    </xf>
    <xf numFmtId="0" fontId="24" fillId="0" borderId="156" xfId="0" applyNumberFormat="1" applyFont="1" applyBorder="1" applyAlignment="1">
      <alignment horizontal="left" vertical="center" wrapText="1"/>
    </xf>
    <xf numFmtId="0" fontId="23" fillId="0" borderId="156" xfId="0" applyNumberFormat="1" applyFont="1" applyBorder="1" applyAlignment="1">
      <alignment horizontal="center" vertical="center" wrapText="1"/>
    </xf>
    <xf numFmtId="173" fontId="22" fillId="0" borderId="156" xfId="0" applyNumberFormat="1" applyFont="1" applyBorder="1" applyAlignment="1">
      <alignment horizontal="center" vertical="center" wrapText="1"/>
    </xf>
    <xf numFmtId="173" fontId="22" fillId="0" borderId="83" xfId="0" applyNumberFormat="1" applyFont="1" applyBorder="1" applyAlignment="1">
      <alignment horizontal="center" vertical="center" wrapText="1"/>
    </xf>
    <xf numFmtId="49" fontId="21" fillId="0" borderId="155" xfId="0" applyNumberFormat="1" applyFont="1" applyBorder="1" applyAlignment="1">
      <alignment horizontal="left" vertical="center" wrapText="1"/>
    </xf>
    <xf numFmtId="49" fontId="21" fillId="0" borderId="156" xfId="0" applyNumberFormat="1" applyFont="1" applyBorder="1" applyAlignment="1">
      <alignment horizontal="left" vertical="center" wrapText="1"/>
    </xf>
    <xf numFmtId="49" fontId="22" fillId="0" borderId="156" xfId="0" applyNumberFormat="1" applyFont="1" applyBorder="1" applyAlignment="1">
      <alignment horizontal="center" vertical="center" wrapText="1"/>
    </xf>
    <xf numFmtId="49" fontId="22" fillId="0" borderId="83" xfId="0" applyNumberFormat="1" applyFont="1" applyBorder="1" applyAlignment="1">
      <alignment horizontal="center" vertical="center" wrapText="1"/>
    </xf>
    <xf numFmtId="0" fontId="20" fillId="0" borderId="69" xfId="0" applyNumberFormat="1" applyFont="1" applyBorder="1" applyAlignment="1">
      <alignment horizontal="center" vertical="center" wrapText="1"/>
    </xf>
    <xf numFmtId="0" fontId="20" fillId="0" borderId="70" xfId="0" applyNumberFormat="1" applyFont="1" applyBorder="1" applyAlignment="1">
      <alignment horizontal="center" vertical="center" wrapText="1"/>
    </xf>
    <xf numFmtId="0" fontId="20" fillId="0" borderId="155" xfId="0" applyNumberFormat="1" applyFont="1" applyBorder="1" applyAlignment="1">
      <alignment horizontal="center" vertical="center" wrapText="1"/>
    </xf>
    <xf numFmtId="0" fontId="20" fillId="0" borderId="156" xfId="0" applyNumberFormat="1" applyFont="1" applyBorder="1" applyAlignment="1">
      <alignment horizontal="center" vertical="center" wrapText="1"/>
    </xf>
    <xf numFmtId="0" fontId="21" fillId="0" borderId="70" xfId="0" applyNumberFormat="1" applyFont="1" applyBorder="1" applyAlignment="1">
      <alignment horizontal="center" vertical="center" wrapText="1"/>
    </xf>
    <xf numFmtId="0" fontId="21" fillId="0" borderId="71" xfId="0" applyNumberFormat="1" applyFont="1" applyBorder="1" applyAlignment="1">
      <alignment horizontal="center" vertical="center" wrapText="1"/>
    </xf>
    <xf numFmtId="49" fontId="26" fillId="0" borderId="155" xfId="0" applyNumberFormat="1" applyFont="1" applyBorder="1" applyAlignment="1">
      <alignment horizontal="center" vertical="center" wrapText="1"/>
    </xf>
    <xf numFmtId="49" fontId="26" fillId="0" borderId="156" xfId="0" applyNumberFormat="1" applyFont="1" applyBorder="1" applyAlignment="1">
      <alignment horizontal="center" vertical="center" wrapText="1"/>
    </xf>
    <xf numFmtId="0" fontId="48" fillId="0" borderId="156" xfId="0" applyNumberFormat="1" applyFont="1" applyBorder="1" applyAlignment="1">
      <alignment horizontal="center" vertical="center" wrapText="1"/>
    </xf>
    <xf numFmtId="0" fontId="4" fillId="22" borderId="146" xfId="10" applyFont="1" applyFill="1" applyBorder="1" applyAlignment="1" applyProtection="1">
      <alignment horizontal="left"/>
    </xf>
    <xf numFmtId="0" fontId="4" fillId="22" borderId="117" xfId="10" applyFont="1" applyFill="1" applyBorder="1" applyAlignment="1" applyProtection="1">
      <alignment horizontal="left"/>
    </xf>
    <xf numFmtId="0" fontId="46" fillId="0" borderId="59" xfId="10" applyFont="1" applyBorder="1" applyAlignment="1">
      <alignment horizontal="left"/>
    </xf>
    <xf numFmtId="0" fontId="46" fillId="0" borderId="60" xfId="10" applyFont="1" applyBorder="1" applyAlignment="1">
      <alignment horizontal="left"/>
    </xf>
    <xf numFmtId="0" fontId="4" fillId="22" borderId="149" xfId="10" applyFont="1" applyFill="1" applyBorder="1" applyAlignment="1" applyProtection="1">
      <alignment horizontal="left"/>
    </xf>
    <xf numFmtId="0" fontId="4" fillId="22" borderId="150" xfId="10" applyFont="1" applyFill="1" applyBorder="1" applyAlignment="1" applyProtection="1">
      <alignment horizontal="left"/>
    </xf>
    <xf numFmtId="0" fontId="4" fillId="0" borderId="0" xfId="10" applyFont="1" applyFill="1" applyBorder="1" applyAlignment="1" applyProtection="1">
      <alignment horizontal="left"/>
    </xf>
    <xf numFmtId="0" fontId="22" fillId="0" borderId="0" xfId="0" applyFont="1" applyAlignment="1">
      <alignment horizontal="center"/>
    </xf>
    <xf numFmtId="0" fontId="22" fillId="0" borderId="0" xfId="0" applyFont="1" applyAlignment="1">
      <alignment horizontal="center" wrapText="1"/>
    </xf>
    <xf numFmtId="0" fontId="22" fillId="0" borderId="0" xfId="0" applyFont="1" applyAlignment="1">
      <alignment horizontal="left" vertical="center"/>
    </xf>
    <xf numFmtId="0" fontId="0" fillId="0" borderId="0" xfId="0" applyAlignment="1">
      <alignment horizontal="left"/>
    </xf>
    <xf numFmtId="0" fontId="22" fillId="0" borderId="0" xfId="0" applyFont="1" applyAlignment="1">
      <alignment horizontal="left"/>
    </xf>
    <xf numFmtId="0" fontId="22" fillId="0" borderId="18" xfId="1" applyBorder="1" applyAlignment="1">
      <alignment horizontal="center"/>
    </xf>
    <xf numFmtId="0" fontId="22" fillId="0" borderId="1" xfId="1" applyBorder="1" applyAlignment="1">
      <alignment horizontal="center"/>
    </xf>
    <xf numFmtId="0" fontId="22" fillId="0" borderId="7" xfId="1" applyFont="1" applyBorder="1" applyAlignment="1">
      <alignment horizontal="left"/>
    </xf>
    <xf numFmtId="0" fontId="22" fillId="0" borderId="19" xfId="1" applyFont="1" applyBorder="1" applyAlignment="1">
      <alignment horizontal="left"/>
    </xf>
    <xf numFmtId="0" fontId="22" fillId="0" borderId="8" xfId="1" applyFont="1" applyBorder="1" applyAlignment="1">
      <alignment horizontal="left"/>
    </xf>
    <xf numFmtId="0" fontId="22" fillId="0" borderId="21" xfId="1" applyFont="1" applyBorder="1" applyAlignment="1">
      <alignment horizontal="left"/>
    </xf>
    <xf numFmtId="0" fontId="21" fillId="0" borderId="9" xfId="1" applyFont="1" applyBorder="1" applyAlignment="1">
      <alignment horizontal="center"/>
    </xf>
    <xf numFmtId="0" fontId="21" fillId="0" borderId="5" xfId="1" applyFont="1" applyBorder="1" applyAlignment="1">
      <alignment horizontal="center"/>
    </xf>
    <xf numFmtId="0" fontId="21" fillId="0" borderId="10" xfId="1" applyFont="1" applyBorder="1" applyAlignment="1">
      <alignment horizontal="center"/>
    </xf>
    <xf numFmtId="0" fontId="30" fillId="0" borderId="39" xfId="0" applyFont="1" applyBorder="1" applyAlignment="1">
      <alignment horizontal="center"/>
    </xf>
    <xf numFmtId="0" fontId="30" fillId="0" borderId="40" xfId="0" applyFont="1" applyBorder="1" applyAlignment="1">
      <alignment horizontal="center"/>
    </xf>
    <xf numFmtId="0" fontId="30" fillId="0" borderId="41" xfId="0" applyFont="1" applyBorder="1" applyAlignment="1">
      <alignment horizontal="center"/>
    </xf>
    <xf numFmtId="0" fontId="19" fillId="0" borderId="13" xfId="1" applyFont="1" applyBorder="1" applyAlignment="1">
      <alignment horizontal="center" vertical="center"/>
    </xf>
    <xf numFmtId="0" fontId="19" fillId="0" borderId="14" xfId="1" applyFont="1" applyBorder="1" applyAlignment="1">
      <alignment horizontal="center" vertical="center"/>
    </xf>
    <xf numFmtId="0" fontId="19" fillId="0" borderId="15" xfId="1" applyFont="1" applyBorder="1" applyAlignment="1">
      <alignment horizontal="center" vertical="center"/>
    </xf>
    <xf numFmtId="0" fontId="21" fillId="0" borderId="2" xfId="1" applyFont="1" applyBorder="1" applyAlignment="1">
      <alignment horizontal="center" vertical="center"/>
    </xf>
    <xf numFmtId="0" fontId="22" fillId="0" borderId="7" xfId="1" applyBorder="1" applyAlignment="1">
      <alignment horizontal="left" vertical="center"/>
    </xf>
    <xf numFmtId="0" fontId="22" fillId="0" borderId="8" xfId="1" applyBorder="1" applyAlignment="1">
      <alignment horizontal="left" vertical="center"/>
    </xf>
    <xf numFmtId="0" fontId="30" fillId="0" borderId="152" xfId="0" applyFont="1" applyFill="1" applyBorder="1" applyAlignment="1">
      <alignment horizontal="center" vertical="center"/>
    </xf>
    <xf numFmtId="0" fontId="30" fillId="0" borderId="153" xfId="0" applyFont="1" applyFill="1" applyBorder="1" applyAlignment="1">
      <alignment horizontal="center" vertical="center"/>
    </xf>
    <xf numFmtId="0" fontId="30" fillId="0" borderId="154" xfId="0" applyFont="1" applyFill="1" applyBorder="1" applyAlignment="1">
      <alignment horizontal="center" vertical="center"/>
    </xf>
    <xf numFmtId="0" fontId="32" fillId="0" borderId="13" xfId="0" applyFont="1" applyBorder="1" applyAlignment="1">
      <alignment horizontal="center" vertical="center"/>
    </xf>
    <xf numFmtId="0" fontId="32" fillId="0" borderId="14" xfId="0" applyFont="1" applyBorder="1" applyAlignment="1">
      <alignment horizontal="center" vertical="center"/>
    </xf>
    <xf numFmtId="0" fontId="32" fillId="0" borderId="15" xfId="0" applyFont="1" applyBorder="1" applyAlignment="1">
      <alignment horizontal="center" vertical="center"/>
    </xf>
    <xf numFmtId="0" fontId="21" fillId="0" borderId="9" xfId="0" applyFont="1" applyBorder="1" applyAlignment="1">
      <alignment horizontal="center" textRotation="90"/>
    </xf>
    <xf numFmtId="0" fontId="21" fillId="0" borderId="75" xfId="0" applyFont="1" applyBorder="1" applyAlignment="1">
      <alignment horizontal="center" textRotation="90"/>
    </xf>
    <xf numFmtId="0" fontId="21" fillId="0" borderId="5" xfId="0" applyFont="1" applyBorder="1" applyAlignment="1">
      <alignment horizontal="center" textRotation="90"/>
    </xf>
    <xf numFmtId="0" fontId="21" fillId="0" borderId="76" xfId="0" applyFont="1" applyBorder="1" applyAlignment="1">
      <alignment horizontal="center" textRotation="90"/>
    </xf>
    <xf numFmtId="0" fontId="21" fillId="0" borderId="10" xfId="0" applyFont="1" applyBorder="1" applyAlignment="1">
      <alignment horizontal="center" textRotation="90" wrapText="1"/>
    </xf>
    <xf numFmtId="0" fontId="21" fillId="0" borderId="79" xfId="0" applyFont="1" applyBorder="1" applyAlignment="1">
      <alignment horizontal="center" textRotation="90" wrapText="1"/>
    </xf>
    <xf numFmtId="0" fontId="47" fillId="0" borderId="0" xfId="0" applyFont="1" applyAlignment="1">
      <alignment horizontal="center" vertical="center"/>
    </xf>
    <xf numFmtId="0" fontId="37" fillId="0" borderId="0" xfId="1" applyFont="1" applyAlignment="1">
      <alignment horizontal="center"/>
    </xf>
    <xf numFmtId="0" fontId="22" fillId="0" borderId="0" xfId="1" applyNumberFormat="1" applyFont="1" applyBorder="1" applyAlignment="1">
      <alignment horizontal="left" vertical="center" wrapText="1"/>
    </xf>
  </cellXfs>
  <cellStyles count="219">
    <cellStyle name="20% - Akzent1" xfId="28"/>
    <cellStyle name="20% - Akzent2" xfId="29"/>
    <cellStyle name="20% - Akzent3" xfId="30"/>
    <cellStyle name="20% - Akzent4" xfId="31"/>
    <cellStyle name="20% - Akzent5" xfId="32"/>
    <cellStyle name="20% - Akzent6" xfId="33"/>
    <cellStyle name="40% - Akzent1" xfId="34"/>
    <cellStyle name="40% - Akzent2" xfId="35"/>
    <cellStyle name="40% - Akzent3" xfId="36"/>
    <cellStyle name="40% - Akzent4" xfId="37"/>
    <cellStyle name="40% - Akzent5" xfId="38"/>
    <cellStyle name="40% - Akzent6" xfId="39"/>
    <cellStyle name="60% - Akzent1" xfId="40"/>
    <cellStyle name="60% - Akzent2" xfId="41"/>
    <cellStyle name="60% - Akzent3" xfId="42"/>
    <cellStyle name="60% - Akzent4" xfId="43"/>
    <cellStyle name="60% - Akzent5" xfId="44"/>
    <cellStyle name="60% - Akzent6" xfId="45"/>
    <cellStyle name="Comma_1995" xfId="46"/>
    <cellStyle name="Currency [0]_1995" xfId="47"/>
    <cellStyle name="Currency_1995" xfId="48"/>
    <cellStyle name="Euro" xfId="24"/>
    <cellStyle name="Grey" xfId="49"/>
    <cellStyle name="Grey 2" xfId="50"/>
    <cellStyle name="Hyperlink 2" xfId="51"/>
    <cellStyle name="Hyperlink 2 2" xfId="52"/>
    <cellStyle name="Input [yellow]" xfId="53"/>
    <cellStyle name="Input [yellow] 2" xfId="54"/>
    <cellStyle name="Komma 2" xfId="55"/>
    <cellStyle name="Link" xfId="25" builtinId="8"/>
    <cellStyle name="Milliers [0]_Aile AV" xfId="56"/>
    <cellStyle name="Milliers_Aile AV" xfId="57"/>
    <cellStyle name="Monétaire [0]_Aile AV" xfId="58"/>
    <cellStyle name="Monétaire_Aile AV" xfId="59"/>
    <cellStyle name="no dec" xfId="60"/>
    <cellStyle name="Normal - Formatvorlage1" xfId="61"/>
    <cellStyle name="Normal - Formatvorlage2" xfId="62"/>
    <cellStyle name="Normal - Formatvorlage3" xfId="63"/>
    <cellStyle name="Normal - Formatvorlage4" xfId="64"/>
    <cellStyle name="Normal - Formatvorlage5" xfId="65"/>
    <cellStyle name="Normal - Formatvorlage6" xfId="66"/>
    <cellStyle name="Normal - Formatvorlage7" xfId="67"/>
    <cellStyle name="Normal - Formatvorlage8" xfId="68"/>
    <cellStyle name="Normal - Style1" xfId="69"/>
    <cellStyle name="Normal_Aile AV" xfId="70"/>
    <cellStyle name="Percent [2]" xfId="71"/>
    <cellStyle name="Prozent 2" xfId="72"/>
    <cellStyle name="Prozent 3" xfId="73"/>
    <cellStyle name="Prozent 3 2" xfId="160"/>
    <cellStyle name="Standard" xfId="0" builtinId="0"/>
    <cellStyle name="Standard 13" xfId="74"/>
    <cellStyle name="Standard 2" xfId="1"/>
    <cellStyle name="Standard 2 2" xfId="75"/>
    <cellStyle name="Standard 2 2 2" xfId="76"/>
    <cellStyle name="Standard 2 2 2 2" xfId="77"/>
    <cellStyle name="Standard 2 2 2 2 2" xfId="78"/>
    <cellStyle name="Standard 2 2 2 2 2 2" xfId="79"/>
    <cellStyle name="Standard 2 2 2 2 2 2 2" xfId="165"/>
    <cellStyle name="Standard 2 2 2 2 2 3" xfId="164"/>
    <cellStyle name="Standard 2 2 2 2 3" xfId="80"/>
    <cellStyle name="Standard 2 2 2 2 3 2" xfId="166"/>
    <cellStyle name="Standard 2 2 2 2 4" xfId="163"/>
    <cellStyle name="Standard 2 2 2 3" xfId="81"/>
    <cellStyle name="Standard 2 2 2 3 2" xfId="82"/>
    <cellStyle name="Standard 2 2 2 3 2 2" xfId="168"/>
    <cellStyle name="Standard 2 2 2 3 3" xfId="167"/>
    <cellStyle name="Standard 2 2 2 4" xfId="83"/>
    <cellStyle name="Standard 2 2 2 4 2" xfId="169"/>
    <cellStyle name="Standard 2 2 2 5" xfId="162"/>
    <cellStyle name="Standard 2 2 3" xfId="84"/>
    <cellStyle name="Standard 2 2 3 2" xfId="85"/>
    <cellStyle name="Standard 2 2 3 2 2" xfId="86"/>
    <cellStyle name="Standard 2 2 3 2 2 2" xfId="172"/>
    <cellStyle name="Standard 2 2 3 2 3" xfId="171"/>
    <cellStyle name="Standard 2 2 3 3" xfId="87"/>
    <cellStyle name="Standard 2 2 3 3 2" xfId="173"/>
    <cellStyle name="Standard 2 2 3 4" xfId="170"/>
    <cellStyle name="Standard 2 2 4" xfId="88"/>
    <cellStyle name="Standard 2 2 4 2" xfId="89"/>
    <cellStyle name="Standard 2 2 4 2 2" xfId="175"/>
    <cellStyle name="Standard 2 2 4 3" xfId="174"/>
    <cellStyle name="Standard 2 2 5" xfId="90"/>
    <cellStyle name="Standard 2 2 5 2" xfId="176"/>
    <cellStyle name="Standard 2 2 6" xfId="91"/>
    <cellStyle name="Standard 2 2 7" xfId="161"/>
    <cellStyle name="Standard 2 3" xfId="92"/>
    <cellStyle name="Standard 2 3 2" xfId="93"/>
    <cellStyle name="Standard 2 3 2 2" xfId="94"/>
    <cellStyle name="Standard 2 3 2 2 2" xfId="95"/>
    <cellStyle name="Standard 2 3 2 2 2 2" xfId="180"/>
    <cellStyle name="Standard 2 3 2 2 3" xfId="179"/>
    <cellStyle name="Standard 2 3 2 3" xfId="96"/>
    <cellStyle name="Standard 2 3 2 3 2" xfId="181"/>
    <cellStyle name="Standard 2 3 2 4" xfId="178"/>
    <cellStyle name="Standard 2 3 3" xfId="97"/>
    <cellStyle name="Standard 2 3 3 2" xfId="98"/>
    <cellStyle name="Standard 2 3 3 2 2" xfId="183"/>
    <cellStyle name="Standard 2 3 3 3" xfId="182"/>
    <cellStyle name="Standard 2 3 4" xfId="99"/>
    <cellStyle name="Standard 2 3 4 2" xfId="184"/>
    <cellStyle name="Standard 2 3 5" xfId="177"/>
    <cellStyle name="Standard 2 4" xfId="100"/>
    <cellStyle name="Standard 2 4 2" xfId="101"/>
    <cellStyle name="Standard 2 4 2 2" xfId="102"/>
    <cellStyle name="Standard 2 4 2 2 2" xfId="187"/>
    <cellStyle name="Standard 2 4 2 3" xfId="186"/>
    <cellStyle name="Standard 2 4 3" xfId="103"/>
    <cellStyle name="Standard 2 4 3 2" xfId="188"/>
    <cellStyle name="Standard 2 4 4" xfId="185"/>
    <cellStyle name="Standard 2 5" xfId="104"/>
    <cellStyle name="Standard 2 5 2" xfId="105"/>
    <cellStyle name="Standard 2 5 2 2" xfId="190"/>
    <cellStyle name="Standard 2 5 3" xfId="189"/>
    <cellStyle name="Standard 2 6" xfId="106"/>
    <cellStyle name="Standard 2 6 2" xfId="191"/>
    <cellStyle name="Standard 2 7" xfId="107"/>
    <cellStyle name="Standard 3" xfId="2"/>
    <cellStyle name="Standard 3 2" xfId="3"/>
    <cellStyle name="Standard 3 2 2" xfId="4"/>
    <cellStyle name="Standard 3 2 2 2" xfId="15"/>
    <cellStyle name="Standard 3 2 2 2 2" xfId="150"/>
    <cellStyle name="Standard 3 2 2 3" xfId="139"/>
    <cellStyle name="Standard 3 2 3" xfId="14"/>
    <cellStyle name="Standard 3 2 3 2" xfId="149"/>
    <cellStyle name="Standard 3 2 4" xfId="27"/>
    <cellStyle name="Standard 3 2 5" xfId="138"/>
    <cellStyle name="Standard 3 3" xfId="13"/>
    <cellStyle name="Standard 3 3 2" xfId="108"/>
    <cellStyle name="Standard 3 3 3" xfId="148"/>
    <cellStyle name="Standard 3 4" xfId="137"/>
    <cellStyle name="Standard 4" xfId="5"/>
    <cellStyle name="Standard 4 2" xfId="11"/>
    <cellStyle name="Standard 4 2 2" xfId="22"/>
    <cellStyle name="Standard 4 2 2 2" xfId="109"/>
    <cellStyle name="Standard 4 2 2 2 2" xfId="110"/>
    <cellStyle name="Standard 4 2 2 2 2 2" xfId="111"/>
    <cellStyle name="Standard 4 2 2 2 2 2 2" xfId="194"/>
    <cellStyle name="Standard 4 2 2 2 2 3" xfId="193"/>
    <cellStyle name="Standard 4 2 2 2 3" xfId="112"/>
    <cellStyle name="Standard 4 2 2 2 3 2" xfId="195"/>
    <cellStyle name="Standard 4 2 2 2 4" xfId="192"/>
    <cellStyle name="Standard 4 2 2 3" xfId="113"/>
    <cellStyle name="Standard 4 2 2 3 2" xfId="114"/>
    <cellStyle name="Standard 4 2 2 3 2 2" xfId="197"/>
    <cellStyle name="Standard 4 2 2 3 3" xfId="196"/>
    <cellStyle name="Standard 4 2 2 4" xfId="115"/>
    <cellStyle name="Standard 4 2 2 4 2" xfId="198"/>
    <cellStyle name="Standard 4 2 2 5" xfId="157"/>
    <cellStyle name="Standard 4 2 3" xfId="116"/>
    <cellStyle name="Standard 4 2 3 2" xfId="117"/>
    <cellStyle name="Standard 4 2 3 2 2" xfId="118"/>
    <cellStyle name="Standard 4 2 3 2 2 2" xfId="201"/>
    <cellStyle name="Standard 4 2 3 2 3" xfId="200"/>
    <cellStyle name="Standard 4 2 3 3" xfId="119"/>
    <cellStyle name="Standard 4 2 3 3 2" xfId="202"/>
    <cellStyle name="Standard 4 2 3 4" xfId="199"/>
    <cellStyle name="Standard 4 2 4" xfId="120"/>
    <cellStyle name="Standard 4 2 4 2" xfId="121"/>
    <cellStyle name="Standard 4 2 4 2 2" xfId="204"/>
    <cellStyle name="Standard 4 2 4 3" xfId="203"/>
    <cellStyle name="Standard 4 2 5" xfId="122"/>
    <cellStyle name="Standard 4 2 5 2" xfId="205"/>
    <cellStyle name="Standard 4 2 6" xfId="146"/>
    <cellStyle name="Standard 4 3" xfId="16"/>
    <cellStyle name="Standard 4 3 2" xfId="123"/>
    <cellStyle name="Standard 4 3 2 2" xfId="124"/>
    <cellStyle name="Standard 4 3 2 2 2" xfId="125"/>
    <cellStyle name="Standard 4 3 2 2 2 2" xfId="208"/>
    <cellStyle name="Standard 4 3 2 2 3" xfId="207"/>
    <cellStyle name="Standard 4 3 2 3" xfId="126"/>
    <cellStyle name="Standard 4 3 2 3 2" xfId="209"/>
    <cellStyle name="Standard 4 3 2 4" xfId="206"/>
    <cellStyle name="Standard 4 3 3" xfId="127"/>
    <cellStyle name="Standard 4 3 3 2" xfId="128"/>
    <cellStyle name="Standard 4 3 3 2 2" xfId="211"/>
    <cellStyle name="Standard 4 3 3 3" xfId="210"/>
    <cellStyle name="Standard 4 3 4" xfId="129"/>
    <cellStyle name="Standard 4 3 4 2" xfId="212"/>
    <cellStyle name="Standard 4 3 5" xfId="151"/>
    <cellStyle name="Standard 4 4" xfId="26"/>
    <cellStyle name="Standard 4 4 2" xfId="130"/>
    <cellStyle name="Standard 4 4 2 2" xfId="131"/>
    <cellStyle name="Standard 4 4 2 2 2" xfId="214"/>
    <cellStyle name="Standard 4 4 2 3" xfId="213"/>
    <cellStyle name="Standard 4 4 3" xfId="132"/>
    <cellStyle name="Standard 4 4 3 2" xfId="215"/>
    <cellStyle name="Standard 4 4 4" xfId="159"/>
    <cellStyle name="Standard 4 5" xfId="133"/>
    <cellStyle name="Standard 4 5 2" xfId="134"/>
    <cellStyle name="Standard 4 5 2 2" xfId="217"/>
    <cellStyle name="Standard 4 5 3" xfId="216"/>
    <cellStyle name="Standard 4 6" xfId="135"/>
    <cellStyle name="Standard 4 6 2" xfId="218"/>
    <cellStyle name="Standard 4 7" xfId="140"/>
    <cellStyle name="Standard 5" xfId="6"/>
    <cellStyle name="Standard 5 2" xfId="7"/>
    <cellStyle name="Standard 5 2 2" xfId="18"/>
    <cellStyle name="Standard 5 2 2 2" xfId="153"/>
    <cellStyle name="Standard 5 2 3" xfId="142"/>
    <cellStyle name="Standard 5 3" xfId="17"/>
    <cellStyle name="Standard 5 3 2" xfId="152"/>
    <cellStyle name="Standard 5 4" xfId="141"/>
    <cellStyle name="Standard 6" xfId="8"/>
    <cellStyle name="Standard 6 2" xfId="19"/>
    <cellStyle name="Standard 6 2 2" xfId="154"/>
    <cellStyle name="Standard 6 3" xfId="143"/>
    <cellStyle name="Standard 7" xfId="9"/>
    <cellStyle name="Standard 7 2" xfId="20"/>
    <cellStyle name="Standard 7 2 2" xfId="155"/>
    <cellStyle name="Standard 7 3" xfId="144"/>
    <cellStyle name="Standard 8" xfId="10"/>
    <cellStyle name="Standard 8 2" xfId="21"/>
    <cellStyle name="Standard 8 2 2" xfId="156"/>
    <cellStyle name="Standard 8 3" xfId="145"/>
    <cellStyle name="Standard 9" xfId="12"/>
    <cellStyle name="Standard 9 2" xfId="23"/>
    <cellStyle name="Standard 9 2 2" xfId="158"/>
    <cellStyle name="Standard 9 3" xfId="147"/>
    <cellStyle name="Währung 2" xfId="136"/>
  </cellStyles>
  <dxfs count="24">
    <dxf>
      <fill>
        <patternFill patternType="none">
          <bgColor indexed="65"/>
        </patternFill>
      </fill>
    </dxf>
    <dxf>
      <fill>
        <patternFill>
          <fgColor indexed="64"/>
          <bgColor rgb="FFFFFF00"/>
        </patternFill>
      </fill>
    </dxf>
    <dxf>
      <fill>
        <patternFill>
          <fgColor indexed="64"/>
          <bgColor rgb="FF00B050"/>
        </patternFill>
      </fill>
    </dxf>
    <dxf>
      <font>
        <strike val="0"/>
        <color theme="0"/>
      </font>
      <fill>
        <patternFill>
          <fgColor indexed="64"/>
          <bgColor rgb="FFFF0000"/>
        </patternFill>
      </fill>
    </dxf>
    <dxf>
      <font>
        <strike val="0"/>
        <color theme="0"/>
      </font>
      <fill>
        <patternFill>
          <fgColor indexed="64"/>
          <bgColor rgb="FFFF0000"/>
        </patternFill>
      </fill>
    </dxf>
    <dxf>
      <fill>
        <patternFill>
          <fgColor indexed="64"/>
          <bgColor rgb="FF00B050"/>
        </patternFill>
      </fill>
    </dxf>
    <dxf>
      <fill>
        <patternFill>
          <fgColor indexed="64"/>
          <bgColor rgb="FFFFFF00"/>
        </patternFill>
      </fill>
    </dxf>
    <dxf>
      <fill>
        <patternFill patternType="none">
          <bgColor indexed="65"/>
        </patternFill>
      </fill>
    </dxf>
    <dxf>
      <font>
        <strike val="0"/>
        <color theme="0"/>
      </font>
      <fill>
        <patternFill>
          <fgColor indexed="64"/>
          <bgColor rgb="FFFF0000"/>
        </patternFill>
      </fill>
    </dxf>
    <dxf>
      <fill>
        <patternFill>
          <fgColor indexed="64"/>
          <bgColor rgb="FF00B050"/>
        </patternFill>
      </fill>
    </dxf>
    <dxf>
      <fill>
        <patternFill>
          <fgColor indexed="64"/>
          <bgColor rgb="FFFFFF00"/>
        </patternFill>
      </fill>
    </dxf>
    <dxf>
      <fill>
        <patternFill patternType="none">
          <bgColor indexed="65"/>
        </patternFill>
      </fill>
    </dxf>
    <dxf>
      <font>
        <strike val="0"/>
        <color theme="0"/>
      </font>
      <fill>
        <patternFill>
          <fgColor indexed="64"/>
          <bgColor rgb="FFFF0000"/>
        </patternFill>
      </fill>
    </dxf>
    <dxf>
      <fill>
        <patternFill>
          <fgColor indexed="64"/>
          <bgColor rgb="FF00B050"/>
        </patternFill>
      </fill>
    </dxf>
    <dxf>
      <fill>
        <patternFill>
          <fgColor indexed="64"/>
          <bgColor rgb="FFFFFF00"/>
        </patternFill>
      </fill>
    </dxf>
    <dxf>
      <fill>
        <patternFill patternType="none">
          <bgColor indexed="65"/>
        </patternFill>
      </fill>
    </dxf>
    <dxf>
      <font>
        <strike val="0"/>
        <color theme="0"/>
      </font>
      <fill>
        <patternFill>
          <fgColor indexed="64"/>
          <bgColor rgb="FFFF0000"/>
        </patternFill>
      </fill>
    </dxf>
    <dxf>
      <fill>
        <patternFill>
          <fgColor indexed="64"/>
          <bgColor rgb="FF00B050"/>
        </patternFill>
      </fill>
    </dxf>
    <dxf>
      <fill>
        <patternFill>
          <fgColor indexed="64"/>
          <bgColor rgb="FFFFFF00"/>
        </patternFill>
      </fill>
    </dxf>
    <dxf>
      <fill>
        <patternFill patternType="none">
          <bgColor indexed="65"/>
        </patternFill>
      </fill>
    </dxf>
    <dxf>
      <font>
        <strike val="0"/>
        <color theme="0"/>
      </font>
      <fill>
        <patternFill>
          <fgColor indexed="64"/>
          <bgColor rgb="FFFF0000"/>
        </patternFill>
      </fill>
    </dxf>
    <dxf>
      <fill>
        <patternFill>
          <fgColor indexed="64"/>
          <bgColor rgb="FF00B050"/>
        </patternFill>
      </fill>
    </dxf>
    <dxf>
      <fill>
        <patternFill>
          <fgColor indexed="64"/>
          <bgColor rgb="FFFFFF00"/>
        </patternFill>
      </fill>
    </dxf>
    <dxf>
      <fill>
        <patternFill patternType="none">
          <bgColor indexed="65"/>
        </patternFill>
      </fill>
    </dxf>
  </dxfs>
  <tableStyles count="0" defaultTableStyle="TableStyleMedium2" defaultPivotStyle="PivotStyleLight16"/>
  <colors>
    <mruColors>
      <color rgb="FFFFFFCC"/>
      <color rgb="FFFFFF66"/>
      <color rgb="FFCCFFCC"/>
      <color rgb="FF66FFCC"/>
      <color rgb="FF66FF99"/>
      <color rgb="FF99FF99"/>
      <color rgb="FF99FFCC"/>
      <color rgb="FFCC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abel"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3.xml.rels><?xml version="1.0" encoding="UTF-8" standalone="yes"?>
<Relationships xmlns="http://schemas.openxmlformats.org/package/2006/relationships"><Relationship Id="rId1" Type="http://schemas.openxmlformats.org/officeDocument/2006/relationships/image" Target="../media/image8.jpg"/></Relationships>
</file>

<file path=xl/drawings/_rels/drawing4.xml.rels><?xml version="1.0" encoding="UTF-8" standalone="yes"?>
<Relationships xmlns="http://schemas.openxmlformats.org/package/2006/relationships"><Relationship Id="rId1" Type="http://schemas.openxmlformats.org/officeDocument/2006/relationships/image" Target="../media/image9.jpg"/></Relationships>
</file>

<file path=xl/drawings/_rels/drawing5.xml.rels><?xml version="1.0" encoding="UTF-8" standalone="yes"?>
<Relationships xmlns="http://schemas.openxmlformats.org/package/2006/relationships"><Relationship Id="rId1" Type="http://schemas.openxmlformats.org/officeDocument/2006/relationships/image" Target="../media/image10.jpg"/></Relationships>
</file>

<file path=xl/drawings/_rels/drawing6.xml.rels><?xml version="1.0" encoding="UTF-8" standalone="yes"?>
<Relationships xmlns="http://schemas.openxmlformats.org/package/2006/relationships"><Relationship Id="rId1" Type="http://schemas.openxmlformats.org/officeDocument/2006/relationships/image" Target="../media/image1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2.jpg"/></Relationships>
</file>

<file path=xl/drawings/_rels/drawing8.xml.rels><?xml version="1.0" encoding="UTF-8" standalone="yes"?>
<Relationships xmlns="http://schemas.openxmlformats.org/package/2006/relationships"><Relationship Id="rId1" Type="http://schemas.openxmlformats.org/officeDocument/2006/relationships/image" Target="../media/image13.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257175</xdr:colOff>
          <xdr:row>10</xdr:row>
          <xdr:rowOff>38100</xdr:rowOff>
        </xdr:from>
        <xdr:to>
          <xdr:col>5</xdr:col>
          <xdr:colOff>638175</xdr:colOff>
          <xdr:row>13</xdr:row>
          <xdr:rowOff>38100</xdr:rowOff>
        </xdr:to>
        <xdr:sp macro="" textlink="">
          <xdr:nvSpPr>
            <xdr:cNvPr id="273412" name="cmd_Stueckliste" hidden="1">
              <a:extLst>
                <a:ext uri="{63B3BB69-23CF-44E3-9099-C40C66FF867C}">
                  <a14:compatExt spid="_x0000_s273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14</xdr:row>
          <xdr:rowOff>57150</xdr:rowOff>
        </xdr:from>
        <xdr:to>
          <xdr:col>5</xdr:col>
          <xdr:colOff>638175</xdr:colOff>
          <xdr:row>17</xdr:row>
          <xdr:rowOff>76200</xdr:rowOff>
        </xdr:to>
        <xdr:sp macro="" textlink="">
          <xdr:nvSpPr>
            <xdr:cNvPr id="273413" name="cmd_Lebenslauf" hidden="1">
              <a:extLst>
                <a:ext uri="{63B3BB69-23CF-44E3-9099-C40C66FF867C}">
                  <a14:compatExt spid="_x0000_s2734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257175</xdr:colOff>
          <xdr:row>18</xdr:row>
          <xdr:rowOff>76200</xdr:rowOff>
        </xdr:from>
        <xdr:to>
          <xdr:col>5</xdr:col>
          <xdr:colOff>638175</xdr:colOff>
          <xdr:row>21</xdr:row>
          <xdr:rowOff>95250</xdr:rowOff>
        </xdr:to>
        <xdr:sp macro="" textlink="">
          <xdr:nvSpPr>
            <xdr:cNvPr id="273414" name="cmd_Sonstige_Dokumente" hidden="1">
              <a:extLst>
                <a:ext uri="{63B3BB69-23CF-44E3-9099-C40C66FF867C}">
                  <a14:compatExt spid="_x0000_s2734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0</xdr:col>
      <xdr:colOff>76200</xdr:colOff>
      <xdr:row>10</xdr:row>
      <xdr:rowOff>95250</xdr:rowOff>
    </xdr:from>
    <xdr:to>
      <xdr:col>8</xdr:col>
      <xdr:colOff>661054</xdr:colOff>
      <xdr:row>27</xdr:row>
      <xdr:rowOff>104775</xdr:rowOff>
    </xdr:to>
    <xdr:pic>
      <xdr:nvPicPr>
        <xdr:cNvPr id="2" name="Grafik 1"/>
        <xdr:cNvPicPr>
          <a:picLocks noChangeAspect="1"/>
        </xdr:cNvPicPr>
      </xdr:nvPicPr>
      <xdr:blipFill>
        <a:blip xmlns:r="http://schemas.openxmlformats.org/officeDocument/2006/relationships" r:embed="rId1"/>
        <a:stretch>
          <a:fillRect/>
        </a:stretch>
      </xdr:blipFill>
      <xdr:spPr>
        <a:xfrm>
          <a:off x="76200" y="1762125"/>
          <a:ext cx="6680854" cy="2781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33130</xdr:colOff>
      <xdr:row>0</xdr:row>
      <xdr:rowOff>-25850614</xdr:rowOff>
    </xdr:from>
    <xdr:to>
      <xdr:col>35</xdr:col>
      <xdr:colOff>4141</xdr:colOff>
      <xdr:row>0</xdr:row>
      <xdr:rowOff>-7720848</xdr:rowOff>
    </xdr:to>
    <xdr:grpSp>
      <xdr:nvGrpSpPr>
        <xdr:cNvPr id="26" name="Gruppieren 25"/>
        <xdr:cNvGrpSpPr/>
      </xdr:nvGrpSpPr>
      <xdr:grpSpPr>
        <a:xfrm>
          <a:off x="1783349" y="-25850614"/>
          <a:ext cx="18509042" cy="18129766"/>
          <a:chOff x="33130" y="1474305"/>
          <a:chExt cx="13571054" cy="1332413"/>
        </a:xfrm>
      </xdr:grpSpPr>
      <mc:AlternateContent xmlns:mc="http://schemas.openxmlformats.org/markup-compatibility/2006">
        <mc:Choice xmlns:a14="http://schemas.microsoft.com/office/drawing/2010/main" Requires="a14">
          <xdr:sp macro="" textlink="">
            <xdr:nvSpPr>
              <xdr:cNvPr id="77825" name="Label 1" hidden="1">
                <a:extLst>
                  <a:ext uri="{63B3BB69-23CF-44E3-9099-C40C66FF867C}">
                    <a14:compatExt spid="_x0000_s77825"/>
                  </a:ext>
                </a:extLst>
              </xdr:cNvPr>
              <xdr:cNvSpPr/>
            </xdr:nvSpPr>
            <xdr:spPr bwMode="auto">
              <a:xfrm>
                <a:off x="33130" y="1935232"/>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de-DE" sz="800" b="0" i="0" u="none" strike="noStrike" baseline="0">
                    <a:solidFill>
                      <a:srgbClr val="000000"/>
                    </a:solidFill>
                    <a:latin typeface="Tahoma"/>
                    <a:ea typeface="Tahoma"/>
                    <a:cs typeface="Tahoma"/>
                  </a:rPr>
                  <a:t>Projekt-Nr.</a:t>
                </a:r>
              </a:p>
            </xdr:txBody>
          </xdr:sp>
        </mc:Choice>
        <mc:Fallback/>
      </mc:AlternateContent>
      <xdr:sp macro="" textlink="">
        <xdr:nvSpPr>
          <xdr:cNvPr id="3" name="Line 2"/>
          <xdr:cNvSpPr>
            <a:spLocks noChangeShapeType="1"/>
          </xdr:cNvSpPr>
        </xdr:nvSpPr>
        <xdr:spPr bwMode="auto">
          <a:xfrm>
            <a:off x="42655" y="2182882"/>
            <a:ext cx="5639214"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 name="Text Box 4"/>
          <xdr:cNvSpPr txBox="1">
            <a:spLocks noChangeArrowheads="1"/>
          </xdr:cNvSpPr>
        </xdr:nvSpPr>
        <xdr:spPr bwMode="auto">
          <a:xfrm>
            <a:off x="177662" y="2125732"/>
            <a:ext cx="669747" cy="16890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22860" rIns="0" bIns="0" anchor="t" upright="1">
            <a:noAutofit/>
          </a:bodyPr>
          <a:lstStyle/>
          <a:p>
            <a:pPr algn="l" rtl="0">
              <a:defRPr sz="1000"/>
            </a:pPr>
            <a:r>
              <a:rPr lang="de-LU" sz="1000" b="0" i="0" u="none" strike="noStrike" baseline="0">
                <a:solidFill>
                  <a:srgbClr val="000000"/>
                </a:solidFill>
                <a:latin typeface="Arial"/>
                <a:cs typeface="Arial"/>
              </a:rPr>
              <a:t>Projekt-Nr.:</a:t>
            </a:r>
          </a:p>
        </xdr:txBody>
      </xdr:sp>
      <xdr:sp macro="" textlink="" fLocksText="0">
        <xdr:nvSpPr>
          <xdr:cNvPr id="6" name="Text Box 5"/>
          <xdr:cNvSpPr txBox="1">
            <a:spLocks noChangeArrowheads="1"/>
          </xdr:cNvSpPr>
        </xdr:nvSpPr>
        <xdr:spPr bwMode="auto">
          <a:xfrm>
            <a:off x="837785" y="2097157"/>
            <a:ext cx="628560" cy="20308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27432" rIns="0" bIns="0" anchor="t" upright="1">
            <a:noAutofit/>
          </a:bodyPr>
          <a:lstStyle/>
          <a:p>
            <a:pPr algn="l" rtl="0">
              <a:defRPr sz="1000"/>
            </a:pPr>
            <a:r>
              <a:rPr lang="de-LU" sz="1200" b="1" i="0" u="none" strike="noStrike" baseline="0">
                <a:solidFill>
                  <a:srgbClr val="000000"/>
                </a:solidFill>
                <a:latin typeface="Arial"/>
                <a:cs typeface="Arial"/>
              </a:rPr>
              <a:t>1170326</a:t>
            </a:r>
          </a:p>
        </xdr:txBody>
      </xdr:sp>
      <xdr:sp macro="" textlink="">
        <xdr:nvSpPr>
          <xdr:cNvPr id="7" name="Text Box 6"/>
          <xdr:cNvSpPr txBox="1">
            <a:spLocks noChangeArrowheads="1"/>
          </xdr:cNvSpPr>
        </xdr:nvSpPr>
        <xdr:spPr bwMode="auto">
          <a:xfrm>
            <a:off x="177662" y="2362201"/>
            <a:ext cx="477674" cy="17056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22860" rIns="0" bIns="0" anchor="t" upright="1">
            <a:noAutofit/>
          </a:bodyPr>
          <a:lstStyle/>
          <a:p>
            <a:pPr algn="l" rtl="0">
              <a:defRPr sz="1000"/>
            </a:pPr>
            <a:r>
              <a:rPr lang="de-LU" sz="1000" b="0" i="0" u="none" strike="noStrike" baseline="0">
                <a:solidFill>
                  <a:srgbClr val="000000"/>
                </a:solidFill>
                <a:latin typeface="Arial"/>
                <a:cs typeface="Arial"/>
              </a:rPr>
              <a:t>Teil-Nr.:</a:t>
            </a:r>
          </a:p>
        </xdr:txBody>
      </xdr:sp>
      <xdr:sp macro="" textlink="" fLocksText="0">
        <xdr:nvSpPr>
          <xdr:cNvPr id="8" name="Text Box 7"/>
          <xdr:cNvSpPr txBox="1">
            <a:spLocks noChangeArrowheads="1"/>
          </xdr:cNvSpPr>
        </xdr:nvSpPr>
        <xdr:spPr bwMode="auto">
          <a:xfrm>
            <a:off x="828260" y="2352676"/>
            <a:ext cx="746295" cy="2047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27432" rIns="0" bIns="0" anchor="t" upright="1">
            <a:noAutofit/>
          </a:bodyPr>
          <a:lstStyle/>
          <a:p>
            <a:pPr algn="l" rtl="0">
              <a:defRPr sz="1000"/>
            </a:pPr>
            <a:r>
              <a:rPr lang="de-LU" sz="1200" b="1" i="0" u="none" strike="noStrike" baseline="0">
                <a:solidFill>
                  <a:srgbClr val="000000"/>
                </a:solidFill>
                <a:latin typeface="Arial"/>
                <a:cs typeface="Arial"/>
              </a:rPr>
              <a:t>XXXXXXX</a:t>
            </a:r>
          </a:p>
        </xdr:txBody>
      </xdr:sp>
      <xdr:sp macro="" textlink="">
        <xdr:nvSpPr>
          <xdr:cNvPr id="9" name="Text Box 8"/>
          <xdr:cNvSpPr txBox="1">
            <a:spLocks noChangeArrowheads="1"/>
          </xdr:cNvSpPr>
        </xdr:nvSpPr>
        <xdr:spPr bwMode="auto">
          <a:xfrm>
            <a:off x="5228810" y="2125732"/>
            <a:ext cx="789677" cy="16890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22860" rIns="0" bIns="0" anchor="t" upright="1">
            <a:noAutofit/>
          </a:bodyPr>
          <a:lstStyle/>
          <a:p>
            <a:pPr algn="l" rtl="0">
              <a:defRPr sz="1000"/>
            </a:pPr>
            <a:r>
              <a:rPr lang="de-LU" sz="1000" b="0" i="0" u="none" strike="noStrike" baseline="0">
                <a:solidFill>
                  <a:srgbClr val="000000"/>
                </a:solidFill>
                <a:latin typeface="Arial"/>
                <a:cs typeface="Arial"/>
              </a:rPr>
              <a:t>Bezeichnung:</a:t>
            </a:r>
          </a:p>
        </xdr:txBody>
      </xdr:sp>
      <xdr:sp macro="" textlink="" fLocksText="0">
        <xdr:nvSpPr>
          <xdr:cNvPr id="10" name="Text Box 9"/>
          <xdr:cNvSpPr txBox="1">
            <a:spLocks noChangeArrowheads="1"/>
          </xdr:cNvSpPr>
        </xdr:nvSpPr>
        <xdr:spPr bwMode="auto">
          <a:xfrm>
            <a:off x="6927988" y="2097157"/>
            <a:ext cx="1079812" cy="20308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27432" rIns="0" bIns="0" anchor="t" upright="1">
            <a:noAutofit/>
          </a:bodyPr>
          <a:lstStyle/>
          <a:p>
            <a:pPr algn="l" rtl="0">
              <a:defRPr sz="1000"/>
            </a:pPr>
            <a:r>
              <a:rPr lang="de-LU" sz="1200" b="1" i="0" u="none" strike="noStrike" baseline="0">
                <a:solidFill>
                  <a:srgbClr val="000000"/>
                </a:solidFill>
                <a:latin typeface="Arial"/>
                <a:cs typeface="Arial"/>
              </a:rPr>
              <a:t>ZB Türrahmen</a:t>
            </a:r>
          </a:p>
        </xdr:txBody>
      </xdr:sp>
      <xdr:sp macro="" textlink="">
        <xdr:nvSpPr>
          <xdr:cNvPr id="11" name="Text Box 10"/>
          <xdr:cNvSpPr txBox="1">
            <a:spLocks noChangeArrowheads="1"/>
          </xdr:cNvSpPr>
        </xdr:nvSpPr>
        <xdr:spPr bwMode="auto">
          <a:xfrm>
            <a:off x="5305010" y="2362201"/>
            <a:ext cx="422790" cy="17056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22860" rIns="0" bIns="0" anchor="t" upright="1">
            <a:noAutofit/>
          </a:bodyPr>
          <a:lstStyle/>
          <a:p>
            <a:pPr algn="l" rtl="0">
              <a:defRPr sz="1000"/>
            </a:pPr>
            <a:r>
              <a:rPr lang="de-LU" sz="1000" b="0" i="0" u="none" strike="noStrike" baseline="0">
                <a:solidFill>
                  <a:srgbClr val="000000"/>
                </a:solidFill>
                <a:latin typeface="Arial"/>
                <a:cs typeface="Arial"/>
              </a:rPr>
              <a:t>Kunde:</a:t>
            </a:r>
          </a:p>
        </xdr:txBody>
      </xdr:sp>
      <xdr:sp macro="" textlink="" fLocksText="0">
        <xdr:nvSpPr>
          <xdr:cNvPr id="12" name="Text Box 11"/>
          <xdr:cNvSpPr txBox="1">
            <a:spLocks noChangeArrowheads="1"/>
          </xdr:cNvSpPr>
        </xdr:nvSpPr>
        <xdr:spPr bwMode="auto">
          <a:xfrm>
            <a:off x="6927988" y="2352676"/>
            <a:ext cx="592278" cy="20556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27432" rIns="0" bIns="0" anchor="t" upright="1">
            <a:noAutofit/>
          </a:bodyPr>
          <a:lstStyle/>
          <a:p>
            <a:pPr algn="l" rtl="0">
              <a:defRPr sz="1000"/>
            </a:pPr>
            <a:r>
              <a:rPr lang="de-LU" sz="1200" b="1" i="0" u="none" strike="noStrike" baseline="0">
                <a:solidFill>
                  <a:srgbClr val="000000"/>
                </a:solidFill>
                <a:latin typeface="Arial"/>
                <a:cs typeface="Arial"/>
              </a:rPr>
              <a:t>Daimler</a:t>
            </a:r>
          </a:p>
        </xdr:txBody>
      </xdr:sp>
      <xdr:sp macro="" textlink="">
        <xdr:nvSpPr>
          <xdr:cNvPr id="13" name="Text Box 12"/>
          <xdr:cNvSpPr txBox="1">
            <a:spLocks noChangeArrowheads="1"/>
          </xdr:cNvSpPr>
        </xdr:nvSpPr>
        <xdr:spPr bwMode="auto">
          <a:xfrm>
            <a:off x="11886371" y="2362201"/>
            <a:ext cx="428058" cy="17056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22860" rIns="0" bIns="0" anchor="t" upright="1">
            <a:noAutofit/>
          </a:bodyPr>
          <a:lstStyle/>
          <a:p>
            <a:pPr algn="l" rtl="0">
              <a:defRPr sz="1000"/>
            </a:pPr>
            <a:r>
              <a:rPr lang="de-LU" sz="1000" b="0" i="0" u="none" strike="noStrike" baseline="0">
                <a:solidFill>
                  <a:srgbClr val="000000"/>
                </a:solidFill>
                <a:latin typeface="Arial"/>
                <a:cs typeface="Arial"/>
              </a:rPr>
              <a:t>Modell:</a:t>
            </a:r>
          </a:p>
        </xdr:txBody>
      </xdr:sp>
      <xdr:sp macro="" textlink="" fLocksText="0">
        <xdr:nvSpPr>
          <xdr:cNvPr id="14" name="Text Box 13"/>
          <xdr:cNvSpPr txBox="1">
            <a:spLocks noChangeArrowheads="1"/>
          </xdr:cNvSpPr>
        </xdr:nvSpPr>
        <xdr:spPr bwMode="auto">
          <a:xfrm>
            <a:off x="12387469" y="2352676"/>
            <a:ext cx="506870" cy="2047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27432" rIns="0" bIns="0" anchor="t" upright="1">
            <a:noAutofit/>
          </a:bodyPr>
          <a:lstStyle/>
          <a:p>
            <a:pPr algn="l" rtl="0">
              <a:defRPr sz="1000"/>
            </a:pPr>
            <a:r>
              <a:rPr lang="de-LU" sz="1200" b="1" i="0" u="none" strike="noStrike" baseline="0">
                <a:solidFill>
                  <a:srgbClr val="000000"/>
                </a:solidFill>
                <a:latin typeface="Arial"/>
                <a:cs typeface="Arial"/>
              </a:rPr>
              <a:t>XxXxX</a:t>
            </a:r>
          </a:p>
        </xdr:txBody>
      </xdr:sp>
      <xdr:sp macro="" textlink="">
        <xdr:nvSpPr>
          <xdr:cNvPr id="15" name="Text Box 14"/>
          <xdr:cNvSpPr txBox="1">
            <a:spLocks noChangeArrowheads="1"/>
          </xdr:cNvSpPr>
        </xdr:nvSpPr>
        <xdr:spPr bwMode="auto">
          <a:xfrm>
            <a:off x="11848271" y="2125732"/>
            <a:ext cx="428058" cy="16890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22860" rIns="0" bIns="0" anchor="t" upright="1">
            <a:noAutofit/>
          </a:bodyPr>
          <a:lstStyle/>
          <a:p>
            <a:pPr algn="l" rtl="0">
              <a:defRPr sz="1000"/>
            </a:pPr>
            <a:r>
              <a:rPr lang="de-LU" sz="1000" b="0" i="0" u="none" strike="noStrike" baseline="0">
                <a:solidFill>
                  <a:srgbClr val="000000"/>
                </a:solidFill>
                <a:latin typeface="Arial"/>
                <a:cs typeface="Arial"/>
              </a:rPr>
              <a:t>Datum:</a:t>
            </a:r>
          </a:p>
        </xdr:txBody>
      </xdr:sp>
      <xdr:sp macro="" textlink="" fLocksText="0">
        <xdr:nvSpPr>
          <xdr:cNvPr id="16" name="Text Box 15"/>
          <xdr:cNvSpPr txBox="1">
            <a:spLocks noChangeArrowheads="1"/>
          </xdr:cNvSpPr>
        </xdr:nvSpPr>
        <xdr:spPr bwMode="auto">
          <a:xfrm>
            <a:off x="12349369" y="2097157"/>
            <a:ext cx="798039" cy="2047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27432" rIns="0" bIns="0" anchor="t" upright="1">
            <a:noAutofit/>
          </a:bodyPr>
          <a:lstStyle/>
          <a:p>
            <a:pPr algn="l" rtl="0">
              <a:defRPr sz="1000"/>
            </a:pPr>
            <a:r>
              <a:rPr lang="de-LU" sz="1200" b="1" i="0" u="none" strike="noStrike" baseline="0">
                <a:solidFill>
                  <a:srgbClr val="000000"/>
                </a:solidFill>
                <a:latin typeface="Arial"/>
                <a:cs typeface="Arial"/>
              </a:rPr>
              <a:t>xx.xx.xxxx</a:t>
            </a:r>
          </a:p>
        </xdr:txBody>
      </xdr:sp>
      <xdr:sp macro="" textlink="">
        <xdr:nvSpPr>
          <xdr:cNvPr id="17" name="Text Box 16"/>
          <xdr:cNvSpPr txBox="1">
            <a:spLocks noChangeArrowheads="1"/>
          </xdr:cNvSpPr>
        </xdr:nvSpPr>
        <xdr:spPr bwMode="auto">
          <a:xfrm>
            <a:off x="6099313" y="1474305"/>
            <a:ext cx="3728416" cy="556177"/>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0" anchor="t" upright="1"/>
          <a:lstStyle/>
          <a:p>
            <a:pPr algn="ctr" rtl="0">
              <a:defRPr sz="1000"/>
            </a:pPr>
            <a:r>
              <a:rPr lang="de-LU" sz="1600" b="1" i="0" u="none" strike="noStrike" baseline="0">
                <a:solidFill>
                  <a:srgbClr val="000000"/>
                </a:solidFill>
                <a:latin typeface="Arial"/>
                <a:cs typeface="Arial"/>
              </a:rPr>
              <a:t>F0PE006D</a:t>
            </a:r>
          </a:p>
          <a:p>
            <a:pPr algn="ctr" rtl="0">
              <a:defRPr sz="1000"/>
            </a:pPr>
            <a:r>
              <a:rPr lang="de-LU" sz="1600" b="1" i="0" u="none" strike="noStrike" baseline="0">
                <a:solidFill>
                  <a:srgbClr val="000000"/>
                </a:solidFill>
                <a:latin typeface="Arial"/>
                <a:cs typeface="Arial"/>
              </a:rPr>
              <a:t>Stückliste Produktentwicklung</a:t>
            </a:r>
          </a:p>
        </xdr:txBody>
      </xdr:sp>
      <xdr:sp macro="" textlink="">
        <xdr:nvSpPr>
          <xdr:cNvPr id="18" name="Text Box 17"/>
          <xdr:cNvSpPr txBox="1">
            <a:spLocks noChangeArrowheads="1"/>
          </xdr:cNvSpPr>
        </xdr:nvSpPr>
        <xdr:spPr bwMode="auto">
          <a:xfrm>
            <a:off x="12225353" y="1649482"/>
            <a:ext cx="1159948" cy="234167"/>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27432" rIns="27432" bIns="0" anchor="t" upright="1">
            <a:noAutofit/>
          </a:bodyPr>
          <a:lstStyle/>
          <a:p>
            <a:pPr algn="ctr" rtl="0">
              <a:defRPr sz="1000"/>
            </a:pPr>
            <a:r>
              <a:rPr lang="de-LU" sz="1400" b="0" i="0" u="none" strike="noStrike" baseline="0">
                <a:solidFill>
                  <a:srgbClr val="000000"/>
                </a:solidFill>
                <a:latin typeface="Arial"/>
                <a:cs typeface="Arial"/>
              </a:rPr>
              <a:t>QM-Formblatt</a:t>
            </a:r>
          </a:p>
        </xdr:txBody>
      </xdr:sp>
      <xdr:pic>
        <xdr:nvPicPr>
          <xdr:cNvPr id="19" name="Picture 18" descr="L+W ORIGINAL Logo HKS3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280" y="1588605"/>
            <a:ext cx="2082662" cy="3752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0" name="Line 19"/>
          <xdr:cNvSpPr>
            <a:spLocks noChangeShapeType="1"/>
          </xdr:cNvSpPr>
        </xdr:nvSpPr>
        <xdr:spPr bwMode="auto">
          <a:xfrm flipV="1">
            <a:off x="99805" y="2059057"/>
            <a:ext cx="13504379"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21" name="Line 20"/>
          <xdr:cNvSpPr>
            <a:spLocks noChangeShapeType="1"/>
          </xdr:cNvSpPr>
        </xdr:nvSpPr>
        <xdr:spPr bwMode="auto">
          <a:xfrm>
            <a:off x="71230" y="2447926"/>
            <a:ext cx="7516053" cy="0"/>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22" name="Text Box 21"/>
          <xdr:cNvSpPr txBox="1">
            <a:spLocks noChangeArrowheads="1"/>
          </xdr:cNvSpPr>
        </xdr:nvSpPr>
        <xdr:spPr bwMode="auto">
          <a:xfrm>
            <a:off x="177662" y="2610679"/>
            <a:ext cx="527687" cy="17056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22860" rIns="0" bIns="0" anchor="t" upright="1">
            <a:noAutofit/>
          </a:bodyPr>
          <a:lstStyle/>
          <a:p>
            <a:pPr algn="l" rtl="0">
              <a:defRPr sz="1000"/>
            </a:pPr>
            <a:r>
              <a:rPr lang="de-LU" sz="1000" b="0" i="0" u="none" strike="noStrike" baseline="0">
                <a:solidFill>
                  <a:srgbClr val="000000"/>
                </a:solidFill>
                <a:latin typeface="Arial"/>
                <a:cs typeface="Arial"/>
              </a:rPr>
              <a:t>Ersteller:</a:t>
            </a:r>
          </a:p>
        </xdr:txBody>
      </xdr:sp>
      <xdr:sp macro="" textlink="" fLocksText="0">
        <xdr:nvSpPr>
          <xdr:cNvPr id="23" name="Text Box 22"/>
          <xdr:cNvSpPr txBox="1">
            <a:spLocks noChangeArrowheads="1"/>
          </xdr:cNvSpPr>
        </xdr:nvSpPr>
        <xdr:spPr bwMode="auto">
          <a:xfrm>
            <a:off x="828260" y="2601154"/>
            <a:ext cx="439597" cy="20556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27432" rIns="0" bIns="0" anchor="t" upright="1">
            <a:noAutofit/>
          </a:bodyPr>
          <a:lstStyle/>
          <a:p>
            <a:pPr algn="l" rtl="0">
              <a:defRPr sz="1000"/>
            </a:pPr>
            <a:r>
              <a:rPr lang="de-LU" sz="1200" b="1" i="0" u="none" strike="noStrike" baseline="0">
                <a:solidFill>
                  <a:srgbClr val="000000"/>
                </a:solidFill>
                <a:latin typeface="Arial"/>
                <a:cs typeface="Arial"/>
              </a:rPr>
              <a:t>Kurth</a:t>
            </a:r>
          </a:p>
        </xdr:txBody>
      </xdr:sp>
      <xdr:sp macro="" textlink="">
        <xdr:nvSpPr>
          <xdr:cNvPr id="24" name="Text Box 23"/>
          <xdr:cNvSpPr txBox="1">
            <a:spLocks noChangeArrowheads="1"/>
          </xdr:cNvSpPr>
        </xdr:nvSpPr>
        <xdr:spPr bwMode="auto">
          <a:xfrm>
            <a:off x="5382867" y="2610679"/>
            <a:ext cx="524102" cy="17056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22860" rIns="0" bIns="0" anchor="t" upright="1">
            <a:noAutofit/>
          </a:bodyPr>
          <a:lstStyle/>
          <a:p>
            <a:pPr algn="l" rtl="0">
              <a:defRPr sz="1000"/>
            </a:pPr>
            <a:r>
              <a:rPr lang="de-LU" sz="1000" b="0" i="0" u="none" strike="noStrike" baseline="0">
                <a:solidFill>
                  <a:srgbClr val="000000"/>
                </a:solidFill>
                <a:latin typeface="Arial"/>
                <a:cs typeface="Arial"/>
              </a:rPr>
              <a:t>Verteiler:</a:t>
            </a:r>
          </a:p>
        </xdr:txBody>
      </xdr:sp>
      <xdr:sp macro="" textlink="" fLocksText="0">
        <xdr:nvSpPr>
          <xdr:cNvPr id="25" name="Text Box 24"/>
          <xdr:cNvSpPr txBox="1">
            <a:spLocks noChangeArrowheads="1"/>
          </xdr:cNvSpPr>
        </xdr:nvSpPr>
        <xdr:spPr bwMode="auto">
          <a:xfrm>
            <a:off x="6927988" y="2601154"/>
            <a:ext cx="909124" cy="20556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27432" rIns="0" bIns="0" anchor="t" upright="1">
            <a:noAutofit/>
          </a:bodyPr>
          <a:lstStyle/>
          <a:p>
            <a:pPr algn="l" rtl="0">
              <a:defRPr sz="1000"/>
            </a:pPr>
            <a:r>
              <a:rPr lang="de-LU" sz="1200" b="1" i="0" u="none" strike="noStrike" baseline="0">
                <a:solidFill>
                  <a:srgbClr val="000000"/>
                </a:solidFill>
                <a:latin typeface="Arial"/>
                <a:cs typeface="Arial"/>
              </a:rPr>
              <a:t>Projektteam</a:t>
            </a:r>
          </a:p>
        </xdr:txBody>
      </xdr:sp>
    </xdr:grpSp>
    <xdr:clientData/>
  </xdr:twoCellAnchor>
  <xdr:twoCellAnchor>
    <xdr:from>
      <xdr:col>0</xdr:col>
      <xdr:colOff>101876</xdr:colOff>
      <xdr:row>0</xdr:row>
      <xdr:rowOff>67918</xdr:rowOff>
    </xdr:from>
    <xdr:to>
      <xdr:col>10</xdr:col>
      <xdr:colOff>21166</xdr:colOff>
      <xdr:row>0</xdr:row>
      <xdr:rowOff>443120</xdr:rowOff>
    </xdr:to>
    <xdr:pic>
      <xdr:nvPicPr>
        <xdr:cNvPr id="27" name="Picture 18" descr="L+W ORIGINAL Logo HKS3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1876" y="67918"/>
          <a:ext cx="2353457" cy="3752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27</xdr:col>
          <xdr:colOff>771525</xdr:colOff>
          <xdr:row>0</xdr:row>
          <xdr:rowOff>50800</xdr:rowOff>
        </xdr:from>
        <xdr:to>
          <xdr:col>30</xdr:col>
          <xdr:colOff>168275</xdr:colOff>
          <xdr:row>0</xdr:row>
          <xdr:rowOff>482600</xdr:rowOff>
        </xdr:to>
        <xdr:sp macro="" textlink="">
          <xdr:nvSpPr>
            <xdr:cNvPr id="77827" name="cmd_AeM_erstellen" hidden="1">
              <a:extLst>
                <a:ext uri="{63B3BB69-23CF-44E3-9099-C40C66FF867C}">
                  <a14:compatExt spid="_x0000_s778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2889250</xdr:colOff>
          <xdr:row>0</xdr:row>
          <xdr:rowOff>50800</xdr:rowOff>
        </xdr:from>
        <xdr:to>
          <xdr:col>16</xdr:col>
          <xdr:colOff>904875</xdr:colOff>
          <xdr:row>0</xdr:row>
          <xdr:rowOff>482600</xdr:rowOff>
        </xdr:to>
        <xdr:sp macro="" textlink="">
          <xdr:nvSpPr>
            <xdr:cNvPr id="77836" name="cmd_Lebenslauf_generieren" hidden="1">
              <a:extLst>
                <a:ext uri="{63B3BB69-23CF-44E3-9099-C40C66FF867C}">
                  <a14:compatExt spid="_x0000_s778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647097</xdr:colOff>
      <xdr:row>21</xdr:row>
      <xdr:rowOff>95250</xdr:rowOff>
    </xdr:from>
    <xdr:to>
      <xdr:col>8</xdr:col>
      <xdr:colOff>1188054</xdr:colOff>
      <xdr:row>38</xdr:row>
      <xdr:rowOff>95250</xdr:rowOff>
    </xdr:to>
    <xdr:pic>
      <xdr:nvPicPr>
        <xdr:cNvPr id="2" name="Grafik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2472" y="3686175"/>
          <a:ext cx="4160457" cy="3238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647097</xdr:colOff>
      <xdr:row>21</xdr:row>
      <xdr:rowOff>95250</xdr:rowOff>
    </xdr:from>
    <xdr:to>
      <xdr:col>8</xdr:col>
      <xdr:colOff>1188054</xdr:colOff>
      <xdr:row>38</xdr:row>
      <xdr:rowOff>95250</xdr:rowOff>
    </xdr:to>
    <xdr:pic>
      <xdr:nvPicPr>
        <xdr:cNvPr id="2" name="Grafik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2472" y="3686175"/>
          <a:ext cx="4160457" cy="3238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647097</xdr:colOff>
      <xdr:row>21</xdr:row>
      <xdr:rowOff>95250</xdr:rowOff>
    </xdr:from>
    <xdr:to>
      <xdr:col>8</xdr:col>
      <xdr:colOff>1188054</xdr:colOff>
      <xdr:row>38</xdr:row>
      <xdr:rowOff>95250</xdr:rowOff>
    </xdr:to>
    <xdr:pic>
      <xdr:nvPicPr>
        <xdr:cNvPr id="2" name="Grafik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2472" y="3686175"/>
          <a:ext cx="4160457" cy="3238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647097</xdr:colOff>
      <xdr:row>21</xdr:row>
      <xdr:rowOff>95250</xdr:rowOff>
    </xdr:from>
    <xdr:to>
      <xdr:col>8</xdr:col>
      <xdr:colOff>1188054</xdr:colOff>
      <xdr:row>38</xdr:row>
      <xdr:rowOff>95250</xdr:rowOff>
    </xdr:to>
    <xdr:pic>
      <xdr:nvPicPr>
        <xdr:cNvPr id="2" name="Grafik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2472" y="3686175"/>
          <a:ext cx="4160457" cy="32385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647097</xdr:colOff>
      <xdr:row>21</xdr:row>
      <xdr:rowOff>95250</xdr:rowOff>
    </xdr:from>
    <xdr:to>
      <xdr:col>8</xdr:col>
      <xdr:colOff>1188054</xdr:colOff>
      <xdr:row>38</xdr:row>
      <xdr:rowOff>95250</xdr:rowOff>
    </xdr:to>
    <xdr:pic>
      <xdr:nvPicPr>
        <xdr:cNvPr id="2" name="Grafik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2472" y="3686175"/>
          <a:ext cx="4160457" cy="32385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214651</xdr:colOff>
      <xdr:row>21</xdr:row>
      <xdr:rowOff>95250</xdr:rowOff>
    </xdr:from>
    <xdr:to>
      <xdr:col>8</xdr:col>
      <xdr:colOff>772773</xdr:colOff>
      <xdr:row>38</xdr:row>
      <xdr:rowOff>95250</xdr:rowOff>
    </xdr:to>
    <xdr:pic>
      <xdr:nvPicPr>
        <xdr:cNvPr id="3" name="Grafik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57751" y="3686175"/>
          <a:ext cx="3329897" cy="32385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266700</xdr:colOff>
          <xdr:row>6</xdr:row>
          <xdr:rowOff>152400</xdr:rowOff>
        </xdr:from>
        <xdr:to>
          <xdr:col>12</xdr:col>
          <xdr:colOff>533400</xdr:colOff>
          <xdr:row>9</xdr:row>
          <xdr:rowOff>57150</xdr:rowOff>
        </xdr:to>
        <xdr:sp macro="" textlink="">
          <xdr:nvSpPr>
            <xdr:cNvPr id="78849" name="cmdDaten_einlesen"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374837</xdr:colOff>
      <xdr:row>0</xdr:row>
      <xdr:rowOff>395007</xdr:rowOff>
    </xdr:to>
    <xdr:pic>
      <xdr:nvPicPr>
        <xdr:cNvPr id="2" name="L+W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898837" cy="3950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374837</xdr:colOff>
      <xdr:row>0</xdr:row>
      <xdr:rowOff>395007</xdr:rowOff>
    </xdr:to>
    <xdr:pic>
      <xdr:nvPicPr>
        <xdr:cNvPr id="3" name="L+W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898837" cy="3950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name="DCWeldMasterReport" connectionId="1" autoFormatId="16" applyNumberFormats="0" applyBorderFormats="0" applyFontFormats="1" applyPatternFormats="1" applyAlignmentFormats="0" applyWidthHeightFormats="0"/>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090000" mc:Ignorable="a14" a14:legacySpreadsheetColorIndex="9"/>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090000" mc:Ignorable="a14" a14:legacySpreadsheetColorIndex="9"/>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queryTable" Target="../queryTables/queryTable1.xml"/><Relationship Id="rId5" Type="http://schemas.openxmlformats.org/officeDocument/2006/relationships/image" Target="../media/image14.emf"/><Relationship Id="rId4" Type="http://schemas.openxmlformats.org/officeDocument/2006/relationships/control" Target="../activeX/activeX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dimension ref="A1:V49"/>
  <sheetViews>
    <sheetView workbookViewId="0">
      <selection activeCell="L8" sqref="L8"/>
    </sheetView>
  </sheetViews>
  <sheetFormatPr baseColWidth="10" defaultRowHeight="12.75" x14ac:dyDescent="0.2"/>
  <cols>
    <col min="1" max="9" width="11.42578125" style="61"/>
    <col min="10" max="22" width="12.28515625" style="61" customWidth="1"/>
    <col min="23" max="16384" width="11.42578125" style="61"/>
  </cols>
  <sheetData>
    <row r="1" spans="1:22" ht="13.5" thickTop="1" x14ac:dyDescent="0.2">
      <c r="J1" s="428" t="str">
        <f>IF(Sprachen!$F$1=1,Sprachen!$B402,IF(Sprachen!$F$1=2,Sprachen!$C402,IF(Sprachen!$F$1=3,Sprachen!$D402,Sprachen!$B402)))</f>
        <v>Wichtig für die Änderungsmitteilung und für den Lebenslauf</v>
      </c>
      <c r="K1" s="429"/>
      <c r="L1" s="429"/>
      <c r="M1" s="429"/>
      <c r="N1" s="429"/>
      <c r="O1" s="429"/>
      <c r="P1" s="429"/>
      <c r="Q1" s="429"/>
      <c r="R1" s="429"/>
      <c r="S1" s="429"/>
      <c r="T1" s="429"/>
      <c r="U1" s="429"/>
      <c r="V1" s="430"/>
    </row>
    <row r="2" spans="1:22" ht="13.5" thickBot="1" x14ac:dyDescent="0.25">
      <c r="J2" s="431"/>
      <c r="K2" s="432"/>
      <c r="L2" s="432"/>
      <c r="M2" s="432"/>
      <c r="N2" s="432"/>
      <c r="O2" s="432"/>
      <c r="P2" s="432"/>
      <c r="Q2" s="432"/>
      <c r="R2" s="432"/>
      <c r="S2" s="432"/>
      <c r="T2" s="432"/>
      <c r="U2" s="432"/>
      <c r="V2" s="433"/>
    </row>
    <row r="3" spans="1:22" x14ac:dyDescent="0.2">
      <c r="J3" s="434" t="str">
        <f>IF(Sprachen!$F$1=1,Sprachen!$B403,IF(Sprachen!$F$1=2,Sprachen!$C403,IF(Sprachen!$F$1=3,Sprachen!$D403,Sprachen!$B403)))</f>
        <v>Pfad Bilder:</v>
      </c>
      <c r="K3" s="435"/>
      <c r="L3" s="440" t="s">
        <v>713</v>
      </c>
      <c r="M3" s="441"/>
      <c r="N3" s="441"/>
      <c r="O3" s="441"/>
      <c r="P3" s="441"/>
      <c r="Q3" s="441"/>
      <c r="R3" s="441"/>
      <c r="S3" s="441"/>
      <c r="T3" s="441"/>
      <c r="U3" s="441"/>
      <c r="V3" s="442"/>
    </row>
    <row r="4" spans="1:22" x14ac:dyDescent="0.2">
      <c r="J4" s="436" t="str">
        <f>IF(Sprachen!$F$1=1,Sprachen!$B404,IF(Sprachen!$F$1=2,Sprachen!$C404,IF(Sprachen!$F$1=3,Sprachen!$D404,Sprachen!$B404)))</f>
        <v>Pfad gültige Daten:</v>
      </c>
      <c r="K4" s="437"/>
      <c r="L4" s="443" t="s">
        <v>713</v>
      </c>
      <c r="M4" s="444"/>
      <c r="N4" s="444"/>
      <c r="O4" s="444"/>
      <c r="P4" s="444"/>
      <c r="Q4" s="444"/>
      <c r="R4" s="444"/>
      <c r="S4" s="444"/>
      <c r="T4" s="444"/>
      <c r="U4" s="444"/>
      <c r="V4" s="445"/>
    </row>
    <row r="5" spans="1:22" ht="13.5" thickBot="1" x14ac:dyDescent="0.25">
      <c r="J5" s="438" t="str">
        <f>IF(Sprachen!$F$1=1,Sprachen!$B405,IF(Sprachen!$F$1=2,Sprachen!$C405,IF(Sprachen!$F$1=3,Sprachen!$D405,Sprachen!$B405)))</f>
        <v>Pfad gültige Zeichnung:</v>
      </c>
      <c r="K5" s="439"/>
      <c r="L5" s="446" t="s">
        <v>713</v>
      </c>
      <c r="M5" s="447"/>
      <c r="N5" s="447"/>
      <c r="O5" s="447"/>
      <c r="P5" s="447"/>
      <c r="Q5" s="447"/>
      <c r="R5" s="447"/>
      <c r="S5" s="447"/>
      <c r="T5" s="447"/>
      <c r="U5" s="447"/>
      <c r="V5" s="448"/>
    </row>
    <row r="6" spans="1:22" ht="13.5" thickTop="1" x14ac:dyDescent="0.2"/>
    <row r="9" spans="1:22" ht="20.25" x14ac:dyDescent="0.3">
      <c r="A9" s="418" t="str">
        <f>IF(Sprachen!$F$1=1,Sprachen!$B408,IF(Sprachen!$F$1=2,Sprachen!$C408,IF(Sprachen!$F$1=3,Sprachen!$D408,Sprachen!$B408)))</f>
        <v>Erforderliche Einstellungen bei Office 2013!</v>
      </c>
      <c r="B9" s="418"/>
      <c r="C9" s="418"/>
      <c r="D9" s="418"/>
      <c r="E9" s="418"/>
      <c r="F9" s="418"/>
      <c r="G9" s="418"/>
      <c r="H9" s="418"/>
      <c r="I9" s="418"/>
    </row>
    <row r="10" spans="1:22" ht="13.5" thickBot="1" x14ac:dyDescent="0.25"/>
    <row r="11" spans="1:22" ht="13.5" thickTop="1" x14ac:dyDescent="0.2">
      <c r="J11" s="428" t="str">
        <f>IF(Sprachen!$F$1=1,Sprachen!$B406,IF(Sprachen!$F$1=2,Sprachen!$C406,IF(Sprachen!$F$1=3,Sprachen!$D406,Sprachen!$B406)))</f>
        <v>Hinweise</v>
      </c>
      <c r="K11" s="429"/>
      <c r="L11" s="429"/>
      <c r="M11" s="429"/>
      <c r="N11" s="429"/>
      <c r="O11" s="429"/>
      <c r="P11" s="429"/>
      <c r="Q11" s="429"/>
      <c r="R11" s="429"/>
      <c r="S11" s="429"/>
      <c r="T11" s="429"/>
      <c r="U11" s="429"/>
      <c r="V11" s="430"/>
    </row>
    <row r="12" spans="1:22" ht="13.5" thickBot="1" x14ac:dyDescent="0.25">
      <c r="J12" s="431"/>
      <c r="K12" s="432"/>
      <c r="L12" s="432"/>
      <c r="M12" s="432"/>
      <c r="N12" s="432"/>
      <c r="O12" s="432"/>
      <c r="P12" s="432"/>
      <c r="Q12" s="432"/>
      <c r="R12" s="432"/>
      <c r="S12" s="432"/>
      <c r="T12" s="432"/>
      <c r="U12" s="432"/>
      <c r="V12" s="433"/>
    </row>
    <row r="13" spans="1:22" ht="12.75" customHeight="1" x14ac:dyDescent="0.2">
      <c r="J13" s="419" t="str">
        <f>IF(Sprachen!$F$1=1,Sprachen!$B407,IF(Sprachen!$F$1=2,Sprachen!$C407,IF(Sprachen!$F$1=3,Sprachen!$D407,Sprachen!$B407)))</f>
        <v xml:space="preserve"> 1. Die Namen der Tabellenblätter mit den Kürzeln ("Tb ", "AeM ", "Teammitglieder", "Liste", "Buttons" und "Einstellungen") nicht umbenennen. Die Reihenfolge sollte ebenfalls 
     nicht geändert werden.
 2. Der Änderungsindex 3D ist ein vom Ersteller vorgegebener Index, der für die Historie des Lebenslauf benötigt wird, unabhängig vom OEM-Index. Sobald ein Stand für ein Bauteil eingefroren
     werden soll, ist der 3D-Index um eine Ziffer zu erhöhen.
 3. Die EDV-Nummer wird benötigt, weil daraus der Name der jeweiligen Lebensläufe generiert wird. 
 4. Sollte keine EDV-Nummer bekannt sein, so ist hier eine "Dummy"-Nummer einzusetzen, die eindeutig ist. D.h. die Nummer darf nur einmal in der Stückliste vorkommen. Bspw. 2-xxx1.
     Mit EDV Nummer: 2_7841
     Ohne EDV Nummer: E_1101
 5. Der Pfad Bilder kann optional benutzt werden. Wenn Bilder von einem bestimmten Ort vom Netz geladen werden sollen, dann bitte diesen Pfad eintragen. Ansonsten wird  ein
     Standardpfad gewählt.
 6. Der Pfad gültige Daten ist ebenfalls optional, spart je nachdem aber Schreibarbeit, da die Felder in der Änderungsmitteilung automatisch gefüllt werden. 
 7. Der Pfad gültige Zeichnung ist ebenfalls optional, spart je nachdem aber Schreibarbeit, da die Felder in der Änderungsmitteilung automatisch gefüllt werden. 
 8. Unter "Änderungsnummer Kunde: Bemerkung" sollte, wenn bekannt, zuerst die Nummer eingetragen werden, die die Änderungmitteilung des Kunden darstellt. Siehe 
     Kommentar im Feld  "Änderungsnummer Kunde: Bemerkung" 
 9. Im Feld hinter "Beschreibung in Änderungsmitteilung erfassen?" auf dem jeweiligen Lebenslauf ein "x" eintragen, wenn dieses Feld in der Änderungsmitteilung erfasst werden 
     soll. Wenn Bereiche vom Lebenslauf noch nicht in einer Änderungsmitteilung erfasst wurden, so ist die Registerfarbe "Gelb". Wenn Bereiche durch ein "X" gekennzeichnet 
     wurden und sind noch nicht erfasst, so ist die Registerfarbe "Rot". Sollten alle Bereiche eines Lebenslaufs durch eine Änderungsmitteilung erfasst worden sein, so wird im Feld 
     "Datum der Erfassung der Änderungsmitteilung:" automatisch das jeweilige Datum der Erfassung in der Änderungsmitteilung eingetragen und die Registerfarbe wird "Grün".
10. Bei dem Einfügen eines neuen Teils in der Stückliste ist zu beachten, dass die ausgeblendeten Spalten 27 und 28 auch entsprechend mit kopiert werden. Das Teil kann auch 
     zwischen zwei andere Teile eingefügt werden.
11. Die zukünftige Teilenummer setzt sich wie folgt zusammen: 
      Projektnummer_L+W-Teilenummer_Änderungsindex 3D[LuW]Zeichnungsänderungsindex[LuW]_Benennung_Kunden-Teilenummer_Änderungsindex[Kunde]_Namenskürzel_Datum
      0870238_2_7841_15D_Schwellersterstaerkung_4G8_809_377_A_TM005_2_7841_15D_TKU_140628
     Ohne Kundennummer verkürzt sich die Bezeichnung:
     Projektnummer_L+W-Teilenummer_Änderungsindex 3D[LuW]Zeichnungsänderungsindex[LuW]_Benennung_Kunden-Teilenummer_Änderungsindex[Kunde]_Namenskürzel_Datum
     0870238_2_7841_00A_Schwellerverstaerkung_2_7841_00A_TKU_140628
12. Die Teammitglieder sind in der Tabelle "Teammitglieder" festzulegen, wobei der Gelb unterlegte Teil der Tabelle frei benannt werden kann. Diese Benennungen werden in die 
     Änderungsmitteilungen übernommen.
13. Wenn ein Lebenslauf gelöscht werden muss, dann bitte über den Button "Lebenslauf bearbeiten" und "Tabelle löschen" gehen.
14. In Spalte A-D können bis zu 4 Komplett-ZSB eingetragen werden. In den Spalten E-J können UZB und die Summe der ET eingetragen werden.
15. Die Spalte L (Anzahl / Number) wird momentan nicht mehr richtig genutzt.
</v>
      </c>
      <c r="K13" s="420"/>
      <c r="L13" s="420"/>
      <c r="M13" s="420"/>
      <c r="N13" s="420"/>
      <c r="O13" s="420"/>
      <c r="P13" s="420"/>
      <c r="Q13" s="420"/>
      <c r="R13" s="420"/>
      <c r="S13" s="420"/>
      <c r="T13" s="420"/>
      <c r="U13" s="420"/>
      <c r="V13" s="421"/>
    </row>
    <row r="14" spans="1:22" x14ac:dyDescent="0.2">
      <c r="J14" s="422"/>
      <c r="K14" s="423"/>
      <c r="L14" s="423"/>
      <c r="M14" s="423"/>
      <c r="N14" s="423"/>
      <c r="O14" s="423"/>
      <c r="P14" s="423"/>
      <c r="Q14" s="423"/>
      <c r="R14" s="423"/>
      <c r="S14" s="423"/>
      <c r="T14" s="423"/>
      <c r="U14" s="423"/>
      <c r="V14" s="424"/>
    </row>
    <row r="15" spans="1:22" x14ac:dyDescent="0.2">
      <c r="J15" s="422"/>
      <c r="K15" s="423"/>
      <c r="L15" s="423"/>
      <c r="M15" s="423"/>
      <c r="N15" s="423"/>
      <c r="O15" s="423"/>
      <c r="P15" s="423"/>
      <c r="Q15" s="423"/>
      <c r="R15" s="423"/>
      <c r="S15" s="423"/>
      <c r="T15" s="423"/>
      <c r="U15" s="423"/>
      <c r="V15" s="424"/>
    </row>
    <row r="16" spans="1:22" x14ac:dyDescent="0.2">
      <c r="J16" s="422"/>
      <c r="K16" s="423"/>
      <c r="L16" s="423"/>
      <c r="M16" s="423"/>
      <c r="N16" s="423"/>
      <c r="O16" s="423"/>
      <c r="P16" s="423"/>
      <c r="Q16" s="423"/>
      <c r="R16" s="423"/>
      <c r="S16" s="423"/>
      <c r="T16" s="423"/>
      <c r="U16" s="423"/>
      <c r="V16" s="424"/>
    </row>
    <row r="17" spans="10:22" x14ac:dyDescent="0.2">
      <c r="J17" s="422"/>
      <c r="K17" s="423"/>
      <c r="L17" s="423"/>
      <c r="M17" s="423"/>
      <c r="N17" s="423"/>
      <c r="O17" s="423"/>
      <c r="P17" s="423"/>
      <c r="Q17" s="423"/>
      <c r="R17" s="423"/>
      <c r="S17" s="423"/>
      <c r="T17" s="423"/>
      <c r="U17" s="423"/>
      <c r="V17" s="424"/>
    </row>
    <row r="18" spans="10:22" x14ac:dyDescent="0.2">
      <c r="J18" s="422"/>
      <c r="K18" s="423"/>
      <c r="L18" s="423"/>
      <c r="M18" s="423"/>
      <c r="N18" s="423"/>
      <c r="O18" s="423"/>
      <c r="P18" s="423"/>
      <c r="Q18" s="423"/>
      <c r="R18" s="423"/>
      <c r="S18" s="423"/>
      <c r="T18" s="423"/>
      <c r="U18" s="423"/>
      <c r="V18" s="424"/>
    </row>
    <row r="19" spans="10:22" x14ac:dyDescent="0.2">
      <c r="J19" s="422"/>
      <c r="K19" s="423"/>
      <c r="L19" s="423"/>
      <c r="M19" s="423"/>
      <c r="N19" s="423"/>
      <c r="O19" s="423"/>
      <c r="P19" s="423"/>
      <c r="Q19" s="423"/>
      <c r="R19" s="423"/>
      <c r="S19" s="423"/>
      <c r="T19" s="423"/>
      <c r="U19" s="423"/>
      <c r="V19" s="424"/>
    </row>
    <row r="20" spans="10:22" x14ac:dyDescent="0.2">
      <c r="J20" s="422"/>
      <c r="K20" s="423"/>
      <c r="L20" s="423"/>
      <c r="M20" s="423"/>
      <c r="N20" s="423"/>
      <c r="O20" s="423"/>
      <c r="P20" s="423"/>
      <c r="Q20" s="423"/>
      <c r="R20" s="423"/>
      <c r="S20" s="423"/>
      <c r="T20" s="423"/>
      <c r="U20" s="423"/>
      <c r="V20" s="424"/>
    </row>
    <row r="21" spans="10:22" x14ac:dyDescent="0.2">
      <c r="J21" s="422"/>
      <c r="K21" s="423"/>
      <c r="L21" s="423"/>
      <c r="M21" s="423"/>
      <c r="N21" s="423"/>
      <c r="O21" s="423"/>
      <c r="P21" s="423"/>
      <c r="Q21" s="423"/>
      <c r="R21" s="423"/>
      <c r="S21" s="423"/>
      <c r="T21" s="423"/>
      <c r="U21" s="423"/>
      <c r="V21" s="424"/>
    </row>
    <row r="22" spans="10:22" x14ac:dyDescent="0.2">
      <c r="J22" s="422"/>
      <c r="K22" s="423"/>
      <c r="L22" s="423"/>
      <c r="M22" s="423"/>
      <c r="N22" s="423"/>
      <c r="O22" s="423"/>
      <c r="P22" s="423"/>
      <c r="Q22" s="423"/>
      <c r="R22" s="423"/>
      <c r="S22" s="423"/>
      <c r="T22" s="423"/>
      <c r="U22" s="423"/>
      <c r="V22" s="424"/>
    </row>
    <row r="23" spans="10:22" x14ac:dyDescent="0.2">
      <c r="J23" s="422"/>
      <c r="K23" s="423"/>
      <c r="L23" s="423"/>
      <c r="M23" s="423"/>
      <c r="N23" s="423"/>
      <c r="O23" s="423"/>
      <c r="P23" s="423"/>
      <c r="Q23" s="423"/>
      <c r="R23" s="423"/>
      <c r="S23" s="423"/>
      <c r="T23" s="423"/>
      <c r="U23" s="423"/>
      <c r="V23" s="424"/>
    </row>
    <row r="24" spans="10:22" x14ac:dyDescent="0.2">
      <c r="J24" s="422"/>
      <c r="K24" s="423"/>
      <c r="L24" s="423"/>
      <c r="M24" s="423"/>
      <c r="N24" s="423"/>
      <c r="O24" s="423"/>
      <c r="P24" s="423"/>
      <c r="Q24" s="423"/>
      <c r="R24" s="423"/>
      <c r="S24" s="423"/>
      <c r="T24" s="423"/>
      <c r="U24" s="423"/>
      <c r="V24" s="424"/>
    </row>
    <row r="25" spans="10:22" x14ac:dyDescent="0.2">
      <c r="J25" s="422"/>
      <c r="K25" s="423"/>
      <c r="L25" s="423"/>
      <c r="M25" s="423"/>
      <c r="N25" s="423"/>
      <c r="O25" s="423"/>
      <c r="P25" s="423"/>
      <c r="Q25" s="423"/>
      <c r="R25" s="423"/>
      <c r="S25" s="423"/>
      <c r="T25" s="423"/>
      <c r="U25" s="423"/>
      <c r="V25" s="424"/>
    </row>
    <row r="26" spans="10:22" x14ac:dyDescent="0.2">
      <c r="J26" s="422"/>
      <c r="K26" s="423"/>
      <c r="L26" s="423"/>
      <c r="M26" s="423"/>
      <c r="N26" s="423"/>
      <c r="O26" s="423"/>
      <c r="P26" s="423"/>
      <c r="Q26" s="423"/>
      <c r="R26" s="423"/>
      <c r="S26" s="423"/>
      <c r="T26" s="423"/>
      <c r="U26" s="423"/>
      <c r="V26" s="424"/>
    </row>
    <row r="27" spans="10:22" x14ac:dyDescent="0.2">
      <c r="J27" s="422"/>
      <c r="K27" s="423"/>
      <c r="L27" s="423"/>
      <c r="M27" s="423"/>
      <c r="N27" s="423"/>
      <c r="O27" s="423"/>
      <c r="P27" s="423"/>
      <c r="Q27" s="423"/>
      <c r="R27" s="423"/>
      <c r="S27" s="423"/>
      <c r="T27" s="423"/>
      <c r="U27" s="423"/>
      <c r="V27" s="424"/>
    </row>
    <row r="28" spans="10:22" x14ac:dyDescent="0.2">
      <c r="J28" s="422"/>
      <c r="K28" s="423"/>
      <c r="L28" s="423"/>
      <c r="M28" s="423"/>
      <c r="N28" s="423"/>
      <c r="O28" s="423"/>
      <c r="P28" s="423"/>
      <c r="Q28" s="423"/>
      <c r="R28" s="423"/>
      <c r="S28" s="423"/>
      <c r="T28" s="423"/>
      <c r="U28" s="423"/>
      <c r="V28" s="424"/>
    </row>
    <row r="29" spans="10:22" x14ac:dyDescent="0.2">
      <c r="J29" s="422"/>
      <c r="K29" s="423"/>
      <c r="L29" s="423"/>
      <c r="M29" s="423"/>
      <c r="N29" s="423"/>
      <c r="O29" s="423"/>
      <c r="P29" s="423"/>
      <c r="Q29" s="423"/>
      <c r="R29" s="423"/>
      <c r="S29" s="423"/>
      <c r="T29" s="423"/>
      <c r="U29" s="423"/>
      <c r="V29" s="424"/>
    </row>
    <row r="30" spans="10:22" x14ac:dyDescent="0.2">
      <c r="J30" s="422"/>
      <c r="K30" s="423"/>
      <c r="L30" s="423"/>
      <c r="M30" s="423"/>
      <c r="N30" s="423"/>
      <c r="O30" s="423"/>
      <c r="P30" s="423"/>
      <c r="Q30" s="423"/>
      <c r="R30" s="423"/>
      <c r="S30" s="423"/>
      <c r="T30" s="423"/>
      <c r="U30" s="423"/>
      <c r="V30" s="424"/>
    </row>
    <row r="31" spans="10:22" x14ac:dyDescent="0.2">
      <c r="J31" s="422"/>
      <c r="K31" s="423"/>
      <c r="L31" s="423"/>
      <c r="M31" s="423"/>
      <c r="N31" s="423"/>
      <c r="O31" s="423"/>
      <c r="P31" s="423"/>
      <c r="Q31" s="423"/>
      <c r="R31" s="423"/>
      <c r="S31" s="423"/>
      <c r="T31" s="423"/>
      <c r="U31" s="423"/>
      <c r="V31" s="424"/>
    </row>
    <row r="32" spans="10:22" x14ac:dyDescent="0.2">
      <c r="J32" s="422"/>
      <c r="K32" s="423"/>
      <c r="L32" s="423"/>
      <c r="M32" s="423"/>
      <c r="N32" s="423"/>
      <c r="O32" s="423"/>
      <c r="P32" s="423"/>
      <c r="Q32" s="423"/>
      <c r="R32" s="423"/>
      <c r="S32" s="423"/>
      <c r="T32" s="423"/>
      <c r="U32" s="423"/>
      <c r="V32" s="424"/>
    </row>
    <row r="33" spans="10:22" x14ac:dyDescent="0.2">
      <c r="J33" s="422"/>
      <c r="K33" s="423"/>
      <c r="L33" s="423"/>
      <c r="M33" s="423"/>
      <c r="N33" s="423"/>
      <c r="O33" s="423"/>
      <c r="P33" s="423"/>
      <c r="Q33" s="423"/>
      <c r="R33" s="423"/>
      <c r="S33" s="423"/>
      <c r="T33" s="423"/>
      <c r="U33" s="423"/>
      <c r="V33" s="424"/>
    </row>
    <row r="34" spans="10:22" x14ac:dyDescent="0.2">
      <c r="J34" s="422"/>
      <c r="K34" s="423"/>
      <c r="L34" s="423"/>
      <c r="M34" s="423"/>
      <c r="N34" s="423"/>
      <c r="O34" s="423"/>
      <c r="P34" s="423"/>
      <c r="Q34" s="423"/>
      <c r="R34" s="423"/>
      <c r="S34" s="423"/>
      <c r="T34" s="423"/>
      <c r="U34" s="423"/>
      <c r="V34" s="424"/>
    </row>
    <row r="35" spans="10:22" x14ac:dyDescent="0.2">
      <c r="J35" s="422"/>
      <c r="K35" s="423"/>
      <c r="L35" s="423"/>
      <c r="M35" s="423"/>
      <c r="N35" s="423"/>
      <c r="O35" s="423"/>
      <c r="P35" s="423"/>
      <c r="Q35" s="423"/>
      <c r="R35" s="423"/>
      <c r="S35" s="423"/>
      <c r="T35" s="423"/>
      <c r="U35" s="423"/>
      <c r="V35" s="424"/>
    </row>
    <row r="36" spans="10:22" x14ac:dyDescent="0.2">
      <c r="J36" s="422"/>
      <c r="K36" s="423"/>
      <c r="L36" s="423"/>
      <c r="M36" s="423"/>
      <c r="N36" s="423"/>
      <c r="O36" s="423"/>
      <c r="P36" s="423"/>
      <c r="Q36" s="423"/>
      <c r="R36" s="423"/>
      <c r="S36" s="423"/>
      <c r="T36" s="423"/>
      <c r="U36" s="423"/>
      <c r="V36" s="424"/>
    </row>
    <row r="37" spans="10:22" x14ac:dyDescent="0.2">
      <c r="J37" s="422"/>
      <c r="K37" s="423"/>
      <c r="L37" s="423"/>
      <c r="M37" s="423"/>
      <c r="N37" s="423"/>
      <c r="O37" s="423"/>
      <c r="P37" s="423"/>
      <c r="Q37" s="423"/>
      <c r="R37" s="423"/>
      <c r="S37" s="423"/>
      <c r="T37" s="423"/>
      <c r="U37" s="423"/>
      <c r="V37" s="424"/>
    </row>
    <row r="38" spans="10:22" x14ac:dyDescent="0.2">
      <c r="J38" s="422"/>
      <c r="K38" s="423"/>
      <c r="L38" s="423"/>
      <c r="M38" s="423"/>
      <c r="N38" s="423"/>
      <c r="O38" s="423"/>
      <c r="P38" s="423"/>
      <c r="Q38" s="423"/>
      <c r="R38" s="423"/>
      <c r="S38" s="423"/>
      <c r="T38" s="423"/>
      <c r="U38" s="423"/>
      <c r="V38" s="424"/>
    </row>
    <row r="39" spans="10:22" x14ac:dyDescent="0.2">
      <c r="J39" s="422"/>
      <c r="K39" s="423"/>
      <c r="L39" s="423"/>
      <c r="M39" s="423"/>
      <c r="N39" s="423"/>
      <c r="O39" s="423"/>
      <c r="P39" s="423"/>
      <c r="Q39" s="423"/>
      <c r="R39" s="423"/>
      <c r="S39" s="423"/>
      <c r="T39" s="423"/>
      <c r="U39" s="423"/>
      <c r="V39" s="424"/>
    </row>
    <row r="40" spans="10:22" x14ac:dyDescent="0.2">
      <c r="J40" s="422"/>
      <c r="K40" s="423"/>
      <c r="L40" s="423"/>
      <c r="M40" s="423"/>
      <c r="N40" s="423"/>
      <c r="O40" s="423"/>
      <c r="P40" s="423"/>
      <c r="Q40" s="423"/>
      <c r="R40" s="423"/>
      <c r="S40" s="423"/>
      <c r="T40" s="423"/>
      <c r="U40" s="423"/>
      <c r="V40" s="424"/>
    </row>
    <row r="41" spans="10:22" x14ac:dyDescent="0.2">
      <c r="J41" s="422"/>
      <c r="K41" s="423"/>
      <c r="L41" s="423"/>
      <c r="M41" s="423"/>
      <c r="N41" s="423"/>
      <c r="O41" s="423"/>
      <c r="P41" s="423"/>
      <c r="Q41" s="423"/>
      <c r="R41" s="423"/>
      <c r="S41" s="423"/>
      <c r="T41" s="423"/>
      <c r="U41" s="423"/>
      <c r="V41" s="424"/>
    </row>
    <row r="42" spans="10:22" x14ac:dyDescent="0.2">
      <c r="J42" s="422"/>
      <c r="K42" s="423"/>
      <c r="L42" s="423"/>
      <c r="M42" s="423"/>
      <c r="N42" s="423"/>
      <c r="O42" s="423"/>
      <c r="P42" s="423"/>
      <c r="Q42" s="423"/>
      <c r="R42" s="423"/>
      <c r="S42" s="423"/>
      <c r="T42" s="423"/>
      <c r="U42" s="423"/>
      <c r="V42" s="424"/>
    </row>
    <row r="43" spans="10:22" x14ac:dyDescent="0.2">
      <c r="J43" s="422"/>
      <c r="K43" s="423"/>
      <c r="L43" s="423"/>
      <c r="M43" s="423"/>
      <c r="N43" s="423"/>
      <c r="O43" s="423"/>
      <c r="P43" s="423"/>
      <c r="Q43" s="423"/>
      <c r="R43" s="423"/>
      <c r="S43" s="423"/>
      <c r="T43" s="423"/>
      <c r="U43" s="423"/>
      <c r="V43" s="424"/>
    </row>
    <row r="44" spans="10:22" x14ac:dyDescent="0.2">
      <c r="J44" s="422"/>
      <c r="K44" s="423"/>
      <c r="L44" s="423"/>
      <c r="M44" s="423"/>
      <c r="N44" s="423"/>
      <c r="O44" s="423"/>
      <c r="P44" s="423"/>
      <c r="Q44" s="423"/>
      <c r="R44" s="423"/>
      <c r="S44" s="423"/>
      <c r="T44" s="423"/>
      <c r="U44" s="423"/>
      <c r="V44" s="424"/>
    </row>
    <row r="45" spans="10:22" x14ac:dyDescent="0.2">
      <c r="J45" s="422"/>
      <c r="K45" s="423"/>
      <c r="L45" s="423"/>
      <c r="M45" s="423"/>
      <c r="N45" s="423"/>
      <c r="O45" s="423"/>
      <c r="P45" s="423"/>
      <c r="Q45" s="423"/>
      <c r="R45" s="423"/>
      <c r="S45" s="423"/>
      <c r="T45" s="423"/>
      <c r="U45" s="423"/>
      <c r="V45" s="424"/>
    </row>
    <row r="46" spans="10:22" x14ac:dyDescent="0.2">
      <c r="J46" s="422"/>
      <c r="K46" s="423"/>
      <c r="L46" s="423"/>
      <c r="M46" s="423"/>
      <c r="N46" s="423"/>
      <c r="O46" s="423"/>
      <c r="P46" s="423"/>
      <c r="Q46" s="423"/>
      <c r="R46" s="423"/>
      <c r="S46" s="423"/>
      <c r="T46" s="423"/>
      <c r="U46" s="423"/>
      <c r="V46" s="424"/>
    </row>
    <row r="47" spans="10:22" x14ac:dyDescent="0.2">
      <c r="J47" s="422"/>
      <c r="K47" s="423"/>
      <c r="L47" s="423"/>
      <c r="M47" s="423"/>
      <c r="N47" s="423"/>
      <c r="O47" s="423"/>
      <c r="P47" s="423"/>
      <c r="Q47" s="423"/>
      <c r="R47" s="423"/>
      <c r="S47" s="423"/>
      <c r="T47" s="423"/>
      <c r="U47" s="423"/>
      <c r="V47" s="424"/>
    </row>
    <row r="48" spans="10:22" ht="13.5" thickBot="1" x14ac:dyDescent="0.25">
      <c r="J48" s="425"/>
      <c r="K48" s="426"/>
      <c r="L48" s="426"/>
      <c r="M48" s="426"/>
      <c r="N48" s="426"/>
      <c r="O48" s="426"/>
      <c r="P48" s="426"/>
      <c r="Q48" s="426"/>
      <c r="R48" s="426"/>
      <c r="S48" s="426"/>
      <c r="T48" s="426"/>
      <c r="U48" s="426"/>
      <c r="V48" s="427"/>
    </row>
    <row r="49" ht="13.5" thickTop="1" x14ac:dyDescent="0.2"/>
  </sheetData>
  <sheetProtection selectLockedCells="1"/>
  <mergeCells count="10">
    <mergeCell ref="A9:I9"/>
    <mergeCell ref="J13:V48"/>
    <mergeCell ref="J1:V2"/>
    <mergeCell ref="J11:V12"/>
    <mergeCell ref="J3:K3"/>
    <mergeCell ref="J4:K4"/>
    <mergeCell ref="J5:K5"/>
    <mergeCell ref="L3:V3"/>
    <mergeCell ref="L4:V4"/>
    <mergeCell ref="L5:V5"/>
  </mergeCells>
  <pageMargins left="0.7" right="0.7" top="0.78740157499999996" bottom="0.78740157499999996" header="0.3" footer="0.3"/>
  <pageSetup paperSize="9" orientation="portrait" r:id="rId1"/>
  <headerFooter>
    <oddFooter>&amp;LErstellt am: 11.05.2015 - durch Kurth, Thorsten</oddFooter>
  </headerFooter>
  <drawing r:id="rId2"/>
  <legacyDrawing r:id="rId3"/>
  <controls>
    <mc:AlternateContent xmlns:mc="http://schemas.openxmlformats.org/markup-compatibility/2006">
      <mc:Choice Requires="x14">
        <control shapeId="273412" r:id="rId4" name="cmd_Stueckliste">
          <controlPr defaultSize="0" print="0" autoLine="0" r:id="rId5">
            <anchor moveWithCells="1">
              <from>
                <xdr:col>3</xdr:col>
                <xdr:colOff>257175</xdr:colOff>
                <xdr:row>10</xdr:row>
                <xdr:rowOff>38100</xdr:rowOff>
              </from>
              <to>
                <xdr:col>5</xdr:col>
                <xdr:colOff>638175</xdr:colOff>
                <xdr:row>13</xdr:row>
                <xdr:rowOff>38100</xdr:rowOff>
              </to>
            </anchor>
          </controlPr>
        </control>
      </mc:Choice>
      <mc:Fallback>
        <control shapeId="273412" r:id="rId4" name="cmd_Stueckliste"/>
      </mc:Fallback>
    </mc:AlternateContent>
    <mc:AlternateContent xmlns:mc="http://schemas.openxmlformats.org/markup-compatibility/2006">
      <mc:Choice Requires="x14">
        <control shapeId="273413" r:id="rId6" name="cmd_Lebenslauf">
          <controlPr defaultSize="0" print="0" autoLine="0" r:id="rId7">
            <anchor moveWithCells="1">
              <from>
                <xdr:col>3</xdr:col>
                <xdr:colOff>257175</xdr:colOff>
                <xdr:row>14</xdr:row>
                <xdr:rowOff>57150</xdr:rowOff>
              </from>
              <to>
                <xdr:col>5</xdr:col>
                <xdr:colOff>638175</xdr:colOff>
                <xdr:row>17</xdr:row>
                <xdr:rowOff>76200</xdr:rowOff>
              </to>
            </anchor>
          </controlPr>
        </control>
      </mc:Choice>
      <mc:Fallback>
        <control shapeId="273413" r:id="rId6" name="cmd_Lebenslauf"/>
      </mc:Fallback>
    </mc:AlternateContent>
    <mc:AlternateContent xmlns:mc="http://schemas.openxmlformats.org/markup-compatibility/2006">
      <mc:Choice Requires="x14">
        <control shapeId="273414" r:id="rId8" name="cmd_Sonstige_Dokumente">
          <controlPr defaultSize="0" print="0" autoLine="0" r:id="rId9">
            <anchor moveWithCells="1">
              <from>
                <xdr:col>3</xdr:col>
                <xdr:colOff>257175</xdr:colOff>
                <xdr:row>18</xdr:row>
                <xdr:rowOff>76200</xdr:rowOff>
              </from>
              <to>
                <xdr:col>5</xdr:col>
                <xdr:colOff>638175</xdr:colOff>
                <xdr:row>21</xdr:row>
                <xdr:rowOff>95250</xdr:rowOff>
              </to>
            </anchor>
          </controlPr>
        </control>
      </mc:Choice>
      <mc:Fallback>
        <control shapeId="273414" r:id="rId8" name="cmd_Sonstige_Dokumen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2">
    <pageSetUpPr fitToPage="1"/>
  </sheetPr>
  <dimension ref="A1:AV82"/>
  <sheetViews>
    <sheetView tabSelected="1" zoomScale="80" zoomScaleNormal="80" workbookViewId="0">
      <pane ySplit="5" topLeftCell="A6" activePane="bottomLeft" state="frozen"/>
      <selection activeCell="H46" sqref="H46"/>
      <selection pane="bottomLeft" activeCell="O21" sqref="O21"/>
    </sheetView>
  </sheetViews>
  <sheetFormatPr baseColWidth="10" defaultColWidth="11.5703125" defaultRowHeight="12.75" outlineLevelCol="1" x14ac:dyDescent="0.2"/>
  <cols>
    <col min="1" max="10" width="3.7109375" style="1" customWidth="1"/>
    <col min="11" max="11" width="8.7109375" style="1" customWidth="1"/>
    <col min="12" max="12" width="12.7109375" style="1" customWidth="1"/>
    <col min="13" max="14" width="12.7109375" style="1" hidden="1" customWidth="1"/>
    <col min="15" max="15" width="50.85546875" style="1" customWidth="1"/>
    <col min="16" max="17" width="17" style="1" customWidth="1"/>
    <col min="18" max="19" width="11.5703125" style="1" customWidth="1"/>
    <col min="20" max="20" width="2.7109375" style="1" customWidth="1"/>
    <col min="21" max="24" width="1.7109375" style="1" customWidth="1"/>
    <col min="25" max="25" width="2.7109375" style="1" hidden="1" customWidth="1"/>
    <col min="26" max="27" width="3.28515625" style="1" bestFit="1" customWidth="1"/>
    <col min="28" max="28" width="11.7109375" style="1" customWidth="1"/>
    <col min="29" max="29" width="24.7109375" style="1" customWidth="1"/>
    <col min="30" max="32" width="10.7109375" style="1" customWidth="1"/>
    <col min="33" max="33" width="10.140625" style="1" customWidth="1"/>
    <col min="34" max="34" width="30.7109375" style="1" customWidth="1"/>
    <col min="35" max="35" width="11.5703125" style="1" customWidth="1"/>
    <col min="36" max="36" width="8.7109375" style="1" customWidth="1" outlineLevel="1"/>
    <col min="37" max="37" width="9.28515625" style="1" bestFit="1" customWidth="1" outlineLevel="1"/>
    <col min="38" max="38" width="10.7109375" style="1" customWidth="1" outlineLevel="1"/>
    <col min="39" max="39" width="90.7109375" style="1" customWidth="1"/>
    <col min="40" max="40" width="26.28515625" style="234" customWidth="1"/>
    <col min="41" max="41" width="20.7109375" style="1" customWidth="1"/>
    <col min="42" max="46" width="2.7109375" style="1" hidden="1" customWidth="1"/>
    <col min="47" max="47" width="27.28515625" style="1" bestFit="1" customWidth="1"/>
    <col min="48" max="48" width="40" style="1" bestFit="1" customWidth="1"/>
    <col min="49" max="16384" width="11.5703125" style="1"/>
  </cols>
  <sheetData>
    <row r="1" spans="1:48" ht="39.950000000000003" customHeight="1" x14ac:dyDescent="0.2">
      <c r="A1" s="488"/>
      <c r="B1" s="489"/>
      <c r="C1" s="489"/>
      <c r="D1" s="489"/>
      <c r="E1" s="489"/>
      <c r="F1" s="489"/>
      <c r="G1" s="489"/>
      <c r="H1" s="489"/>
      <c r="I1" s="489"/>
      <c r="J1" s="489"/>
      <c r="K1" s="489"/>
      <c r="L1" s="489"/>
      <c r="M1" s="489"/>
      <c r="N1" s="489"/>
      <c r="O1" s="490"/>
      <c r="P1" s="499" t="str">
        <f>IF(Sprachen!$F$1=1,Sprachen!$B$3,IF(Sprachen!$F$1=2,Sprachen!$C$3,IF(Sprachen!$F$1=3,Sprachen!$D$3,Sprachen!$B$3)))</f>
        <v>F0PE006C
Stückliste Produktentwicklung</v>
      </c>
      <c r="Q1" s="500"/>
      <c r="R1" s="500"/>
      <c r="S1" s="500"/>
      <c r="T1" s="500"/>
      <c r="U1" s="500"/>
      <c r="V1" s="500"/>
      <c r="W1" s="500"/>
      <c r="X1" s="500"/>
      <c r="Y1" s="500"/>
      <c r="Z1" s="500"/>
      <c r="AA1" s="500"/>
      <c r="AB1" s="500"/>
      <c r="AC1" s="500"/>
      <c r="AD1" s="500"/>
      <c r="AE1" s="500"/>
      <c r="AF1" s="455" t="s">
        <v>86</v>
      </c>
      <c r="AG1" s="456"/>
      <c r="AH1" s="456"/>
      <c r="AI1" s="457"/>
      <c r="AJ1" s="136"/>
    </row>
    <row r="2" spans="1:48" ht="20.100000000000001" customHeight="1" x14ac:dyDescent="0.2">
      <c r="A2" s="491" t="str">
        <f>IF(Sprachen!$F$1=1,Sprachen!$B$4,IF(Sprachen!$F$1=2,Sprachen!$C$4,IF(Sprachen!$F$1=3,Sprachen!$D$4,Sprachen!$B$4)))</f>
        <v>Projekt-Nr:</v>
      </c>
      <c r="B2" s="466"/>
      <c r="C2" s="466"/>
      <c r="D2" s="466"/>
      <c r="E2" s="466"/>
      <c r="F2" s="466"/>
      <c r="G2" s="466"/>
      <c r="H2" s="466"/>
      <c r="I2" s="466"/>
      <c r="J2" s="466"/>
      <c r="K2" s="466"/>
      <c r="L2" s="466"/>
      <c r="M2" s="299"/>
      <c r="N2" s="299"/>
      <c r="O2" s="150" t="s">
        <v>697</v>
      </c>
      <c r="P2" s="465" t="str">
        <f>IF(Sprachen!$F$1=1,Sprachen!$B$5,IF(Sprachen!$F$1=2,Sprachen!$C$5,IF(Sprachen!$F$1=3,Sprachen!$D$5,Sprachen!$B$5)))</f>
        <v>Projektbezeichnung:</v>
      </c>
      <c r="Q2" s="466"/>
      <c r="R2" s="458" t="s">
        <v>667</v>
      </c>
      <c r="S2" s="458"/>
      <c r="T2" s="458"/>
      <c r="U2" s="458"/>
      <c r="V2" s="458"/>
      <c r="W2" s="458"/>
      <c r="X2" s="458"/>
      <c r="Y2" s="458"/>
      <c r="Z2" s="458"/>
      <c r="AA2" s="458"/>
      <c r="AB2" s="458"/>
      <c r="AC2" s="458"/>
      <c r="AD2" s="458"/>
      <c r="AE2" s="458"/>
      <c r="AF2" s="139" t="str">
        <f>IF(Sprachen!$F$1=1,Sprachen!$B$6,IF(Sprachen!$F$1=2,Sprachen!$C$6,IF(Sprachen!$F$1=3,Sprachen!$D$6,Sprachen!$B$6)))</f>
        <v>Datum:</v>
      </c>
      <c r="AG2" s="461">
        <v>42898</v>
      </c>
      <c r="AH2" s="462"/>
      <c r="AI2" s="463"/>
      <c r="AJ2" s="137"/>
    </row>
    <row r="3" spans="1:48" ht="20.100000000000001" customHeight="1" x14ac:dyDescent="0.2">
      <c r="A3" s="491" t="str">
        <f>IF(Sprachen!$F$1=1,Sprachen!$B$7,IF(Sprachen!$F$1=2,Sprachen!$C$7,IF(Sprachen!$F$1=3,Sprachen!$D$7,Sprachen!$B$7)))</f>
        <v>Kundenteil-Nr.:</v>
      </c>
      <c r="B3" s="466"/>
      <c r="C3" s="466"/>
      <c r="D3" s="466"/>
      <c r="E3" s="466"/>
      <c r="F3" s="466"/>
      <c r="G3" s="466"/>
      <c r="H3" s="466"/>
      <c r="I3" s="466"/>
      <c r="J3" s="466"/>
      <c r="K3" s="466"/>
      <c r="L3" s="466"/>
      <c r="M3" s="299"/>
      <c r="N3" s="299"/>
      <c r="O3" s="150" t="s">
        <v>666</v>
      </c>
      <c r="P3" s="465" t="str">
        <f>IF(Sprachen!$F$1=1,Sprachen!$B$8,IF(Sprachen!$F$1=2,Sprachen!$C$8,IF(Sprachen!$F$1=3,Sprachen!$D$8,Sprachen!$B$8)))</f>
        <v>Kunde:</v>
      </c>
      <c r="Q3" s="466"/>
      <c r="R3" s="458" t="s">
        <v>669</v>
      </c>
      <c r="S3" s="458"/>
      <c r="T3" s="458"/>
      <c r="U3" s="458"/>
      <c r="V3" s="458"/>
      <c r="W3" s="458"/>
      <c r="X3" s="458"/>
      <c r="Y3" s="458"/>
      <c r="Z3" s="458"/>
      <c r="AA3" s="458"/>
      <c r="AB3" s="458"/>
      <c r="AC3" s="458"/>
      <c r="AD3" s="458"/>
      <c r="AE3" s="458"/>
      <c r="AF3" s="139" t="str">
        <f>IF(Sprachen!$F$1=1,Sprachen!$B$9,IF(Sprachen!$F$1=2,Sprachen!$C$9,IF(Sprachen!$F$1=3,Sprachen!$D$9,Sprachen!$B$9)))</f>
        <v>Modell:</v>
      </c>
      <c r="AG3" s="462"/>
      <c r="AH3" s="462"/>
      <c r="AI3" s="463"/>
      <c r="AJ3" s="138"/>
    </row>
    <row r="4" spans="1:48" ht="20.100000000000001" customHeight="1" thickBot="1" x14ac:dyDescent="0.25">
      <c r="A4" s="492" t="str">
        <f>IF(Sprachen!$F$1=1,Sprachen!$B$10,IF(Sprachen!$F$1=2,Sprachen!$C$10,IF(Sprachen!$F$1=3,Sprachen!$D$10,Sprachen!$B$10)))</f>
        <v>Ersteller:</v>
      </c>
      <c r="B4" s="468"/>
      <c r="C4" s="468"/>
      <c r="D4" s="468"/>
      <c r="E4" s="468"/>
      <c r="F4" s="468"/>
      <c r="G4" s="468"/>
      <c r="H4" s="468"/>
      <c r="I4" s="468"/>
      <c r="J4" s="468"/>
      <c r="K4" s="468"/>
      <c r="L4" s="468"/>
      <c r="M4" s="300"/>
      <c r="N4" s="300"/>
      <c r="O4" s="151" t="s">
        <v>668</v>
      </c>
      <c r="P4" s="467" t="str">
        <f>IF(Sprachen!$F$1=1,Sprachen!$B$11,IF(Sprachen!$F$1=2,Sprachen!$C$11,IF(Sprachen!$F$1=3,Sprachen!$D$11,Sprachen!$B$11)))</f>
        <v>Verteiler:</v>
      </c>
      <c r="Q4" s="468"/>
      <c r="R4" s="459"/>
      <c r="S4" s="459"/>
      <c r="T4" s="459"/>
      <c r="U4" s="459"/>
      <c r="V4" s="459"/>
      <c r="W4" s="459"/>
      <c r="X4" s="459"/>
      <c r="Y4" s="459"/>
      <c r="Z4" s="459"/>
      <c r="AA4" s="459"/>
      <c r="AB4" s="459"/>
      <c r="AC4" s="459"/>
      <c r="AD4" s="459"/>
      <c r="AE4" s="460"/>
      <c r="AF4" s="174" t="str">
        <f>IF(Sprachen!$F$1=1,Sprachen!$B$12,IF(Sprachen!$F$1=2,Sprachen!$C$12,IF(Sprachen!$F$1=3,Sprachen!$D$12,Sprachen!$B$12)))</f>
        <v>Sprache:</v>
      </c>
      <c r="AG4" s="459" t="s">
        <v>336</v>
      </c>
      <c r="AH4" s="459"/>
      <c r="AI4" s="464"/>
      <c r="AJ4" s="138"/>
    </row>
    <row r="5" spans="1:48" s="2" customFormat="1" ht="146.25" customHeight="1" thickBot="1" x14ac:dyDescent="0.25">
      <c r="A5" s="493" t="s">
        <v>312</v>
      </c>
      <c r="B5" s="493"/>
      <c r="C5" s="493"/>
      <c r="D5" s="493"/>
      <c r="E5" s="494" t="s">
        <v>311</v>
      </c>
      <c r="F5" s="493"/>
      <c r="G5" s="493"/>
      <c r="H5" s="493"/>
      <c r="I5" s="493"/>
      <c r="J5" s="495"/>
      <c r="K5" s="227" t="s">
        <v>288</v>
      </c>
      <c r="L5" s="294" t="s">
        <v>453</v>
      </c>
      <c r="M5" s="302"/>
      <c r="N5" s="302"/>
      <c r="O5" s="228" t="s">
        <v>80</v>
      </c>
      <c r="P5" s="222" t="s">
        <v>1</v>
      </c>
      <c r="Q5" s="296" t="s">
        <v>536</v>
      </c>
      <c r="R5" s="296" t="s">
        <v>526</v>
      </c>
      <c r="S5" s="296" t="s">
        <v>525</v>
      </c>
      <c r="T5" s="498" t="s">
        <v>539</v>
      </c>
      <c r="U5" s="498"/>
      <c r="V5" s="498"/>
      <c r="W5" s="498"/>
      <c r="X5" s="498"/>
      <c r="Y5" s="295" t="s">
        <v>446</v>
      </c>
      <c r="Z5" s="378" t="s">
        <v>456</v>
      </c>
      <c r="AA5" s="218" t="s">
        <v>455</v>
      </c>
      <c r="AB5" s="219" t="s">
        <v>0</v>
      </c>
      <c r="AC5" s="220" t="s">
        <v>79</v>
      </c>
      <c r="AD5" s="218" t="s">
        <v>538</v>
      </c>
      <c r="AE5" s="221" t="s">
        <v>233</v>
      </c>
      <c r="AF5" s="222" t="s">
        <v>76</v>
      </c>
      <c r="AG5" s="222" t="s">
        <v>77</v>
      </c>
      <c r="AH5" s="218" t="s">
        <v>454</v>
      </c>
      <c r="AI5" s="223" t="s">
        <v>537</v>
      </c>
      <c r="AJ5" s="224"/>
      <c r="AK5" s="224" t="s">
        <v>259</v>
      </c>
      <c r="AL5" s="225" t="s">
        <v>126</v>
      </c>
      <c r="AM5" s="226" t="s">
        <v>300</v>
      </c>
      <c r="AN5" s="231" t="s">
        <v>439</v>
      </c>
      <c r="AO5" s="301" t="s">
        <v>440</v>
      </c>
      <c r="AP5" s="311"/>
      <c r="AQ5" s="311"/>
      <c r="AR5" s="311"/>
      <c r="AS5" s="311"/>
      <c r="AT5" s="312"/>
      <c r="AU5" s="226" t="s">
        <v>437</v>
      </c>
      <c r="AV5" s="293" t="s">
        <v>447</v>
      </c>
    </row>
    <row r="6" spans="1:48" s="3" customFormat="1" ht="26.1" customHeight="1" thickBot="1" x14ac:dyDescent="0.25">
      <c r="A6" s="243" t="s">
        <v>670</v>
      </c>
      <c r="B6" s="244"/>
      <c r="C6" s="244"/>
      <c r="D6" s="245"/>
      <c r="E6" s="243" t="s">
        <v>38</v>
      </c>
      <c r="F6" s="244"/>
      <c r="G6" s="244"/>
      <c r="H6" s="244"/>
      <c r="I6" s="244"/>
      <c r="J6" s="246"/>
      <c r="K6" s="247" t="s">
        <v>487</v>
      </c>
      <c r="L6" s="248"/>
      <c r="M6" s="303"/>
      <c r="N6" s="303"/>
      <c r="O6" s="417" t="s">
        <v>671</v>
      </c>
      <c r="P6" s="384" t="s">
        <v>672</v>
      </c>
      <c r="Q6" s="236"/>
      <c r="R6" s="332" t="s">
        <v>673</v>
      </c>
      <c r="S6" s="384" t="s">
        <v>677</v>
      </c>
      <c r="T6" s="496" t="s">
        <v>678</v>
      </c>
      <c r="U6" s="497"/>
      <c r="V6" s="497"/>
      <c r="W6" s="497"/>
      <c r="X6" s="497"/>
      <c r="Y6" s="164"/>
      <c r="Z6" s="161" t="s">
        <v>670</v>
      </c>
      <c r="AA6" s="155" t="s">
        <v>3</v>
      </c>
      <c r="AB6" s="266"/>
      <c r="AC6" s="237"/>
      <c r="AD6" s="238"/>
      <c r="AE6" s="239"/>
      <c r="AF6" s="240">
        <f>SUM(AG7,AG10)</f>
        <v>1658</v>
      </c>
      <c r="AG6" s="241">
        <f>AF6*A6</f>
        <v>1658</v>
      </c>
      <c r="AH6" s="233"/>
      <c r="AI6" s="242"/>
      <c r="AJ6" s="275">
        <v>1</v>
      </c>
      <c r="AK6" s="276" t="s">
        <v>426</v>
      </c>
      <c r="AL6" s="277" t="str">
        <f>IF(OR($O$2="",O6="",T6="",Z6=""),"","Tb "&amp;CONCATENATE(T6))</f>
        <v>Tb E1000</v>
      </c>
      <c r="AM6" s="278" t="str">
        <f t="shared" ref="AM6:AM61" si="0" xml:space="preserve"> IF(OR($O$2="",O6="",T6="",Z6=""),"",CONCATENATE($O$2&amp;"_",T6,"_"&amp;Z6,IF(P6="","","_"&amp;P6),IF(R6="","","_"&amp;R6),SUBSTITUTE(IF(S6="","","_"&amp;S6),":",""),"_"&amp;SUBSTITUTE(O6," ","_")))</f>
        <v>1770148_E1000_1_A2977205100_0002.08_0002_ZB_VERSTAERKUNG_BORDKANTE_AU_LI</v>
      </c>
      <c r="AN6" s="278" t="s">
        <v>719</v>
      </c>
      <c r="AO6" s="279"/>
      <c r="AP6" s="280"/>
      <c r="AQ6" s="469"/>
      <c r="AR6" s="470"/>
      <c r="AS6" s="470"/>
      <c r="AT6" s="470"/>
      <c r="AU6" s="281" t="str">
        <f>IF(OR(AO6="",AQ6=""),"","Tb "&amp;CONCATENATE(AO6,AP6,AQ6))</f>
        <v/>
      </c>
      <c r="AV6" s="278" t="str">
        <f t="shared" ref="AV6:AV8" si="1">IF(OR($O$2="",T6=""),"",CONCATENATE(LEFT($O$2,2),RIGHT($O$2,3),"-",T6,IF(Y6="","",Y6)))</f>
        <v>17148-E1000</v>
      </c>
    </row>
    <row r="7" spans="1:48" s="3" customFormat="1" ht="26.1" customHeight="1" x14ac:dyDescent="0.2">
      <c r="A7" s="249"/>
      <c r="B7" s="250"/>
      <c r="C7" s="250"/>
      <c r="D7" s="251"/>
      <c r="E7" s="249" t="s">
        <v>670</v>
      </c>
      <c r="F7" s="250"/>
      <c r="G7" s="250"/>
      <c r="H7" s="250"/>
      <c r="I7" s="250"/>
      <c r="J7" s="252"/>
      <c r="K7" s="247" t="s">
        <v>487</v>
      </c>
      <c r="L7" s="248"/>
      <c r="M7" s="303"/>
      <c r="N7" s="303"/>
      <c r="O7" s="416" t="s">
        <v>693</v>
      </c>
      <c r="P7" s="392" t="s">
        <v>694</v>
      </c>
      <c r="Q7" s="393"/>
      <c r="R7" s="394" t="s">
        <v>695</v>
      </c>
      <c r="S7" s="392" t="s">
        <v>677</v>
      </c>
      <c r="T7" s="496" t="s">
        <v>696</v>
      </c>
      <c r="U7" s="497"/>
      <c r="V7" s="497"/>
      <c r="W7" s="497"/>
      <c r="X7" s="497"/>
      <c r="Y7" s="164"/>
      <c r="Z7" s="383" t="s">
        <v>670</v>
      </c>
      <c r="AA7" s="155" t="s">
        <v>3</v>
      </c>
      <c r="AB7" s="266"/>
      <c r="AC7" s="237"/>
      <c r="AD7" s="382"/>
      <c r="AE7" s="239"/>
      <c r="AF7" s="240">
        <f>SUM(AG8:AG9)</f>
        <v>1155</v>
      </c>
      <c r="AG7" s="241">
        <f>AF7*E7</f>
        <v>1155</v>
      </c>
      <c r="AH7" s="163"/>
      <c r="AI7" s="267"/>
      <c r="AJ7" s="282">
        <v>1</v>
      </c>
      <c r="AK7" s="276" t="s">
        <v>426</v>
      </c>
      <c r="AL7" s="395" t="str">
        <f>IF(OR($O$2="",O7="",T7="",Z7=""),"","Tb "&amp;CONCATENATE(T7))</f>
        <v>Tb E1100</v>
      </c>
      <c r="AM7" s="285" t="str">
        <f t="shared" si="0"/>
        <v>1770148_E1100_1_A2977207100_0002.03_0002_ZB_VERSTAERKUNG_AU_LI_BORDKANTE</v>
      </c>
      <c r="AN7" s="285" t="s">
        <v>719</v>
      </c>
      <c r="AO7" s="396"/>
      <c r="AP7" s="397"/>
      <c r="AQ7" s="398"/>
      <c r="AR7" s="399"/>
      <c r="AS7" s="399"/>
      <c r="AT7" s="399"/>
      <c r="AU7" s="400"/>
      <c r="AV7" s="285"/>
    </row>
    <row r="8" spans="1:48" s="3" customFormat="1" ht="26.1" customHeight="1" thickBot="1" x14ac:dyDescent="0.25">
      <c r="A8" s="249"/>
      <c r="B8" s="250"/>
      <c r="C8" s="250"/>
      <c r="D8" s="251"/>
      <c r="E8" s="249"/>
      <c r="F8" s="250" t="s">
        <v>670</v>
      </c>
      <c r="G8" s="250"/>
      <c r="H8" s="250"/>
      <c r="I8" s="250"/>
      <c r="J8" s="252"/>
      <c r="K8" s="247" t="s">
        <v>487</v>
      </c>
      <c r="L8" s="248"/>
      <c r="M8" s="248"/>
      <c r="N8" s="248"/>
      <c r="O8" s="415" t="s">
        <v>674</v>
      </c>
      <c r="P8" s="385" t="s">
        <v>675</v>
      </c>
      <c r="Q8" s="253"/>
      <c r="R8" s="238" t="s">
        <v>676</v>
      </c>
      <c r="S8" s="385" t="s">
        <v>677</v>
      </c>
      <c r="T8" s="449" t="s">
        <v>679</v>
      </c>
      <c r="U8" s="450"/>
      <c r="V8" s="450"/>
      <c r="W8" s="450"/>
      <c r="X8" s="450"/>
      <c r="Y8" s="164"/>
      <c r="Z8" s="161" t="s">
        <v>670</v>
      </c>
      <c r="AA8" s="155" t="s">
        <v>3</v>
      </c>
      <c r="AB8" s="266"/>
      <c r="AC8" s="237" t="s">
        <v>685</v>
      </c>
      <c r="AD8" s="238"/>
      <c r="AE8" s="239">
        <v>1.5</v>
      </c>
      <c r="AF8" s="240">
        <v>1135</v>
      </c>
      <c r="AG8" s="241">
        <f>AF8*F8</f>
        <v>1135</v>
      </c>
      <c r="AH8" s="163"/>
      <c r="AI8" s="267"/>
      <c r="AJ8" s="282">
        <v>1</v>
      </c>
      <c r="AK8" s="276" t="s">
        <v>426</v>
      </c>
      <c r="AL8" s="283" t="str">
        <f t="shared" ref="AL8:AL62" si="2">IF(OR($O$2="",O8="",T8="",Z8=""),"","Tb "&amp;CONCATENATE(T8))</f>
        <v>Tb E1001</v>
      </c>
      <c r="AM8" s="284" t="str">
        <f t="shared" si="0"/>
        <v>1770148_E1001_1_A2977220900_0002.02_0002_VERSTAERKUNG_BORDKANTE_AU_LI</v>
      </c>
      <c r="AN8" s="285" t="s">
        <v>719</v>
      </c>
      <c r="AO8" s="286"/>
      <c r="AP8" s="276"/>
      <c r="AQ8" s="451"/>
      <c r="AR8" s="452"/>
      <c r="AS8" s="452"/>
      <c r="AT8" s="452"/>
      <c r="AU8" s="287" t="str">
        <f t="shared" ref="AU8" si="3">IF(OR(AO8="",AQ8=""),"","Tb "&amp;CONCATENATE(AO8,AP8,AQ8))</f>
        <v/>
      </c>
      <c r="AV8" s="284" t="str">
        <f t="shared" si="1"/>
        <v>17148-E1001</v>
      </c>
    </row>
    <row r="9" spans="1:48" s="3" customFormat="1" ht="26.1" customHeight="1" x14ac:dyDescent="0.2">
      <c r="A9" s="249"/>
      <c r="B9" s="250"/>
      <c r="C9" s="250"/>
      <c r="D9" s="251"/>
      <c r="E9" s="249"/>
      <c r="F9" s="250" t="s">
        <v>691</v>
      </c>
      <c r="G9" s="250"/>
      <c r="H9" s="250"/>
      <c r="I9" s="250"/>
      <c r="J9" s="252"/>
      <c r="K9" s="247" t="s">
        <v>143</v>
      </c>
      <c r="L9" s="248"/>
      <c r="M9" s="303"/>
      <c r="N9" s="303"/>
      <c r="O9" s="414" t="s">
        <v>692</v>
      </c>
      <c r="P9" s="385" t="s">
        <v>686</v>
      </c>
      <c r="Q9" s="393"/>
      <c r="R9" s="238" t="s">
        <v>687</v>
      </c>
      <c r="S9" s="385" t="s">
        <v>683</v>
      </c>
      <c r="T9" s="496" t="s">
        <v>688</v>
      </c>
      <c r="U9" s="497"/>
      <c r="V9" s="497"/>
      <c r="W9" s="497"/>
      <c r="X9" s="497"/>
      <c r="Y9" s="164"/>
      <c r="Z9" s="383" t="s">
        <v>670</v>
      </c>
      <c r="AA9" s="155" t="s">
        <v>3</v>
      </c>
      <c r="AB9" s="266"/>
      <c r="AC9" s="237" t="s">
        <v>689</v>
      </c>
      <c r="AD9" s="382"/>
      <c r="AE9" s="239"/>
      <c r="AF9" s="240">
        <v>5</v>
      </c>
      <c r="AG9" s="241">
        <f>AF9*F9</f>
        <v>20</v>
      </c>
      <c r="AH9" s="163"/>
      <c r="AI9" s="267"/>
      <c r="AJ9" s="282">
        <v>1</v>
      </c>
      <c r="AK9" s="276" t="s">
        <v>426</v>
      </c>
      <c r="AL9" s="395" t="str">
        <f t="shared" si="2"/>
        <v>Tb E9000</v>
      </c>
      <c r="AM9" s="285" t="str">
        <f t="shared" si="0"/>
        <v>1770148_E9000_1_N000000004315_0002.01_0001_STANZMUTTER_MBN_10322-M_6-6G-ST_DBL8451.76</v>
      </c>
      <c r="AN9" s="285" t="s">
        <v>719</v>
      </c>
      <c r="AO9" s="396"/>
      <c r="AP9" s="397"/>
      <c r="AQ9" s="398"/>
      <c r="AR9" s="399"/>
      <c r="AS9" s="399"/>
      <c r="AT9" s="399"/>
      <c r="AU9" s="400"/>
      <c r="AV9" s="285"/>
    </row>
    <row r="10" spans="1:48" s="3" customFormat="1" ht="26.1" customHeight="1" thickBot="1" x14ac:dyDescent="0.25">
      <c r="A10" s="249"/>
      <c r="B10" s="250"/>
      <c r="C10" s="250"/>
      <c r="D10" s="251"/>
      <c r="E10" s="249" t="s">
        <v>670</v>
      </c>
      <c r="F10" s="250"/>
      <c r="G10" s="250"/>
      <c r="H10" s="250"/>
      <c r="I10" s="250"/>
      <c r="J10" s="252"/>
      <c r="K10" s="247" t="s">
        <v>487</v>
      </c>
      <c r="L10" s="248"/>
      <c r="M10" s="248"/>
      <c r="N10" s="248"/>
      <c r="O10" s="413" t="s">
        <v>680</v>
      </c>
      <c r="P10" s="385" t="s">
        <v>681</v>
      </c>
      <c r="Q10" s="253"/>
      <c r="R10" s="238" t="s">
        <v>682</v>
      </c>
      <c r="S10" s="385" t="s">
        <v>683</v>
      </c>
      <c r="T10" s="449" t="s">
        <v>684</v>
      </c>
      <c r="U10" s="450"/>
      <c r="V10" s="450"/>
      <c r="W10" s="450"/>
      <c r="X10" s="450"/>
      <c r="Y10" s="164"/>
      <c r="Z10" s="161" t="s">
        <v>670</v>
      </c>
      <c r="AA10" s="155" t="s">
        <v>3</v>
      </c>
      <c r="AB10" s="266"/>
      <c r="AC10" s="237" t="s">
        <v>690</v>
      </c>
      <c r="AD10" s="238"/>
      <c r="AE10" s="239">
        <v>2</v>
      </c>
      <c r="AF10" s="240">
        <v>503</v>
      </c>
      <c r="AG10" s="241">
        <f>AF10*E10</f>
        <v>503</v>
      </c>
      <c r="AH10" s="163"/>
      <c r="AI10" s="267"/>
      <c r="AJ10" s="282">
        <v>1</v>
      </c>
      <c r="AK10" s="276" t="s">
        <v>426</v>
      </c>
      <c r="AL10" s="283" t="str">
        <f t="shared" ref="AL10" si="4">IF(OR($O$2="",O10="",T10="",Z10=""),"","Tb "&amp;CONCATENATE(T10))</f>
        <v>Tb E1002</v>
      </c>
      <c r="AM10" s="284" t="str">
        <f t="shared" ref="AM10:AM11" si="5" xml:space="preserve"> IF(OR($O$2="",O10="",T10="",Z10=""),"",CONCATENATE($O$2&amp;"_",T10,"_"&amp;Z10,IF(P10="","","_"&amp;P10),IF(R10="","","_"&amp;R10),SUBSTITUTE(IF(S10="","","_"&amp;S10),":",""),"_"&amp;SUBSTITUTE(O10," ","_")))</f>
        <v>1770148_E1002_1_A2977221300_0002.12_0001_VERSTAERKUNG_LI_AUSSENSPIEGEL</v>
      </c>
      <c r="AN10" s="285" t="s">
        <v>719</v>
      </c>
      <c r="AO10" s="286"/>
      <c r="AP10" s="276"/>
      <c r="AQ10" s="451"/>
      <c r="AR10" s="452"/>
      <c r="AS10" s="452"/>
      <c r="AT10" s="452"/>
      <c r="AU10" s="287" t="str">
        <f t="shared" ref="AU10" si="6">IF(OR(AO10="",AQ10=""),"","Tb "&amp;CONCATENATE(AO10,AP10,AQ10))</f>
        <v/>
      </c>
      <c r="AV10" s="284" t="str">
        <f t="shared" ref="AV10" si="7">IF(OR($O$2="",T10=""),"",CONCATENATE(LEFT($O$2,2),RIGHT($O$2,3),"-",T10,IF(Y10="","",Y10)))</f>
        <v>17148-E1002</v>
      </c>
    </row>
    <row r="11" spans="1:48" s="3" customFormat="1" ht="26.1" customHeight="1" x14ac:dyDescent="0.2">
      <c r="A11" s="249"/>
      <c r="B11" s="250"/>
      <c r="C11" s="250"/>
      <c r="D11" s="251"/>
      <c r="E11" s="249" t="s">
        <v>670</v>
      </c>
      <c r="F11" s="250"/>
      <c r="G11" s="250"/>
      <c r="H11" s="250"/>
      <c r="I11" s="250"/>
      <c r="J11" s="252"/>
      <c r="K11" s="247" t="s">
        <v>487</v>
      </c>
      <c r="L11" s="248"/>
      <c r="M11" s="303"/>
      <c r="N11" s="303"/>
      <c r="O11" s="416" t="s">
        <v>715</v>
      </c>
      <c r="P11" s="392" t="s">
        <v>714</v>
      </c>
      <c r="Q11" s="393"/>
      <c r="R11" s="394"/>
      <c r="S11" s="392"/>
      <c r="T11" s="496" t="s">
        <v>720</v>
      </c>
      <c r="U11" s="497"/>
      <c r="V11" s="497"/>
      <c r="W11" s="497"/>
      <c r="X11" s="497"/>
      <c r="Y11" s="164"/>
      <c r="Z11" s="383" t="s">
        <v>670</v>
      </c>
      <c r="AA11" s="155"/>
      <c r="AB11" s="266"/>
      <c r="AC11" s="237" t="s">
        <v>721</v>
      </c>
      <c r="AD11" s="382"/>
      <c r="AE11" s="239"/>
      <c r="AF11" s="240">
        <f>SUM(AG12:AG13)</f>
        <v>0</v>
      </c>
      <c r="AG11" s="241">
        <f>AF11*E11</f>
        <v>0</v>
      </c>
      <c r="AH11" s="163" t="s">
        <v>718</v>
      </c>
      <c r="AI11" s="267"/>
      <c r="AJ11" s="282">
        <v>1</v>
      </c>
      <c r="AK11" s="276" t="s">
        <v>426</v>
      </c>
      <c r="AL11" s="395" t="str">
        <f>IF(OR($O$2="",O11="",T11="",Z11=""),"","Tb "&amp;CONCATENATE(T11))</f>
        <v>Tb E8000</v>
      </c>
      <c r="AM11" s="285" t="str">
        <f t="shared" si="5"/>
        <v>1770148_E8000_1_A2977205100_1_VE_ZB_VERSTAERKUNG_BORDKANTE_AU_LI</v>
      </c>
      <c r="AN11" s="285" t="s">
        <v>719</v>
      </c>
      <c r="AO11" s="396"/>
      <c r="AP11" s="397"/>
      <c r="AQ11" s="398"/>
      <c r="AR11" s="399"/>
      <c r="AS11" s="399"/>
      <c r="AT11" s="399"/>
      <c r="AU11" s="400"/>
      <c r="AV11" s="285"/>
    </row>
    <row r="12" spans="1:48" s="3" customFormat="1" ht="26.1" customHeight="1" x14ac:dyDescent="0.2">
      <c r="A12" s="249"/>
      <c r="B12" s="250"/>
      <c r="C12" s="250"/>
      <c r="D12" s="251"/>
      <c r="E12" s="249"/>
      <c r="F12" s="250"/>
      <c r="G12" s="250"/>
      <c r="H12" s="250"/>
      <c r="I12" s="250"/>
      <c r="J12" s="252"/>
      <c r="K12" s="247"/>
      <c r="L12" s="389"/>
      <c r="M12" s="248"/>
      <c r="N12" s="248"/>
      <c r="O12" s="391"/>
      <c r="P12" s="385"/>
      <c r="Q12" s="253"/>
      <c r="R12" s="238"/>
      <c r="S12" s="385"/>
      <c r="T12" s="484"/>
      <c r="U12" s="485"/>
      <c r="V12" s="485"/>
      <c r="W12" s="485"/>
      <c r="X12" s="485"/>
      <c r="Y12" s="164"/>
      <c r="Z12" s="161"/>
      <c r="AA12" s="155"/>
      <c r="AB12" s="266"/>
      <c r="AC12" s="237"/>
      <c r="AD12" s="238"/>
      <c r="AE12" s="239"/>
      <c r="AF12" s="240"/>
      <c r="AG12" s="241"/>
      <c r="AH12" s="163"/>
      <c r="AI12" s="267"/>
      <c r="AJ12" s="282"/>
      <c r="AK12" s="276"/>
      <c r="AL12" s="283" t="str">
        <f t="shared" si="2"/>
        <v/>
      </c>
      <c r="AM12" s="284" t="str">
        <f t="shared" si="0"/>
        <v/>
      </c>
      <c r="AN12" s="285"/>
      <c r="AO12" s="286"/>
      <c r="AP12" s="276"/>
      <c r="AQ12" s="451"/>
      <c r="AR12" s="452"/>
      <c r="AS12" s="452"/>
      <c r="AT12" s="452"/>
      <c r="AU12" s="287" t="str">
        <f t="shared" ref="AU12:AU62" si="8">IF(OR(AO12="",AQ12=""),"","Tb "&amp;CONCATENATE(AO12,AP12,AQ12))</f>
        <v/>
      </c>
      <c r="AV12" s="284" t="str">
        <f t="shared" ref="AV12:AV63" si="9">IF(OR($O$2="",T12=""),"",CONCATENATE(LEFT($O$2,2),RIGHT($O$2,3),"-",T12,IF(Y12="","",Y12)))</f>
        <v/>
      </c>
    </row>
    <row r="13" spans="1:48" s="3" customFormat="1" ht="26.1" customHeight="1" x14ac:dyDescent="0.2">
      <c r="A13" s="249" t="s">
        <v>670</v>
      </c>
      <c r="B13" s="250"/>
      <c r="C13" s="250"/>
      <c r="D13" s="251"/>
      <c r="E13" s="249" t="s">
        <v>38</v>
      </c>
      <c r="F13" s="250"/>
      <c r="G13" s="250"/>
      <c r="H13" s="250"/>
      <c r="I13" s="250"/>
      <c r="J13" s="252"/>
      <c r="K13" s="247" t="s">
        <v>487</v>
      </c>
      <c r="L13" s="389"/>
      <c r="M13" s="248"/>
      <c r="N13" s="248"/>
      <c r="O13" s="381" t="s">
        <v>698</v>
      </c>
      <c r="P13" s="385" t="s">
        <v>699</v>
      </c>
      <c r="Q13" s="253"/>
      <c r="R13" s="382" t="s">
        <v>700</v>
      </c>
      <c r="S13" s="385" t="s">
        <v>677</v>
      </c>
      <c r="T13" s="449" t="s">
        <v>701</v>
      </c>
      <c r="U13" s="450"/>
      <c r="V13" s="450"/>
      <c r="W13" s="450"/>
      <c r="X13" s="450"/>
      <c r="Y13" s="164"/>
      <c r="Z13" s="383" t="s">
        <v>670</v>
      </c>
      <c r="AA13" s="501" t="s">
        <v>702</v>
      </c>
      <c r="AB13" s="502"/>
      <c r="AC13" s="237"/>
      <c r="AD13" s="382"/>
      <c r="AE13" s="239"/>
      <c r="AF13" s="240"/>
      <c r="AG13" s="241"/>
      <c r="AH13" s="163"/>
      <c r="AI13" s="267"/>
      <c r="AJ13" s="282"/>
      <c r="AK13" s="276" t="s">
        <v>427</v>
      </c>
      <c r="AL13" s="283" t="str">
        <f t="shared" si="2"/>
        <v>Tb E2000</v>
      </c>
      <c r="AM13" s="284" t="str">
        <f t="shared" si="0"/>
        <v>1770148_E2000_1_A2977205200_0002.06_0002_ZB_VERSTAERKUNG_BORDKANTE_AU_RE</v>
      </c>
      <c r="AN13" s="285"/>
      <c r="AO13" s="286"/>
      <c r="AP13" s="276"/>
      <c r="AQ13" s="451"/>
      <c r="AR13" s="452"/>
      <c r="AS13" s="452"/>
      <c r="AT13" s="452"/>
      <c r="AU13" s="287" t="str">
        <f t="shared" si="8"/>
        <v/>
      </c>
      <c r="AV13" s="284" t="str">
        <f t="shared" si="9"/>
        <v>17148-E2000</v>
      </c>
    </row>
    <row r="14" spans="1:48" s="3" customFormat="1" ht="26.1" customHeight="1" x14ac:dyDescent="0.2">
      <c r="A14" s="249"/>
      <c r="B14" s="250"/>
      <c r="C14" s="250"/>
      <c r="D14" s="251"/>
      <c r="E14" s="249" t="s">
        <v>670</v>
      </c>
      <c r="F14" s="250"/>
      <c r="G14" s="250"/>
      <c r="H14" s="250"/>
      <c r="I14" s="250"/>
      <c r="J14" s="252"/>
      <c r="K14" s="247" t="s">
        <v>487</v>
      </c>
      <c r="L14" s="389"/>
      <c r="M14" s="248"/>
      <c r="N14" s="248"/>
      <c r="O14" s="401" t="s">
        <v>703</v>
      </c>
      <c r="P14" s="385" t="s">
        <v>704</v>
      </c>
      <c r="Q14" s="253"/>
      <c r="R14" s="382" t="s">
        <v>676</v>
      </c>
      <c r="S14" s="385" t="s">
        <v>677</v>
      </c>
      <c r="T14" s="449" t="s">
        <v>705</v>
      </c>
      <c r="U14" s="450"/>
      <c r="V14" s="450"/>
      <c r="W14" s="450"/>
      <c r="X14" s="450"/>
      <c r="Y14" s="164"/>
      <c r="Z14" s="383" t="s">
        <v>670</v>
      </c>
      <c r="AA14" s="501" t="s">
        <v>702</v>
      </c>
      <c r="AB14" s="502"/>
      <c r="AC14" s="237"/>
      <c r="AD14" s="382"/>
      <c r="AE14" s="239"/>
      <c r="AF14" s="240"/>
      <c r="AG14" s="241"/>
      <c r="AH14" s="163"/>
      <c r="AI14" s="267"/>
      <c r="AJ14" s="282"/>
      <c r="AK14" s="276" t="s">
        <v>427</v>
      </c>
      <c r="AL14" s="283" t="str">
        <f t="shared" si="2"/>
        <v>Tb E2100</v>
      </c>
      <c r="AM14" s="284" t="str">
        <f t="shared" si="0"/>
        <v>1770148_E2100_1_A2977207200_0002.02_0002_ZB_VERSTAERKUNG_AU_RE_BORDKANTE</v>
      </c>
      <c r="AN14" s="285"/>
      <c r="AO14" s="286"/>
      <c r="AP14" s="276"/>
      <c r="AQ14" s="451"/>
      <c r="AR14" s="452"/>
      <c r="AS14" s="452"/>
      <c r="AT14" s="452"/>
      <c r="AU14" s="287" t="str">
        <f t="shared" si="8"/>
        <v/>
      </c>
      <c r="AV14" s="284" t="str">
        <f t="shared" si="9"/>
        <v>17148-E2100</v>
      </c>
    </row>
    <row r="15" spans="1:48" s="3" customFormat="1" ht="26.1" customHeight="1" x14ac:dyDescent="0.2">
      <c r="A15" s="249"/>
      <c r="B15" s="250"/>
      <c r="C15" s="250"/>
      <c r="D15" s="251"/>
      <c r="E15" s="249"/>
      <c r="F15" s="250" t="s">
        <v>670</v>
      </c>
      <c r="G15" s="250"/>
      <c r="H15" s="250"/>
      <c r="I15" s="250"/>
      <c r="J15" s="252"/>
      <c r="K15" s="247" t="s">
        <v>487</v>
      </c>
      <c r="L15" s="389"/>
      <c r="M15" s="248"/>
      <c r="N15" s="248"/>
      <c r="O15" s="401" t="s">
        <v>706</v>
      </c>
      <c r="P15" s="385" t="s">
        <v>707</v>
      </c>
      <c r="Q15" s="253"/>
      <c r="R15" s="382" t="s">
        <v>687</v>
      </c>
      <c r="S15" s="385" t="s">
        <v>677</v>
      </c>
      <c r="T15" s="449" t="s">
        <v>679</v>
      </c>
      <c r="U15" s="450"/>
      <c r="V15" s="450"/>
      <c r="W15" s="450"/>
      <c r="X15" s="450"/>
      <c r="Y15" s="164"/>
      <c r="Z15" s="383" t="s">
        <v>670</v>
      </c>
      <c r="AA15" s="501" t="s">
        <v>702</v>
      </c>
      <c r="AB15" s="502"/>
      <c r="AC15" s="237"/>
      <c r="AD15" s="382"/>
      <c r="AE15" s="239"/>
      <c r="AF15" s="240"/>
      <c r="AG15" s="241"/>
      <c r="AH15" s="163"/>
      <c r="AI15" s="267"/>
      <c r="AJ15" s="282">
        <v>1</v>
      </c>
      <c r="AK15" s="276" t="s">
        <v>427</v>
      </c>
      <c r="AL15" s="283" t="str">
        <f t="shared" si="2"/>
        <v>Tb E1001</v>
      </c>
      <c r="AM15" s="284" t="str">
        <f t="shared" si="0"/>
        <v>1770148_E1001_1_A2977221000_0002.01_0002_VERSTAERKUNG_BORDKANTE_AU_RE</v>
      </c>
      <c r="AN15" s="285"/>
      <c r="AO15" s="286"/>
      <c r="AP15" s="276"/>
      <c r="AQ15" s="451"/>
      <c r="AR15" s="452"/>
      <c r="AS15" s="452"/>
      <c r="AT15" s="452"/>
      <c r="AU15" s="287" t="str">
        <f t="shared" si="8"/>
        <v/>
      </c>
      <c r="AV15" s="284" t="str">
        <f t="shared" si="9"/>
        <v>17148-E1001</v>
      </c>
    </row>
    <row r="16" spans="1:48" s="3" customFormat="1" ht="26.1" customHeight="1" x14ac:dyDescent="0.2">
      <c r="A16" s="249"/>
      <c r="B16" s="250"/>
      <c r="C16" s="250"/>
      <c r="D16" s="251"/>
      <c r="E16" s="249"/>
      <c r="F16" s="250" t="s">
        <v>691</v>
      </c>
      <c r="G16" s="250"/>
      <c r="H16" s="250"/>
      <c r="I16" s="250"/>
      <c r="J16" s="252"/>
      <c r="K16" s="247" t="s">
        <v>143</v>
      </c>
      <c r="L16" s="389"/>
      <c r="M16" s="248"/>
      <c r="N16" s="248"/>
      <c r="O16" s="401" t="s">
        <v>692</v>
      </c>
      <c r="P16" s="385" t="s">
        <v>686</v>
      </c>
      <c r="Q16" s="253"/>
      <c r="R16" s="382" t="s">
        <v>687</v>
      </c>
      <c r="S16" s="385" t="s">
        <v>683</v>
      </c>
      <c r="T16" s="449" t="s">
        <v>688</v>
      </c>
      <c r="U16" s="450"/>
      <c r="V16" s="450"/>
      <c r="W16" s="450"/>
      <c r="X16" s="450"/>
      <c r="Y16" s="164"/>
      <c r="Z16" s="383" t="s">
        <v>670</v>
      </c>
      <c r="AA16" s="501" t="s">
        <v>708</v>
      </c>
      <c r="AB16" s="502"/>
      <c r="AC16" s="237"/>
      <c r="AD16" s="382"/>
      <c r="AE16" s="239"/>
      <c r="AF16" s="240"/>
      <c r="AG16" s="241"/>
      <c r="AH16" s="163"/>
      <c r="AI16" s="267"/>
      <c r="AJ16" s="282">
        <v>1</v>
      </c>
      <c r="AK16" s="276" t="s">
        <v>427</v>
      </c>
      <c r="AL16" s="283" t="str">
        <f t="shared" si="2"/>
        <v>Tb E9000</v>
      </c>
      <c r="AM16" s="284" t="str">
        <f t="shared" si="0"/>
        <v>1770148_E9000_1_N000000004315_0002.01_0001_STANZMUTTER_MBN_10322-M_6-6G-ST_DBL8451.76</v>
      </c>
      <c r="AN16" s="285"/>
      <c r="AO16" s="286"/>
      <c r="AP16" s="276"/>
      <c r="AQ16" s="451"/>
      <c r="AR16" s="452"/>
      <c r="AS16" s="452"/>
      <c r="AT16" s="452"/>
      <c r="AU16" s="287" t="str">
        <f t="shared" si="8"/>
        <v/>
      </c>
      <c r="AV16" s="284" t="str">
        <f t="shared" si="9"/>
        <v>17148-E9000</v>
      </c>
    </row>
    <row r="17" spans="1:48" s="3" customFormat="1" ht="26.1" customHeight="1" x14ac:dyDescent="0.2">
      <c r="A17" s="249"/>
      <c r="B17" s="250"/>
      <c r="C17" s="250"/>
      <c r="D17" s="251"/>
      <c r="E17" s="249" t="s">
        <v>670</v>
      </c>
      <c r="F17" s="250"/>
      <c r="G17" s="250"/>
      <c r="H17" s="250"/>
      <c r="I17" s="250"/>
      <c r="J17" s="252"/>
      <c r="K17" s="247" t="s">
        <v>487</v>
      </c>
      <c r="L17" s="389"/>
      <c r="M17" s="248"/>
      <c r="N17" s="248"/>
      <c r="O17" s="381" t="s">
        <v>709</v>
      </c>
      <c r="P17" s="385" t="s">
        <v>710</v>
      </c>
      <c r="Q17" s="253"/>
      <c r="R17" s="382" t="s">
        <v>711</v>
      </c>
      <c r="S17" s="385" t="s">
        <v>683</v>
      </c>
      <c r="T17" s="449" t="s">
        <v>712</v>
      </c>
      <c r="U17" s="450"/>
      <c r="V17" s="450"/>
      <c r="W17" s="450"/>
      <c r="X17" s="450"/>
      <c r="Y17" s="164"/>
      <c r="Z17" s="383" t="s">
        <v>670</v>
      </c>
      <c r="AA17" s="501" t="s">
        <v>702</v>
      </c>
      <c r="AB17" s="502"/>
      <c r="AC17" s="237"/>
      <c r="AD17" s="382"/>
      <c r="AE17" s="239"/>
      <c r="AF17" s="240"/>
      <c r="AG17" s="241"/>
      <c r="AH17" s="163"/>
      <c r="AI17" s="267"/>
      <c r="AJ17" s="282"/>
      <c r="AK17" s="276" t="s">
        <v>427</v>
      </c>
      <c r="AL17" s="283" t="str">
        <f t="shared" si="2"/>
        <v>Tb E2002</v>
      </c>
      <c r="AM17" s="284" t="str">
        <f t="shared" si="0"/>
        <v>1770148_E2002_1_A2977221400_0001.13_0001_VERSTAERKUNG_RE_AUSSENSPIEGEL</v>
      </c>
      <c r="AN17" s="285"/>
      <c r="AO17" s="286"/>
      <c r="AP17" s="276"/>
      <c r="AQ17" s="451"/>
      <c r="AR17" s="452"/>
      <c r="AS17" s="452"/>
      <c r="AT17" s="452"/>
      <c r="AU17" s="287" t="str">
        <f t="shared" si="8"/>
        <v/>
      </c>
      <c r="AV17" s="284" t="str">
        <f t="shared" si="9"/>
        <v>17148-E2002</v>
      </c>
    </row>
    <row r="18" spans="1:48" s="3" customFormat="1" ht="26.1" customHeight="1" x14ac:dyDescent="0.2">
      <c r="A18" s="249"/>
      <c r="B18" s="250"/>
      <c r="C18" s="250"/>
      <c r="D18" s="251"/>
      <c r="E18" s="249" t="s">
        <v>670</v>
      </c>
      <c r="F18" s="250"/>
      <c r="G18" s="250"/>
      <c r="H18" s="250"/>
      <c r="I18" s="250"/>
      <c r="J18" s="252"/>
      <c r="K18" s="247" t="s">
        <v>487</v>
      </c>
      <c r="L18" s="389"/>
      <c r="M18" s="248"/>
      <c r="N18" s="248"/>
      <c r="O18" s="381" t="s">
        <v>717</v>
      </c>
      <c r="P18" s="385" t="s">
        <v>716</v>
      </c>
      <c r="Q18" s="253"/>
      <c r="R18" s="382"/>
      <c r="S18" s="385"/>
      <c r="T18" s="449" t="s">
        <v>722</v>
      </c>
      <c r="U18" s="450"/>
      <c r="V18" s="450"/>
      <c r="W18" s="450"/>
      <c r="X18" s="450"/>
      <c r="Y18" s="164"/>
      <c r="Z18" s="383" t="s">
        <v>670</v>
      </c>
      <c r="AA18" s="501" t="s">
        <v>702</v>
      </c>
      <c r="AB18" s="502"/>
      <c r="AC18" s="237"/>
      <c r="AD18" s="382"/>
      <c r="AE18" s="239"/>
      <c r="AF18" s="240"/>
      <c r="AG18" s="241"/>
      <c r="AH18" s="163"/>
      <c r="AI18" s="267"/>
      <c r="AJ18" s="282"/>
      <c r="AK18" s="276" t="s">
        <v>427</v>
      </c>
      <c r="AL18" s="283" t="str">
        <f t="shared" si="2"/>
        <v>Tb E8001</v>
      </c>
      <c r="AM18" s="284" t="str">
        <f t="shared" si="0"/>
        <v>1770148_E8001_1_A2977205200_1_VE_ZB_VERSTAERKUNG_BORDKANTE_AU_RE</v>
      </c>
      <c r="AN18" s="285"/>
      <c r="AO18" s="286"/>
      <c r="AP18" s="276"/>
      <c r="AQ18" s="451"/>
      <c r="AR18" s="452"/>
      <c r="AS18" s="452"/>
      <c r="AT18" s="452"/>
      <c r="AU18" s="287" t="str">
        <f t="shared" si="8"/>
        <v/>
      </c>
      <c r="AV18" s="284" t="str">
        <f t="shared" si="9"/>
        <v>17148-E8001</v>
      </c>
    </row>
    <row r="19" spans="1:48" s="3" customFormat="1" ht="26.1" customHeight="1" x14ac:dyDescent="0.2">
      <c r="A19" s="249"/>
      <c r="B19" s="250"/>
      <c r="C19" s="250"/>
      <c r="D19" s="251"/>
      <c r="E19" s="249"/>
      <c r="F19" s="250"/>
      <c r="G19" s="250"/>
      <c r="H19" s="250"/>
      <c r="I19" s="250"/>
      <c r="J19" s="252"/>
      <c r="K19" s="247"/>
      <c r="L19" s="389"/>
      <c r="M19" s="248"/>
      <c r="N19" s="248"/>
      <c r="O19" s="381"/>
      <c r="P19" s="385"/>
      <c r="Q19" s="253"/>
      <c r="R19" s="382"/>
      <c r="S19" s="385"/>
      <c r="T19" s="449"/>
      <c r="U19" s="450"/>
      <c r="V19" s="450"/>
      <c r="W19" s="450"/>
      <c r="X19" s="450"/>
      <c r="Y19" s="164"/>
      <c r="Z19" s="383"/>
      <c r="AA19" s="155"/>
      <c r="AB19" s="266"/>
      <c r="AC19" s="237"/>
      <c r="AD19" s="382"/>
      <c r="AE19" s="239"/>
      <c r="AF19" s="240"/>
      <c r="AG19" s="241"/>
      <c r="AH19" s="163"/>
      <c r="AI19" s="267"/>
      <c r="AJ19" s="282"/>
      <c r="AK19" s="276"/>
      <c r="AL19" s="283" t="str">
        <f t="shared" si="2"/>
        <v/>
      </c>
      <c r="AM19" s="284" t="str">
        <f t="shared" si="0"/>
        <v/>
      </c>
      <c r="AN19" s="285"/>
      <c r="AO19" s="286"/>
      <c r="AP19" s="276"/>
      <c r="AQ19" s="451"/>
      <c r="AR19" s="452"/>
      <c r="AS19" s="452"/>
      <c r="AT19" s="452"/>
      <c r="AU19" s="287" t="str">
        <f t="shared" si="8"/>
        <v/>
      </c>
      <c r="AV19" s="284" t="str">
        <f t="shared" si="9"/>
        <v/>
      </c>
    </row>
    <row r="20" spans="1:48" s="3" customFormat="1" ht="26.1" customHeight="1" x14ac:dyDescent="0.2">
      <c r="A20" s="249"/>
      <c r="B20" s="250"/>
      <c r="C20" s="250"/>
      <c r="D20" s="251"/>
      <c r="E20" s="249"/>
      <c r="F20" s="250"/>
      <c r="G20" s="250"/>
      <c r="H20" s="250"/>
      <c r="I20" s="250"/>
      <c r="J20" s="252"/>
      <c r="K20" s="247"/>
      <c r="L20" s="389"/>
      <c r="M20" s="248"/>
      <c r="N20" s="248"/>
      <c r="O20" s="381"/>
      <c r="P20" s="385"/>
      <c r="Q20" s="253"/>
      <c r="R20" s="382"/>
      <c r="S20" s="385"/>
      <c r="T20" s="449"/>
      <c r="U20" s="450"/>
      <c r="V20" s="450"/>
      <c r="W20" s="450"/>
      <c r="X20" s="450"/>
      <c r="Y20" s="164"/>
      <c r="Z20" s="383"/>
      <c r="AA20" s="155"/>
      <c r="AB20" s="266"/>
      <c r="AC20" s="237"/>
      <c r="AD20" s="382"/>
      <c r="AE20" s="239"/>
      <c r="AF20" s="240"/>
      <c r="AG20" s="241"/>
      <c r="AH20" s="163"/>
      <c r="AI20" s="267"/>
      <c r="AJ20" s="282"/>
      <c r="AK20" s="276"/>
      <c r="AL20" s="283" t="str">
        <f t="shared" si="2"/>
        <v/>
      </c>
      <c r="AM20" s="284" t="str">
        <f t="shared" si="0"/>
        <v/>
      </c>
      <c r="AN20" s="285"/>
      <c r="AO20" s="286"/>
      <c r="AP20" s="276"/>
      <c r="AQ20" s="451"/>
      <c r="AR20" s="452"/>
      <c r="AS20" s="452"/>
      <c r="AT20" s="452"/>
      <c r="AU20" s="287" t="str">
        <f t="shared" si="8"/>
        <v/>
      </c>
      <c r="AV20" s="284" t="str">
        <f t="shared" si="9"/>
        <v/>
      </c>
    </row>
    <row r="21" spans="1:48" s="3" customFormat="1" ht="26.1" customHeight="1" x14ac:dyDescent="0.2">
      <c r="A21" s="249"/>
      <c r="B21" s="250"/>
      <c r="C21" s="250"/>
      <c r="D21" s="251"/>
      <c r="E21" s="249"/>
      <c r="F21" s="250"/>
      <c r="G21" s="250"/>
      <c r="H21" s="250"/>
      <c r="I21" s="250"/>
      <c r="J21" s="252"/>
      <c r="K21" s="247"/>
      <c r="L21" s="389"/>
      <c r="M21" s="248"/>
      <c r="N21" s="248"/>
      <c r="O21" s="381"/>
      <c r="P21" s="385"/>
      <c r="Q21" s="253"/>
      <c r="R21" s="382"/>
      <c r="S21" s="385"/>
      <c r="T21" s="449"/>
      <c r="U21" s="450"/>
      <c r="V21" s="450"/>
      <c r="W21" s="450"/>
      <c r="X21" s="450"/>
      <c r="Y21" s="164"/>
      <c r="Z21" s="383"/>
      <c r="AA21" s="155"/>
      <c r="AB21" s="266"/>
      <c r="AC21" s="237"/>
      <c r="AD21" s="382"/>
      <c r="AE21" s="239"/>
      <c r="AF21" s="240"/>
      <c r="AG21" s="241"/>
      <c r="AH21" s="163"/>
      <c r="AI21" s="267"/>
      <c r="AJ21" s="282"/>
      <c r="AK21" s="276"/>
      <c r="AL21" s="283" t="str">
        <f t="shared" si="2"/>
        <v/>
      </c>
      <c r="AM21" s="284" t="str">
        <f t="shared" si="0"/>
        <v/>
      </c>
      <c r="AN21" s="285"/>
      <c r="AO21" s="286"/>
      <c r="AP21" s="276"/>
      <c r="AQ21" s="451"/>
      <c r="AR21" s="452"/>
      <c r="AS21" s="452"/>
      <c r="AT21" s="452"/>
      <c r="AU21" s="287" t="str">
        <f t="shared" si="8"/>
        <v/>
      </c>
      <c r="AV21" s="284" t="str">
        <f t="shared" si="9"/>
        <v/>
      </c>
    </row>
    <row r="22" spans="1:48" s="3" customFormat="1" ht="26.1" customHeight="1" x14ac:dyDescent="0.2">
      <c r="A22" s="249"/>
      <c r="B22" s="250"/>
      <c r="C22" s="250"/>
      <c r="D22" s="251"/>
      <c r="E22" s="249"/>
      <c r="F22" s="250"/>
      <c r="G22" s="250"/>
      <c r="H22" s="250"/>
      <c r="I22" s="250"/>
      <c r="J22" s="252"/>
      <c r="K22" s="247"/>
      <c r="L22" s="389"/>
      <c r="M22" s="248"/>
      <c r="N22" s="248"/>
      <c r="O22" s="381" t="s">
        <v>487</v>
      </c>
      <c r="P22" s="385"/>
      <c r="Q22" s="253"/>
      <c r="R22" s="382"/>
      <c r="S22" s="385"/>
      <c r="T22" s="449"/>
      <c r="U22" s="450"/>
      <c r="V22" s="450"/>
      <c r="W22" s="450"/>
      <c r="X22" s="450"/>
      <c r="Y22" s="164"/>
      <c r="Z22" s="383"/>
      <c r="AA22" s="155"/>
      <c r="AB22" s="266"/>
      <c r="AC22" s="237"/>
      <c r="AD22" s="382"/>
      <c r="AE22" s="239"/>
      <c r="AF22" s="240"/>
      <c r="AG22" s="241"/>
      <c r="AH22" s="163"/>
      <c r="AI22" s="267"/>
      <c r="AJ22" s="282"/>
      <c r="AK22" s="276"/>
      <c r="AL22" s="283" t="str">
        <f t="shared" si="2"/>
        <v/>
      </c>
      <c r="AM22" s="284" t="str">
        <f t="shared" si="0"/>
        <v/>
      </c>
      <c r="AN22" s="285"/>
      <c r="AO22" s="286"/>
      <c r="AP22" s="276"/>
      <c r="AQ22" s="451"/>
      <c r="AR22" s="452"/>
      <c r="AS22" s="452"/>
      <c r="AT22" s="452"/>
      <c r="AU22" s="287" t="str">
        <f t="shared" si="8"/>
        <v/>
      </c>
      <c r="AV22" s="284" t="str">
        <f t="shared" si="9"/>
        <v/>
      </c>
    </row>
    <row r="23" spans="1:48" s="3" customFormat="1" ht="26.1" customHeight="1" x14ac:dyDescent="0.2">
      <c r="A23" s="249"/>
      <c r="B23" s="250"/>
      <c r="C23" s="250"/>
      <c r="D23" s="251"/>
      <c r="E23" s="249"/>
      <c r="F23" s="250"/>
      <c r="G23" s="250"/>
      <c r="H23" s="250"/>
      <c r="I23" s="250"/>
      <c r="J23" s="252"/>
      <c r="K23" s="247"/>
      <c r="L23" s="389"/>
      <c r="M23" s="248"/>
      <c r="N23" s="248"/>
      <c r="O23" s="381"/>
      <c r="P23" s="385"/>
      <c r="Q23" s="253"/>
      <c r="R23" s="382"/>
      <c r="S23" s="385"/>
      <c r="T23" s="449"/>
      <c r="U23" s="450"/>
      <c r="V23" s="450"/>
      <c r="W23" s="450"/>
      <c r="X23" s="450"/>
      <c r="Y23" s="164"/>
      <c r="Z23" s="383"/>
      <c r="AA23" s="155"/>
      <c r="AB23" s="266"/>
      <c r="AC23" s="237"/>
      <c r="AD23" s="382"/>
      <c r="AE23" s="239"/>
      <c r="AF23" s="240"/>
      <c r="AG23" s="241"/>
      <c r="AH23" s="163"/>
      <c r="AI23" s="267"/>
      <c r="AJ23" s="282"/>
      <c r="AK23" s="276"/>
      <c r="AL23" s="283" t="str">
        <f t="shared" si="2"/>
        <v/>
      </c>
      <c r="AM23" s="284" t="str">
        <f t="shared" si="0"/>
        <v/>
      </c>
      <c r="AN23" s="285"/>
      <c r="AO23" s="286"/>
      <c r="AP23" s="276"/>
      <c r="AQ23" s="451"/>
      <c r="AR23" s="452"/>
      <c r="AS23" s="452"/>
      <c r="AT23" s="452"/>
      <c r="AU23" s="287" t="str">
        <f t="shared" si="8"/>
        <v/>
      </c>
      <c r="AV23" s="284" t="str">
        <f t="shared" si="9"/>
        <v/>
      </c>
    </row>
    <row r="24" spans="1:48" s="3" customFormat="1" ht="26.1" customHeight="1" x14ac:dyDescent="0.2">
      <c r="A24" s="249"/>
      <c r="B24" s="250"/>
      <c r="C24" s="250"/>
      <c r="D24" s="251"/>
      <c r="E24" s="249"/>
      <c r="F24" s="250"/>
      <c r="G24" s="250"/>
      <c r="H24" s="250"/>
      <c r="I24" s="250"/>
      <c r="J24" s="252"/>
      <c r="K24" s="247"/>
      <c r="L24" s="389"/>
      <c r="M24" s="248"/>
      <c r="N24" s="248"/>
      <c r="O24" s="381"/>
      <c r="P24" s="385"/>
      <c r="Q24" s="253"/>
      <c r="R24" s="382"/>
      <c r="S24" s="385"/>
      <c r="T24" s="449"/>
      <c r="U24" s="450"/>
      <c r="V24" s="450"/>
      <c r="W24" s="450"/>
      <c r="X24" s="450"/>
      <c r="Y24" s="164"/>
      <c r="Z24" s="383"/>
      <c r="AA24" s="155"/>
      <c r="AB24" s="266"/>
      <c r="AC24" s="237"/>
      <c r="AD24" s="382"/>
      <c r="AE24" s="239"/>
      <c r="AF24" s="240"/>
      <c r="AG24" s="241"/>
      <c r="AH24" s="163"/>
      <c r="AI24" s="267"/>
      <c r="AJ24" s="282"/>
      <c r="AK24" s="276"/>
      <c r="AL24" s="283" t="str">
        <f t="shared" si="2"/>
        <v/>
      </c>
      <c r="AM24" s="284" t="str">
        <f t="shared" si="0"/>
        <v/>
      </c>
      <c r="AN24" s="285"/>
      <c r="AO24" s="286"/>
      <c r="AP24" s="276"/>
      <c r="AQ24" s="451"/>
      <c r="AR24" s="452"/>
      <c r="AS24" s="452"/>
      <c r="AT24" s="452"/>
      <c r="AU24" s="287" t="str">
        <f t="shared" si="8"/>
        <v/>
      </c>
      <c r="AV24" s="284" t="str">
        <f t="shared" si="9"/>
        <v/>
      </c>
    </row>
    <row r="25" spans="1:48" s="3" customFormat="1" ht="26.1" customHeight="1" x14ac:dyDescent="0.2">
      <c r="A25" s="249"/>
      <c r="B25" s="250"/>
      <c r="C25" s="250"/>
      <c r="D25" s="251"/>
      <c r="E25" s="249"/>
      <c r="F25" s="250"/>
      <c r="G25" s="250"/>
      <c r="H25" s="250"/>
      <c r="I25" s="250"/>
      <c r="J25" s="252"/>
      <c r="K25" s="247"/>
      <c r="L25" s="389"/>
      <c r="M25" s="248"/>
      <c r="N25" s="248"/>
      <c r="O25" s="381"/>
      <c r="P25" s="385"/>
      <c r="Q25" s="253"/>
      <c r="R25" s="382"/>
      <c r="S25" s="385"/>
      <c r="T25" s="449"/>
      <c r="U25" s="450"/>
      <c r="V25" s="450"/>
      <c r="W25" s="450"/>
      <c r="X25" s="450"/>
      <c r="Y25" s="164"/>
      <c r="Z25" s="383"/>
      <c r="AA25" s="155"/>
      <c r="AB25" s="266"/>
      <c r="AC25" s="237"/>
      <c r="AD25" s="382"/>
      <c r="AE25" s="239"/>
      <c r="AF25" s="240"/>
      <c r="AG25" s="241"/>
      <c r="AH25" s="163"/>
      <c r="AI25" s="267"/>
      <c r="AJ25" s="282"/>
      <c r="AK25" s="276"/>
      <c r="AL25" s="283" t="str">
        <f t="shared" si="2"/>
        <v/>
      </c>
      <c r="AM25" s="284" t="str">
        <f t="shared" si="0"/>
        <v/>
      </c>
      <c r="AN25" s="285"/>
      <c r="AO25" s="286"/>
      <c r="AP25" s="276"/>
      <c r="AQ25" s="451"/>
      <c r="AR25" s="452"/>
      <c r="AS25" s="452"/>
      <c r="AT25" s="452"/>
      <c r="AU25" s="287" t="str">
        <f t="shared" si="8"/>
        <v/>
      </c>
      <c r="AV25" s="284" t="str">
        <f t="shared" si="9"/>
        <v/>
      </c>
    </row>
    <row r="26" spans="1:48" s="3" customFormat="1" ht="26.1" customHeight="1" x14ac:dyDescent="0.2">
      <c r="A26" s="249"/>
      <c r="B26" s="250"/>
      <c r="C26" s="250"/>
      <c r="D26" s="251"/>
      <c r="E26" s="249"/>
      <c r="F26" s="250"/>
      <c r="G26" s="250"/>
      <c r="H26" s="250"/>
      <c r="I26" s="250"/>
      <c r="J26" s="252"/>
      <c r="K26" s="247"/>
      <c r="L26" s="389"/>
      <c r="M26" s="248"/>
      <c r="N26" s="248"/>
      <c r="O26" s="381"/>
      <c r="P26" s="385"/>
      <c r="Q26" s="253"/>
      <c r="R26" s="382"/>
      <c r="S26" s="385"/>
      <c r="T26" s="449"/>
      <c r="U26" s="450"/>
      <c r="V26" s="450"/>
      <c r="W26" s="450"/>
      <c r="X26" s="450"/>
      <c r="Y26" s="164"/>
      <c r="Z26" s="383"/>
      <c r="AA26" s="155"/>
      <c r="AB26" s="266"/>
      <c r="AC26" s="237"/>
      <c r="AD26" s="382"/>
      <c r="AE26" s="239"/>
      <c r="AF26" s="240"/>
      <c r="AG26" s="241"/>
      <c r="AH26" s="163"/>
      <c r="AI26" s="267"/>
      <c r="AJ26" s="282"/>
      <c r="AK26" s="276"/>
      <c r="AL26" s="283" t="str">
        <f t="shared" si="2"/>
        <v/>
      </c>
      <c r="AM26" s="284" t="str">
        <f t="shared" si="0"/>
        <v/>
      </c>
      <c r="AN26" s="285"/>
      <c r="AO26" s="286"/>
      <c r="AP26" s="276"/>
      <c r="AQ26" s="451"/>
      <c r="AR26" s="452"/>
      <c r="AS26" s="452"/>
      <c r="AT26" s="452"/>
      <c r="AU26" s="287" t="str">
        <f t="shared" si="8"/>
        <v/>
      </c>
      <c r="AV26" s="284" t="str">
        <f t="shared" si="9"/>
        <v/>
      </c>
    </row>
    <row r="27" spans="1:48" s="3" customFormat="1" ht="26.1" customHeight="1" x14ac:dyDescent="0.2">
      <c r="A27" s="249"/>
      <c r="B27" s="250"/>
      <c r="C27" s="250"/>
      <c r="D27" s="251"/>
      <c r="E27" s="249"/>
      <c r="F27" s="250"/>
      <c r="G27" s="250"/>
      <c r="H27" s="250"/>
      <c r="I27" s="250"/>
      <c r="J27" s="252"/>
      <c r="K27" s="247"/>
      <c r="L27" s="389"/>
      <c r="M27" s="248"/>
      <c r="N27" s="248"/>
      <c r="O27" s="381"/>
      <c r="P27" s="385"/>
      <c r="Q27" s="253"/>
      <c r="R27" s="382"/>
      <c r="S27" s="385"/>
      <c r="T27" s="449"/>
      <c r="U27" s="450"/>
      <c r="V27" s="450"/>
      <c r="W27" s="450"/>
      <c r="X27" s="450"/>
      <c r="Y27" s="164"/>
      <c r="Z27" s="383"/>
      <c r="AA27" s="155"/>
      <c r="AB27" s="266"/>
      <c r="AC27" s="237"/>
      <c r="AD27" s="382"/>
      <c r="AE27" s="239"/>
      <c r="AF27" s="240"/>
      <c r="AG27" s="241"/>
      <c r="AH27" s="163"/>
      <c r="AI27" s="267"/>
      <c r="AJ27" s="282"/>
      <c r="AK27" s="276"/>
      <c r="AL27" s="283" t="str">
        <f t="shared" si="2"/>
        <v/>
      </c>
      <c r="AM27" s="284" t="str">
        <f t="shared" si="0"/>
        <v/>
      </c>
      <c r="AN27" s="285"/>
      <c r="AO27" s="286"/>
      <c r="AP27" s="276"/>
      <c r="AQ27" s="451"/>
      <c r="AR27" s="452"/>
      <c r="AS27" s="452"/>
      <c r="AT27" s="452"/>
      <c r="AU27" s="287" t="str">
        <f t="shared" si="8"/>
        <v/>
      </c>
      <c r="AV27" s="284" t="str">
        <f t="shared" si="9"/>
        <v/>
      </c>
    </row>
    <row r="28" spans="1:48" s="3" customFormat="1" ht="26.1" customHeight="1" x14ac:dyDescent="0.2">
      <c r="A28" s="249"/>
      <c r="B28" s="250"/>
      <c r="C28" s="250"/>
      <c r="D28" s="251"/>
      <c r="E28" s="249"/>
      <c r="F28" s="250"/>
      <c r="G28" s="250"/>
      <c r="H28" s="250"/>
      <c r="I28" s="250"/>
      <c r="J28" s="252"/>
      <c r="K28" s="247"/>
      <c r="L28" s="389"/>
      <c r="M28" s="248"/>
      <c r="N28" s="248"/>
      <c r="O28" s="381"/>
      <c r="P28" s="385"/>
      <c r="Q28" s="253"/>
      <c r="R28" s="382"/>
      <c r="S28" s="385"/>
      <c r="T28" s="449"/>
      <c r="U28" s="450"/>
      <c r="V28" s="450"/>
      <c r="W28" s="450"/>
      <c r="X28" s="450"/>
      <c r="Y28" s="164"/>
      <c r="Z28" s="383"/>
      <c r="AA28" s="155"/>
      <c r="AB28" s="266"/>
      <c r="AC28" s="237"/>
      <c r="AD28" s="382"/>
      <c r="AE28" s="239"/>
      <c r="AF28" s="240"/>
      <c r="AG28" s="241"/>
      <c r="AH28" s="163"/>
      <c r="AI28" s="267"/>
      <c r="AJ28" s="282"/>
      <c r="AK28" s="276"/>
      <c r="AL28" s="283" t="str">
        <f t="shared" si="2"/>
        <v/>
      </c>
      <c r="AM28" s="284" t="str">
        <f t="shared" si="0"/>
        <v/>
      </c>
      <c r="AN28" s="285"/>
      <c r="AO28" s="286"/>
      <c r="AP28" s="276"/>
      <c r="AQ28" s="451"/>
      <c r="AR28" s="452"/>
      <c r="AS28" s="452"/>
      <c r="AT28" s="452"/>
      <c r="AU28" s="287" t="str">
        <f t="shared" si="8"/>
        <v/>
      </c>
      <c r="AV28" s="284" t="str">
        <f t="shared" si="9"/>
        <v/>
      </c>
    </row>
    <row r="29" spans="1:48" s="3" customFormat="1" ht="26.1" customHeight="1" x14ac:dyDescent="0.2">
      <c r="A29" s="249"/>
      <c r="B29" s="250"/>
      <c r="C29" s="250"/>
      <c r="D29" s="251"/>
      <c r="E29" s="249"/>
      <c r="F29" s="250"/>
      <c r="G29" s="250"/>
      <c r="H29" s="250"/>
      <c r="I29" s="250"/>
      <c r="J29" s="252"/>
      <c r="K29" s="247"/>
      <c r="L29" s="389"/>
      <c r="M29" s="248"/>
      <c r="N29" s="248"/>
      <c r="O29" s="381"/>
      <c r="P29" s="385"/>
      <c r="Q29" s="253"/>
      <c r="R29" s="382"/>
      <c r="S29" s="385"/>
      <c r="T29" s="449"/>
      <c r="U29" s="450"/>
      <c r="V29" s="450"/>
      <c r="W29" s="450"/>
      <c r="X29" s="450"/>
      <c r="Y29" s="164"/>
      <c r="Z29" s="383"/>
      <c r="AA29" s="155"/>
      <c r="AB29" s="266"/>
      <c r="AC29" s="237"/>
      <c r="AD29" s="382"/>
      <c r="AE29" s="239"/>
      <c r="AF29" s="240"/>
      <c r="AG29" s="241"/>
      <c r="AH29" s="163"/>
      <c r="AI29" s="267"/>
      <c r="AJ29" s="282"/>
      <c r="AK29" s="276"/>
      <c r="AL29" s="283" t="str">
        <f t="shared" si="2"/>
        <v/>
      </c>
      <c r="AM29" s="284" t="str">
        <f t="shared" si="0"/>
        <v/>
      </c>
      <c r="AN29" s="285"/>
      <c r="AO29" s="286"/>
      <c r="AP29" s="276"/>
      <c r="AQ29" s="451"/>
      <c r="AR29" s="452"/>
      <c r="AS29" s="452"/>
      <c r="AT29" s="452"/>
      <c r="AU29" s="287" t="str">
        <f t="shared" si="8"/>
        <v/>
      </c>
      <c r="AV29" s="284" t="str">
        <f t="shared" si="9"/>
        <v/>
      </c>
    </row>
    <row r="30" spans="1:48" s="3" customFormat="1" ht="26.1" customHeight="1" x14ac:dyDescent="0.2">
      <c r="A30" s="249"/>
      <c r="B30" s="250"/>
      <c r="C30" s="250"/>
      <c r="D30" s="251"/>
      <c r="E30" s="249"/>
      <c r="F30" s="250"/>
      <c r="G30" s="250"/>
      <c r="H30" s="250"/>
      <c r="I30" s="250"/>
      <c r="J30" s="252"/>
      <c r="K30" s="247"/>
      <c r="L30" s="389"/>
      <c r="M30" s="248"/>
      <c r="N30" s="248"/>
      <c r="O30" s="381"/>
      <c r="P30" s="385"/>
      <c r="Q30" s="253"/>
      <c r="R30" s="382"/>
      <c r="S30" s="385"/>
      <c r="T30" s="449"/>
      <c r="U30" s="450"/>
      <c r="V30" s="450"/>
      <c r="W30" s="450"/>
      <c r="X30" s="450"/>
      <c r="Y30" s="164"/>
      <c r="Z30" s="383"/>
      <c r="AA30" s="155"/>
      <c r="AB30" s="266"/>
      <c r="AC30" s="237"/>
      <c r="AD30" s="382"/>
      <c r="AE30" s="239"/>
      <c r="AF30" s="240"/>
      <c r="AG30" s="241"/>
      <c r="AH30" s="163"/>
      <c r="AI30" s="267"/>
      <c r="AJ30" s="282"/>
      <c r="AK30" s="276"/>
      <c r="AL30" s="283" t="str">
        <f t="shared" si="2"/>
        <v/>
      </c>
      <c r="AM30" s="284" t="str">
        <f t="shared" si="0"/>
        <v/>
      </c>
      <c r="AN30" s="285"/>
      <c r="AO30" s="286"/>
      <c r="AP30" s="276"/>
      <c r="AQ30" s="451"/>
      <c r="AR30" s="452"/>
      <c r="AS30" s="452"/>
      <c r="AT30" s="452"/>
      <c r="AU30" s="287" t="str">
        <f t="shared" si="8"/>
        <v/>
      </c>
      <c r="AV30" s="284" t="str">
        <f t="shared" si="9"/>
        <v/>
      </c>
    </row>
    <row r="31" spans="1:48" s="3" customFormat="1" ht="26.1" customHeight="1" x14ac:dyDescent="0.2">
      <c r="A31" s="249"/>
      <c r="B31" s="250"/>
      <c r="C31" s="250"/>
      <c r="D31" s="251"/>
      <c r="E31" s="249"/>
      <c r="F31" s="250"/>
      <c r="G31" s="250"/>
      <c r="H31" s="250"/>
      <c r="I31" s="250"/>
      <c r="J31" s="252"/>
      <c r="K31" s="247"/>
      <c r="L31" s="389"/>
      <c r="M31" s="248"/>
      <c r="N31" s="248"/>
      <c r="O31" s="381"/>
      <c r="P31" s="385"/>
      <c r="Q31" s="253"/>
      <c r="R31" s="382"/>
      <c r="S31" s="385"/>
      <c r="T31" s="449"/>
      <c r="U31" s="450"/>
      <c r="V31" s="450"/>
      <c r="W31" s="450"/>
      <c r="X31" s="450"/>
      <c r="Y31" s="164"/>
      <c r="Z31" s="383"/>
      <c r="AA31" s="155"/>
      <c r="AB31" s="266"/>
      <c r="AC31" s="237"/>
      <c r="AD31" s="382"/>
      <c r="AE31" s="239"/>
      <c r="AF31" s="240"/>
      <c r="AG31" s="241"/>
      <c r="AH31" s="163"/>
      <c r="AI31" s="267"/>
      <c r="AJ31" s="282"/>
      <c r="AK31" s="276"/>
      <c r="AL31" s="283" t="str">
        <f t="shared" si="2"/>
        <v/>
      </c>
      <c r="AM31" s="284" t="str">
        <f t="shared" si="0"/>
        <v/>
      </c>
      <c r="AN31" s="285"/>
      <c r="AO31" s="286"/>
      <c r="AP31" s="276"/>
      <c r="AQ31" s="451"/>
      <c r="AR31" s="452"/>
      <c r="AS31" s="452"/>
      <c r="AT31" s="452"/>
      <c r="AU31" s="287" t="str">
        <f t="shared" si="8"/>
        <v/>
      </c>
      <c r="AV31" s="284" t="str">
        <f t="shared" si="9"/>
        <v/>
      </c>
    </row>
    <row r="32" spans="1:48" s="3" customFormat="1" ht="26.1" customHeight="1" x14ac:dyDescent="0.2">
      <c r="A32" s="249"/>
      <c r="B32" s="250"/>
      <c r="C32" s="250"/>
      <c r="D32" s="251"/>
      <c r="E32" s="249"/>
      <c r="F32" s="250"/>
      <c r="G32" s="250"/>
      <c r="H32" s="250"/>
      <c r="I32" s="250"/>
      <c r="J32" s="252"/>
      <c r="K32" s="247"/>
      <c r="L32" s="389"/>
      <c r="M32" s="248"/>
      <c r="N32" s="248"/>
      <c r="O32" s="381"/>
      <c r="P32" s="385"/>
      <c r="Q32" s="253"/>
      <c r="R32" s="382"/>
      <c r="S32" s="385"/>
      <c r="T32" s="449"/>
      <c r="U32" s="450"/>
      <c r="V32" s="450"/>
      <c r="W32" s="450"/>
      <c r="X32" s="450"/>
      <c r="Y32" s="164"/>
      <c r="Z32" s="383"/>
      <c r="AA32" s="155"/>
      <c r="AB32" s="266"/>
      <c r="AC32" s="237"/>
      <c r="AD32" s="382"/>
      <c r="AE32" s="239"/>
      <c r="AF32" s="240"/>
      <c r="AG32" s="241"/>
      <c r="AH32" s="163"/>
      <c r="AI32" s="267"/>
      <c r="AJ32" s="282"/>
      <c r="AK32" s="276"/>
      <c r="AL32" s="283" t="str">
        <f t="shared" si="2"/>
        <v/>
      </c>
      <c r="AM32" s="284" t="str">
        <f t="shared" si="0"/>
        <v/>
      </c>
      <c r="AN32" s="285"/>
      <c r="AO32" s="286"/>
      <c r="AP32" s="276"/>
      <c r="AQ32" s="451"/>
      <c r="AR32" s="452"/>
      <c r="AS32" s="452"/>
      <c r="AT32" s="452"/>
      <c r="AU32" s="287" t="str">
        <f t="shared" si="8"/>
        <v/>
      </c>
      <c r="AV32" s="284" t="str">
        <f t="shared" si="9"/>
        <v/>
      </c>
    </row>
    <row r="33" spans="1:48" s="3" customFormat="1" ht="26.1" customHeight="1" x14ac:dyDescent="0.2">
      <c r="A33" s="249"/>
      <c r="B33" s="250"/>
      <c r="C33" s="250"/>
      <c r="D33" s="251"/>
      <c r="E33" s="249"/>
      <c r="F33" s="250"/>
      <c r="G33" s="250"/>
      <c r="H33" s="250"/>
      <c r="I33" s="250"/>
      <c r="J33" s="252"/>
      <c r="K33" s="247"/>
      <c r="L33" s="389"/>
      <c r="M33" s="248"/>
      <c r="N33" s="248"/>
      <c r="O33" s="381"/>
      <c r="P33" s="385"/>
      <c r="Q33" s="253"/>
      <c r="R33" s="382"/>
      <c r="S33" s="385"/>
      <c r="T33" s="449"/>
      <c r="U33" s="450"/>
      <c r="V33" s="450"/>
      <c r="W33" s="450"/>
      <c r="X33" s="450"/>
      <c r="Y33" s="164"/>
      <c r="Z33" s="383"/>
      <c r="AA33" s="155"/>
      <c r="AB33" s="266"/>
      <c r="AC33" s="237"/>
      <c r="AD33" s="382"/>
      <c r="AE33" s="239"/>
      <c r="AF33" s="240"/>
      <c r="AG33" s="241"/>
      <c r="AH33" s="163"/>
      <c r="AI33" s="267"/>
      <c r="AJ33" s="282"/>
      <c r="AK33" s="276"/>
      <c r="AL33" s="283" t="str">
        <f t="shared" si="2"/>
        <v/>
      </c>
      <c r="AM33" s="284" t="str">
        <f t="shared" si="0"/>
        <v/>
      </c>
      <c r="AN33" s="285"/>
      <c r="AO33" s="286"/>
      <c r="AP33" s="276"/>
      <c r="AQ33" s="451"/>
      <c r="AR33" s="452"/>
      <c r="AS33" s="452"/>
      <c r="AT33" s="452"/>
      <c r="AU33" s="287" t="str">
        <f t="shared" si="8"/>
        <v/>
      </c>
      <c r="AV33" s="284" t="str">
        <f t="shared" si="9"/>
        <v/>
      </c>
    </row>
    <row r="34" spans="1:48" s="3" customFormat="1" ht="26.1" customHeight="1" x14ac:dyDescent="0.2">
      <c r="A34" s="249"/>
      <c r="B34" s="250"/>
      <c r="C34" s="250"/>
      <c r="D34" s="251"/>
      <c r="E34" s="249"/>
      <c r="F34" s="250"/>
      <c r="G34" s="250"/>
      <c r="H34" s="250"/>
      <c r="I34" s="250"/>
      <c r="J34" s="252"/>
      <c r="K34" s="247"/>
      <c r="L34" s="389"/>
      <c r="M34" s="248"/>
      <c r="N34" s="248"/>
      <c r="O34" s="381"/>
      <c r="P34" s="385"/>
      <c r="Q34" s="253"/>
      <c r="R34" s="382"/>
      <c r="S34" s="385"/>
      <c r="T34" s="449"/>
      <c r="U34" s="450"/>
      <c r="V34" s="450"/>
      <c r="W34" s="450"/>
      <c r="X34" s="450"/>
      <c r="Y34" s="164"/>
      <c r="Z34" s="383"/>
      <c r="AA34" s="155"/>
      <c r="AB34" s="266"/>
      <c r="AC34" s="237"/>
      <c r="AD34" s="382"/>
      <c r="AE34" s="239"/>
      <c r="AF34" s="240"/>
      <c r="AG34" s="241"/>
      <c r="AH34" s="163"/>
      <c r="AI34" s="267"/>
      <c r="AJ34" s="282"/>
      <c r="AK34" s="276"/>
      <c r="AL34" s="283" t="str">
        <f t="shared" si="2"/>
        <v/>
      </c>
      <c r="AM34" s="284" t="str">
        <f t="shared" si="0"/>
        <v/>
      </c>
      <c r="AN34" s="285"/>
      <c r="AO34" s="286"/>
      <c r="AP34" s="276"/>
      <c r="AQ34" s="451"/>
      <c r="AR34" s="452"/>
      <c r="AS34" s="452"/>
      <c r="AT34" s="452"/>
      <c r="AU34" s="287" t="str">
        <f t="shared" si="8"/>
        <v/>
      </c>
      <c r="AV34" s="284" t="str">
        <f t="shared" si="9"/>
        <v/>
      </c>
    </row>
    <row r="35" spans="1:48" s="3" customFormat="1" ht="26.1" customHeight="1" x14ac:dyDescent="0.2">
      <c r="A35" s="249"/>
      <c r="B35" s="250"/>
      <c r="C35" s="250"/>
      <c r="D35" s="251"/>
      <c r="E35" s="249"/>
      <c r="F35" s="250"/>
      <c r="G35" s="250"/>
      <c r="H35" s="250"/>
      <c r="I35" s="250"/>
      <c r="J35" s="252"/>
      <c r="K35" s="247"/>
      <c r="L35" s="389"/>
      <c r="M35" s="248"/>
      <c r="N35" s="248"/>
      <c r="O35" s="381"/>
      <c r="P35" s="385"/>
      <c r="Q35" s="253"/>
      <c r="R35" s="382"/>
      <c r="S35" s="385"/>
      <c r="T35" s="449"/>
      <c r="U35" s="450"/>
      <c r="V35" s="450"/>
      <c r="W35" s="450"/>
      <c r="X35" s="450"/>
      <c r="Y35" s="164"/>
      <c r="Z35" s="383"/>
      <c r="AA35" s="155"/>
      <c r="AB35" s="266"/>
      <c r="AC35" s="237"/>
      <c r="AD35" s="382"/>
      <c r="AE35" s="239"/>
      <c r="AF35" s="240"/>
      <c r="AG35" s="241"/>
      <c r="AH35" s="163"/>
      <c r="AI35" s="267"/>
      <c r="AJ35" s="282"/>
      <c r="AK35" s="276"/>
      <c r="AL35" s="283" t="str">
        <f t="shared" si="2"/>
        <v/>
      </c>
      <c r="AM35" s="284" t="str">
        <f t="shared" si="0"/>
        <v/>
      </c>
      <c r="AN35" s="285"/>
      <c r="AO35" s="286"/>
      <c r="AP35" s="276"/>
      <c r="AQ35" s="451"/>
      <c r="AR35" s="452"/>
      <c r="AS35" s="452"/>
      <c r="AT35" s="452"/>
      <c r="AU35" s="287" t="str">
        <f t="shared" si="8"/>
        <v/>
      </c>
      <c r="AV35" s="284" t="str">
        <f t="shared" si="9"/>
        <v/>
      </c>
    </row>
    <row r="36" spans="1:48" s="3" customFormat="1" ht="26.1" customHeight="1" x14ac:dyDescent="0.2">
      <c r="A36" s="249"/>
      <c r="B36" s="250"/>
      <c r="C36" s="250"/>
      <c r="D36" s="251"/>
      <c r="E36" s="249"/>
      <c r="F36" s="250"/>
      <c r="G36" s="250"/>
      <c r="H36" s="250"/>
      <c r="I36" s="250"/>
      <c r="J36" s="252"/>
      <c r="K36" s="247"/>
      <c r="L36" s="389"/>
      <c r="M36" s="248"/>
      <c r="N36" s="248"/>
      <c r="O36" s="381"/>
      <c r="P36" s="385"/>
      <c r="Q36" s="253"/>
      <c r="R36" s="382"/>
      <c r="S36" s="385"/>
      <c r="T36" s="449"/>
      <c r="U36" s="450"/>
      <c r="V36" s="450"/>
      <c r="W36" s="450"/>
      <c r="X36" s="450"/>
      <c r="Y36" s="164"/>
      <c r="Z36" s="383"/>
      <c r="AA36" s="155"/>
      <c r="AB36" s="266"/>
      <c r="AC36" s="237"/>
      <c r="AD36" s="382"/>
      <c r="AE36" s="239"/>
      <c r="AF36" s="240"/>
      <c r="AG36" s="241"/>
      <c r="AH36" s="163"/>
      <c r="AI36" s="267"/>
      <c r="AJ36" s="282"/>
      <c r="AK36" s="276"/>
      <c r="AL36" s="283" t="str">
        <f t="shared" si="2"/>
        <v/>
      </c>
      <c r="AM36" s="284" t="str">
        <f t="shared" si="0"/>
        <v/>
      </c>
      <c r="AN36" s="285"/>
      <c r="AO36" s="286"/>
      <c r="AP36" s="276"/>
      <c r="AQ36" s="451"/>
      <c r="AR36" s="452"/>
      <c r="AS36" s="452"/>
      <c r="AT36" s="452"/>
      <c r="AU36" s="287" t="str">
        <f t="shared" si="8"/>
        <v/>
      </c>
      <c r="AV36" s="284" t="str">
        <f t="shared" si="9"/>
        <v/>
      </c>
    </row>
    <row r="37" spans="1:48" s="3" customFormat="1" ht="26.1" customHeight="1" x14ac:dyDescent="0.2">
      <c r="A37" s="249"/>
      <c r="B37" s="250"/>
      <c r="C37" s="250"/>
      <c r="D37" s="251"/>
      <c r="E37" s="249"/>
      <c r="F37" s="250"/>
      <c r="G37" s="250"/>
      <c r="H37" s="250"/>
      <c r="I37" s="250"/>
      <c r="J37" s="252"/>
      <c r="K37" s="247"/>
      <c r="L37" s="389"/>
      <c r="M37" s="248"/>
      <c r="N37" s="248"/>
      <c r="O37" s="381"/>
      <c r="P37" s="385"/>
      <c r="Q37" s="253"/>
      <c r="R37" s="382"/>
      <c r="S37" s="385"/>
      <c r="T37" s="449"/>
      <c r="U37" s="450"/>
      <c r="V37" s="450"/>
      <c r="W37" s="450"/>
      <c r="X37" s="450"/>
      <c r="Y37" s="164"/>
      <c r="Z37" s="383"/>
      <c r="AA37" s="155"/>
      <c r="AB37" s="266"/>
      <c r="AC37" s="237"/>
      <c r="AD37" s="382"/>
      <c r="AE37" s="239"/>
      <c r="AF37" s="240"/>
      <c r="AG37" s="241"/>
      <c r="AH37" s="163"/>
      <c r="AI37" s="267"/>
      <c r="AJ37" s="282"/>
      <c r="AK37" s="276"/>
      <c r="AL37" s="283" t="str">
        <f t="shared" si="2"/>
        <v/>
      </c>
      <c r="AM37" s="284" t="str">
        <f t="shared" si="0"/>
        <v/>
      </c>
      <c r="AN37" s="285"/>
      <c r="AO37" s="286"/>
      <c r="AP37" s="276"/>
      <c r="AQ37" s="451"/>
      <c r="AR37" s="452"/>
      <c r="AS37" s="452"/>
      <c r="AT37" s="452"/>
      <c r="AU37" s="287" t="str">
        <f t="shared" si="8"/>
        <v/>
      </c>
      <c r="AV37" s="284" t="str">
        <f t="shared" si="9"/>
        <v/>
      </c>
    </row>
    <row r="38" spans="1:48" s="3" customFormat="1" ht="26.1" customHeight="1" x14ac:dyDescent="0.2">
      <c r="A38" s="249"/>
      <c r="B38" s="250"/>
      <c r="C38" s="250"/>
      <c r="D38" s="251"/>
      <c r="E38" s="249"/>
      <c r="F38" s="250"/>
      <c r="G38" s="250"/>
      <c r="H38" s="250"/>
      <c r="I38" s="250"/>
      <c r="J38" s="252"/>
      <c r="K38" s="247"/>
      <c r="L38" s="389"/>
      <c r="M38" s="248"/>
      <c r="N38" s="248"/>
      <c r="O38" s="381"/>
      <c r="P38" s="385"/>
      <c r="Q38" s="253"/>
      <c r="R38" s="382"/>
      <c r="S38" s="385"/>
      <c r="T38" s="449"/>
      <c r="U38" s="450"/>
      <c r="V38" s="450"/>
      <c r="W38" s="450"/>
      <c r="X38" s="450"/>
      <c r="Y38" s="164"/>
      <c r="Z38" s="383"/>
      <c r="AA38" s="155"/>
      <c r="AB38" s="266"/>
      <c r="AC38" s="237"/>
      <c r="AD38" s="382"/>
      <c r="AE38" s="239"/>
      <c r="AF38" s="240"/>
      <c r="AG38" s="241"/>
      <c r="AH38" s="163"/>
      <c r="AI38" s="267"/>
      <c r="AJ38" s="282"/>
      <c r="AK38" s="276"/>
      <c r="AL38" s="283" t="str">
        <f t="shared" si="2"/>
        <v/>
      </c>
      <c r="AM38" s="284" t="str">
        <f t="shared" si="0"/>
        <v/>
      </c>
      <c r="AN38" s="285"/>
      <c r="AO38" s="286"/>
      <c r="AP38" s="276"/>
      <c r="AQ38" s="451"/>
      <c r="AR38" s="452"/>
      <c r="AS38" s="452"/>
      <c r="AT38" s="452"/>
      <c r="AU38" s="287" t="str">
        <f t="shared" si="8"/>
        <v/>
      </c>
      <c r="AV38" s="284" t="str">
        <f t="shared" si="9"/>
        <v/>
      </c>
    </row>
    <row r="39" spans="1:48" s="3" customFormat="1" ht="26.1" customHeight="1" x14ac:dyDescent="0.2">
      <c r="A39" s="249"/>
      <c r="B39" s="250"/>
      <c r="C39" s="250"/>
      <c r="D39" s="251"/>
      <c r="E39" s="249"/>
      <c r="F39" s="250"/>
      <c r="G39" s="250"/>
      <c r="H39" s="250"/>
      <c r="I39" s="250"/>
      <c r="J39" s="252"/>
      <c r="K39" s="247"/>
      <c r="L39" s="389"/>
      <c r="M39" s="248"/>
      <c r="N39" s="248"/>
      <c r="O39" s="381"/>
      <c r="P39" s="385"/>
      <c r="Q39" s="253"/>
      <c r="R39" s="382"/>
      <c r="S39" s="385"/>
      <c r="T39" s="449"/>
      <c r="U39" s="450"/>
      <c r="V39" s="450"/>
      <c r="W39" s="450"/>
      <c r="X39" s="450"/>
      <c r="Y39" s="164"/>
      <c r="Z39" s="383"/>
      <c r="AA39" s="155"/>
      <c r="AB39" s="266"/>
      <c r="AC39" s="237"/>
      <c r="AD39" s="382"/>
      <c r="AE39" s="239"/>
      <c r="AF39" s="240"/>
      <c r="AG39" s="241"/>
      <c r="AH39" s="163"/>
      <c r="AI39" s="267"/>
      <c r="AJ39" s="282"/>
      <c r="AK39" s="276"/>
      <c r="AL39" s="283" t="str">
        <f t="shared" si="2"/>
        <v/>
      </c>
      <c r="AM39" s="284" t="str">
        <f t="shared" si="0"/>
        <v/>
      </c>
      <c r="AN39" s="285"/>
      <c r="AO39" s="286"/>
      <c r="AP39" s="276"/>
      <c r="AQ39" s="451"/>
      <c r="AR39" s="452"/>
      <c r="AS39" s="452"/>
      <c r="AT39" s="452"/>
      <c r="AU39" s="287" t="str">
        <f t="shared" si="8"/>
        <v/>
      </c>
      <c r="AV39" s="284" t="str">
        <f t="shared" si="9"/>
        <v/>
      </c>
    </row>
    <row r="40" spans="1:48" s="3" customFormat="1" ht="26.1" customHeight="1" x14ac:dyDescent="0.2">
      <c r="A40" s="249"/>
      <c r="B40" s="250"/>
      <c r="C40" s="250"/>
      <c r="D40" s="251"/>
      <c r="E40" s="249"/>
      <c r="F40" s="250"/>
      <c r="G40" s="250"/>
      <c r="H40" s="250"/>
      <c r="I40" s="250"/>
      <c r="J40" s="252"/>
      <c r="K40" s="247"/>
      <c r="L40" s="389"/>
      <c r="M40" s="248"/>
      <c r="N40" s="248"/>
      <c r="O40" s="381"/>
      <c r="P40" s="385"/>
      <c r="Q40" s="253"/>
      <c r="R40" s="382"/>
      <c r="S40" s="385"/>
      <c r="T40" s="449"/>
      <c r="U40" s="450"/>
      <c r="V40" s="450"/>
      <c r="W40" s="450"/>
      <c r="X40" s="450"/>
      <c r="Y40" s="164"/>
      <c r="Z40" s="383"/>
      <c r="AA40" s="155"/>
      <c r="AB40" s="266"/>
      <c r="AC40" s="237"/>
      <c r="AD40" s="382"/>
      <c r="AE40" s="239"/>
      <c r="AF40" s="240"/>
      <c r="AG40" s="241"/>
      <c r="AH40" s="163"/>
      <c r="AI40" s="267"/>
      <c r="AJ40" s="282"/>
      <c r="AK40" s="276"/>
      <c r="AL40" s="283" t="str">
        <f t="shared" si="2"/>
        <v/>
      </c>
      <c r="AM40" s="284" t="str">
        <f t="shared" si="0"/>
        <v/>
      </c>
      <c r="AN40" s="285"/>
      <c r="AO40" s="286"/>
      <c r="AP40" s="276"/>
      <c r="AQ40" s="451"/>
      <c r="AR40" s="452"/>
      <c r="AS40" s="452"/>
      <c r="AT40" s="452"/>
      <c r="AU40" s="287" t="str">
        <f t="shared" si="8"/>
        <v/>
      </c>
      <c r="AV40" s="284" t="str">
        <f t="shared" si="9"/>
        <v/>
      </c>
    </row>
    <row r="41" spans="1:48" s="3" customFormat="1" ht="26.1" customHeight="1" x14ac:dyDescent="0.2">
      <c r="A41" s="249"/>
      <c r="B41" s="250"/>
      <c r="C41" s="250"/>
      <c r="D41" s="251"/>
      <c r="E41" s="249"/>
      <c r="F41" s="250"/>
      <c r="G41" s="250"/>
      <c r="H41" s="250"/>
      <c r="I41" s="250"/>
      <c r="J41" s="252"/>
      <c r="K41" s="247"/>
      <c r="L41" s="389"/>
      <c r="M41" s="248"/>
      <c r="N41" s="248"/>
      <c r="O41" s="381"/>
      <c r="P41" s="385"/>
      <c r="Q41" s="253"/>
      <c r="R41" s="382"/>
      <c r="S41" s="385"/>
      <c r="T41" s="449"/>
      <c r="U41" s="450"/>
      <c r="V41" s="450"/>
      <c r="W41" s="450"/>
      <c r="X41" s="450"/>
      <c r="Y41" s="164"/>
      <c r="Z41" s="383"/>
      <c r="AA41" s="155"/>
      <c r="AB41" s="266"/>
      <c r="AC41" s="237"/>
      <c r="AD41" s="382"/>
      <c r="AE41" s="239"/>
      <c r="AF41" s="240"/>
      <c r="AG41" s="241"/>
      <c r="AH41" s="163"/>
      <c r="AI41" s="267"/>
      <c r="AJ41" s="282"/>
      <c r="AK41" s="276"/>
      <c r="AL41" s="283" t="str">
        <f t="shared" si="2"/>
        <v/>
      </c>
      <c r="AM41" s="284" t="str">
        <f t="shared" si="0"/>
        <v/>
      </c>
      <c r="AN41" s="285"/>
      <c r="AO41" s="286"/>
      <c r="AP41" s="276"/>
      <c r="AQ41" s="451"/>
      <c r="AR41" s="452"/>
      <c r="AS41" s="452"/>
      <c r="AT41" s="452"/>
      <c r="AU41" s="287" t="str">
        <f t="shared" si="8"/>
        <v/>
      </c>
      <c r="AV41" s="284" t="str">
        <f t="shared" si="9"/>
        <v/>
      </c>
    </row>
    <row r="42" spans="1:48" s="3" customFormat="1" ht="26.1" customHeight="1" x14ac:dyDescent="0.2">
      <c r="A42" s="249"/>
      <c r="B42" s="250"/>
      <c r="C42" s="250"/>
      <c r="D42" s="251"/>
      <c r="E42" s="249"/>
      <c r="F42" s="250"/>
      <c r="G42" s="250"/>
      <c r="H42" s="250"/>
      <c r="I42" s="250"/>
      <c r="J42" s="252"/>
      <c r="K42" s="247"/>
      <c r="L42" s="389"/>
      <c r="M42" s="248"/>
      <c r="N42" s="248"/>
      <c r="O42" s="381"/>
      <c r="P42" s="385"/>
      <c r="Q42" s="253"/>
      <c r="R42" s="382"/>
      <c r="S42" s="385"/>
      <c r="T42" s="449"/>
      <c r="U42" s="450"/>
      <c r="V42" s="450"/>
      <c r="W42" s="450"/>
      <c r="X42" s="450"/>
      <c r="Y42" s="164"/>
      <c r="Z42" s="383"/>
      <c r="AA42" s="155"/>
      <c r="AB42" s="266"/>
      <c r="AC42" s="237"/>
      <c r="AD42" s="382"/>
      <c r="AE42" s="239"/>
      <c r="AF42" s="240"/>
      <c r="AG42" s="241"/>
      <c r="AH42" s="163"/>
      <c r="AI42" s="267"/>
      <c r="AJ42" s="282"/>
      <c r="AK42" s="276"/>
      <c r="AL42" s="283" t="str">
        <f t="shared" si="2"/>
        <v/>
      </c>
      <c r="AM42" s="284" t="str">
        <f t="shared" si="0"/>
        <v/>
      </c>
      <c r="AN42" s="285"/>
      <c r="AO42" s="286"/>
      <c r="AP42" s="276"/>
      <c r="AQ42" s="451"/>
      <c r="AR42" s="452"/>
      <c r="AS42" s="452"/>
      <c r="AT42" s="452"/>
      <c r="AU42" s="287" t="str">
        <f t="shared" si="8"/>
        <v/>
      </c>
      <c r="AV42" s="284" t="str">
        <f t="shared" si="9"/>
        <v/>
      </c>
    </row>
    <row r="43" spans="1:48" s="3" customFormat="1" ht="26.1" customHeight="1" x14ac:dyDescent="0.2">
      <c r="A43" s="249"/>
      <c r="B43" s="250"/>
      <c r="C43" s="250"/>
      <c r="D43" s="251"/>
      <c r="E43" s="249"/>
      <c r="F43" s="250"/>
      <c r="G43" s="250"/>
      <c r="H43" s="250"/>
      <c r="I43" s="250"/>
      <c r="J43" s="252"/>
      <c r="K43" s="247"/>
      <c r="L43" s="389"/>
      <c r="M43" s="248"/>
      <c r="N43" s="248"/>
      <c r="O43" s="381"/>
      <c r="P43" s="385"/>
      <c r="Q43" s="253"/>
      <c r="R43" s="382"/>
      <c r="S43" s="385"/>
      <c r="T43" s="449"/>
      <c r="U43" s="450"/>
      <c r="V43" s="450"/>
      <c r="W43" s="450"/>
      <c r="X43" s="450"/>
      <c r="Y43" s="164"/>
      <c r="Z43" s="383"/>
      <c r="AA43" s="155"/>
      <c r="AB43" s="266"/>
      <c r="AC43" s="237"/>
      <c r="AD43" s="382"/>
      <c r="AE43" s="239"/>
      <c r="AF43" s="240"/>
      <c r="AG43" s="241"/>
      <c r="AH43" s="163"/>
      <c r="AI43" s="267"/>
      <c r="AJ43" s="282"/>
      <c r="AK43" s="276"/>
      <c r="AL43" s="283" t="str">
        <f t="shared" si="2"/>
        <v/>
      </c>
      <c r="AM43" s="284" t="str">
        <f t="shared" si="0"/>
        <v/>
      </c>
      <c r="AN43" s="285"/>
      <c r="AO43" s="286"/>
      <c r="AP43" s="276"/>
      <c r="AQ43" s="451"/>
      <c r="AR43" s="452"/>
      <c r="AS43" s="452"/>
      <c r="AT43" s="452"/>
      <c r="AU43" s="287" t="str">
        <f t="shared" si="8"/>
        <v/>
      </c>
      <c r="AV43" s="284" t="str">
        <f t="shared" si="9"/>
        <v/>
      </c>
    </row>
    <row r="44" spans="1:48" s="3" customFormat="1" ht="26.1" customHeight="1" x14ac:dyDescent="0.2">
      <c r="A44" s="249"/>
      <c r="B44" s="250"/>
      <c r="C44" s="250"/>
      <c r="D44" s="251"/>
      <c r="E44" s="249"/>
      <c r="F44" s="250"/>
      <c r="G44" s="250"/>
      <c r="H44" s="250"/>
      <c r="I44" s="250"/>
      <c r="J44" s="252"/>
      <c r="K44" s="247"/>
      <c r="L44" s="389"/>
      <c r="M44" s="248"/>
      <c r="N44" s="248"/>
      <c r="O44" s="381"/>
      <c r="P44" s="385"/>
      <c r="Q44" s="253"/>
      <c r="R44" s="382"/>
      <c r="S44" s="385"/>
      <c r="T44" s="449"/>
      <c r="U44" s="450"/>
      <c r="V44" s="450"/>
      <c r="W44" s="450"/>
      <c r="X44" s="450"/>
      <c r="Y44" s="164"/>
      <c r="Z44" s="383"/>
      <c r="AA44" s="155"/>
      <c r="AB44" s="266"/>
      <c r="AC44" s="237"/>
      <c r="AD44" s="382"/>
      <c r="AE44" s="239"/>
      <c r="AF44" s="240"/>
      <c r="AG44" s="241"/>
      <c r="AH44" s="163"/>
      <c r="AI44" s="267"/>
      <c r="AJ44" s="282"/>
      <c r="AK44" s="276"/>
      <c r="AL44" s="283" t="str">
        <f t="shared" si="2"/>
        <v/>
      </c>
      <c r="AM44" s="284" t="str">
        <f t="shared" si="0"/>
        <v/>
      </c>
      <c r="AN44" s="285"/>
      <c r="AO44" s="286"/>
      <c r="AP44" s="276"/>
      <c r="AQ44" s="451"/>
      <c r="AR44" s="452"/>
      <c r="AS44" s="452"/>
      <c r="AT44" s="452"/>
      <c r="AU44" s="287" t="str">
        <f t="shared" si="8"/>
        <v/>
      </c>
      <c r="AV44" s="284" t="str">
        <f t="shared" si="9"/>
        <v/>
      </c>
    </row>
    <row r="45" spans="1:48" s="3" customFormat="1" ht="26.1" customHeight="1" x14ac:dyDescent="0.2">
      <c r="A45" s="249"/>
      <c r="B45" s="250"/>
      <c r="C45" s="250"/>
      <c r="D45" s="251"/>
      <c r="E45" s="249"/>
      <c r="F45" s="250"/>
      <c r="G45" s="250"/>
      <c r="H45" s="250"/>
      <c r="I45" s="250"/>
      <c r="J45" s="252"/>
      <c r="K45" s="247"/>
      <c r="L45" s="389"/>
      <c r="M45" s="248"/>
      <c r="N45" s="248"/>
      <c r="O45" s="381"/>
      <c r="P45" s="385"/>
      <c r="Q45" s="253"/>
      <c r="R45" s="382"/>
      <c r="S45" s="385"/>
      <c r="T45" s="449"/>
      <c r="U45" s="450"/>
      <c r="V45" s="450"/>
      <c r="W45" s="450"/>
      <c r="X45" s="450"/>
      <c r="Y45" s="164"/>
      <c r="Z45" s="383"/>
      <c r="AA45" s="155"/>
      <c r="AB45" s="266"/>
      <c r="AC45" s="237"/>
      <c r="AD45" s="382"/>
      <c r="AE45" s="239"/>
      <c r="AF45" s="240"/>
      <c r="AG45" s="241"/>
      <c r="AH45" s="163"/>
      <c r="AI45" s="267"/>
      <c r="AJ45" s="282"/>
      <c r="AK45" s="276"/>
      <c r="AL45" s="283" t="str">
        <f t="shared" si="2"/>
        <v/>
      </c>
      <c r="AM45" s="284" t="str">
        <f t="shared" si="0"/>
        <v/>
      </c>
      <c r="AN45" s="285"/>
      <c r="AO45" s="286"/>
      <c r="AP45" s="276"/>
      <c r="AQ45" s="451"/>
      <c r="AR45" s="452"/>
      <c r="AS45" s="452"/>
      <c r="AT45" s="452"/>
      <c r="AU45" s="287" t="str">
        <f t="shared" si="8"/>
        <v/>
      </c>
      <c r="AV45" s="284" t="str">
        <f t="shared" si="9"/>
        <v/>
      </c>
    </row>
    <row r="46" spans="1:48" s="3" customFormat="1" ht="26.1" customHeight="1" x14ac:dyDescent="0.2">
      <c r="A46" s="249"/>
      <c r="B46" s="250"/>
      <c r="C46" s="250"/>
      <c r="D46" s="251"/>
      <c r="E46" s="249"/>
      <c r="F46" s="250"/>
      <c r="G46" s="250"/>
      <c r="H46" s="250"/>
      <c r="I46" s="250"/>
      <c r="J46" s="252"/>
      <c r="K46" s="247"/>
      <c r="L46" s="389"/>
      <c r="M46" s="248"/>
      <c r="N46" s="248"/>
      <c r="O46" s="381"/>
      <c r="P46" s="385"/>
      <c r="Q46" s="253"/>
      <c r="R46" s="382"/>
      <c r="S46" s="385"/>
      <c r="T46" s="449"/>
      <c r="U46" s="450"/>
      <c r="V46" s="450"/>
      <c r="W46" s="450"/>
      <c r="X46" s="450"/>
      <c r="Y46" s="164"/>
      <c r="Z46" s="383"/>
      <c r="AA46" s="155"/>
      <c r="AB46" s="266"/>
      <c r="AC46" s="237"/>
      <c r="AD46" s="382"/>
      <c r="AE46" s="239"/>
      <c r="AF46" s="240"/>
      <c r="AG46" s="241"/>
      <c r="AH46" s="163"/>
      <c r="AI46" s="267"/>
      <c r="AJ46" s="282"/>
      <c r="AK46" s="276"/>
      <c r="AL46" s="283" t="str">
        <f t="shared" si="2"/>
        <v/>
      </c>
      <c r="AM46" s="284" t="str">
        <f t="shared" si="0"/>
        <v/>
      </c>
      <c r="AN46" s="285"/>
      <c r="AO46" s="286"/>
      <c r="AP46" s="276"/>
      <c r="AQ46" s="451"/>
      <c r="AR46" s="452"/>
      <c r="AS46" s="452"/>
      <c r="AT46" s="452"/>
      <c r="AU46" s="287" t="str">
        <f t="shared" si="8"/>
        <v/>
      </c>
      <c r="AV46" s="284" t="str">
        <f t="shared" si="9"/>
        <v/>
      </c>
    </row>
    <row r="47" spans="1:48" s="3" customFormat="1" ht="26.1" customHeight="1" x14ac:dyDescent="0.2">
      <c r="A47" s="249"/>
      <c r="B47" s="250"/>
      <c r="C47" s="250"/>
      <c r="D47" s="251"/>
      <c r="E47" s="249"/>
      <c r="F47" s="250"/>
      <c r="G47" s="250"/>
      <c r="H47" s="250"/>
      <c r="I47" s="250"/>
      <c r="J47" s="252"/>
      <c r="K47" s="247"/>
      <c r="L47" s="389"/>
      <c r="M47" s="248"/>
      <c r="N47" s="248"/>
      <c r="O47" s="381"/>
      <c r="P47" s="385"/>
      <c r="Q47" s="253"/>
      <c r="R47" s="382"/>
      <c r="S47" s="385"/>
      <c r="T47" s="449"/>
      <c r="U47" s="450"/>
      <c r="V47" s="450"/>
      <c r="W47" s="450"/>
      <c r="X47" s="450"/>
      <c r="Y47" s="164"/>
      <c r="Z47" s="383"/>
      <c r="AA47" s="155"/>
      <c r="AB47" s="266"/>
      <c r="AC47" s="237"/>
      <c r="AD47" s="382"/>
      <c r="AE47" s="239"/>
      <c r="AF47" s="240"/>
      <c r="AG47" s="241"/>
      <c r="AH47" s="163"/>
      <c r="AI47" s="267"/>
      <c r="AJ47" s="282"/>
      <c r="AK47" s="276"/>
      <c r="AL47" s="283" t="str">
        <f t="shared" si="2"/>
        <v/>
      </c>
      <c r="AM47" s="284" t="str">
        <f t="shared" si="0"/>
        <v/>
      </c>
      <c r="AN47" s="285"/>
      <c r="AO47" s="286"/>
      <c r="AP47" s="276"/>
      <c r="AQ47" s="451"/>
      <c r="AR47" s="452"/>
      <c r="AS47" s="452"/>
      <c r="AT47" s="452"/>
      <c r="AU47" s="287" t="str">
        <f t="shared" si="8"/>
        <v/>
      </c>
      <c r="AV47" s="284" t="str">
        <f t="shared" si="9"/>
        <v/>
      </c>
    </row>
    <row r="48" spans="1:48" s="3" customFormat="1" ht="26.1" customHeight="1" x14ac:dyDescent="0.2">
      <c r="A48" s="249"/>
      <c r="B48" s="250"/>
      <c r="C48" s="250"/>
      <c r="D48" s="251"/>
      <c r="E48" s="249"/>
      <c r="F48" s="250"/>
      <c r="G48" s="250"/>
      <c r="H48" s="250"/>
      <c r="I48" s="250"/>
      <c r="J48" s="252"/>
      <c r="K48" s="247"/>
      <c r="L48" s="389"/>
      <c r="M48" s="248"/>
      <c r="N48" s="248"/>
      <c r="O48" s="381"/>
      <c r="P48" s="385"/>
      <c r="Q48" s="253"/>
      <c r="R48" s="382"/>
      <c r="S48" s="385"/>
      <c r="T48" s="449"/>
      <c r="U48" s="450"/>
      <c r="V48" s="450"/>
      <c r="W48" s="450"/>
      <c r="X48" s="450"/>
      <c r="Y48" s="164"/>
      <c r="Z48" s="383"/>
      <c r="AA48" s="155"/>
      <c r="AB48" s="266"/>
      <c r="AC48" s="237"/>
      <c r="AD48" s="382"/>
      <c r="AE48" s="239"/>
      <c r="AF48" s="240"/>
      <c r="AG48" s="241"/>
      <c r="AH48" s="163"/>
      <c r="AI48" s="267"/>
      <c r="AJ48" s="282"/>
      <c r="AK48" s="276"/>
      <c r="AL48" s="283" t="str">
        <f t="shared" si="2"/>
        <v/>
      </c>
      <c r="AM48" s="284" t="str">
        <f t="shared" si="0"/>
        <v/>
      </c>
      <c r="AN48" s="285"/>
      <c r="AO48" s="286"/>
      <c r="AP48" s="276"/>
      <c r="AQ48" s="451"/>
      <c r="AR48" s="452"/>
      <c r="AS48" s="452"/>
      <c r="AT48" s="452"/>
      <c r="AU48" s="287" t="str">
        <f t="shared" si="8"/>
        <v/>
      </c>
      <c r="AV48" s="284" t="str">
        <f t="shared" si="9"/>
        <v/>
      </c>
    </row>
    <row r="49" spans="1:48" s="3" customFormat="1" ht="26.1" customHeight="1" x14ac:dyDescent="0.2">
      <c r="A49" s="249"/>
      <c r="B49" s="250"/>
      <c r="C49" s="250"/>
      <c r="D49" s="251"/>
      <c r="E49" s="249"/>
      <c r="F49" s="250"/>
      <c r="G49" s="250"/>
      <c r="H49" s="250"/>
      <c r="I49" s="250"/>
      <c r="J49" s="252"/>
      <c r="K49" s="247"/>
      <c r="L49" s="389"/>
      <c r="M49" s="248"/>
      <c r="N49" s="248"/>
      <c r="O49" s="381"/>
      <c r="P49" s="385"/>
      <c r="Q49" s="253"/>
      <c r="R49" s="382"/>
      <c r="S49" s="385"/>
      <c r="T49" s="449"/>
      <c r="U49" s="450"/>
      <c r="V49" s="450"/>
      <c r="W49" s="450"/>
      <c r="X49" s="450"/>
      <c r="Y49" s="164"/>
      <c r="Z49" s="383"/>
      <c r="AA49" s="155"/>
      <c r="AB49" s="266"/>
      <c r="AC49" s="237"/>
      <c r="AD49" s="382"/>
      <c r="AE49" s="239"/>
      <c r="AF49" s="240"/>
      <c r="AG49" s="241"/>
      <c r="AH49" s="163"/>
      <c r="AI49" s="267"/>
      <c r="AJ49" s="282"/>
      <c r="AK49" s="276"/>
      <c r="AL49" s="283" t="str">
        <f t="shared" si="2"/>
        <v/>
      </c>
      <c r="AM49" s="284" t="str">
        <f t="shared" si="0"/>
        <v/>
      </c>
      <c r="AN49" s="285"/>
      <c r="AO49" s="286"/>
      <c r="AP49" s="276"/>
      <c r="AQ49" s="451"/>
      <c r="AR49" s="452"/>
      <c r="AS49" s="452"/>
      <c r="AT49" s="452"/>
      <c r="AU49" s="287" t="str">
        <f t="shared" si="8"/>
        <v/>
      </c>
      <c r="AV49" s="284" t="str">
        <f t="shared" si="9"/>
        <v/>
      </c>
    </row>
    <row r="50" spans="1:48" s="3" customFormat="1" ht="26.1" customHeight="1" x14ac:dyDescent="0.2">
      <c r="A50" s="249"/>
      <c r="B50" s="250"/>
      <c r="C50" s="250"/>
      <c r="D50" s="251"/>
      <c r="E50" s="249"/>
      <c r="F50" s="250"/>
      <c r="G50" s="250"/>
      <c r="H50" s="250"/>
      <c r="I50" s="250"/>
      <c r="J50" s="252"/>
      <c r="K50" s="247"/>
      <c r="L50" s="389"/>
      <c r="M50" s="248"/>
      <c r="N50" s="248"/>
      <c r="O50" s="381"/>
      <c r="P50" s="385"/>
      <c r="Q50" s="253"/>
      <c r="R50" s="382"/>
      <c r="S50" s="385"/>
      <c r="T50" s="449"/>
      <c r="U50" s="450"/>
      <c r="V50" s="450"/>
      <c r="W50" s="450"/>
      <c r="X50" s="450"/>
      <c r="Y50" s="164"/>
      <c r="Z50" s="383"/>
      <c r="AA50" s="155"/>
      <c r="AB50" s="266"/>
      <c r="AC50" s="237"/>
      <c r="AD50" s="382"/>
      <c r="AE50" s="239"/>
      <c r="AF50" s="240"/>
      <c r="AG50" s="241"/>
      <c r="AH50" s="163"/>
      <c r="AI50" s="267"/>
      <c r="AJ50" s="282"/>
      <c r="AK50" s="276"/>
      <c r="AL50" s="283" t="str">
        <f t="shared" si="2"/>
        <v/>
      </c>
      <c r="AM50" s="284" t="str">
        <f t="shared" si="0"/>
        <v/>
      </c>
      <c r="AN50" s="285"/>
      <c r="AO50" s="286"/>
      <c r="AP50" s="276"/>
      <c r="AQ50" s="451"/>
      <c r="AR50" s="452"/>
      <c r="AS50" s="452"/>
      <c r="AT50" s="452"/>
      <c r="AU50" s="287" t="str">
        <f t="shared" si="8"/>
        <v/>
      </c>
      <c r="AV50" s="284" t="str">
        <f t="shared" si="9"/>
        <v/>
      </c>
    </row>
    <row r="51" spans="1:48" s="3" customFormat="1" ht="26.1" customHeight="1" x14ac:dyDescent="0.2">
      <c r="A51" s="249"/>
      <c r="B51" s="250"/>
      <c r="C51" s="250"/>
      <c r="D51" s="251"/>
      <c r="E51" s="249"/>
      <c r="F51" s="250"/>
      <c r="G51" s="250"/>
      <c r="H51" s="250"/>
      <c r="I51" s="250"/>
      <c r="J51" s="252"/>
      <c r="K51" s="247"/>
      <c r="L51" s="389"/>
      <c r="M51" s="248"/>
      <c r="N51" s="248"/>
      <c r="O51" s="381"/>
      <c r="P51" s="385"/>
      <c r="Q51" s="253"/>
      <c r="R51" s="382"/>
      <c r="S51" s="385"/>
      <c r="T51" s="449"/>
      <c r="U51" s="450"/>
      <c r="V51" s="450"/>
      <c r="W51" s="450"/>
      <c r="X51" s="450"/>
      <c r="Y51" s="164"/>
      <c r="Z51" s="383"/>
      <c r="AA51" s="155"/>
      <c r="AB51" s="266"/>
      <c r="AC51" s="237"/>
      <c r="AD51" s="382"/>
      <c r="AE51" s="239"/>
      <c r="AF51" s="240"/>
      <c r="AG51" s="241"/>
      <c r="AH51" s="163"/>
      <c r="AI51" s="267"/>
      <c r="AJ51" s="282"/>
      <c r="AK51" s="276"/>
      <c r="AL51" s="283" t="str">
        <f t="shared" si="2"/>
        <v/>
      </c>
      <c r="AM51" s="284" t="str">
        <f t="shared" si="0"/>
        <v/>
      </c>
      <c r="AN51" s="285"/>
      <c r="AO51" s="286"/>
      <c r="AP51" s="276"/>
      <c r="AQ51" s="451"/>
      <c r="AR51" s="452"/>
      <c r="AS51" s="452"/>
      <c r="AT51" s="452"/>
      <c r="AU51" s="287" t="str">
        <f t="shared" si="8"/>
        <v/>
      </c>
      <c r="AV51" s="284" t="str">
        <f t="shared" si="9"/>
        <v/>
      </c>
    </row>
    <row r="52" spans="1:48" s="3" customFormat="1" ht="26.1" customHeight="1" x14ac:dyDescent="0.2">
      <c r="A52" s="249"/>
      <c r="B52" s="250"/>
      <c r="C52" s="250"/>
      <c r="D52" s="251"/>
      <c r="E52" s="249"/>
      <c r="F52" s="250"/>
      <c r="G52" s="250"/>
      <c r="H52" s="250"/>
      <c r="I52" s="250"/>
      <c r="J52" s="252"/>
      <c r="K52" s="247"/>
      <c r="L52" s="389"/>
      <c r="M52" s="248"/>
      <c r="N52" s="248"/>
      <c r="O52" s="232"/>
      <c r="P52" s="385"/>
      <c r="Q52" s="253"/>
      <c r="R52" s="238"/>
      <c r="S52" s="385"/>
      <c r="T52" s="449"/>
      <c r="U52" s="450"/>
      <c r="V52" s="450"/>
      <c r="W52" s="450"/>
      <c r="X52" s="450"/>
      <c r="Y52" s="164"/>
      <c r="Z52" s="161"/>
      <c r="AA52" s="155"/>
      <c r="AB52" s="266"/>
      <c r="AC52" s="237"/>
      <c r="AD52" s="238"/>
      <c r="AE52" s="239"/>
      <c r="AF52" s="240"/>
      <c r="AG52" s="241"/>
      <c r="AH52" s="163"/>
      <c r="AI52" s="267"/>
      <c r="AJ52" s="282"/>
      <c r="AK52" s="276"/>
      <c r="AL52" s="283" t="str">
        <f t="shared" si="2"/>
        <v/>
      </c>
      <c r="AM52" s="284" t="str">
        <f t="shared" si="0"/>
        <v/>
      </c>
      <c r="AN52" s="285"/>
      <c r="AO52" s="286"/>
      <c r="AP52" s="276"/>
      <c r="AQ52" s="451"/>
      <c r="AR52" s="452"/>
      <c r="AS52" s="452"/>
      <c r="AT52" s="452"/>
      <c r="AU52" s="287" t="str">
        <f t="shared" si="8"/>
        <v/>
      </c>
      <c r="AV52" s="284" t="str">
        <f t="shared" si="9"/>
        <v/>
      </c>
    </row>
    <row r="53" spans="1:48" s="3" customFormat="1" ht="26.1" customHeight="1" x14ac:dyDescent="0.2">
      <c r="A53" s="249"/>
      <c r="B53" s="250"/>
      <c r="C53" s="250"/>
      <c r="D53" s="251"/>
      <c r="E53" s="249"/>
      <c r="F53" s="250"/>
      <c r="G53" s="250"/>
      <c r="H53" s="250"/>
      <c r="I53" s="250"/>
      <c r="J53" s="252"/>
      <c r="K53" s="247"/>
      <c r="L53" s="389"/>
      <c r="M53" s="248"/>
      <c r="N53" s="248"/>
      <c r="O53" s="232"/>
      <c r="P53" s="385"/>
      <c r="Q53" s="253"/>
      <c r="R53" s="238"/>
      <c r="S53" s="385"/>
      <c r="T53" s="449"/>
      <c r="U53" s="450"/>
      <c r="V53" s="450"/>
      <c r="W53" s="450"/>
      <c r="X53" s="450"/>
      <c r="Y53" s="164"/>
      <c r="Z53" s="161"/>
      <c r="AA53" s="155"/>
      <c r="AB53" s="266"/>
      <c r="AC53" s="237"/>
      <c r="AD53" s="238"/>
      <c r="AE53" s="239"/>
      <c r="AF53" s="240"/>
      <c r="AG53" s="241"/>
      <c r="AH53" s="163"/>
      <c r="AI53" s="267"/>
      <c r="AJ53" s="282"/>
      <c r="AK53" s="276"/>
      <c r="AL53" s="283" t="str">
        <f t="shared" si="2"/>
        <v/>
      </c>
      <c r="AM53" s="284" t="str">
        <f t="shared" si="0"/>
        <v/>
      </c>
      <c r="AN53" s="285"/>
      <c r="AO53" s="286"/>
      <c r="AP53" s="276"/>
      <c r="AQ53" s="451"/>
      <c r="AR53" s="452"/>
      <c r="AS53" s="452"/>
      <c r="AT53" s="452"/>
      <c r="AU53" s="287" t="str">
        <f t="shared" si="8"/>
        <v/>
      </c>
      <c r="AV53" s="284" t="str">
        <f t="shared" si="9"/>
        <v/>
      </c>
    </row>
    <row r="54" spans="1:48" s="3" customFormat="1" ht="26.1" customHeight="1" x14ac:dyDescent="0.2">
      <c r="A54" s="249"/>
      <c r="B54" s="250"/>
      <c r="C54" s="250"/>
      <c r="D54" s="251"/>
      <c r="E54" s="249"/>
      <c r="F54" s="250"/>
      <c r="G54" s="250"/>
      <c r="H54" s="250"/>
      <c r="I54" s="250"/>
      <c r="J54" s="252"/>
      <c r="K54" s="247"/>
      <c r="L54" s="389"/>
      <c r="M54" s="248"/>
      <c r="N54" s="248"/>
      <c r="O54" s="298"/>
      <c r="P54" s="385"/>
      <c r="Q54" s="253"/>
      <c r="R54" s="238"/>
      <c r="S54" s="385"/>
      <c r="T54" s="449"/>
      <c r="U54" s="450"/>
      <c r="V54" s="450"/>
      <c r="W54" s="450"/>
      <c r="X54" s="450"/>
      <c r="Y54" s="164"/>
      <c r="Z54" s="161"/>
      <c r="AA54" s="155"/>
      <c r="AB54" s="266"/>
      <c r="AC54" s="237"/>
      <c r="AD54" s="238"/>
      <c r="AE54" s="239"/>
      <c r="AF54" s="240"/>
      <c r="AG54" s="241"/>
      <c r="AH54" s="163"/>
      <c r="AI54" s="267"/>
      <c r="AJ54" s="282"/>
      <c r="AK54" s="276"/>
      <c r="AL54" s="283" t="str">
        <f t="shared" si="2"/>
        <v/>
      </c>
      <c r="AM54" s="284" t="str">
        <f t="shared" si="0"/>
        <v/>
      </c>
      <c r="AN54" s="285"/>
      <c r="AO54" s="286"/>
      <c r="AP54" s="276"/>
      <c r="AQ54" s="451"/>
      <c r="AR54" s="452"/>
      <c r="AS54" s="452"/>
      <c r="AT54" s="452"/>
      <c r="AU54" s="287" t="str">
        <f t="shared" si="8"/>
        <v/>
      </c>
      <c r="AV54" s="284" t="str">
        <f t="shared" si="9"/>
        <v/>
      </c>
    </row>
    <row r="55" spans="1:48" s="3" customFormat="1" ht="26.1" customHeight="1" x14ac:dyDescent="0.2">
      <c r="A55" s="249"/>
      <c r="B55" s="250"/>
      <c r="C55" s="250"/>
      <c r="D55" s="251"/>
      <c r="E55" s="249"/>
      <c r="F55" s="250"/>
      <c r="G55" s="250"/>
      <c r="H55" s="250"/>
      <c r="I55" s="250"/>
      <c r="J55" s="252"/>
      <c r="K55" s="247"/>
      <c r="L55" s="389"/>
      <c r="M55" s="248"/>
      <c r="N55" s="248"/>
      <c r="O55" s="298"/>
      <c r="P55" s="385"/>
      <c r="Q55" s="253"/>
      <c r="R55" s="238"/>
      <c r="S55" s="385"/>
      <c r="T55" s="449"/>
      <c r="U55" s="450"/>
      <c r="V55" s="450"/>
      <c r="W55" s="450"/>
      <c r="X55" s="450"/>
      <c r="Y55" s="164"/>
      <c r="Z55" s="161"/>
      <c r="AA55" s="155"/>
      <c r="AB55" s="266"/>
      <c r="AC55" s="237"/>
      <c r="AD55" s="238"/>
      <c r="AE55" s="239"/>
      <c r="AF55" s="240"/>
      <c r="AG55" s="241"/>
      <c r="AH55" s="163"/>
      <c r="AI55" s="267"/>
      <c r="AJ55" s="282"/>
      <c r="AK55" s="276"/>
      <c r="AL55" s="283" t="str">
        <f t="shared" si="2"/>
        <v/>
      </c>
      <c r="AM55" s="284" t="str">
        <f t="shared" si="0"/>
        <v/>
      </c>
      <c r="AN55" s="285"/>
      <c r="AO55" s="286"/>
      <c r="AP55" s="276"/>
      <c r="AQ55" s="451" t="s">
        <v>438</v>
      </c>
      <c r="AR55" s="452"/>
      <c r="AS55" s="452"/>
      <c r="AT55" s="452"/>
      <c r="AU55" s="287" t="str">
        <f t="shared" si="8"/>
        <v/>
      </c>
      <c r="AV55" s="284" t="str">
        <f t="shared" si="9"/>
        <v/>
      </c>
    </row>
    <row r="56" spans="1:48" s="3" customFormat="1" ht="26.1" customHeight="1" x14ac:dyDescent="0.2">
      <c r="A56" s="249"/>
      <c r="B56" s="250"/>
      <c r="C56" s="250"/>
      <c r="D56" s="251"/>
      <c r="E56" s="249"/>
      <c r="F56" s="250"/>
      <c r="G56" s="250"/>
      <c r="H56" s="250"/>
      <c r="I56" s="250"/>
      <c r="J56" s="252"/>
      <c r="K56" s="247"/>
      <c r="L56" s="389"/>
      <c r="M56" s="248"/>
      <c r="N56" s="248"/>
      <c r="O56" s="298"/>
      <c r="P56" s="385"/>
      <c r="Q56" s="253"/>
      <c r="R56" s="238"/>
      <c r="S56" s="386"/>
      <c r="T56" s="449"/>
      <c r="U56" s="450"/>
      <c r="V56" s="450"/>
      <c r="W56" s="450"/>
      <c r="X56" s="450"/>
      <c r="Y56" s="164"/>
      <c r="Z56" s="161"/>
      <c r="AA56" s="155"/>
      <c r="AB56" s="266"/>
      <c r="AC56" s="237"/>
      <c r="AD56" s="238"/>
      <c r="AE56" s="239"/>
      <c r="AF56" s="240"/>
      <c r="AG56" s="241"/>
      <c r="AH56" s="163"/>
      <c r="AI56" s="267"/>
      <c r="AJ56" s="282"/>
      <c r="AK56" s="276"/>
      <c r="AL56" s="283" t="str">
        <f t="shared" si="2"/>
        <v/>
      </c>
      <c r="AM56" s="284" t="str">
        <f t="shared" si="0"/>
        <v/>
      </c>
      <c r="AN56" s="285"/>
      <c r="AO56" s="286"/>
      <c r="AP56" s="276"/>
      <c r="AQ56" s="451" t="s">
        <v>438</v>
      </c>
      <c r="AR56" s="452"/>
      <c r="AS56" s="452"/>
      <c r="AT56" s="452"/>
      <c r="AU56" s="287" t="str">
        <f t="shared" si="8"/>
        <v/>
      </c>
      <c r="AV56" s="284" t="str">
        <f t="shared" si="9"/>
        <v/>
      </c>
    </row>
    <row r="57" spans="1:48" s="3" customFormat="1" ht="26.1" customHeight="1" x14ac:dyDescent="0.2">
      <c r="A57" s="249"/>
      <c r="B57" s="250"/>
      <c r="C57" s="250"/>
      <c r="D57" s="251"/>
      <c r="E57" s="249"/>
      <c r="F57" s="250"/>
      <c r="G57" s="250"/>
      <c r="H57" s="250"/>
      <c r="I57" s="250"/>
      <c r="J57" s="252"/>
      <c r="K57" s="247"/>
      <c r="L57" s="389"/>
      <c r="M57" s="333"/>
      <c r="N57" s="248"/>
      <c r="O57" s="379"/>
      <c r="P57" s="385"/>
      <c r="Q57" s="253"/>
      <c r="R57" s="238"/>
      <c r="S57" s="386"/>
      <c r="T57" s="449"/>
      <c r="U57" s="450"/>
      <c r="V57" s="450"/>
      <c r="W57" s="450"/>
      <c r="X57" s="450"/>
      <c r="Y57" s="164"/>
      <c r="Z57" s="161"/>
      <c r="AA57" s="155"/>
      <c r="AB57" s="266"/>
      <c r="AC57" s="237"/>
      <c r="AD57" s="238"/>
      <c r="AE57" s="239"/>
      <c r="AF57" s="240"/>
      <c r="AG57" s="241"/>
      <c r="AH57" s="163"/>
      <c r="AI57" s="267"/>
      <c r="AJ57" s="282"/>
      <c r="AK57" s="276"/>
      <c r="AL57" s="283" t="str">
        <f t="shared" si="2"/>
        <v/>
      </c>
      <c r="AM57" s="284" t="str">
        <f t="shared" si="0"/>
        <v/>
      </c>
      <c r="AN57" s="285"/>
      <c r="AO57" s="286"/>
      <c r="AP57" s="276"/>
      <c r="AQ57" s="451" t="s">
        <v>438</v>
      </c>
      <c r="AR57" s="452"/>
      <c r="AS57" s="452"/>
      <c r="AT57" s="452"/>
      <c r="AU57" s="287" t="str">
        <f t="shared" si="8"/>
        <v/>
      </c>
      <c r="AV57" s="284" t="str">
        <f t="shared" si="9"/>
        <v/>
      </c>
    </row>
    <row r="58" spans="1:48" s="3" customFormat="1" ht="26.1" customHeight="1" x14ac:dyDescent="0.2">
      <c r="A58" s="249"/>
      <c r="B58" s="250"/>
      <c r="C58" s="250"/>
      <c r="D58" s="251"/>
      <c r="E58" s="249"/>
      <c r="F58" s="250"/>
      <c r="G58" s="250"/>
      <c r="H58" s="250"/>
      <c r="I58" s="250"/>
      <c r="J58" s="252"/>
      <c r="K58" s="247"/>
      <c r="L58" s="389"/>
      <c r="M58" s="333"/>
      <c r="N58" s="248"/>
      <c r="O58" s="380"/>
      <c r="P58" s="385"/>
      <c r="Q58" s="253"/>
      <c r="R58" s="238"/>
      <c r="S58" s="386"/>
      <c r="T58" s="449"/>
      <c r="U58" s="450"/>
      <c r="V58" s="450"/>
      <c r="W58" s="450"/>
      <c r="X58" s="450"/>
      <c r="Y58" s="164"/>
      <c r="Z58" s="161"/>
      <c r="AA58" s="155"/>
      <c r="AB58" s="266"/>
      <c r="AC58" s="237"/>
      <c r="AD58" s="238"/>
      <c r="AE58" s="239"/>
      <c r="AF58" s="240"/>
      <c r="AG58" s="241"/>
      <c r="AH58" s="163"/>
      <c r="AI58" s="267"/>
      <c r="AJ58" s="282"/>
      <c r="AK58" s="276"/>
      <c r="AL58" s="283" t="str">
        <f t="shared" si="2"/>
        <v/>
      </c>
      <c r="AM58" s="284" t="str">
        <f t="shared" si="0"/>
        <v/>
      </c>
      <c r="AN58" s="285"/>
      <c r="AO58" s="286"/>
      <c r="AP58" s="276"/>
      <c r="AQ58" s="451"/>
      <c r="AR58" s="452"/>
      <c r="AS58" s="452"/>
      <c r="AT58" s="452"/>
      <c r="AU58" s="287" t="str">
        <f t="shared" si="8"/>
        <v/>
      </c>
      <c r="AV58" s="284" t="str">
        <f t="shared" si="9"/>
        <v/>
      </c>
    </row>
    <row r="59" spans="1:48" s="3" customFormat="1" ht="26.1" customHeight="1" x14ac:dyDescent="0.2">
      <c r="A59" s="249"/>
      <c r="B59" s="250"/>
      <c r="C59" s="250"/>
      <c r="D59" s="251"/>
      <c r="E59" s="249"/>
      <c r="F59" s="250"/>
      <c r="G59" s="250"/>
      <c r="H59" s="250"/>
      <c r="I59" s="250"/>
      <c r="J59" s="252"/>
      <c r="K59" s="247"/>
      <c r="L59" s="389"/>
      <c r="M59" s="304"/>
      <c r="N59" s="304"/>
      <c r="O59" s="230"/>
      <c r="P59" s="386"/>
      <c r="Q59" s="254"/>
      <c r="R59" s="297"/>
      <c r="S59" s="386"/>
      <c r="T59" s="484"/>
      <c r="U59" s="485"/>
      <c r="V59" s="485"/>
      <c r="W59" s="485"/>
      <c r="X59" s="485"/>
      <c r="Y59" s="164"/>
      <c r="Z59" s="161"/>
      <c r="AA59" s="155"/>
      <c r="AB59" s="266"/>
      <c r="AC59" s="237"/>
      <c r="AD59" s="238"/>
      <c r="AE59" s="239"/>
      <c r="AF59" s="240"/>
      <c r="AG59" s="241"/>
      <c r="AH59" s="163"/>
      <c r="AI59" s="267"/>
      <c r="AJ59" s="282"/>
      <c r="AK59" s="276"/>
      <c r="AL59" s="283" t="str">
        <f t="shared" si="2"/>
        <v/>
      </c>
      <c r="AM59" s="284" t="str">
        <f t="shared" si="0"/>
        <v/>
      </c>
      <c r="AN59" s="285"/>
      <c r="AO59" s="286"/>
      <c r="AP59" s="276"/>
      <c r="AQ59" s="451"/>
      <c r="AR59" s="452"/>
      <c r="AS59" s="452"/>
      <c r="AT59" s="452"/>
      <c r="AU59" s="287" t="str">
        <f t="shared" si="8"/>
        <v/>
      </c>
      <c r="AV59" s="284" t="str">
        <f t="shared" si="9"/>
        <v/>
      </c>
    </row>
    <row r="60" spans="1:48" s="3" customFormat="1" ht="26.1" customHeight="1" x14ac:dyDescent="0.2">
      <c r="A60" s="249"/>
      <c r="B60" s="250"/>
      <c r="C60" s="250"/>
      <c r="D60" s="251"/>
      <c r="E60" s="249"/>
      <c r="F60" s="250"/>
      <c r="G60" s="250"/>
      <c r="H60" s="250"/>
      <c r="I60" s="250"/>
      <c r="J60" s="252"/>
      <c r="K60" s="247"/>
      <c r="L60" s="389"/>
      <c r="M60" s="304"/>
      <c r="N60" s="304"/>
      <c r="O60" s="230"/>
      <c r="P60" s="386"/>
      <c r="Q60" s="254"/>
      <c r="R60" s="297"/>
      <c r="S60" s="386"/>
      <c r="T60" s="484"/>
      <c r="U60" s="485"/>
      <c r="V60" s="485"/>
      <c r="W60" s="485"/>
      <c r="X60" s="485"/>
      <c r="Y60" s="164"/>
      <c r="Z60" s="161"/>
      <c r="AA60" s="155"/>
      <c r="AB60" s="266"/>
      <c r="AC60" s="237"/>
      <c r="AD60" s="238"/>
      <c r="AE60" s="239"/>
      <c r="AF60" s="240"/>
      <c r="AG60" s="241"/>
      <c r="AH60" s="163"/>
      <c r="AI60" s="267"/>
      <c r="AJ60" s="282"/>
      <c r="AK60" s="276"/>
      <c r="AL60" s="283" t="str">
        <f t="shared" si="2"/>
        <v/>
      </c>
      <c r="AM60" s="284" t="str">
        <f t="shared" si="0"/>
        <v/>
      </c>
      <c r="AN60" s="285"/>
      <c r="AO60" s="286"/>
      <c r="AP60" s="276"/>
      <c r="AQ60" s="451"/>
      <c r="AR60" s="452"/>
      <c r="AS60" s="452"/>
      <c r="AT60" s="452"/>
      <c r="AU60" s="287" t="str">
        <f t="shared" si="8"/>
        <v/>
      </c>
      <c r="AV60" s="284" t="str">
        <f t="shared" si="9"/>
        <v/>
      </c>
    </row>
    <row r="61" spans="1:48" s="3" customFormat="1" ht="26.1" customHeight="1" x14ac:dyDescent="0.2">
      <c r="A61" s="255"/>
      <c r="B61" s="256"/>
      <c r="C61" s="256"/>
      <c r="D61" s="257"/>
      <c r="E61" s="255"/>
      <c r="F61" s="256"/>
      <c r="G61" s="256"/>
      <c r="H61" s="256"/>
      <c r="I61" s="256"/>
      <c r="J61" s="258"/>
      <c r="K61" s="247"/>
      <c r="L61" s="238"/>
      <c r="M61" s="305"/>
      <c r="N61" s="305"/>
      <c r="O61" s="229"/>
      <c r="P61" s="386"/>
      <c r="Q61" s="254"/>
      <c r="R61" s="297"/>
      <c r="S61" s="386"/>
      <c r="T61" s="484"/>
      <c r="U61" s="485"/>
      <c r="V61" s="485"/>
      <c r="W61" s="485"/>
      <c r="X61" s="485"/>
      <c r="Y61" s="164"/>
      <c r="Z61" s="161"/>
      <c r="AA61" s="155"/>
      <c r="AB61" s="266"/>
      <c r="AC61" s="237"/>
      <c r="AD61" s="238"/>
      <c r="AE61" s="239"/>
      <c r="AF61" s="240"/>
      <c r="AG61" s="241"/>
      <c r="AH61" s="163"/>
      <c r="AI61" s="267"/>
      <c r="AJ61" s="282"/>
      <c r="AK61" s="276"/>
      <c r="AL61" s="283" t="str">
        <f t="shared" si="2"/>
        <v/>
      </c>
      <c r="AM61" s="284" t="str">
        <f t="shared" si="0"/>
        <v/>
      </c>
      <c r="AN61" s="285"/>
      <c r="AO61" s="286"/>
      <c r="AP61" s="276"/>
      <c r="AQ61" s="451"/>
      <c r="AR61" s="452"/>
      <c r="AS61" s="452"/>
      <c r="AT61" s="452"/>
      <c r="AU61" s="287" t="str">
        <f t="shared" si="8"/>
        <v/>
      </c>
      <c r="AV61" s="284" t="str">
        <f t="shared" si="9"/>
        <v/>
      </c>
    </row>
    <row r="62" spans="1:48" s="3" customFormat="1" ht="26.1" customHeight="1" x14ac:dyDescent="0.2">
      <c r="A62" s="255"/>
      <c r="B62" s="256"/>
      <c r="C62" s="256"/>
      <c r="D62" s="257"/>
      <c r="E62" s="255"/>
      <c r="F62" s="256"/>
      <c r="G62" s="256"/>
      <c r="H62" s="256"/>
      <c r="I62" s="256"/>
      <c r="J62" s="258"/>
      <c r="K62" s="247"/>
      <c r="L62" s="238"/>
      <c r="M62" s="305"/>
      <c r="N62" s="305"/>
      <c r="O62" s="229"/>
      <c r="P62" s="386"/>
      <c r="Q62" s="254"/>
      <c r="R62" s="297"/>
      <c r="S62" s="386"/>
      <c r="T62" s="484"/>
      <c r="U62" s="485"/>
      <c r="V62" s="485"/>
      <c r="W62" s="485"/>
      <c r="X62" s="485"/>
      <c r="Y62" s="164"/>
      <c r="Z62" s="161"/>
      <c r="AA62" s="155"/>
      <c r="AB62" s="266"/>
      <c r="AC62" s="237"/>
      <c r="AD62" s="238"/>
      <c r="AE62" s="239"/>
      <c r="AF62" s="240"/>
      <c r="AG62" s="241"/>
      <c r="AH62" s="163"/>
      <c r="AI62" s="267"/>
      <c r="AJ62" s="282"/>
      <c r="AK62" s="276"/>
      <c r="AL62" s="283" t="str">
        <f t="shared" si="2"/>
        <v/>
      </c>
      <c r="AM62" s="284" t="str">
        <f xml:space="preserve"> IF(OR($O$2="",O62="",T62="",Z62=""),"",CONCATENATE($O$2&amp;"_",T62,"_"&amp;Z62,IF(P62="","","_"&amp;P62),IF(R62="","","_"&amp;R62),SUBSTITUTE(IF(S62="","","_"&amp;S62),":",""),"_"&amp;SUBSTITUTE(O62," ","_")))</f>
        <v/>
      </c>
      <c r="AN62" s="285"/>
      <c r="AO62" s="286"/>
      <c r="AP62" s="276"/>
      <c r="AQ62" s="451"/>
      <c r="AR62" s="452"/>
      <c r="AS62" s="452"/>
      <c r="AT62" s="452"/>
      <c r="AU62" s="287" t="str">
        <f t="shared" si="8"/>
        <v/>
      </c>
      <c r="AV62" s="284" t="str">
        <f t="shared" si="9"/>
        <v/>
      </c>
    </row>
    <row r="63" spans="1:48" s="4" customFormat="1" ht="19.5" customHeight="1" thickBot="1" x14ac:dyDescent="0.25">
      <c r="A63" s="259"/>
      <c r="B63" s="260"/>
      <c r="C63" s="260"/>
      <c r="D63" s="261"/>
      <c r="E63" s="259"/>
      <c r="F63" s="260"/>
      <c r="G63" s="260"/>
      <c r="H63" s="260"/>
      <c r="I63" s="260"/>
      <c r="J63" s="262"/>
      <c r="K63" s="263"/>
      <c r="L63" s="390"/>
      <c r="M63" s="306"/>
      <c r="N63" s="306"/>
      <c r="O63" s="264"/>
      <c r="P63" s="387"/>
      <c r="Q63" s="265"/>
      <c r="R63" s="270"/>
      <c r="S63" s="387"/>
      <c r="T63" s="486"/>
      <c r="U63" s="487"/>
      <c r="V63" s="487"/>
      <c r="W63" s="487"/>
      <c r="X63" s="487"/>
      <c r="Y63" s="156"/>
      <c r="Z63" s="157"/>
      <c r="AA63" s="158"/>
      <c r="AB63" s="268"/>
      <c r="AC63" s="269"/>
      <c r="AD63" s="270"/>
      <c r="AE63" s="271"/>
      <c r="AF63" s="272"/>
      <c r="AG63" s="273" t="str">
        <f>IF(AND(AF63&lt;&gt;"",L63&lt;&gt;"")=FALSE,"",L63*AF63)</f>
        <v/>
      </c>
      <c r="AH63" s="159"/>
      <c r="AI63" s="274"/>
      <c r="AJ63" s="288"/>
      <c r="AK63" s="289"/>
      <c r="AL63" s="290" t="str">
        <f>IF(OR($O$2="",O63="",P63="",T63="",U63="",Z63=""),"","Tb "&amp;CONCATENATE(T63,#REF!,U63))</f>
        <v/>
      </c>
      <c r="AM63" s="235" t="str">
        <f xml:space="preserve"> IF(OR($O$2="",O63="",T63="",Z63=""),"",CONCATENATE($O$2&amp;"_",T63,"_"&amp;Z63,IF(P63="","","_"&amp;P63),IF(R63="","","_"&amp;R63),SUBSTITUTE(IF(S63="","","_"&amp;S63),":",""),"_"&amp;SUBSTITUTE(O63," ","_")))</f>
        <v/>
      </c>
      <c r="AN63" s="235"/>
      <c r="AO63" s="291"/>
      <c r="AP63" s="289"/>
      <c r="AQ63" s="453"/>
      <c r="AR63" s="454"/>
      <c r="AS63" s="454"/>
      <c r="AT63" s="454"/>
      <c r="AU63" s="292" t="str">
        <f t="shared" ref="AU63" si="10">IF(OR(AO63="",AQ63=""),"","Tb "&amp;CONCATENATE(AO63,AP63,AQ63))</f>
        <v/>
      </c>
      <c r="AV63" s="284" t="str">
        <f t="shared" si="9"/>
        <v/>
      </c>
    </row>
    <row r="64" spans="1:48" ht="15" x14ac:dyDescent="0.25">
      <c r="A64" s="475" t="s">
        <v>7</v>
      </c>
      <c r="B64" s="476"/>
      <c r="C64" s="476"/>
      <c r="D64" s="476"/>
      <c r="E64" s="476"/>
      <c r="F64" s="476"/>
      <c r="G64" s="476"/>
      <c r="H64" s="476"/>
      <c r="I64" s="476"/>
      <c r="J64" s="476"/>
      <c r="K64" s="476"/>
      <c r="L64" s="476"/>
      <c r="M64" s="476"/>
      <c r="N64" s="476"/>
      <c r="O64" s="476"/>
      <c r="P64" s="476"/>
      <c r="Q64" s="476"/>
      <c r="R64" s="476"/>
      <c r="S64" s="476"/>
      <c r="T64" s="476"/>
      <c r="U64" s="476"/>
      <c r="V64" s="476"/>
      <c r="W64" s="476"/>
      <c r="X64" s="476"/>
      <c r="Y64" s="476"/>
      <c r="Z64" s="476"/>
      <c r="AA64" s="476"/>
      <c r="AB64" s="476"/>
      <c r="AC64" s="476"/>
      <c r="AD64" s="476"/>
      <c r="AE64" s="476"/>
      <c r="AF64" s="476"/>
      <c r="AG64" s="476"/>
      <c r="AH64" s="476"/>
      <c r="AI64" s="477"/>
      <c r="AJ64" s="135"/>
      <c r="AK64" s="129"/>
      <c r="AL64" s="160"/>
    </row>
    <row r="65" spans="1:39" ht="15" x14ac:dyDescent="0.25">
      <c r="A65" s="478"/>
      <c r="B65" s="479"/>
      <c r="C65" s="479"/>
      <c r="D65" s="479"/>
      <c r="E65" s="479"/>
      <c r="F65" s="479"/>
      <c r="G65" s="479"/>
      <c r="H65" s="479"/>
      <c r="I65" s="479"/>
      <c r="J65" s="479"/>
      <c r="K65" s="479"/>
      <c r="L65" s="479"/>
      <c r="M65" s="479"/>
      <c r="N65" s="479"/>
      <c r="O65" s="479"/>
      <c r="P65" s="479"/>
      <c r="Q65" s="479"/>
      <c r="R65" s="479"/>
      <c r="S65" s="479"/>
      <c r="T65" s="479"/>
      <c r="U65" s="479"/>
      <c r="V65" s="479"/>
      <c r="W65" s="479"/>
      <c r="X65" s="479"/>
      <c r="Y65" s="479"/>
      <c r="Z65" s="479"/>
      <c r="AA65" s="479"/>
      <c r="AB65" s="479"/>
      <c r="AC65" s="479"/>
      <c r="AD65" s="479"/>
      <c r="AE65" s="479"/>
      <c r="AF65" s="479"/>
      <c r="AG65" s="479"/>
      <c r="AH65" s="479"/>
      <c r="AI65" s="480"/>
      <c r="AJ65" s="133"/>
      <c r="AK65" s="132"/>
      <c r="AL65" s="117"/>
    </row>
    <row r="66" spans="1:39" ht="15" x14ac:dyDescent="0.25">
      <c r="A66" s="478"/>
      <c r="B66" s="479"/>
      <c r="C66" s="479"/>
      <c r="D66" s="479"/>
      <c r="E66" s="479"/>
      <c r="F66" s="479"/>
      <c r="G66" s="479"/>
      <c r="H66" s="479"/>
      <c r="I66" s="479"/>
      <c r="J66" s="479"/>
      <c r="K66" s="479"/>
      <c r="L66" s="479"/>
      <c r="M66" s="479"/>
      <c r="N66" s="479"/>
      <c r="O66" s="479"/>
      <c r="P66" s="479"/>
      <c r="Q66" s="479"/>
      <c r="R66" s="479"/>
      <c r="S66" s="479"/>
      <c r="T66" s="479"/>
      <c r="U66" s="479"/>
      <c r="V66" s="479"/>
      <c r="W66" s="479"/>
      <c r="X66" s="479"/>
      <c r="Y66" s="479"/>
      <c r="Z66" s="479"/>
      <c r="AA66" s="479"/>
      <c r="AB66" s="479"/>
      <c r="AC66" s="479"/>
      <c r="AD66" s="479"/>
      <c r="AE66" s="479"/>
      <c r="AF66" s="479"/>
      <c r="AG66" s="479"/>
      <c r="AH66" s="479"/>
      <c r="AI66" s="480"/>
      <c r="AJ66" s="133"/>
      <c r="AK66" s="132"/>
      <c r="AL66" s="117"/>
    </row>
    <row r="67" spans="1:39" ht="15" x14ac:dyDescent="0.25">
      <c r="A67" s="471" t="s">
        <v>291</v>
      </c>
      <c r="B67" s="472"/>
      <c r="C67" s="472"/>
      <c r="D67" s="472"/>
      <c r="E67" s="472"/>
      <c r="F67" s="472"/>
      <c r="G67" s="472"/>
      <c r="H67" s="472"/>
      <c r="I67" s="472"/>
      <c r="J67" s="472"/>
      <c r="K67" s="472"/>
      <c r="L67" s="472"/>
      <c r="M67" s="472"/>
      <c r="N67" s="472"/>
      <c r="O67" s="472"/>
      <c r="P67" s="472"/>
      <c r="Q67" s="472"/>
      <c r="R67" s="472"/>
      <c r="S67" s="472"/>
      <c r="T67" s="472"/>
      <c r="U67" s="472"/>
      <c r="V67" s="472"/>
      <c r="W67" s="472"/>
      <c r="X67" s="472"/>
      <c r="Y67" s="472"/>
      <c r="Z67" s="472"/>
      <c r="AA67" s="472"/>
      <c r="AB67" s="472"/>
      <c r="AC67" s="472"/>
      <c r="AD67" s="472"/>
      <c r="AE67" s="472"/>
      <c r="AF67" s="472"/>
      <c r="AG67" s="472"/>
      <c r="AH67" s="472"/>
      <c r="AI67" s="473"/>
      <c r="AJ67" s="133"/>
      <c r="AK67" s="130"/>
      <c r="AL67" s="118"/>
    </row>
    <row r="68" spans="1:39" ht="15" x14ac:dyDescent="0.25">
      <c r="A68" s="471" t="s">
        <v>282</v>
      </c>
      <c r="B68" s="472"/>
      <c r="C68" s="472"/>
      <c r="D68" s="472"/>
      <c r="E68" s="472"/>
      <c r="F68" s="472"/>
      <c r="G68" s="472"/>
      <c r="H68" s="472"/>
      <c r="I68" s="472"/>
      <c r="J68" s="472"/>
      <c r="K68" s="472"/>
      <c r="L68" s="472"/>
      <c r="M68" s="472"/>
      <c r="N68" s="472"/>
      <c r="O68" s="472"/>
      <c r="P68" s="472"/>
      <c r="Q68" s="472"/>
      <c r="R68" s="472"/>
      <c r="S68" s="472"/>
      <c r="T68" s="472"/>
      <c r="U68" s="472"/>
      <c r="V68" s="472"/>
      <c r="W68" s="472"/>
      <c r="X68" s="472"/>
      <c r="Y68" s="472"/>
      <c r="Z68" s="472"/>
      <c r="AA68" s="472"/>
      <c r="AB68" s="472"/>
      <c r="AC68" s="472"/>
      <c r="AD68" s="472"/>
      <c r="AE68" s="472"/>
      <c r="AF68" s="472"/>
      <c r="AG68" s="472"/>
      <c r="AH68" s="472"/>
      <c r="AI68" s="473"/>
      <c r="AJ68" s="133"/>
      <c r="AK68" s="130"/>
      <c r="AL68" s="118"/>
    </row>
    <row r="69" spans="1:39" ht="15.75" thickBot="1" x14ac:dyDescent="0.3">
      <c r="A69" s="481" t="s">
        <v>281</v>
      </c>
      <c r="B69" s="482"/>
      <c r="C69" s="482"/>
      <c r="D69" s="482"/>
      <c r="E69" s="482"/>
      <c r="F69" s="482"/>
      <c r="G69" s="482"/>
      <c r="H69" s="482"/>
      <c r="I69" s="482"/>
      <c r="J69" s="482"/>
      <c r="K69" s="482"/>
      <c r="L69" s="482"/>
      <c r="M69" s="482"/>
      <c r="N69" s="482"/>
      <c r="O69" s="482"/>
      <c r="P69" s="482"/>
      <c r="Q69" s="482"/>
      <c r="R69" s="482"/>
      <c r="S69" s="482"/>
      <c r="T69" s="482"/>
      <c r="U69" s="482"/>
      <c r="V69" s="482"/>
      <c r="W69" s="482"/>
      <c r="X69" s="482"/>
      <c r="Y69" s="482"/>
      <c r="Z69" s="482"/>
      <c r="AA69" s="482"/>
      <c r="AB69" s="482"/>
      <c r="AC69" s="482"/>
      <c r="AD69" s="482"/>
      <c r="AE69" s="482"/>
      <c r="AF69" s="482"/>
      <c r="AG69" s="482"/>
      <c r="AH69" s="482"/>
      <c r="AI69" s="483"/>
      <c r="AJ69" s="134"/>
      <c r="AK69" s="131"/>
      <c r="AL69" s="119"/>
    </row>
    <row r="70" spans="1:39" ht="15" x14ac:dyDescent="0.25">
      <c r="H70" s="149"/>
      <c r="I70" s="149"/>
      <c r="J70" s="149"/>
      <c r="K70" s="149"/>
      <c r="L70" s="149"/>
      <c r="M70" s="149"/>
      <c r="N70" s="149"/>
      <c r="O70" s="149"/>
      <c r="P70" s="149"/>
      <c r="Q70" s="149"/>
      <c r="R70" s="149"/>
      <c r="S70" s="149"/>
      <c r="T70" s="149"/>
      <c r="U70" s="149"/>
      <c r="V70" s="149"/>
      <c r="W70" s="149"/>
      <c r="X70" s="149"/>
      <c r="Y70" s="149"/>
      <c r="Z70" s="149"/>
      <c r="AA70" s="149"/>
      <c r="AB70" s="149"/>
      <c r="AC70" s="149"/>
      <c r="AD70" s="149"/>
      <c r="AE70" s="149"/>
      <c r="AF70" s="149"/>
      <c r="AG70" s="149"/>
      <c r="AH70" s="149"/>
      <c r="AI70" s="149"/>
      <c r="AJ70" s="120"/>
      <c r="AK70" s="120"/>
      <c r="AL70" s="120"/>
    </row>
    <row r="71" spans="1:39" x14ac:dyDescent="0.2">
      <c r="A71" s="474"/>
      <c r="B71" s="474"/>
      <c r="C71" s="474"/>
      <c r="D71" s="474"/>
      <c r="E71" s="474"/>
      <c r="F71" s="474"/>
      <c r="G71" s="474"/>
      <c r="H71" s="474"/>
      <c r="I71" s="474"/>
      <c r="J71" s="474"/>
      <c r="K71" s="474"/>
      <c r="L71" s="474"/>
      <c r="M71" s="474"/>
      <c r="N71" s="474"/>
      <c r="O71" s="474"/>
      <c r="P71" s="474"/>
      <c r="Q71" s="474"/>
      <c r="R71" s="474"/>
      <c r="S71" s="474"/>
      <c r="T71" s="474"/>
      <c r="U71" s="474"/>
      <c r="V71" s="474"/>
      <c r="W71" s="474"/>
      <c r="X71" s="474"/>
      <c r="Y71" s="474"/>
      <c r="Z71" s="474"/>
      <c r="AA71" s="474"/>
      <c r="AB71" s="474"/>
      <c r="AC71" s="474"/>
      <c r="AD71" s="474"/>
      <c r="AE71" s="474"/>
      <c r="AF71" s="474"/>
      <c r="AG71" s="474"/>
      <c r="AH71" s="474"/>
      <c r="AI71" s="474"/>
      <c r="AM71" s="1" t="s">
        <v>340</v>
      </c>
    </row>
    <row r="72" spans="1:39" x14ac:dyDescent="0.2">
      <c r="A72" s="474"/>
      <c r="B72" s="474"/>
      <c r="C72" s="474"/>
      <c r="D72" s="474"/>
      <c r="E72" s="474"/>
      <c r="F72" s="474"/>
      <c r="G72" s="474"/>
      <c r="H72" s="474"/>
      <c r="I72" s="474"/>
      <c r="J72" s="474"/>
      <c r="K72" s="474"/>
      <c r="L72" s="474"/>
      <c r="M72" s="474"/>
      <c r="N72" s="474"/>
      <c r="O72" s="474"/>
      <c r="P72" s="474"/>
      <c r="Q72" s="474"/>
      <c r="R72" s="474"/>
      <c r="S72" s="474"/>
      <c r="T72" s="474"/>
      <c r="U72" s="474"/>
      <c r="V72" s="474"/>
      <c r="W72" s="474"/>
      <c r="X72" s="474"/>
      <c r="Y72" s="474"/>
      <c r="Z72" s="474"/>
      <c r="AA72" s="474"/>
      <c r="AB72" s="474"/>
      <c r="AC72" s="474"/>
      <c r="AD72" s="474"/>
      <c r="AE72" s="474"/>
      <c r="AF72" s="474"/>
      <c r="AG72" s="474"/>
      <c r="AH72" s="474"/>
      <c r="AI72" s="474"/>
    </row>
    <row r="73" spans="1:39" x14ac:dyDescent="0.2">
      <c r="A73" s="474"/>
      <c r="B73" s="474"/>
      <c r="C73" s="474"/>
      <c r="D73" s="474"/>
      <c r="E73" s="474"/>
      <c r="F73" s="474"/>
      <c r="G73" s="474"/>
      <c r="H73" s="474"/>
      <c r="I73" s="474"/>
      <c r="J73" s="474"/>
      <c r="K73" s="474"/>
      <c r="L73" s="474"/>
      <c r="M73" s="474"/>
      <c r="N73" s="474"/>
      <c r="O73" s="474"/>
      <c r="P73" s="474"/>
      <c r="Q73" s="474"/>
      <c r="R73" s="474"/>
      <c r="S73" s="474"/>
      <c r="T73" s="474"/>
      <c r="U73" s="474"/>
      <c r="V73" s="474"/>
      <c r="W73" s="474"/>
      <c r="X73" s="474"/>
      <c r="Y73" s="474"/>
      <c r="Z73" s="474"/>
      <c r="AA73" s="474"/>
      <c r="AB73" s="474"/>
      <c r="AC73" s="474"/>
      <c r="AD73" s="474"/>
      <c r="AE73" s="474"/>
      <c r="AF73" s="474"/>
      <c r="AG73" s="474"/>
      <c r="AH73" s="474"/>
      <c r="AI73" s="474"/>
    </row>
    <row r="74" spans="1:39" x14ac:dyDescent="0.2">
      <c r="A74" s="474"/>
      <c r="B74" s="474"/>
      <c r="C74" s="474"/>
      <c r="D74" s="474"/>
      <c r="E74" s="474"/>
      <c r="F74" s="474"/>
      <c r="G74" s="474"/>
      <c r="H74" s="474"/>
      <c r="I74" s="474"/>
      <c r="J74" s="474"/>
      <c r="K74" s="474"/>
      <c r="L74" s="474"/>
      <c r="M74" s="474"/>
      <c r="N74" s="474"/>
      <c r="O74" s="474"/>
      <c r="P74" s="474"/>
      <c r="Q74" s="474"/>
      <c r="R74" s="474"/>
      <c r="S74" s="474"/>
      <c r="T74" s="474"/>
      <c r="U74" s="474"/>
      <c r="V74" s="474"/>
      <c r="W74" s="474"/>
      <c r="X74" s="474"/>
      <c r="Y74" s="474"/>
      <c r="Z74" s="474"/>
      <c r="AA74" s="474"/>
      <c r="AB74" s="474"/>
      <c r="AC74" s="474"/>
      <c r="AD74" s="474"/>
      <c r="AE74" s="474"/>
      <c r="AF74" s="474"/>
      <c r="AG74" s="474"/>
      <c r="AH74" s="474"/>
      <c r="AI74" s="474"/>
    </row>
    <row r="75" spans="1:39" x14ac:dyDescent="0.2">
      <c r="A75" s="474"/>
      <c r="B75" s="474"/>
      <c r="C75" s="474"/>
      <c r="D75" s="474"/>
      <c r="E75" s="474"/>
      <c r="F75" s="474"/>
      <c r="G75" s="474"/>
      <c r="H75" s="474"/>
      <c r="I75" s="474"/>
      <c r="J75" s="474"/>
      <c r="K75" s="474"/>
      <c r="L75" s="474"/>
      <c r="M75" s="474"/>
      <c r="N75" s="474"/>
      <c r="O75" s="474"/>
      <c r="P75" s="474"/>
      <c r="Q75" s="474"/>
      <c r="R75" s="474"/>
      <c r="S75" s="474"/>
      <c r="T75" s="474"/>
      <c r="U75" s="474"/>
      <c r="V75" s="474"/>
      <c r="W75" s="474"/>
      <c r="X75" s="474"/>
      <c r="Y75" s="474"/>
      <c r="Z75" s="474"/>
      <c r="AA75" s="474"/>
      <c r="AB75" s="474"/>
      <c r="AC75" s="474"/>
      <c r="AD75" s="474"/>
      <c r="AE75" s="474"/>
      <c r="AF75" s="474"/>
      <c r="AG75" s="474"/>
      <c r="AH75" s="474"/>
      <c r="AI75" s="474"/>
    </row>
    <row r="76" spans="1:39" x14ac:dyDescent="0.2">
      <c r="A76" s="474"/>
      <c r="B76" s="474"/>
      <c r="C76" s="474"/>
      <c r="D76" s="474"/>
      <c r="E76" s="474"/>
      <c r="F76" s="474"/>
      <c r="G76" s="474"/>
      <c r="H76" s="474"/>
      <c r="I76" s="474"/>
      <c r="J76" s="474"/>
      <c r="K76" s="474"/>
      <c r="L76" s="474"/>
      <c r="M76" s="474"/>
      <c r="N76" s="474"/>
      <c r="O76" s="474"/>
      <c r="P76" s="474"/>
      <c r="Q76" s="474"/>
      <c r="R76" s="474"/>
      <c r="S76" s="474"/>
      <c r="T76" s="474"/>
      <c r="U76" s="474"/>
      <c r="V76" s="474"/>
      <c r="W76" s="474"/>
      <c r="X76" s="474"/>
      <c r="Y76" s="474"/>
      <c r="Z76" s="474"/>
      <c r="AA76" s="474"/>
      <c r="AB76" s="474"/>
      <c r="AC76" s="474"/>
      <c r="AD76" s="474"/>
      <c r="AE76" s="474"/>
      <c r="AF76" s="474"/>
      <c r="AG76" s="474"/>
      <c r="AH76" s="474"/>
      <c r="AI76" s="474"/>
    </row>
    <row r="77" spans="1:39" x14ac:dyDescent="0.2">
      <c r="A77" s="474"/>
      <c r="B77" s="474"/>
      <c r="C77" s="474"/>
      <c r="D77" s="474"/>
      <c r="E77" s="474"/>
      <c r="F77" s="474"/>
      <c r="G77" s="474"/>
      <c r="H77" s="474"/>
      <c r="I77" s="474"/>
      <c r="J77" s="474"/>
      <c r="K77" s="474"/>
      <c r="L77" s="474"/>
      <c r="M77" s="474"/>
      <c r="N77" s="474"/>
      <c r="O77" s="474"/>
      <c r="P77" s="474"/>
      <c r="Q77" s="474"/>
      <c r="R77" s="474"/>
      <c r="S77" s="474"/>
      <c r="T77" s="474"/>
      <c r="U77" s="474"/>
      <c r="V77" s="474"/>
      <c r="W77" s="474"/>
      <c r="X77" s="474"/>
      <c r="Y77" s="474"/>
      <c r="Z77" s="474"/>
      <c r="AA77" s="474"/>
      <c r="AB77" s="474"/>
      <c r="AC77" s="474"/>
      <c r="AD77" s="474"/>
      <c r="AE77" s="474"/>
      <c r="AF77" s="474"/>
      <c r="AG77" s="474"/>
      <c r="AH77" s="474"/>
      <c r="AI77" s="474"/>
    </row>
    <row r="78" spans="1:39" x14ac:dyDescent="0.2">
      <c r="A78" s="474"/>
      <c r="B78" s="474"/>
      <c r="C78" s="474"/>
      <c r="D78" s="474"/>
      <c r="E78" s="474"/>
      <c r="F78" s="474"/>
      <c r="G78" s="474"/>
      <c r="H78" s="474"/>
      <c r="I78" s="474"/>
      <c r="J78" s="474"/>
      <c r="K78" s="474"/>
      <c r="L78" s="474"/>
      <c r="M78" s="474"/>
      <c r="N78" s="474"/>
      <c r="O78" s="474"/>
      <c r="P78" s="474"/>
      <c r="Q78" s="474"/>
      <c r="R78" s="474"/>
      <c r="S78" s="474"/>
      <c r="T78" s="474"/>
      <c r="U78" s="474"/>
      <c r="V78" s="474"/>
      <c r="W78" s="474"/>
      <c r="X78" s="474"/>
      <c r="Y78" s="474"/>
      <c r="Z78" s="474"/>
      <c r="AA78" s="474"/>
      <c r="AB78" s="474"/>
      <c r="AC78" s="474"/>
      <c r="AD78" s="474"/>
      <c r="AE78" s="474"/>
      <c r="AF78" s="474"/>
      <c r="AG78" s="474"/>
      <c r="AH78" s="474"/>
      <c r="AI78" s="474"/>
    </row>
    <row r="79" spans="1:39" x14ac:dyDescent="0.2">
      <c r="A79" s="474"/>
      <c r="B79" s="474"/>
      <c r="C79" s="474"/>
      <c r="D79" s="474"/>
      <c r="E79" s="474"/>
      <c r="F79" s="474"/>
      <c r="G79" s="474"/>
      <c r="H79" s="474"/>
      <c r="I79" s="474"/>
      <c r="J79" s="474"/>
      <c r="K79" s="474"/>
      <c r="L79" s="474"/>
      <c r="M79" s="474"/>
      <c r="N79" s="474"/>
      <c r="O79" s="474"/>
      <c r="P79" s="474"/>
      <c r="Q79" s="474"/>
      <c r="R79" s="474"/>
      <c r="S79" s="474"/>
      <c r="T79" s="474"/>
      <c r="U79" s="474"/>
      <c r="V79" s="474"/>
      <c r="W79" s="474"/>
      <c r="X79" s="474"/>
      <c r="Y79" s="474"/>
      <c r="Z79" s="474"/>
      <c r="AA79" s="474"/>
      <c r="AB79" s="474"/>
      <c r="AC79" s="474"/>
      <c r="AD79" s="474"/>
      <c r="AE79" s="474"/>
      <c r="AF79" s="474"/>
      <c r="AG79" s="474"/>
      <c r="AH79" s="474"/>
      <c r="AI79" s="474"/>
    </row>
    <row r="80" spans="1:39" x14ac:dyDescent="0.2">
      <c r="A80" s="474"/>
      <c r="B80" s="474"/>
      <c r="C80" s="474"/>
      <c r="D80" s="474"/>
      <c r="E80" s="474"/>
      <c r="F80" s="474"/>
      <c r="G80" s="474"/>
      <c r="H80" s="474"/>
      <c r="I80" s="474"/>
      <c r="J80" s="474"/>
      <c r="K80" s="474"/>
      <c r="L80" s="474"/>
      <c r="M80" s="474"/>
      <c r="N80" s="474"/>
      <c r="O80" s="474"/>
      <c r="P80" s="474"/>
      <c r="Q80" s="474"/>
      <c r="R80" s="474"/>
      <c r="S80" s="474"/>
      <c r="T80" s="474"/>
      <c r="U80" s="474"/>
      <c r="V80" s="474"/>
      <c r="W80" s="474"/>
      <c r="X80" s="474"/>
      <c r="Y80" s="474"/>
      <c r="Z80" s="474"/>
      <c r="AA80" s="474"/>
      <c r="AB80" s="474"/>
      <c r="AC80" s="474"/>
      <c r="AD80" s="474"/>
      <c r="AE80" s="474"/>
      <c r="AF80" s="474"/>
      <c r="AG80" s="474"/>
      <c r="AH80" s="474"/>
      <c r="AI80" s="474"/>
    </row>
    <row r="81" spans="1:35" x14ac:dyDescent="0.2">
      <c r="A81" s="474"/>
      <c r="B81" s="474"/>
      <c r="C81" s="474"/>
      <c r="D81" s="474"/>
      <c r="E81" s="474"/>
      <c r="F81" s="474"/>
      <c r="G81" s="474"/>
      <c r="H81" s="474"/>
      <c r="I81" s="474"/>
      <c r="J81" s="474"/>
      <c r="K81" s="474"/>
      <c r="L81" s="474"/>
      <c r="M81" s="474"/>
      <c r="N81" s="474"/>
      <c r="O81" s="474"/>
      <c r="P81" s="474"/>
      <c r="Q81" s="474"/>
      <c r="R81" s="474"/>
      <c r="S81" s="474"/>
      <c r="T81" s="474"/>
      <c r="U81" s="474"/>
      <c r="V81" s="474"/>
      <c r="W81" s="474"/>
      <c r="X81" s="474"/>
      <c r="Y81" s="474"/>
      <c r="Z81" s="474"/>
      <c r="AA81" s="474"/>
      <c r="AB81" s="474"/>
      <c r="AC81" s="474"/>
      <c r="AD81" s="474"/>
      <c r="AE81" s="474"/>
      <c r="AF81" s="474"/>
      <c r="AG81" s="474"/>
      <c r="AH81" s="474"/>
      <c r="AI81" s="474"/>
    </row>
    <row r="82" spans="1:35" x14ac:dyDescent="0.2">
      <c r="A82" s="474"/>
      <c r="B82" s="474"/>
      <c r="C82" s="474"/>
      <c r="D82" s="474"/>
      <c r="E82" s="474"/>
      <c r="F82" s="474"/>
      <c r="G82" s="474"/>
      <c r="H82" s="474"/>
      <c r="I82" s="474"/>
      <c r="J82" s="474"/>
      <c r="K82" s="474"/>
      <c r="L82" s="474"/>
      <c r="M82" s="474"/>
      <c r="N82" s="474"/>
      <c r="O82" s="474"/>
      <c r="P82" s="474"/>
      <c r="Q82" s="474"/>
      <c r="R82" s="474"/>
      <c r="S82" s="474"/>
      <c r="T82" s="474"/>
      <c r="U82" s="474"/>
      <c r="V82" s="474"/>
      <c r="W82" s="474"/>
      <c r="X82" s="474"/>
      <c r="Y82" s="474"/>
      <c r="Z82" s="474"/>
      <c r="AA82" s="474"/>
      <c r="AB82" s="474"/>
      <c r="AC82" s="474"/>
      <c r="AD82" s="474"/>
      <c r="AE82" s="474"/>
      <c r="AF82" s="474"/>
      <c r="AG82" s="474"/>
      <c r="AH82" s="474"/>
      <c r="AI82" s="474"/>
    </row>
  </sheetData>
  <sheetProtection selectLockedCells="1"/>
  <dataConsolidate/>
  <mergeCells count="144">
    <mergeCell ref="T11:X11"/>
    <mergeCell ref="AA18:AB18"/>
    <mergeCell ref="T7:X7"/>
    <mergeCell ref="T9:X9"/>
    <mergeCell ref="AA13:AB13"/>
    <mergeCell ref="AA14:AB14"/>
    <mergeCell ref="AA15:AB15"/>
    <mergeCell ref="AA16:AB16"/>
    <mergeCell ref="AA17:AB17"/>
    <mergeCell ref="T56:X56"/>
    <mergeCell ref="T57:X57"/>
    <mergeCell ref="T16:X16"/>
    <mergeCell ref="T17:X17"/>
    <mergeCell ref="T18:X18"/>
    <mergeCell ref="T29:X29"/>
    <mergeCell ref="T30:X30"/>
    <mergeCell ref="T31:X31"/>
    <mergeCell ref="T10:X10"/>
    <mergeCell ref="T33:X33"/>
    <mergeCell ref="T24:X24"/>
    <mergeCell ref="T25:X25"/>
    <mergeCell ref="T26:X26"/>
    <mergeCell ref="T27:X27"/>
    <mergeCell ref="T28:X28"/>
    <mergeCell ref="T47:X47"/>
    <mergeCell ref="T48:X48"/>
    <mergeCell ref="T58:X58"/>
    <mergeCell ref="T59:X59"/>
    <mergeCell ref="T13:X13"/>
    <mergeCell ref="A1:O1"/>
    <mergeCell ref="A2:L2"/>
    <mergeCell ref="A3:L3"/>
    <mergeCell ref="A4:L4"/>
    <mergeCell ref="A5:D5"/>
    <mergeCell ref="E5:J5"/>
    <mergeCell ref="T6:X6"/>
    <mergeCell ref="T8:X8"/>
    <mergeCell ref="T12:X12"/>
    <mergeCell ref="T52:X52"/>
    <mergeCell ref="T53:X53"/>
    <mergeCell ref="T54:X54"/>
    <mergeCell ref="T55:X55"/>
    <mergeCell ref="T5:X5"/>
    <mergeCell ref="P1:AE1"/>
    <mergeCell ref="T19:X19"/>
    <mergeCell ref="T20:X20"/>
    <mergeCell ref="T21:X21"/>
    <mergeCell ref="T22:X22"/>
    <mergeCell ref="T14:X14"/>
    <mergeCell ref="T15:X15"/>
    <mergeCell ref="A67:AI67"/>
    <mergeCell ref="A71:AI82"/>
    <mergeCell ref="A64:AI64"/>
    <mergeCell ref="A65:AI65"/>
    <mergeCell ref="A66:AI66"/>
    <mergeCell ref="A68:AI68"/>
    <mergeCell ref="A69:AI69"/>
    <mergeCell ref="T60:X60"/>
    <mergeCell ref="T61:X61"/>
    <mergeCell ref="T62:X62"/>
    <mergeCell ref="T63:X63"/>
    <mergeCell ref="AQ6:AT6"/>
    <mergeCell ref="AQ8:AT8"/>
    <mergeCell ref="AQ12:AT12"/>
    <mergeCell ref="AQ26:AT26"/>
    <mergeCell ref="AQ27:AT27"/>
    <mergeCell ref="AQ28:AT28"/>
    <mergeCell ref="AQ29:AT29"/>
    <mergeCell ref="AQ30:AT30"/>
    <mergeCell ref="AQ31:AT31"/>
    <mergeCell ref="AQ10:AT10"/>
    <mergeCell ref="AQ21:AT21"/>
    <mergeCell ref="AQ22:AT22"/>
    <mergeCell ref="AQ23:AT23"/>
    <mergeCell ref="AQ24:AT24"/>
    <mergeCell ref="AQ25:AT25"/>
    <mergeCell ref="AF1:AI1"/>
    <mergeCell ref="R2:AE2"/>
    <mergeCell ref="R3:AE3"/>
    <mergeCell ref="R4:AE4"/>
    <mergeCell ref="AG2:AI2"/>
    <mergeCell ref="AG3:AI3"/>
    <mergeCell ref="AG4:AI4"/>
    <mergeCell ref="P2:Q2"/>
    <mergeCell ref="P3:Q3"/>
    <mergeCell ref="P4:Q4"/>
    <mergeCell ref="AQ52:AT52"/>
    <mergeCell ref="AQ63:AT63"/>
    <mergeCell ref="AQ61:AT61"/>
    <mergeCell ref="AQ62:AT62"/>
    <mergeCell ref="AQ53:AT53"/>
    <mergeCell ref="AQ54:AT54"/>
    <mergeCell ref="AQ58:AT58"/>
    <mergeCell ref="AQ59:AT59"/>
    <mergeCell ref="AQ60:AT60"/>
    <mergeCell ref="AQ55:AT55"/>
    <mergeCell ref="AQ56:AT56"/>
    <mergeCell ref="AQ57:AT57"/>
    <mergeCell ref="T23:X23"/>
    <mergeCell ref="AQ32:AT32"/>
    <mergeCell ref="AQ33:AT33"/>
    <mergeCell ref="AQ37:AT37"/>
    <mergeCell ref="AQ38:AT38"/>
    <mergeCell ref="AQ39:AT39"/>
    <mergeCell ref="AQ40:AT40"/>
    <mergeCell ref="AQ41:AT41"/>
    <mergeCell ref="T32:X32"/>
    <mergeCell ref="T39:X39"/>
    <mergeCell ref="T40:X40"/>
    <mergeCell ref="T41:X41"/>
    <mergeCell ref="T34:X34"/>
    <mergeCell ref="T35:X35"/>
    <mergeCell ref="T36:X36"/>
    <mergeCell ref="T37:X37"/>
    <mergeCell ref="T38:X38"/>
    <mergeCell ref="AQ13:AT13"/>
    <mergeCell ref="AQ14:AT14"/>
    <mergeCell ref="AQ15:AT15"/>
    <mergeCell ref="AQ16:AT16"/>
    <mergeCell ref="AQ17:AT17"/>
    <mergeCell ref="AQ18:AT18"/>
    <mergeCell ref="AQ19:AT19"/>
    <mergeCell ref="AQ35:AT35"/>
    <mergeCell ref="AQ36:AT36"/>
    <mergeCell ref="AQ34:AT34"/>
    <mergeCell ref="AQ20:AT20"/>
    <mergeCell ref="T49:X49"/>
    <mergeCell ref="T50:X50"/>
    <mergeCell ref="T51:X51"/>
    <mergeCell ref="AQ47:AT47"/>
    <mergeCell ref="AQ48:AT48"/>
    <mergeCell ref="AQ49:AT49"/>
    <mergeCell ref="AQ50:AT50"/>
    <mergeCell ref="AQ51:AT51"/>
    <mergeCell ref="AQ42:AT42"/>
    <mergeCell ref="AQ43:AT43"/>
    <mergeCell ref="AQ44:AT44"/>
    <mergeCell ref="AQ45:AT45"/>
    <mergeCell ref="T46:X46"/>
    <mergeCell ref="T44:X44"/>
    <mergeCell ref="T45:X45"/>
    <mergeCell ref="AQ46:AT46"/>
    <mergeCell ref="T42:X42"/>
    <mergeCell ref="T43:X43"/>
  </mergeCells>
  <dataValidations count="3">
    <dataValidation type="list" allowBlank="1" showInputMessage="1" showErrorMessage="1" sqref="AG4:AI4">
      <formula1>Sprache</formula1>
    </dataValidation>
    <dataValidation type="list" allowBlank="1" showInputMessage="1" showErrorMessage="1" sqref="AK6:AK63">
      <formula1>Auswahlliste</formula1>
    </dataValidation>
    <dataValidation type="list" allowBlank="1" showInputMessage="1" showErrorMessage="1" sqref="AB14:AB63 AB6:AB12">
      <formula1>DS_Merkmale</formula1>
    </dataValidation>
  </dataValidations>
  <hyperlinks>
    <hyperlink ref="O10" location="'Tb E1002'!Z1S1" display="VERSTAERKUNG LI AUSSENSPIEGEL"/>
    <hyperlink ref="O9" location="'Tb E9000'!Z1S1" display="STANZMUTTER MBN 10322-M 6-6G-ST DBL8451.76"/>
    <hyperlink ref="O8" location="'Tb E1001'!Z1S1" display="VERSTAERKUNG BORDKANTE AU LI"/>
    <hyperlink ref="O7" location="'Tb E1100'!Z1S1" display="ZB VERSTAERKUNG AU LI BORDKANTE"/>
    <hyperlink ref="O6" location="'Tb E1000'!Z1S1" display="ZB VERSTAERKUNG BORDKANTE AU LI"/>
    <hyperlink ref="O11" location="'Tb E8000'!Z1S1" display="VE_ZB VERSTAERKUNG BORDKANTE AU LI"/>
  </hyperlinks>
  <printOptions horizontalCentered="1"/>
  <pageMargins left="0.23622047244094491" right="0.23622047244094491" top="0.74803149606299213" bottom="0.74803149606299213" header="0.31496062992125984" footer="0.31496062992125984"/>
  <pageSetup paperSize="8" scale="49" orientation="portrait" r:id="rId1"/>
  <headerFooter alignWithMargins="0">
    <oddFooter>&amp;C&amp;8Seite &amp;P von &amp;N &amp;R&amp;8QM-Formblatt 
Datei. &amp;F&amp;LErstellt am: 11.05.2015 - durch Kurth, Thorsten</oddFooter>
  </headerFooter>
  <drawing r:id="rId2"/>
  <legacyDrawing r:id="rId3"/>
  <controls>
    <mc:AlternateContent xmlns:mc="http://schemas.openxmlformats.org/markup-compatibility/2006">
      <mc:Choice Requires="x14">
        <control shapeId="77827" r:id="rId4" name="cmd_AeM_erstellen">
          <controlPr defaultSize="0" print="0" autoLine="0" r:id="rId5">
            <anchor moveWithCells="1">
              <from>
                <xdr:col>27</xdr:col>
                <xdr:colOff>771525</xdr:colOff>
                <xdr:row>0</xdr:row>
                <xdr:rowOff>47625</xdr:rowOff>
              </from>
              <to>
                <xdr:col>30</xdr:col>
                <xdr:colOff>171450</xdr:colOff>
                <xdr:row>0</xdr:row>
                <xdr:rowOff>485775</xdr:rowOff>
              </to>
            </anchor>
          </controlPr>
        </control>
      </mc:Choice>
      <mc:Fallback>
        <control shapeId="77827" r:id="rId4" name="cmd_AeM_erstellen"/>
      </mc:Fallback>
    </mc:AlternateContent>
    <mc:AlternateContent xmlns:mc="http://schemas.openxmlformats.org/markup-compatibility/2006">
      <mc:Choice Requires="x14">
        <control shapeId="77836" r:id="rId6" name="cmd_Lebenslauf_generieren">
          <controlPr defaultSize="0" print="0" autoFill="0" autoLine="0" r:id="rId7">
            <anchor moveWithCells="1">
              <from>
                <xdr:col>14</xdr:col>
                <xdr:colOff>2886075</xdr:colOff>
                <xdr:row>0</xdr:row>
                <xdr:rowOff>47625</xdr:rowOff>
              </from>
              <to>
                <xdr:col>16</xdr:col>
                <xdr:colOff>904875</xdr:colOff>
                <xdr:row>0</xdr:row>
                <xdr:rowOff>485775</xdr:rowOff>
              </to>
            </anchor>
          </controlPr>
        </control>
      </mc:Choice>
      <mc:Fallback>
        <control shapeId="77836" r:id="rId6" name="cmd_Lebenslauf_generieren"/>
      </mc:Fallback>
    </mc:AlternateContent>
    <mc:AlternateContent xmlns:mc="http://schemas.openxmlformats.org/markup-compatibility/2006">
      <mc:Choice Requires="x14">
        <control shapeId="77825" r:id="rId8" name="Label 1">
          <controlPr defaultSize="0" autoFill="0" autoLine="0" autoPict="0">
            <anchor moveWithCells="1" sizeWithCells="1">
              <from>
                <xdr:col>7</xdr:col>
                <xdr:colOff>28575</xdr:colOff>
                <xdr:row>0</xdr:row>
                <xdr:rowOff>-19583400</xdr:rowOff>
              </from>
              <to>
                <xdr:col>7</xdr:col>
                <xdr:colOff>28575</xdr:colOff>
                <xdr:row>0</xdr:row>
                <xdr:rowOff>-19583400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rgb="FFFFFF00"/>
  </sheetPr>
  <dimension ref="B1:K50"/>
  <sheetViews>
    <sheetView workbookViewId="0">
      <selection activeCell="B22" sqref="B22:K39"/>
    </sheetView>
  </sheetViews>
  <sheetFormatPr baseColWidth="10" defaultRowHeight="12.75" x14ac:dyDescent="0.2"/>
  <cols>
    <col min="1" max="1" width="3.7109375" customWidth="1"/>
    <col min="2" max="3" width="12.7109375" customWidth="1"/>
    <col min="4" max="5" width="9.7109375" customWidth="1"/>
    <col min="6" max="6" width="5.7109375" customWidth="1"/>
    <col min="7" max="7" width="3.7109375" customWidth="1"/>
    <col min="8" max="8" width="12.7109375" customWidth="1"/>
    <col min="9" max="9" width="18.7109375" customWidth="1"/>
    <col min="10" max="11" width="10.7109375" customWidth="1"/>
  </cols>
  <sheetData>
    <row r="1" spans="2:11" ht="15" customHeight="1" thickBot="1" x14ac:dyDescent="0.25"/>
    <row r="2" spans="2:11" ht="15" customHeight="1" thickTop="1" x14ac:dyDescent="0.2">
      <c r="B2" s="541" t="str">
        <f>IF(Sprachen!$F$1=1,Sprachen!$B256,IF(Sprachen!$F$1=2,Sprachen!$C256,IF(Sprachen!$F$1=3,Sprachen!$D256,Sprachen!$B256)))</f>
        <v>Artikelnummer:</v>
      </c>
      <c r="C2" s="542"/>
      <c r="D2" s="402" t="str">
        <f>IF(Sprachen!$F$1=1,Sprachen!$B257,IF(Sprachen!$F$1=2,Sprachen!$C257,IF(Sprachen!$F$1=3,Sprachen!$D257,Sprachen!$B257)))</f>
        <v>D-Index</v>
      </c>
      <c r="E2" s="402" t="str">
        <f>IF(Sprachen!$F$1=1,Sprachen!$B258,IF(Sprachen!$F$1=2,Sprachen!$C258,IF(Sprachen!$F$1=3,Sprachen!$D258,Sprachen!$B258)))</f>
        <v>Z-Index</v>
      </c>
      <c r="F2" s="545"/>
      <c r="G2" s="545" t="str">
        <f>IF(Sprachen!$F$1=1,Sprachen!$B260,IF(Sprachen!$F$1=2,Sprachen!$C260,IF(Sprachen!$F$1=3,Sprachen!$D260,Sprachen!$B260)))</f>
        <v>Kd-Nr.</v>
      </c>
      <c r="H2" s="545"/>
      <c r="I2" s="545" t="s">
        <v>69</v>
      </c>
      <c r="J2" s="545"/>
      <c r="K2" s="546"/>
    </row>
    <row r="3" spans="2:11" ht="15" customHeight="1" x14ac:dyDescent="0.2">
      <c r="B3" s="543"/>
      <c r="C3" s="544"/>
      <c r="D3" s="412" t="str">
        <f>IF(Sprachen!$F$1=1,Sprachen!$B262,IF(Sprachen!$F$1=2,Sprachen!$C262,IF(Sprachen!$F$1=3,Sprachen!$D262,Sprachen!$B262)))</f>
        <v>3D</v>
      </c>
      <c r="E3" s="412" t="str">
        <f>IF(Sprachen!$F$1=1,Sprachen!$B263,IF(Sprachen!$F$1=2,Sprachen!$C263,IF(Sprachen!$F$1=3,Sprachen!$D263,Sprachen!$B263)))</f>
        <v>2D</v>
      </c>
      <c r="F3" s="528"/>
      <c r="G3" s="539" t="s">
        <v>672</v>
      </c>
      <c r="H3" s="539"/>
      <c r="I3" s="511" t="s">
        <v>671</v>
      </c>
      <c r="J3" s="511"/>
      <c r="K3" s="512"/>
    </row>
    <row r="4" spans="2:11" ht="15" customHeight="1" x14ac:dyDescent="0.2">
      <c r="B4" s="547" t="s">
        <v>678</v>
      </c>
      <c r="C4" s="548"/>
      <c r="D4" s="403">
        <v>1</v>
      </c>
      <c r="E4" s="403" t="s">
        <v>3</v>
      </c>
      <c r="F4" s="528"/>
      <c r="G4" s="549" t="str">
        <f>IF(Sprachen!$F$1=1,Sprachen!$B266,IF(Sprachen!$F$1=2,Sprachen!$C266,IF(Sprachen!$F$1=3,Sprachen!$D266,Sprachen!$B266)))</f>
        <v>Änd.-Nr. Kunde:</v>
      </c>
      <c r="H4" s="549"/>
      <c r="I4" s="404" t="str">
        <f>IF(Sprachen!$F$1=1,Sprachen!$B267,IF(Sprachen!$F$1=2,Sprachen!$C267,IF(Sprachen!$F$1=3,Sprachen!$D267,Sprachen!$B267)))</f>
        <v>Kd.-Index:</v>
      </c>
      <c r="J4" s="404" t="str">
        <f>IF(Sprachen!$F$1=1,Sprachen!$B268,IF(Sprachen!$F$1=2,Sprachen!$C268,IF(Sprachen!$F$1=3,Sprachen!$D268,Sprachen!$B268)))</f>
        <v>Kd.-ZGS</v>
      </c>
      <c r="K4" s="405" t="str">
        <f>IF(Sprachen!$F$1=1,Sprachen!$B261,IF(Sprachen!$F$1=2,Sprachen!$C261,IF(Sprachen!$F$1=3,Sprachen!$D261,Sprachen!$B261)))</f>
        <v>Datum Zg.</v>
      </c>
    </row>
    <row r="5" spans="2:11" ht="24.95" customHeight="1" x14ac:dyDescent="0.2">
      <c r="B5" s="527" t="s">
        <v>636</v>
      </c>
      <c r="C5" s="528"/>
      <c r="D5" s="523">
        <v>42900</v>
      </c>
      <c r="E5" s="511"/>
      <c r="F5" s="528"/>
      <c r="G5" s="511"/>
      <c r="H5" s="511"/>
      <c r="I5" s="406" t="s">
        <v>673</v>
      </c>
      <c r="J5" s="406" t="s">
        <v>677</v>
      </c>
      <c r="K5" s="410"/>
    </row>
    <row r="6" spans="2:11" ht="5.0999999999999996" customHeight="1" x14ac:dyDescent="0.2">
      <c r="B6" s="510"/>
      <c r="C6" s="511"/>
      <c r="D6" s="511"/>
      <c r="E6" s="511"/>
      <c r="F6" s="511"/>
      <c r="G6" s="511"/>
      <c r="H6" s="511"/>
      <c r="I6" s="511"/>
      <c r="J6" s="511"/>
      <c r="K6" s="512"/>
    </row>
    <row r="7" spans="2:11" ht="15" customHeight="1" x14ac:dyDescent="0.2">
      <c r="B7" s="537" t="str">
        <f>IF(Sprachen!$F$1=1,Sprachen!$B79,IF(Sprachen!$F$1=2,Sprachen!$C79,IF(Sprachen!$F$1=3,Sprachen!$D79,Sprachen!$B79)))</f>
        <v>EDV-Nr.:</v>
      </c>
      <c r="C7" s="538"/>
      <c r="D7" s="539"/>
      <c r="E7" s="539"/>
      <c r="F7" s="403"/>
      <c r="G7" s="538" t="str">
        <f>IF(Sprachen!$F$1=1,Sprachen!$B81,IF(Sprachen!$F$1=2,Sprachen!$C81,IF(Sprachen!$F$1=3,Sprachen!$D81,Sprachen!$B81)))</f>
        <v>EDV-Nr. alt:</v>
      </c>
      <c r="H7" s="538"/>
      <c r="I7" s="539"/>
      <c r="J7" s="539"/>
      <c r="K7" s="540"/>
    </row>
    <row r="8" spans="2:11" ht="5.0999999999999996" customHeight="1" x14ac:dyDescent="0.2">
      <c r="B8" s="527"/>
      <c r="C8" s="528"/>
      <c r="D8" s="528"/>
      <c r="E8" s="528"/>
      <c r="F8" s="528"/>
      <c r="G8" s="528"/>
      <c r="H8" s="528"/>
      <c r="I8" s="528"/>
      <c r="J8" s="528"/>
      <c r="K8" s="529"/>
    </row>
    <row r="9" spans="2:11" ht="15" customHeight="1" x14ac:dyDescent="0.2">
      <c r="B9" s="532" t="str">
        <f>IF(Sprachen!$F$1=1,Sprachen!$B277,IF(Sprachen!$F$1=2,Sprachen!$C277,IF(Sprachen!$F$1=3,Sprachen!$D277,Sprachen!$B277)))</f>
        <v>Gleicht. (G) / Gesp. (S) /  Mehrfachv. (M):</v>
      </c>
      <c r="C9" s="533"/>
      <c r="D9" s="533"/>
      <c r="E9" s="403" t="s">
        <v>487</v>
      </c>
      <c r="F9" s="511"/>
      <c r="G9" s="519" t="str">
        <f>IF(Sprachen!$F$1=1,Sprachen!$B273,IF(Sprachen!$F$1=2,Sprachen!$C273,IF(Sprachen!$F$1=3,Sprachen!$D273,Sprachen!$B273)))</f>
        <v>Anzahl Teile pro ZSB:</v>
      </c>
      <c r="H9" s="519"/>
      <c r="I9" s="519"/>
      <c r="J9" s="525"/>
      <c r="K9" s="526"/>
    </row>
    <row r="10" spans="2:11" ht="15" customHeight="1" x14ac:dyDescent="0.2">
      <c r="B10" s="408" t="str">
        <f>IF(Sprachen!$F$1=1,Sprachen!$B280,IF(Sprachen!$F$1=2,Sprachen!$C280,IF(Sprachen!$F$1=3,Sprachen!$D280,Sprachen!$B280)))</f>
        <v>Werkstoff:</v>
      </c>
      <c r="C10" s="534"/>
      <c r="D10" s="534"/>
      <c r="E10" s="534"/>
      <c r="F10" s="511"/>
      <c r="G10" s="519" t="str">
        <f>IF(Sprachen!$F$1=1,Sprachen!$B283,IF(Sprachen!$F$1=2,Sprachen!$C283,IF(Sprachen!$F$1=3,Sprachen!$D283,Sprachen!$B283)))</f>
        <v>Materialstärke:</v>
      </c>
      <c r="H10" s="519"/>
      <c r="I10" s="519"/>
      <c r="J10" s="535"/>
      <c r="K10" s="536"/>
    </row>
    <row r="11" spans="2:11" ht="15" customHeight="1" x14ac:dyDescent="0.2">
      <c r="B11" s="408" t="str">
        <f>IF(Sprachen!$F$1=1,Sprachen!$B285,IF(Sprachen!$F$1=2,Sprachen!$C285,IF(Sprachen!$F$1=3,Sprachen!$D285,Sprachen!$B285)))</f>
        <v>Oberfläche:</v>
      </c>
      <c r="C11" s="534"/>
      <c r="D11" s="534"/>
      <c r="E11" s="534"/>
      <c r="F11" s="511"/>
      <c r="G11" s="519" t="str">
        <f>IF(Sprachen!$F$1=1,Sprachen!$B291,IF(Sprachen!$F$1=2,Sprachen!$C291,IF(Sprachen!$F$1=3,Sprachen!$D291,Sprachen!$B291)))</f>
        <v>Gewicht ET:</v>
      </c>
      <c r="H11" s="519"/>
      <c r="I11" s="519"/>
      <c r="J11" s="530">
        <v>1658</v>
      </c>
      <c r="K11" s="531"/>
    </row>
    <row r="12" spans="2:11" ht="15" customHeight="1" x14ac:dyDescent="0.2">
      <c r="B12" s="408" t="str">
        <f>IF(Sprachen!$F$1=1,Sprachen!$B289,IF(Sprachen!$F$1=2,Sprachen!$C289,IF(Sprachen!$F$1=3,Sprachen!$D289,Sprachen!$B289)))</f>
        <v>D-Teil:</v>
      </c>
      <c r="C12" s="511"/>
      <c r="D12" s="511"/>
      <c r="E12" s="511"/>
      <c r="F12" s="511"/>
      <c r="G12" s="519"/>
      <c r="H12" s="519"/>
      <c r="I12" s="519"/>
      <c r="J12" s="511"/>
      <c r="K12" s="512"/>
    </row>
    <row r="13" spans="2:11" ht="5.0999999999999996" customHeight="1" x14ac:dyDescent="0.2">
      <c r="B13" s="527"/>
      <c r="C13" s="528"/>
      <c r="D13" s="528"/>
      <c r="E13" s="528"/>
      <c r="F13" s="528"/>
      <c r="G13" s="528"/>
      <c r="H13" s="528"/>
      <c r="I13" s="528"/>
      <c r="J13" s="528"/>
      <c r="K13" s="529"/>
    </row>
    <row r="14" spans="2:11" ht="15" customHeight="1" x14ac:dyDescent="0.2">
      <c r="B14" s="518" t="str">
        <f>IF(Sprachen!$F$1=1,Sprachen!$B294,IF(Sprachen!$F$1=2,Sprachen!$C294,IF(Sprachen!$F$1=3,Sprachen!$D294,Sprachen!$B294)))</f>
        <v>Verbindungsverfahren:</v>
      </c>
      <c r="C14" s="519"/>
      <c r="D14" s="525"/>
      <c r="E14" s="525"/>
      <c r="F14" s="511"/>
      <c r="G14" s="519" t="str">
        <f>IF(Sprachen!$F$1=1,Sprachen!$B297,IF(Sprachen!$F$1=2,Sprachen!$C297,IF(Sprachen!$F$1=3,Sprachen!$D297,Sprachen!$B297)))</f>
        <v>Anzahl Verbindungen:</v>
      </c>
      <c r="H14" s="519"/>
      <c r="I14" s="519"/>
      <c r="J14" s="525"/>
      <c r="K14" s="526"/>
    </row>
    <row r="15" spans="2:11" ht="15" customHeight="1" x14ac:dyDescent="0.2">
      <c r="B15" s="518" t="str">
        <f>IF(Sprachen!$F$1=1,Sprachen!$B298,IF(Sprachen!$F$1=2,Sprachen!$C298,IF(Sprachen!$F$1=3,Sprachen!$D298,Sprachen!$B298)))</f>
        <v>Material Naht:</v>
      </c>
      <c r="C15" s="519"/>
      <c r="D15" s="525"/>
      <c r="E15" s="525"/>
      <c r="F15" s="511"/>
      <c r="G15" s="519" t="str">
        <f>IF(Sprachen!$F$1=1,Sprachen!$B299,IF(Sprachen!$F$1=2,Sprachen!$C299,IF(Sprachen!$F$1=3,Sprachen!$D299,Sprachen!$B299)))</f>
        <v>Effektive Nahtlänge:</v>
      </c>
      <c r="H15" s="519"/>
      <c r="I15" s="519"/>
      <c r="J15" s="525"/>
      <c r="K15" s="526"/>
    </row>
    <row r="16" spans="2:11" ht="5.0999999999999996" customHeight="1" x14ac:dyDescent="0.2">
      <c r="B16" s="527"/>
      <c r="C16" s="528"/>
      <c r="D16" s="528"/>
      <c r="E16" s="528"/>
      <c r="F16" s="528"/>
      <c r="G16" s="528"/>
      <c r="H16" s="528"/>
      <c r="I16" s="528"/>
      <c r="J16" s="528"/>
      <c r="K16" s="529"/>
    </row>
    <row r="17" spans="2:11" ht="15" customHeight="1" x14ac:dyDescent="0.2">
      <c r="B17" s="527" t="str">
        <f>IF(Sprachen!$F$1=1,Sprachen!$B300,IF(Sprachen!$F$1=2,Sprachen!$C300,IF(Sprachen!$F$1=3,Sprachen!$D300,Sprachen!$B300)))</f>
        <v xml:space="preserve">Änderungsbeschreibung: </v>
      </c>
      <c r="C17" s="528"/>
      <c r="D17" s="528"/>
      <c r="E17" s="528"/>
      <c r="F17" s="528"/>
      <c r="G17" s="528"/>
      <c r="H17" s="528"/>
      <c r="I17" s="528"/>
      <c r="J17" s="528"/>
      <c r="K17" s="529"/>
    </row>
    <row r="18" spans="2:11" ht="15" customHeight="1" x14ac:dyDescent="0.2">
      <c r="B18" s="507"/>
      <c r="C18" s="508"/>
      <c r="D18" s="508"/>
      <c r="E18" s="508"/>
      <c r="F18" s="508"/>
      <c r="G18" s="508"/>
      <c r="H18" s="508"/>
      <c r="I18" s="508"/>
      <c r="J18" s="508"/>
      <c r="K18" s="509"/>
    </row>
    <row r="19" spans="2:11" ht="15" customHeight="1" x14ac:dyDescent="0.2">
      <c r="B19" s="507"/>
      <c r="C19" s="508"/>
      <c r="D19" s="508"/>
      <c r="E19" s="508"/>
      <c r="F19" s="508"/>
      <c r="G19" s="508"/>
      <c r="H19" s="508"/>
      <c r="I19" s="508"/>
      <c r="J19" s="508"/>
      <c r="K19" s="509"/>
    </row>
    <row r="20" spans="2:11" ht="15" customHeight="1" x14ac:dyDescent="0.2">
      <c r="B20" s="507"/>
      <c r="C20" s="508"/>
      <c r="D20" s="508"/>
      <c r="E20" s="508"/>
      <c r="F20" s="508"/>
      <c r="G20" s="508"/>
      <c r="H20" s="508"/>
      <c r="I20" s="508"/>
      <c r="J20" s="508"/>
      <c r="K20" s="509"/>
    </row>
    <row r="21" spans="2:11" ht="15" customHeight="1" x14ac:dyDescent="0.2">
      <c r="B21" s="507"/>
      <c r="C21" s="508"/>
      <c r="D21" s="508"/>
      <c r="E21" s="508"/>
      <c r="F21" s="508"/>
      <c r="G21" s="508"/>
      <c r="H21" s="508"/>
      <c r="I21" s="508"/>
      <c r="J21" s="508"/>
      <c r="K21" s="509"/>
    </row>
    <row r="22" spans="2:11" ht="15" customHeight="1" x14ac:dyDescent="0.2">
      <c r="B22" s="510" t="str">
        <f>IF(Sprachen!$F$1=1,Sprachen!$B302,IF(Sprachen!$F$1=2,Sprachen!$C302,IF(Sprachen!$F$1=3,Sprachen!$D302,Sprachen!$B302)))</f>
        <v>Hier klicken, um Bild einzufügen</v>
      </c>
      <c r="C22" s="511"/>
      <c r="D22" s="511"/>
      <c r="E22" s="511"/>
      <c r="F22" s="511"/>
      <c r="G22" s="511"/>
      <c r="H22" s="511"/>
      <c r="I22" s="511"/>
      <c r="J22" s="511"/>
      <c r="K22" s="512"/>
    </row>
    <row r="23" spans="2:11" ht="15" customHeight="1" x14ac:dyDescent="0.2">
      <c r="B23" s="510"/>
      <c r="C23" s="511"/>
      <c r="D23" s="511"/>
      <c r="E23" s="511"/>
      <c r="F23" s="511"/>
      <c r="G23" s="511"/>
      <c r="H23" s="511"/>
      <c r="I23" s="511"/>
      <c r="J23" s="511"/>
      <c r="K23" s="512"/>
    </row>
    <row r="24" spans="2:11" ht="15" customHeight="1" x14ac:dyDescent="0.2">
      <c r="B24" s="510"/>
      <c r="C24" s="511"/>
      <c r="D24" s="511"/>
      <c r="E24" s="511"/>
      <c r="F24" s="511"/>
      <c r="G24" s="511"/>
      <c r="H24" s="511"/>
      <c r="I24" s="511"/>
      <c r="J24" s="511"/>
      <c r="K24" s="512"/>
    </row>
    <row r="25" spans="2:11" ht="15" customHeight="1" x14ac:dyDescent="0.2">
      <c r="B25" s="510"/>
      <c r="C25" s="511"/>
      <c r="D25" s="511"/>
      <c r="E25" s="511"/>
      <c r="F25" s="511"/>
      <c r="G25" s="511"/>
      <c r="H25" s="511"/>
      <c r="I25" s="511"/>
      <c r="J25" s="511"/>
      <c r="K25" s="512"/>
    </row>
    <row r="26" spans="2:11" ht="15" customHeight="1" x14ac:dyDescent="0.2">
      <c r="B26" s="510"/>
      <c r="C26" s="511"/>
      <c r="D26" s="511"/>
      <c r="E26" s="511"/>
      <c r="F26" s="511"/>
      <c r="G26" s="511"/>
      <c r="H26" s="511"/>
      <c r="I26" s="511"/>
      <c r="J26" s="511"/>
      <c r="K26" s="512"/>
    </row>
    <row r="27" spans="2:11" ht="15" customHeight="1" x14ac:dyDescent="0.2">
      <c r="B27" s="510"/>
      <c r="C27" s="511"/>
      <c r="D27" s="511"/>
      <c r="E27" s="511"/>
      <c r="F27" s="511"/>
      <c r="G27" s="511"/>
      <c r="H27" s="511"/>
      <c r="I27" s="511"/>
      <c r="J27" s="511"/>
      <c r="K27" s="512"/>
    </row>
    <row r="28" spans="2:11" ht="15" customHeight="1" x14ac:dyDescent="0.2">
      <c r="B28" s="510"/>
      <c r="C28" s="511"/>
      <c r="D28" s="511"/>
      <c r="E28" s="511"/>
      <c r="F28" s="511"/>
      <c r="G28" s="511"/>
      <c r="H28" s="511"/>
      <c r="I28" s="511"/>
      <c r="J28" s="511"/>
      <c r="K28" s="512"/>
    </row>
    <row r="29" spans="2:11" ht="15" customHeight="1" x14ac:dyDescent="0.2">
      <c r="B29" s="510"/>
      <c r="C29" s="511"/>
      <c r="D29" s="511"/>
      <c r="E29" s="511"/>
      <c r="F29" s="511"/>
      <c r="G29" s="511"/>
      <c r="H29" s="511"/>
      <c r="I29" s="511"/>
      <c r="J29" s="511"/>
      <c r="K29" s="512"/>
    </row>
    <row r="30" spans="2:11" ht="15" customHeight="1" x14ac:dyDescent="0.2">
      <c r="B30" s="510"/>
      <c r="C30" s="511"/>
      <c r="D30" s="511"/>
      <c r="E30" s="511"/>
      <c r="F30" s="511"/>
      <c r="G30" s="511"/>
      <c r="H30" s="511"/>
      <c r="I30" s="511"/>
      <c r="J30" s="511"/>
      <c r="K30" s="512"/>
    </row>
    <row r="31" spans="2:11" ht="15" customHeight="1" x14ac:dyDescent="0.2">
      <c r="B31" s="510"/>
      <c r="C31" s="511"/>
      <c r="D31" s="511"/>
      <c r="E31" s="511"/>
      <c r="F31" s="511"/>
      <c r="G31" s="511"/>
      <c r="H31" s="511"/>
      <c r="I31" s="511"/>
      <c r="J31" s="511"/>
      <c r="K31" s="512"/>
    </row>
    <row r="32" spans="2:11" ht="15" customHeight="1" x14ac:dyDescent="0.2">
      <c r="B32" s="510"/>
      <c r="C32" s="511"/>
      <c r="D32" s="511"/>
      <c r="E32" s="511"/>
      <c r="F32" s="511"/>
      <c r="G32" s="511"/>
      <c r="H32" s="511"/>
      <c r="I32" s="511"/>
      <c r="J32" s="511"/>
      <c r="K32" s="512"/>
    </row>
    <row r="33" spans="2:11" ht="15" customHeight="1" x14ac:dyDescent="0.2">
      <c r="B33" s="510"/>
      <c r="C33" s="511"/>
      <c r="D33" s="511"/>
      <c r="E33" s="511"/>
      <c r="F33" s="511"/>
      <c r="G33" s="511"/>
      <c r="H33" s="511"/>
      <c r="I33" s="511"/>
      <c r="J33" s="511"/>
      <c r="K33" s="512"/>
    </row>
    <row r="34" spans="2:11" ht="15" customHeight="1" x14ac:dyDescent="0.2">
      <c r="B34" s="510"/>
      <c r="C34" s="511"/>
      <c r="D34" s="511"/>
      <c r="E34" s="511"/>
      <c r="F34" s="511"/>
      <c r="G34" s="511"/>
      <c r="H34" s="511"/>
      <c r="I34" s="511"/>
      <c r="J34" s="511"/>
      <c r="K34" s="512"/>
    </row>
    <row r="35" spans="2:11" ht="15" customHeight="1" x14ac:dyDescent="0.2">
      <c r="B35" s="510"/>
      <c r="C35" s="511"/>
      <c r="D35" s="511"/>
      <c r="E35" s="511"/>
      <c r="F35" s="511"/>
      <c r="G35" s="511"/>
      <c r="H35" s="511"/>
      <c r="I35" s="511"/>
      <c r="J35" s="511"/>
      <c r="K35" s="512"/>
    </row>
    <row r="36" spans="2:11" ht="15" customHeight="1" x14ac:dyDescent="0.2">
      <c r="B36" s="510"/>
      <c r="C36" s="511"/>
      <c r="D36" s="511"/>
      <c r="E36" s="511"/>
      <c r="F36" s="511"/>
      <c r="G36" s="511"/>
      <c r="H36" s="511"/>
      <c r="I36" s="511"/>
      <c r="J36" s="511"/>
      <c r="K36" s="512"/>
    </row>
    <row r="37" spans="2:11" ht="15" customHeight="1" x14ac:dyDescent="0.2">
      <c r="B37" s="510"/>
      <c r="C37" s="511"/>
      <c r="D37" s="511"/>
      <c r="E37" s="511"/>
      <c r="F37" s="511"/>
      <c r="G37" s="511"/>
      <c r="H37" s="511"/>
      <c r="I37" s="511"/>
      <c r="J37" s="511"/>
      <c r="K37" s="512"/>
    </row>
    <row r="38" spans="2:11" ht="15" customHeight="1" x14ac:dyDescent="0.2">
      <c r="B38" s="510"/>
      <c r="C38" s="511"/>
      <c r="D38" s="511"/>
      <c r="E38" s="511"/>
      <c r="F38" s="511"/>
      <c r="G38" s="511"/>
      <c r="H38" s="511"/>
      <c r="I38" s="511"/>
      <c r="J38" s="511"/>
      <c r="K38" s="512"/>
    </row>
    <row r="39" spans="2:11" ht="15" customHeight="1" thickBot="1" x14ac:dyDescent="0.25">
      <c r="B39" s="513"/>
      <c r="C39" s="514"/>
      <c r="D39" s="514"/>
      <c r="E39" s="514"/>
      <c r="F39" s="514"/>
      <c r="G39" s="514"/>
      <c r="H39" s="514"/>
      <c r="I39" s="514"/>
      <c r="J39" s="514"/>
      <c r="K39" s="515"/>
    </row>
    <row r="40" spans="2:11" ht="15" customHeight="1" thickTop="1" x14ac:dyDescent="0.2">
      <c r="B40" s="516" t="str">
        <f>IF(Sprachen!$F$1=1,Sprachen!$B303,IF(Sprachen!$F$1=2,Sprachen!$C303,IF(Sprachen!$F$1=3,Sprachen!$D303,Sprachen!$B303)))</f>
        <v>Beschreibung in Änderungsmitteilung erfassen?</v>
      </c>
      <c r="C40" s="517"/>
      <c r="D40" s="517"/>
      <c r="E40" s="517"/>
      <c r="F40" s="520"/>
      <c r="G40" s="517" t="str">
        <f>IF(Sprachen!$F$1=1,Sprachen!$B305,IF(Sprachen!$F$1=2,Sprachen!$C305,IF(Sprachen!$F$1=3,Sprachen!$D305,Sprachen!$B305)))</f>
        <v>Erfassungsdatum der Änderungsmitteilung:</v>
      </c>
      <c r="H40" s="517"/>
      <c r="I40" s="517"/>
      <c r="J40" s="521"/>
      <c r="K40" s="522"/>
    </row>
    <row r="41" spans="2:11" ht="15" customHeight="1" x14ac:dyDescent="0.2">
      <c r="B41" s="518"/>
      <c r="C41" s="519"/>
      <c r="D41" s="519"/>
      <c r="E41" s="519"/>
      <c r="F41" s="511"/>
      <c r="G41" s="519"/>
      <c r="H41" s="519"/>
      <c r="I41" s="519"/>
      <c r="J41" s="523"/>
      <c r="K41" s="524"/>
    </row>
    <row r="42" spans="2:11" ht="24.95" customHeight="1" thickBot="1" x14ac:dyDescent="0.25">
      <c r="B42" s="503" t="str">
        <f>IF(Sprachen!$F$1=1,Sprachen!$B307,IF(Sprachen!$F$1=2,Sprachen!$C307,IF(Sprachen!$F$1=3,Sprachen!$D307,Sprachen!$B307)))</f>
        <v>Status:</v>
      </c>
      <c r="C42" s="504"/>
      <c r="D42" s="504"/>
      <c r="E42" s="504"/>
      <c r="F42" s="411"/>
      <c r="G42" s="505" t="s">
        <v>429</v>
      </c>
      <c r="H42" s="505"/>
      <c r="I42" s="505"/>
      <c r="J42" s="505"/>
      <c r="K42" s="506"/>
    </row>
    <row r="43" spans="2:11" ht="15" customHeight="1" thickTop="1" x14ac:dyDescent="0.2"/>
    <row r="44" spans="2:11" ht="15" customHeight="1" x14ac:dyDescent="0.2"/>
    <row r="45" spans="2:11" ht="15" customHeight="1" x14ac:dyDescent="0.2"/>
    <row r="46" spans="2:11" ht="15" customHeight="1" x14ac:dyDescent="0.2"/>
    <row r="47" spans="2:11" ht="15" customHeight="1" x14ac:dyDescent="0.2"/>
    <row r="48" spans="2:11" ht="15" customHeight="1" x14ac:dyDescent="0.2"/>
    <row r="49" ht="15" customHeight="1" x14ac:dyDescent="0.2"/>
    <row r="50" ht="15" customHeight="1" x14ac:dyDescent="0.2"/>
  </sheetData>
  <mergeCells count="50">
    <mergeCell ref="B2:C3"/>
    <mergeCell ref="F2:F5"/>
    <mergeCell ref="G2:H2"/>
    <mergeCell ref="I2:K2"/>
    <mergeCell ref="G3:H3"/>
    <mergeCell ref="I3:K3"/>
    <mergeCell ref="B4:C4"/>
    <mergeCell ref="G4:H4"/>
    <mergeCell ref="B5:C5"/>
    <mergeCell ref="D5:E5"/>
    <mergeCell ref="G5:H5"/>
    <mergeCell ref="B6:K6"/>
    <mergeCell ref="B7:C7"/>
    <mergeCell ref="D7:E7"/>
    <mergeCell ref="G7:H7"/>
    <mergeCell ref="I7:K7"/>
    <mergeCell ref="B8:K8"/>
    <mergeCell ref="B9:D9"/>
    <mergeCell ref="F9:F12"/>
    <mergeCell ref="G9:I9"/>
    <mergeCell ref="J9:K9"/>
    <mergeCell ref="C10:E10"/>
    <mergeCell ref="G10:I10"/>
    <mergeCell ref="J10:K10"/>
    <mergeCell ref="C11:E11"/>
    <mergeCell ref="G11:I11"/>
    <mergeCell ref="B17:K17"/>
    <mergeCell ref="J11:K11"/>
    <mergeCell ref="C12:E12"/>
    <mergeCell ref="G12:I12"/>
    <mergeCell ref="J12:K12"/>
    <mergeCell ref="B13:K13"/>
    <mergeCell ref="B14:C14"/>
    <mergeCell ref="D14:E14"/>
    <mergeCell ref="F14:F15"/>
    <mergeCell ref="G14:I14"/>
    <mergeCell ref="J14:K14"/>
    <mergeCell ref="B15:C15"/>
    <mergeCell ref="D15:E15"/>
    <mergeCell ref="G15:I15"/>
    <mergeCell ref="J15:K15"/>
    <mergeCell ref="B16:K16"/>
    <mergeCell ref="B42:E42"/>
    <mergeCell ref="G42:K42"/>
    <mergeCell ref="B18:K21"/>
    <mergeCell ref="B22:K39"/>
    <mergeCell ref="B40:E41"/>
    <mergeCell ref="F40:F41"/>
    <mergeCell ref="G40:I41"/>
    <mergeCell ref="J40:K41"/>
  </mergeCells>
  <dataValidations count="2">
    <dataValidation type="list" allowBlank="1" showInputMessage="1" showErrorMessage="1" sqref="F40:F41">
      <formula1>Auswahlliste</formula1>
    </dataValidation>
    <dataValidation type="list" allowBlank="1" showInputMessage="1" showErrorMessage="1" sqref="G42:K42">
      <formula1>Status</formula1>
    </dataValidation>
  </dataValidations>
  <pageMargins left="0.7" right="0.7" top="0.78740157499999996" bottom="0.78740157499999996" header="0.3" footer="0.3"/>
  <drawing r:id="rId1"/>
  <extLst>
    <ext xmlns:x14="http://schemas.microsoft.com/office/spreadsheetml/2009/9/main" uri="{78C0D931-6437-407d-A8EE-F0AAD7539E65}">
      <x14:conditionalFormattings>
        <x14:conditionalFormatting xmlns:xm="http://schemas.microsoft.com/office/excel/2006/main">
          <x14:cfRule type="cellIs" priority="1" operator="equal" id="{00000000-0000-0000-0000-000000000000}">
            <xm:f>Liste!$E$5</xm:f>
            <x14:dxf>
              <fill>
                <patternFill patternType="none">
                  <bgColor indexed="65"/>
                </patternFill>
              </fill>
            </x14:dxf>
          </x14:cfRule>
          <x14:cfRule type="cellIs" priority="2" operator="equal" id="{00000000-0000-0000-0000-000000000000}">
            <xm:f>Liste!$E$4</xm:f>
            <x14:dxf>
              <fill>
                <patternFill>
                  <fgColor indexed="64"/>
                  <bgColor rgb="FFFFFF00"/>
                </patternFill>
              </fill>
            </x14:dxf>
          </x14:cfRule>
          <x14:cfRule type="cellIs" priority="3" operator="equal" id="{00000000-0000-0000-0000-000000000000}">
            <xm:f>Liste!$E$3</xm:f>
            <x14:dxf>
              <fill>
                <patternFill>
                  <fgColor indexed="64"/>
                  <bgColor rgb="FF00B050"/>
                </patternFill>
              </fill>
            </x14:dxf>
          </x14:cfRule>
          <x14:cfRule type="cellIs" priority="4" operator="equal" id="{00000000-0000-0000-0000-000000000000}">
            <xm:f>Liste!$E$2</xm:f>
            <x14:dxf>
              <font>
                <strike val="0"/>
                <color theme="0"/>
              </font>
              <fill>
                <patternFill>
                  <fgColor indexed="64"/>
                  <bgColor rgb="FFFF0000"/>
                </patternFill>
              </fill>
            </x14:dxf>
          </x14:cfRule>
          <xm:sqref>G42:K42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rgb="FFFFFF00"/>
  </sheetPr>
  <dimension ref="B1:K50"/>
  <sheetViews>
    <sheetView workbookViewId="0">
      <selection activeCell="B22" sqref="B22:K39"/>
    </sheetView>
  </sheetViews>
  <sheetFormatPr baseColWidth="10" defaultRowHeight="12.75" x14ac:dyDescent="0.2"/>
  <cols>
    <col min="1" max="1" width="3.7109375" customWidth="1"/>
    <col min="2" max="3" width="12.7109375" customWidth="1"/>
    <col min="4" max="5" width="9.7109375" customWidth="1"/>
    <col min="6" max="6" width="5.7109375" customWidth="1"/>
    <col min="7" max="7" width="3.7109375" customWidth="1"/>
    <col min="8" max="8" width="12.7109375" customWidth="1"/>
    <col min="9" max="9" width="18.7109375" customWidth="1"/>
    <col min="10" max="11" width="10.7109375" customWidth="1"/>
  </cols>
  <sheetData>
    <row r="1" spans="2:11" ht="15" customHeight="1" thickBot="1" x14ac:dyDescent="0.25"/>
    <row r="2" spans="2:11" ht="15" customHeight="1" thickTop="1" x14ac:dyDescent="0.2">
      <c r="B2" s="541" t="str">
        <f>IF(Sprachen!$F$1=1,Sprachen!$B256,IF(Sprachen!$F$1=2,Sprachen!$C256,IF(Sprachen!$F$1=3,Sprachen!$D256,Sprachen!$B256)))</f>
        <v>Artikelnummer:</v>
      </c>
      <c r="C2" s="542"/>
      <c r="D2" s="402" t="str">
        <f>IF(Sprachen!$F$1=1,Sprachen!$B257,IF(Sprachen!$F$1=2,Sprachen!$C257,IF(Sprachen!$F$1=3,Sprachen!$D257,Sprachen!$B257)))</f>
        <v>D-Index</v>
      </c>
      <c r="E2" s="402" t="str">
        <f>IF(Sprachen!$F$1=1,Sprachen!$B258,IF(Sprachen!$F$1=2,Sprachen!$C258,IF(Sprachen!$F$1=3,Sprachen!$D258,Sprachen!$B258)))</f>
        <v>Z-Index</v>
      </c>
      <c r="F2" s="545"/>
      <c r="G2" s="545" t="str">
        <f>IF(Sprachen!$F$1=1,Sprachen!$B260,IF(Sprachen!$F$1=2,Sprachen!$C260,IF(Sprachen!$F$1=3,Sprachen!$D260,Sprachen!$B260)))</f>
        <v>Kd-Nr.</v>
      </c>
      <c r="H2" s="545"/>
      <c r="I2" s="545" t="s">
        <v>69</v>
      </c>
      <c r="J2" s="545"/>
      <c r="K2" s="546"/>
    </row>
    <row r="3" spans="2:11" ht="15" customHeight="1" x14ac:dyDescent="0.2">
      <c r="B3" s="543"/>
      <c r="C3" s="544"/>
      <c r="D3" s="412" t="str">
        <f>IF(Sprachen!$F$1=1,Sprachen!$B262,IF(Sprachen!$F$1=2,Sprachen!$C262,IF(Sprachen!$F$1=3,Sprachen!$D262,Sprachen!$B262)))</f>
        <v>3D</v>
      </c>
      <c r="E3" s="412" t="str">
        <f>IF(Sprachen!$F$1=1,Sprachen!$B263,IF(Sprachen!$F$1=2,Sprachen!$C263,IF(Sprachen!$F$1=3,Sprachen!$D263,Sprachen!$B263)))</f>
        <v>2D</v>
      </c>
      <c r="F3" s="528"/>
      <c r="G3" s="539" t="s">
        <v>694</v>
      </c>
      <c r="H3" s="539"/>
      <c r="I3" s="511" t="s">
        <v>693</v>
      </c>
      <c r="J3" s="511"/>
      <c r="K3" s="512"/>
    </row>
    <row r="4" spans="2:11" ht="15" customHeight="1" x14ac:dyDescent="0.2">
      <c r="B4" s="547" t="s">
        <v>696</v>
      </c>
      <c r="C4" s="548"/>
      <c r="D4" s="403">
        <v>1</v>
      </c>
      <c r="E4" s="403" t="s">
        <v>3</v>
      </c>
      <c r="F4" s="528"/>
      <c r="G4" s="549" t="str">
        <f>IF(Sprachen!$F$1=1,Sprachen!$B266,IF(Sprachen!$F$1=2,Sprachen!$C266,IF(Sprachen!$F$1=3,Sprachen!$D266,Sprachen!$B266)))</f>
        <v>Änd.-Nr. Kunde:</v>
      </c>
      <c r="H4" s="549"/>
      <c r="I4" s="404" t="str">
        <f>IF(Sprachen!$F$1=1,Sprachen!$B267,IF(Sprachen!$F$1=2,Sprachen!$C267,IF(Sprachen!$F$1=3,Sprachen!$D267,Sprachen!$B267)))</f>
        <v>Kd.-Index:</v>
      </c>
      <c r="J4" s="404" t="str">
        <f>IF(Sprachen!$F$1=1,Sprachen!$B268,IF(Sprachen!$F$1=2,Sprachen!$C268,IF(Sprachen!$F$1=3,Sprachen!$D268,Sprachen!$B268)))</f>
        <v>Kd.-ZGS</v>
      </c>
      <c r="K4" s="405" t="str">
        <f>IF(Sprachen!$F$1=1,Sprachen!$B261,IF(Sprachen!$F$1=2,Sprachen!$C261,IF(Sprachen!$F$1=3,Sprachen!$D261,Sprachen!$B261)))</f>
        <v>Datum Zg.</v>
      </c>
    </row>
    <row r="5" spans="2:11" ht="24.95" customHeight="1" x14ac:dyDescent="0.2">
      <c r="B5" s="527" t="s">
        <v>636</v>
      </c>
      <c r="C5" s="528"/>
      <c r="D5" s="523">
        <v>42900</v>
      </c>
      <c r="E5" s="511"/>
      <c r="F5" s="528"/>
      <c r="G5" s="511"/>
      <c r="H5" s="511"/>
      <c r="I5" s="406" t="s">
        <v>695</v>
      </c>
      <c r="J5" s="406" t="s">
        <v>677</v>
      </c>
      <c r="K5" s="410"/>
    </row>
    <row r="6" spans="2:11" ht="5.0999999999999996" customHeight="1" x14ac:dyDescent="0.2">
      <c r="B6" s="510"/>
      <c r="C6" s="511"/>
      <c r="D6" s="511"/>
      <c r="E6" s="511"/>
      <c r="F6" s="511"/>
      <c r="G6" s="511"/>
      <c r="H6" s="511"/>
      <c r="I6" s="511"/>
      <c r="J6" s="511"/>
      <c r="K6" s="512"/>
    </row>
    <row r="7" spans="2:11" ht="15" customHeight="1" x14ac:dyDescent="0.2">
      <c r="B7" s="537" t="str">
        <f>IF(Sprachen!$F$1=1,Sprachen!$B79,IF(Sprachen!$F$1=2,Sprachen!$C79,IF(Sprachen!$F$1=3,Sprachen!$D79,Sprachen!$B79)))</f>
        <v>EDV-Nr.:</v>
      </c>
      <c r="C7" s="538"/>
      <c r="D7" s="539"/>
      <c r="E7" s="539"/>
      <c r="F7" s="403"/>
      <c r="G7" s="538" t="str">
        <f>IF(Sprachen!$F$1=1,Sprachen!$B81,IF(Sprachen!$F$1=2,Sprachen!$C81,IF(Sprachen!$F$1=3,Sprachen!$D81,Sprachen!$B81)))</f>
        <v>EDV-Nr. alt:</v>
      </c>
      <c r="H7" s="538"/>
      <c r="I7" s="539"/>
      <c r="J7" s="539"/>
      <c r="K7" s="540"/>
    </row>
    <row r="8" spans="2:11" ht="5.0999999999999996" customHeight="1" x14ac:dyDescent="0.2">
      <c r="B8" s="527"/>
      <c r="C8" s="528"/>
      <c r="D8" s="528"/>
      <c r="E8" s="528"/>
      <c r="F8" s="528"/>
      <c r="G8" s="528"/>
      <c r="H8" s="528"/>
      <c r="I8" s="528"/>
      <c r="J8" s="528"/>
      <c r="K8" s="529"/>
    </row>
    <row r="9" spans="2:11" ht="15" customHeight="1" x14ac:dyDescent="0.2">
      <c r="B9" s="532" t="str">
        <f>IF(Sprachen!$F$1=1,Sprachen!$B277,IF(Sprachen!$F$1=2,Sprachen!$C277,IF(Sprachen!$F$1=3,Sprachen!$D277,Sprachen!$B277)))</f>
        <v>Gleicht. (G) / Gesp. (S) /  Mehrfachv. (M):</v>
      </c>
      <c r="C9" s="533"/>
      <c r="D9" s="533"/>
      <c r="E9" s="403" t="s">
        <v>487</v>
      </c>
      <c r="F9" s="511"/>
      <c r="G9" s="519" t="str">
        <f>IF(Sprachen!$F$1=1,Sprachen!$B273,IF(Sprachen!$F$1=2,Sprachen!$C273,IF(Sprachen!$F$1=3,Sprachen!$D273,Sprachen!$B273)))</f>
        <v>Anzahl Teile pro ZSB:</v>
      </c>
      <c r="H9" s="519"/>
      <c r="I9" s="519"/>
      <c r="J9" s="525"/>
      <c r="K9" s="526"/>
    </row>
    <row r="10" spans="2:11" ht="15" customHeight="1" x14ac:dyDescent="0.2">
      <c r="B10" s="408" t="str">
        <f>IF(Sprachen!$F$1=1,Sprachen!$B280,IF(Sprachen!$F$1=2,Sprachen!$C280,IF(Sprachen!$F$1=3,Sprachen!$D280,Sprachen!$B280)))</f>
        <v>Werkstoff:</v>
      </c>
      <c r="C10" s="534"/>
      <c r="D10" s="534"/>
      <c r="E10" s="534"/>
      <c r="F10" s="511"/>
      <c r="G10" s="519" t="str">
        <f>IF(Sprachen!$F$1=1,Sprachen!$B283,IF(Sprachen!$F$1=2,Sprachen!$C283,IF(Sprachen!$F$1=3,Sprachen!$D283,Sprachen!$B283)))</f>
        <v>Materialstärke:</v>
      </c>
      <c r="H10" s="519"/>
      <c r="I10" s="519"/>
      <c r="J10" s="535"/>
      <c r="K10" s="536"/>
    </row>
    <row r="11" spans="2:11" ht="15" customHeight="1" x14ac:dyDescent="0.2">
      <c r="B11" s="408" t="str">
        <f>IF(Sprachen!$F$1=1,Sprachen!$B285,IF(Sprachen!$F$1=2,Sprachen!$C285,IF(Sprachen!$F$1=3,Sprachen!$D285,Sprachen!$B285)))</f>
        <v>Oberfläche:</v>
      </c>
      <c r="C11" s="534"/>
      <c r="D11" s="534"/>
      <c r="E11" s="534"/>
      <c r="F11" s="511"/>
      <c r="G11" s="519" t="str">
        <f>IF(Sprachen!$F$1=1,Sprachen!$B291,IF(Sprachen!$F$1=2,Sprachen!$C291,IF(Sprachen!$F$1=3,Sprachen!$D291,Sprachen!$B291)))</f>
        <v>Gewicht ET:</v>
      </c>
      <c r="H11" s="519"/>
      <c r="I11" s="519"/>
      <c r="J11" s="530">
        <v>1155</v>
      </c>
      <c r="K11" s="531"/>
    </row>
    <row r="12" spans="2:11" ht="15" customHeight="1" x14ac:dyDescent="0.2">
      <c r="B12" s="408" t="str">
        <f>IF(Sprachen!$F$1=1,Sprachen!$B289,IF(Sprachen!$F$1=2,Sprachen!$C289,IF(Sprachen!$F$1=3,Sprachen!$D289,Sprachen!$B289)))</f>
        <v>D-Teil:</v>
      </c>
      <c r="C12" s="511"/>
      <c r="D12" s="511"/>
      <c r="E12" s="511"/>
      <c r="F12" s="511"/>
      <c r="G12" s="519"/>
      <c r="H12" s="519"/>
      <c r="I12" s="519"/>
      <c r="J12" s="511"/>
      <c r="K12" s="512"/>
    </row>
    <row r="13" spans="2:11" ht="5.0999999999999996" customHeight="1" x14ac:dyDescent="0.2">
      <c r="B13" s="527"/>
      <c r="C13" s="528"/>
      <c r="D13" s="528"/>
      <c r="E13" s="528"/>
      <c r="F13" s="528"/>
      <c r="G13" s="528"/>
      <c r="H13" s="528"/>
      <c r="I13" s="528"/>
      <c r="J13" s="528"/>
      <c r="K13" s="529"/>
    </row>
    <row r="14" spans="2:11" ht="15" customHeight="1" x14ac:dyDescent="0.2">
      <c r="B14" s="518" t="str">
        <f>IF(Sprachen!$F$1=1,Sprachen!$B294,IF(Sprachen!$F$1=2,Sprachen!$C294,IF(Sprachen!$F$1=3,Sprachen!$D294,Sprachen!$B294)))</f>
        <v>Verbindungsverfahren:</v>
      </c>
      <c r="C14" s="519"/>
      <c r="D14" s="525"/>
      <c r="E14" s="525"/>
      <c r="F14" s="511"/>
      <c r="G14" s="519" t="str">
        <f>IF(Sprachen!$F$1=1,Sprachen!$B297,IF(Sprachen!$F$1=2,Sprachen!$C297,IF(Sprachen!$F$1=3,Sprachen!$D297,Sprachen!$B297)))</f>
        <v>Anzahl Verbindungen:</v>
      </c>
      <c r="H14" s="519"/>
      <c r="I14" s="519"/>
      <c r="J14" s="525"/>
      <c r="K14" s="526"/>
    </row>
    <row r="15" spans="2:11" ht="15" customHeight="1" x14ac:dyDescent="0.2">
      <c r="B15" s="518" t="str">
        <f>IF(Sprachen!$F$1=1,Sprachen!$B298,IF(Sprachen!$F$1=2,Sprachen!$C298,IF(Sprachen!$F$1=3,Sprachen!$D298,Sprachen!$B298)))</f>
        <v>Material Naht:</v>
      </c>
      <c r="C15" s="519"/>
      <c r="D15" s="525"/>
      <c r="E15" s="525"/>
      <c r="F15" s="511"/>
      <c r="G15" s="519" t="str">
        <f>IF(Sprachen!$F$1=1,Sprachen!$B299,IF(Sprachen!$F$1=2,Sprachen!$C299,IF(Sprachen!$F$1=3,Sprachen!$D299,Sprachen!$B299)))</f>
        <v>Effektive Nahtlänge:</v>
      </c>
      <c r="H15" s="519"/>
      <c r="I15" s="519"/>
      <c r="J15" s="525"/>
      <c r="K15" s="526"/>
    </row>
    <row r="16" spans="2:11" ht="5.0999999999999996" customHeight="1" x14ac:dyDescent="0.2">
      <c r="B16" s="527"/>
      <c r="C16" s="528"/>
      <c r="D16" s="528"/>
      <c r="E16" s="528"/>
      <c r="F16" s="528"/>
      <c r="G16" s="528"/>
      <c r="H16" s="528"/>
      <c r="I16" s="528"/>
      <c r="J16" s="528"/>
      <c r="K16" s="529"/>
    </row>
    <row r="17" spans="2:11" ht="15" customHeight="1" x14ac:dyDescent="0.2">
      <c r="B17" s="527" t="str">
        <f>IF(Sprachen!$F$1=1,Sprachen!$B300,IF(Sprachen!$F$1=2,Sprachen!$C300,IF(Sprachen!$F$1=3,Sprachen!$D300,Sprachen!$B300)))</f>
        <v xml:space="preserve">Änderungsbeschreibung: </v>
      </c>
      <c r="C17" s="528"/>
      <c r="D17" s="528"/>
      <c r="E17" s="528"/>
      <c r="F17" s="528"/>
      <c r="G17" s="528"/>
      <c r="H17" s="528"/>
      <c r="I17" s="528"/>
      <c r="J17" s="528"/>
      <c r="K17" s="529"/>
    </row>
    <row r="18" spans="2:11" ht="15" customHeight="1" x14ac:dyDescent="0.2">
      <c r="B18" s="507"/>
      <c r="C18" s="508"/>
      <c r="D18" s="508"/>
      <c r="E18" s="508"/>
      <c r="F18" s="508"/>
      <c r="G18" s="508"/>
      <c r="H18" s="508"/>
      <c r="I18" s="508"/>
      <c r="J18" s="508"/>
      <c r="K18" s="509"/>
    </row>
    <row r="19" spans="2:11" ht="15" customHeight="1" x14ac:dyDescent="0.2">
      <c r="B19" s="507"/>
      <c r="C19" s="508"/>
      <c r="D19" s="508"/>
      <c r="E19" s="508"/>
      <c r="F19" s="508"/>
      <c r="G19" s="508"/>
      <c r="H19" s="508"/>
      <c r="I19" s="508"/>
      <c r="J19" s="508"/>
      <c r="K19" s="509"/>
    </row>
    <row r="20" spans="2:11" ht="15" customHeight="1" x14ac:dyDescent="0.2">
      <c r="B20" s="507"/>
      <c r="C20" s="508"/>
      <c r="D20" s="508"/>
      <c r="E20" s="508"/>
      <c r="F20" s="508"/>
      <c r="G20" s="508"/>
      <c r="H20" s="508"/>
      <c r="I20" s="508"/>
      <c r="J20" s="508"/>
      <c r="K20" s="509"/>
    </row>
    <row r="21" spans="2:11" ht="15" customHeight="1" x14ac:dyDescent="0.2">
      <c r="B21" s="507"/>
      <c r="C21" s="508"/>
      <c r="D21" s="508"/>
      <c r="E21" s="508"/>
      <c r="F21" s="508"/>
      <c r="G21" s="508"/>
      <c r="H21" s="508"/>
      <c r="I21" s="508"/>
      <c r="J21" s="508"/>
      <c r="K21" s="509"/>
    </row>
    <row r="22" spans="2:11" ht="15" customHeight="1" x14ac:dyDescent="0.2">
      <c r="B22" s="510" t="str">
        <f>IF(Sprachen!$F$1=1,Sprachen!$B302,IF(Sprachen!$F$1=2,Sprachen!$C302,IF(Sprachen!$F$1=3,Sprachen!$D302,Sprachen!$B302)))</f>
        <v>Hier klicken, um Bild einzufügen</v>
      </c>
      <c r="C22" s="511"/>
      <c r="D22" s="511"/>
      <c r="E22" s="511"/>
      <c r="F22" s="511"/>
      <c r="G22" s="511"/>
      <c r="H22" s="511"/>
      <c r="I22" s="511"/>
      <c r="J22" s="511"/>
      <c r="K22" s="512"/>
    </row>
    <row r="23" spans="2:11" ht="15" customHeight="1" x14ac:dyDescent="0.2">
      <c r="B23" s="510"/>
      <c r="C23" s="511"/>
      <c r="D23" s="511"/>
      <c r="E23" s="511"/>
      <c r="F23" s="511"/>
      <c r="G23" s="511"/>
      <c r="H23" s="511"/>
      <c r="I23" s="511"/>
      <c r="J23" s="511"/>
      <c r="K23" s="512"/>
    </row>
    <row r="24" spans="2:11" ht="15" customHeight="1" x14ac:dyDescent="0.2">
      <c r="B24" s="510"/>
      <c r="C24" s="511"/>
      <c r="D24" s="511"/>
      <c r="E24" s="511"/>
      <c r="F24" s="511"/>
      <c r="G24" s="511"/>
      <c r="H24" s="511"/>
      <c r="I24" s="511"/>
      <c r="J24" s="511"/>
      <c r="K24" s="512"/>
    </row>
    <row r="25" spans="2:11" ht="15" customHeight="1" x14ac:dyDescent="0.2">
      <c r="B25" s="510"/>
      <c r="C25" s="511"/>
      <c r="D25" s="511"/>
      <c r="E25" s="511"/>
      <c r="F25" s="511"/>
      <c r="G25" s="511"/>
      <c r="H25" s="511"/>
      <c r="I25" s="511"/>
      <c r="J25" s="511"/>
      <c r="K25" s="512"/>
    </row>
    <row r="26" spans="2:11" ht="15" customHeight="1" x14ac:dyDescent="0.2">
      <c r="B26" s="510"/>
      <c r="C26" s="511"/>
      <c r="D26" s="511"/>
      <c r="E26" s="511"/>
      <c r="F26" s="511"/>
      <c r="G26" s="511"/>
      <c r="H26" s="511"/>
      <c r="I26" s="511"/>
      <c r="J26" s="511"/>
      <c r="K26" s="512"/>
    </row>
    <row r="27" spans="2:11" ht="15" customHeight="1" x14ac:dyDescent="0.2">
      <c r="B27" s="510"/>
      <c r="C27" s="511"/>
      <c r="D27" s="511"/>
      <c r="E27" s="511"/>
      <c r="F27" s="511"/>
      <c r="G27" s="511"/>
      <c r="H27" s="511"/>
      <c r="I27" s="511"/>
      <c r="J27" s="511"/>
      <c r="K27" s="512"/>
    </row>
    <row r="28" spans="2:11" ht="15" customHeight="1" x14ac:dyDescent="0.2">
      <c r="B28" s="510"/>
      <c r="C28" s="511"/>
      <c r="D28" s="511"/>
      <c r="E28" s="511"/>
      <c r="F28" s="511"/>
      <c r="G28" s="511"/>
      <c r="H28" s="511"/>
      <c r="I28" s="511"/>
      <c r="J28" s="511"/>
      <c r="K28" s="512"/>
    </row>
    <row r="29" spans="2:11" ht="15" customHeight="1" x14ac:dyDescent="0.2">
      <c r="B29" s="510"/>
      <c r="C29" s="511"/>
      <c r="D29" s="511"/>
      <c r="E29" s="511"/>
      <c r="F29" s="511"/>
      <c r="G29" s="511"/>
      <c r="H29" s="511"/>
      <c r="I29" s="511"/>
      <c r="J29" s="511"/>
      <c r="K29" s="512"/>
    </row>
    <row r="30" spans="2:11" ht="15" customHeight="1" x14ac:dyDescent="0.2">
      <c r="B30" s="510"/>
      <c r="C30" s="511"/>
      <c r="D30" s="511"/>
      <c r="E30" s="511"/>
      <c r="F30" s="511"/>
      <c r="G30" s="511"/>
      <c r="H30" s="511"/>
      <c r="I30" s="511"/>
      <c r="J30" s="511"/>
      <c r="K30" s="512"/>
    </row>
    <row r="31" spans="2:11" ht="15" customHeight="1" x14ac:dyDescent="0.2">
      <c r="B31" s="510"/>
      <c r="C31" s="511"/>
      <c r="D31" s="511"/>
      <c r="E31" s="511"/>
      <c r="F31" s="511"/>
      <c r="G31" s="511"/>
      <c r="H31" s="511"/>
      <c r="I31" s="511"/>
      <c r="J31" s="511"/>
      <c r="K31" s="512"/>
    </row>
    <row r="32" spans="2:11" ht="15" customHeight="1" x14ac:dyDescent="0.2">
      <c r="B32" s="510"/>
      <c r="C32" s="511"/>
      <c r="D32" s="511"/>
      <c r="E32" s="511"/>
      <c r="F32" s="511"/>
      <c r="G32" s="511"/>
      <c r="H32" s="511"/>
      <c r="I32" s="511"/>
      <c r="J32" s="511"/>
      <c r="K32" s="512"/>
    </row>
    <row r="33" spans="2:11" ht="15" customHeight="1" x14ac:dyDescent="0.2">
      <c r="B33" s="510"/>
      <c r="C33" s="511"/>
      <c r="D33" s="511"/>
      <c r="E33" s="511"/>
      <c r="F33" s="511"/>
      <c r="G33" s="511"/>
      <c r="H33" s="511"/>
      <c r="I33" s="511"/>
      <c r="J33" s="511"/>
      <c r="K33" s="512"/>
    </row>
    <row r="34" spans="2:11" ht="15" customHeight="1" x14ac:dyDescent="0.2">
      <c r="B34" s="510"/>
      <c r="C34" s="511"/>
      <c r="D34" s="511"/>
      <c r="E34" s="511"/>
      <c r="F34" s="511"/>
      <c r="G34" s="511"/>
      <c r="H34" s="511"/>
      <c r="I34" s="511"/>
      <c r="J34" s="511"/>
      <c r="K34" s="512"/>
    </row>
    <row r="35" spans="2:11" ht="15" customHeight="1" x14ac:dyDescent="0.2">
      <c r="B35" s="510"/>
      <c r="C35" s="511"/>
      <c r="D35" s="511"/>
      <c r="E35" s="511"/>
      <c r="F35" s="511"/>
      <c r="G35" s="511"/>
      <c r="H35" s="511"/>
      <c r="I35" s="511"/>
      <c r="J35" s="511"/>
      <c r="K35" s="512"/>
    </row>
    <row r="36" spans="2:11" ht="15" customHeight="1" x14ac:dyDescent="0.2">
      <c r="B36" s="510"/>
      <c r="C36" s="511"/>
      <c r="D36" s="511"/>
      <c r="E36" s="511"/>
      <c r="F36" s="511"/>
      <c r="G36" s="511"/>
      <c r="H36" s="511"/>
      <c r="I36" s="511"/>
      <c r="J36" s="511"/>
      <c r="K36" s="512"/>
    </row>
    <row r="37" spans="2:11" ht="15" customHeight="1" x14ac:dyDescent="0.2">
      <c r="B37" s="510"/>
      <c r="C37" s="511"/>
      <c r="D37" s="511"/>
      <c r="E37" s="511"/>
      <c r="F37" s="511"/>
      <c r="G37" s="511"/>
      <c r="H37" s="511"/>
      <c r="I37" s="511"/>
      <c r="J37" s="511"/>
      <c r="K37" s="512"/>
    </row>
    <row r="38" spans="2:11" ht="15" customHeight="1" x14ac:dyDescent="0.2">
      <c r="B38" s="510"/>
      <c r="C38" s="511"/>
      <c r="D38" s="511"/>
      <c r="E38" s="511"/>
      <c r="F38" s="511"/>
      <c r="G38" s="511"/>
      <c r="H38" s="511"/>
      <c r="I38" s="511"/>
      <c r="J38" s="511"/>
      <c r="K38" s="512"/>
    </row>
    <row r="39" spans="2:11" ht="15" customHeight="1" thickBot="1" x14ac:dyDescent="0.25">
      <c r="B39" s="513"/>
      <c r="C39" s="514"/>
      <c r="D39" s="514"/>
      <c r="E39" s="514"/>
      <c r="F39" s="514"/>
      <c r="G39" s="514"/>
      <c r="H39" s="514"/>
      <c r="I39" s="514"/>
      <c r="J39" s="514"/>
      <c r="K39" s="515"/>
    </row>
    <row r="40" spans="2:11" ht="15" customHeight="1" thickTop="1" x14ac:dyDescent="0.2">
      <c r="B40" s="516" t="str">
        <f>IF(Sprachen!$F$1=1,Sprachen!$B303,IF(Sprachen!$F$1=2,Sprachen!$C303,IF(Sprachen!$F$1=3,Sprachen!$D303,Sprachen!$B303)))</f>
        <v>Beschreibung in Änderungsmitteilung erfassen?</v>
      </c>
      <c r="C40" s="517"/>
      <c r="D40" s="517"/>
      <c r="E40" s="517"/>
      <c r="F40" s="520"/>
      <c r="G40" s="517" t="str">
        <f>IF(Sprachen!$F$1=1,Sprachen!$B305,IF(Sprachen!$F$1=2,Sprachen!$C305,IF(Sprachen!$F$1=3,Sprachen!$D305,Sprachen!$B305)))</f>
        <v>Erfassungsdatum der Änderungsmitteilung:</v>
      </c>
      <c r="H40" s="517"/>
      <c r="I40" s="517"/>
      <c r="J40" s="521"/>
      <c r="K40" s="522"/>
    </row>
    <row r="41" spans="2:11" ht="15" customHeight="1" x14ac:dyDescent="0.2">
      <c r="B41" s="518"/>
      <c r="C41" s="519"/>
      <c r="D41" s="519"/>
      <c r="E41" s="519"/>
      <c r="F41" s="511"/>
      <c r="G41" s="519"/>
      <c r="H41" s="519"/>
      <c r="I41" s="519"/>
      <c r="J41" s="523"/>
      <c r="K41" s="524"/>
    </row>
    <row r="42" spans="2:11" ht="24.95" customHeight="1" thickBot="1" x14ac:dyDescent="0.25">
      <c r="B42" s="503" t="str">
        <f>IF(Sprachen!$F$1=1,Sprachen!$B307,IF(Sprachen!$F$1=2,Sprachen!$C307,IF(Sprachen!$F$1=3,Sprachen!$D307,Sprachen!$B307)))</f>
        <v>Status:</v>
      </c>
      <c r="C42" s="504"/>
      <c r="D42" s="504"/>
      <c r="E42" s="504"/>
      <c r="F42" s="411"/>
      <c r="G42" s="505" t="s">
        <v>429</v>
      </c>
      <c r="H42" s="505"/>
      <c r="I42" s="505"/>
      <c r="J42" s="505"/>
      <c r="K42" s="506"/>
    </row>
    <row r="43" spans="2:11" ht="15" customHeight="1" thickTop="1" x14ac:dyDescent="0.2"/>
    <row r="44" spans="2:11" ht="15" customHeight="1" x14ac:dyDescent="0.2"/>
    <row r="45" spans="2:11" ht="15" customHeight="1" x14ac:dyDescent="0.2"/>
    <row r="46" spans="2:11" ht="15" customHeight="1" x14ac:dyDescent="0.2"/>
    <row r="47" spans="2:11" ht="15" customHeight="1" x14ac:dyDescent="0.2"/>
    <row r="48" spans="2:11" ht="15" customHeight="1" x14ac:dyDescent="0.2"/>
    <row r="49" ht="15" customHeight="1" x14ac:dyDescent="0.2"/>
    <row r="50" ht="15" customHeight="1" x14ac:dyDescent="0.2"/>
  </sheetData>
  <mergeCells count="50">
    <mergeCell ref="B2:C3"/>
    <mergeCell ref="F2:F5"/>
    <mergeCell ref="G2:H2"/>
    <mergeCell ref="I2:K2"/>
    <mergeCell ref="G3:H3"/>
    <mergeCell ref="I3:K3"/>
    <mergeCell ref="B4:C4"/>
    <mergeCell ref="G4:H4"/>
    <mergeCell ref="B5:C5"/>
    <mergeCell ref="D5:E5"/>
    <mergeCell ref="G5:H5"/>
    <mergeCell ref="B6:K6"/>
    <mergeCell ref="B7:C7"/>
    <mergeCell ref="D7:E7"/>
    <mergeCell ref="G7:H7"/>
    <mergeCell ref="I7:K7"/>
    <mergeCell ref="B8:K8"/>
    <mergeCell ref="B9:D9"/>
    <mergeCell ref="F9:F12"/>
    <mergeCell ref="G9:I9"/>
    <mergeCell ref="J9:K9"/>
    <mergeCell ref="C10:E10"/>
    <mergeCell ref="G10:I10"/>
    <mergeCell ref="J10:K10"/>
    <mergeCell ref="C11:E11"/>
    <mergeCell ref="G11:I11"/>
    <mergeCell ref="B17:K17"/>
    <mergeCell ref="J11:K11"/>
    <mergeCell ref="C12:E12"/>
    <mergeCell ref="G12:I12"/>
    <mergeCell ref="J12:K12"/>
    <mergeCell ref="B13:K13"/>
    <mergeCell ref="B14:C14"/>
    <mergeCell ref="D14:E14"/>
    <mergeCell ref="F14:F15"/>
    <mergeCell ref="G14:I14"/>
    <mergeCell ref="J14:K14"/>
    <mergeCell ref="B15:C15"/>
    <mergeCell ref="D15:E15"/>
    <mergeCell ref="G15:I15"/>
    <mergeCell ref="J15:K15"/>
    <mergeCell ref="B16:K16"/>
    <mergeCell ref="B42:E42"/>
    <mergeCell ref="G42:K42"/>
    <mergeCell ref="B18:K21"/>
    <mergeCell ref="B22:K39"/>
    <mergeCell ref="B40:E41"/>
    <mergeCell ref="F40:F41"/>
    <mergeCell ref="G40:I41"/>
    <mergeCell ref="J40:K41"/>
  </mergeCells>
  <dataValidations count="2">
    <dataValidation type="list" allowBlank="1" showInputMessage="1" showErrorMessage="1" sqref="F40:F41">
      <formula1>Auswahlliste</formula1>
    </dataValidation>
    <dataValidation type="list" allowBlank="1" showInputMessage="1" showErrorMessage="1" sqref="G42:K42">
      <formula1>Status</formula1>
    </dataValidation>
  </dataValidations>
  <pageMargins left="0.7" right="0.7" top="0.78740157499999996" bottom="0.78740157499999996" header="0.3" footer="0.3"/>
  <drawing r:id="rId1"/>
  <extLst>
    <ext xmlns:x14="http://schemas.microsoft.com/office/spreadsheetml/2009/9/main" uri="{78C0D931-6437-407d-A8EE-F0AAD7539E65}">
      <x14:conditionalFormattings>
        <x14:conditionalFormatting xmlns:xm="http://schemas.microsoft.com/office/excel/2006/main">
          <x14:cfRule type="cellIs" priority="1" operator="equal" id="{00000000-0000-0000-0000-000000000000}">
            <xm:f>Liste!$E$5</xm:f>
            <x14:dxf>
              <fill>
                <patternFill patternType="none">
                  <bgColor indexed="65"/>
                </patternFill>
              </fill>
            </x14:dxf>
          </x14:cfRule>
          <x14:cfRule type="cellIs" priority="2" operator="equal" id="{00000000-0000-0000-0000-000000000000}">
            <xm:f>Liste!$E$4</xm:f>
            <x14:dxf>
              <fill>
                <patternFill>
                  <fgColor indexed="64"/>
                  <bgColor rgb="FFFFFF00"/>
                </patternFill>
              </fill>
            </x14:dxf>
          </x14:cfRule>
          <x14:cfRule type="cellIs" priority="3" operator="equal" id="{00000000-0000-0000-0000-000000000000}">
            <xm:f>Liste!$E$3</xm:f>
            <x14:dxf>
              <fill>
                <patternFill>
                  <fgColor indexed="64"/>
                  <bgColor rgb="FF00B050"/>
                </patternFill>
              </fill>
            </x14:dxf>
          </x14:cfRule>
          <x14:cfRule type="cellIs" priority="4" operator="equal" id="{00000000-0000-0000-0000-000000000000}">
            <xm:f>Liste!$E$2</xm:f>
            <x14:dxf>
              <font>
                <strike val="0"/>
                <color theme="0"/>
              </font>
              <fill>
                <patternFill>
                  <fgColor indexed="64"/>
                  <bgColor rgb="FFFF0000"/>
                </patternFill>
              </fill>
            </x14:dxf>
          </x14:cfRule>
          <xm:sqref>G42:K42</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rgb="FFFFFF00"/>
  </sheetPr>
  <dimension ref="B1:K50"/>
  <sheetViews>
    <sheetView workbookViewId="0">
      <selection activeCell="B22" sqref="B22:K39"/>
    </sheetView>
  </sheetViews>
  <sheetFormatPr baseColWidth="10" defaultRowHeight="12.75" x14ac:dyDescent="0.2"/>
  <cols>
    <col min="1" max="1" width="3.7109375" customWidth="1"/>
    <col min="2" max="3" width="12.7109375" customWidth="1"/>
    <col min="4" max="5" width="9.7109375" customWidth="1"/>
    <col min="6" max="6" width="5.7109375" customWidth="1"/>
    <col min="7" max="7" width="3.7109375" customWidth="1"/>
    <col min="8" max="8" width="12.7109375" customWidth="1"/>
    <col min="9" max="9" width="18.7109375" customWidth="1"/>
    <col min="10" max="11" width="10.7109375" customWidth="1"/>
  </cols>
  <sheetData>
    <row r="1" spans="2:11" ht="15" customHeight="1" thickBot="1" x14ac:dyDescent="0.25"/>
    <row r="2" spans="2:11" ht="15" customHeight="1" thickTop="1" x14ac:dyDescent="0.2">
      <c r="B2" s="541" t="str">
        <f>IF(Sprachen!$F$1=1,Sprachen!$B256,IF(Sprachen!$F$1=2,Sprachen!$C256,IF(Sprachen!$F$1=3,Sprachen!$D256,Sprachen!$B256)))</f>
        <v>Artikelnummer:</v>
      </c>
      <c r="C2" s="542"/>
      <c r="D2" s="402" t="str">
        <f>IF(Sprachen!$F$1=1,Sprachen!$B257,IF(Sprachen!$F$1=2,Sprachen!$C257,IF(Sprachen!$F$1=3,Sprachen!$D257,Sprachen!$B257)))</f>
        <v>D-Index</v>
      </c>
      <c r="E2" s="402" t="str">
        <f>IF(Sprachen!$F$1=1,Sprachen!$B258,IF(Sprachen!$F$1=2,Sprachen!$C258,IF(Sprachen!$F$1=3,Sprachen!$D258,Sprachen!$B258)))</f>
        <v>Z-Index</v>
      </c>
      <c r="F2" s="545"/>
      <c r="G2" s="545" t="str">
        <f>IF(Sprachen!$F$1=1,Sprachen!$B260,IF(Sprachen!$F$1=2,Sprachen!$C260,IF(Sprachen!$F$1=3,Sprachen!$D260,Sprachen!$B260)))</f>
        <v>Kd-Nr.</v>
      </c>
      <c r="H2" s="545"/>
      <c r="I2" s="545" t="s">
        <v>69</v>
      </c>
      <c r="J2" s="545"/>
      <c r="K2" s="546"/>
    </row>
    <row r="3" spans="2:11" ht="15" customHeight="1" x14ac:dyDescent="0.2">
      <c r="B3" s="543"/>
      <c r="C3" s="544"/>
      <c r="D3" s="412" t="str">
        <f>IF(Sprachen!$F$1=1,Sprachen!$B262,IF(Sprachen!$F$1=2,Sprachen!$C262,IF(Sprachen!$F$1=3,Sprachen!$D262,Sprachen!$B262)))</f>
        <v>3D</v>
      </c>
      <c r="E3" s="412" t="str">
        <f>IF(Sprachen!$F$1=1,Sprachen!$B263,IF(Sprachen!$F$1=2,Sprachen!$C263,IF(Sprachen!$F$1=3,Sprachen!$D263,Sprachen!$B263)))</f>
        <v>2D</v>
      </c>
      <c r="F3" s="528"/>
      <c r="G3" s="539" t="s">
        <v>675</v>
      </c>
      <c r="H3" s="539"/>
      <c r="I3" s="511" t="s">
        <v>674</v>
      </c>
      <c r="J3" s="511"/>
      <c r="K3" s="512"/>
    </row>
    <row r="4" spans="2:11" ht="15" customHeight="1" x14ac:dyDescent="0.2">
      <c r="B4" s="547" t="s">
        <v>679</v>
      </c>
      <c r="C4" s="548"/>
      <c r="D4" s="403">
        <v>1</v>
      </c>
      <c r="E4" s="403" t="s">
        <v>3</v>
      </c>
      <c r="F4" s="528"/>
      <c r="G4" s="549" t="str">
        <f>IF(Sprachen!$F$1=1,Sprachen!$B266,IF(Sprachen!$F$1=2,Sprachen!$C266,IF(Sprachen!$F$1=3,Sprachen!$D266,Sprachen!$B266)))</f>
        <v>Änd.-Nr. Kunde:</v>
      </c>
      <c r="H4" s="549"/>
      <c r="I4" s="404" t="str">
        <f>IF(Sprachen!$F$1=1,Sprachen!$B267,IF(Sprachen!$F$1=2,Sprachen!$C267,IF(Sprachen!$F$1=3,Sprachen!$D267,Sprachen!$B267)))</f>
        <v>Kd.-Index:</v>
      </c>
      <c r="J4" s="404" t="str">
        <f>IF(Sprachen!$F$1=1,Sprachen!$B268,IF(Sprachen!$F$1=2,Sprachen!$C268,IF(Sprachen!$F$1=3,Sprachen!$D268,Sprachen!$B268)))</f>
        <v>Kd.-ZGS</v>
      </c>
      <c r="K4" s="405" t="str">
        <f>IF(Sprachen!$F$1=1,Sprachen!$B261,IF(Sprachen!$F$1=2,Sprachen!$C261,IF(Sprachen!$F$1=3,Sprachen!$D261,Sprachen!$B261)))</f>
        <v>Datum Zg.</v>
      </c>
    </row>
    <row r="5" spans="2:11" ht="24.95" customHeight="1" x14ac:dyDescent="0.2">
      <c r="B5" s="527" t="s">
        <v>636</v>
      </c>
      <c r="C5" s="528"/>
      <c r="D5" s="523">
        <v>42900</v>
      </c>
      <c r="E5" s="511"/>
      <c r="F5" s="528"/>
      <c r="G5" s="511"/>
      <c r="H5" s="511"/>
      <c r="I5" s="406" t="s">
        <v>676</v>
      </c>
      <c r="J5" s="406" t="s">
        <v>677</v>
      </c>
      <c r="K5" s="410"/>
    </row>
    <row r="6" spans="2:11" ht="5.0999999999999996" customHeight="1" x14ac:dyDescent="0.2">
      <c r="B6" s="510"/>
      <c r="C6" s="511"/>
      <c r="D6" s="511"/>
      <c r="E6" s="511"/>
      <c r="F6" s="511"/>
      <c r="G6" s="511"/>
      <c r="H6" s="511"/>
      <c r="I6" s="511"/>
      <c r="J6" s="511"/>
      <c r="K6" s="512"/>
    </row>
    <row r="7" spans="2:11" ht="15" customHeight="1" x14ac:dyDescent="0.2">
      <c r="B7" s="537" t="str">
        <f>IF(Sprachen!$F$1=1,Sprachen!$B79,IF(Sprachen!$F$1=2,Sprachen!$C79,IF(Sprachen!$F$1=3,Sprachen!$D79,Sprachen!$B79)))</f>
        <v>EDV-Nr.:</v>
      </c>
      <c r="C7" s="538"/>
      <c r="D7" s="539"/>
      <c r="E7" s="539"/>
      <c r="F7" s="403"/>
      <c r="G7" s="538" t="str">
        <f>IF(Sprachen!$F$1=1,Sprachen!$B81,IF(Sprachen!$F$1=2,Sprachen!$C81,IF(Sprachen!$F$1=3,Sprachen!$D81,Sprachen!$B81)))</f>
        <v>EDV-Nr. alt:</v>
      </c>
      <c r="H7" s="538"/>
      <c r="I7" s="539"/>
      <c r="J7" s="539"/>
      <c r="K7" s="540"/>
    </row>
    <row r="8" spans="2:11" ht="5.0999999999999996" customHeight="1" x14ac:dyDescent="0.2">
      <c r="B8" s="527"/>
      <c r="C8" s="528"/>
      <c r="D8" s="528"/>
      <c r="E8" s="528"/>
      <c r="F8" s="528"/>
      <c r="G8" s="528"/>
      <c r="H8" s="528"/>
      <c r="I8" s="528"/>
      <c r="J8" s="528"/>
      <c r="K8" s="529"/>
    </row>
    <row r="9" spans="2:11" ht="15" customHeight="1" x14ac:dyDescent="0.2">
      <c r="B9" s="532" t="str">
        <f>IF(Sprachen!$F$1=1,Sprachen!$B277,IF(Sprachen!$F$1=2,Sprachen!$C277,IF(Sprachen!$F$1=3,Sprachen!$D277,Sprachen!$B277)))</f>
        <v>Gleicht. (G) / Gesp. (S) /  Mehrfachv. (M):</v>
      </c>
      <c r="C9" s="533"/>
      <c r="D9" s="533"/>
      <c r="E9" s="403" t="s">
        <v>487</v>
      </c>
      <c r="F9" s="511"/>
      <c r="G9" s="519" t="str">
        <f>IF(Sprachen!$F$1=1,Sprachen!$B273,IF(Sprachen!$F$1=2,Sprachen!$C273,IF(Sprachen!$F$1=3,Sprachen!$D273,Sprachen!$B273)))</f>
        <v>Anzahl Teile pro ZSB:</v>
      </c>
      <c r="H9" s="519"/>
      <c r="I9" s="519"/>
      <c r="J9" s="525"/>
      <c r="K9" s="526"/>
    </row>
    <row r="10" spans="2:11" ht="15" customHeight="1" x14ac:dyDescent="0.2">
      <c r="B10" s="408" t="str">
        <f>IF(Sprachen!$F$1=1,Sprachen!$B280,IF(Sprachen!$F$1=2,Sprachen!$C280,IF(Sprachen!$F$1=3,Sprachen!$D280,Sprachen!$B280)))</f>
        <v>Werkstoff:</v>
      </c>
      <c r="C10" s="534" t="s">
        <v>685</v>
      </c>
      <c r="D10" s="534"/>
      <c r="E10" s="534"/>
      <c r="F10" s="511"/>
      <c r="G10" s="519" t="str">
        <f>IF(Sprachen!$F$1=1,Sprachen!$B283,IF(Sprachen!$F$1=2,Sprachen!$C283,IF(Sprachen!$F$1=3,Sprachen!$D283,Sprachen!$B283)))</f>
        <v>Materialstärke:</v>
      </c>
      <c r="H10" s="519"/>
      <c r="I10" s="519"/>
      <c r="J10" s="535">
        <v>1.5</v>
      </c>
      <c r="K10" s="536"/>
    </row>
    <row r="11" spans="2:11" ht="15" customHeight="1" x14ac:dyDescent="0.2">
      <c r="B11" s="408" t="str">
        <f>IF(Sprachen!$F$1=1,Sprachen!$B285,IF(Sprachen!$F$1=2,Sprachen!$C285,IF(Sprachen!$F$1=3,Sprachen!$D285,Sprachen!$B285)))</f>
        <v>Oberfläche:</v>
      </c>
      <c r="C11" s="534"/>
      <c r="D11" s="534"/>
      <c r="E11" s="534"/>
      <c r="F11" s="511"/>
      <c r="G11" s="519" t="str">
        <f>IF(Sprachen!$F$1=1,Sprachen!$B291,IF(Sprachen!$F$1=2,Sprachen!$C291,IF(Sprachen!$F$1=3,Sprachen!$D291,Sprachen!$B291)))</f>
        <v>Gewicht ET:</v>
      </c>
      <c r="H11" s="519"/>
      <c r="I11" s="519"/>
      <c r="J11" s="530">
        <v>1135</v>
      </c>
      <c r="K11" s="531"/>
    </row>
    <row r="12" spans="2:11" ht="15" customHeight="1" x14ac:dyDescent="0.2">
      <c r="B12" s="408" t="str">
        <f>IF(Sprachen!$F$1=1,Sprachen!$B289,IF(Sprachen!$F$1=2,Sprachen!$C289,IF(Sprachen!$F$1=3,Sprachen!$D289,Sprachen!$B289)))</f>
        <v>D-Teil:</v>
      </c>
      <c r="C12" s="511"/>
      <c r="D12" s="511"/>
      <c r="E12" s="511"/>
      <c r="F12" s="511"/>
      <c r="G12" s="519"/>
      <c r="H12" s="519"/>
      <c r="I12" s="519"/>
      <c r="J12" s="511"/>
      <c r="K12" s="512"/>
    </row>
    <row r="13" spans="2:11" ht="5.0999999999999996" customHeight="1" x14ac:dyDescent="0.2">
      <c r="B13" s="527"/>
      <c r="C13" s="528"/>
      <c r="D13" s="528"/>
      <c r="E13" s="528"/>
      <c r="F13" s="528"/>
      <c r="G13" s="528"/>
      <c r="H13" s="528"/>
      <c r="I13" s="528"/>
      <c r="J13" s="528"/>
      <c r="K13" s="529"/>
    </row>
    <row r="14" spans="2:11" ht="15" customHeight="1" x14ac:dyDescent="0.2">
      <c r="B14" s="518" t="str">
        <f>IF(Sprachen!$F$1=1,Sprachen!$B294,IF(Sprachen!$F$1=2,Sprachen!$C294,IF(Sprachen!$F$1=3,Sprachen!$D294,Sprachen!$B294)))</f>
        <v>Verbindungsverfahren:</v>
      </c>
      <c r="C14" s="519"/>
      <c r="D14" s="525"/>
      <c r="E14" s="525"/>
      <c r="F14" s="511"/>
      <c r="G14" s="519" t="str">
        <f>IF(Sprachen!$F$1=1,Sprachen!$B297,IF(Sprachen!$F$1=2,Sprachen!$C297,IF(Sprachen!$F$1=3,Sprachen!$D297,Sprachen!$B297)))</f>
        <v>Anzahl Verbindungen:</v>
      </c>
      <c r="H14" s="519"/>
      <c r="I14" s="519"/>
      <c r="J14" s="525"/>
      <c r="K14" s="526"/>
    </row>
    <row r="15" spans="2:11" ht="15" customHeight="1" x14ac:dyDescent="0.2">
      <c r="B15" s="518" t="str">
        <f>IF(Sprachen!$F$1=1,Sprachen!$B298,IF(Sprachen!$F$1=2,Sprachen!$C298,IF(Sprachen!$F$1=3,Sprachen!$D298,Sprachen!$B298)))</f>
        <v>Material Naht:</v>
      </c>
      <c r="C15" s="519"/>
      <c r="D15" s="525"/>
      <c r="E15" s="525"/>
      <c r="F15" s="511"/>
      <c r="G15" s="519" t="str">
        <f>IF(Sprachen!$F$1=1,Sprachen!$B299,IF(Sprachen!$F$1=2,Sprachen!$C299,IF(Sprachen!$F$1=3,Sprachen!$D299,Sprachen!$B299)))</f>
        <v>Effektive Nahtlänge:</v>
      </c>
      <c r="H15" s="519"/>
      <c r="I15" s="519"/>
      <c r="J15" s="525"/>
      <c r="K15" s="526"/>
    </row>
    <row r="16" spans="2:11" ht="5.0999999999999996" customHeight="1" x14ac:dyDescent="0.2">
      <c r="B16" s="527"/>
      <c r="C16" s="528"/>
      <c r="D16" s="528"/>
      <c r="E16" s="528"/>
      <c r="F16" s="528"/>
      <c r="G16" s="528"/>
      <c r="H16" s="528"/>
      <c r="I16" s="528"/>
      <c r="J16" s="528"/>
      <c r="K16" s="529"/>
    </row>
    <row r="17" spans="2:11" ht="15" customHeight="1" x14ac:dyDescent="0.2">
      <c r="B17" s="527" t="str">
        <f>IF(Sprachen!$F$1=1,Sprachen!$B300,IF(Sprachen!$F$1=2,Sprachen!$C300,IF(Sprachen!$F$1=3,Sprachen!$D300,Sprachen!$B300)))</f>
        <v xml:space="preserve">Änderungsbeschreibung: </v>
      </c>
      <c r="C17" s="528"/>
      <c r="D17" s="528"/>
      <c r="E17" s="528"/>
      <c r="F17" s="528"/>
      <c r="G17" s="528"/>
      <c r="H17" s="528"/>
      <c r="I17" s="528"/>
      <c r="J17" s="528"/>
      <c r="K17" s="529"/>
    </row>
    <row r="18" spans="2:11" ht="15" customHeight="1" x14ac:dyDescent="0.2">
      <c r="B18" s="507"/>
      <c r="C18" s="508"/>
      <c r="D18" s="508"/>
      <c r="E18" s="508"/>
      <c r="F18" s="508"/>
      <c r="G18" s="508"/>
      <c r="H18" s="508"/>
      <c r="I18" s="508"/>
      <c r="J18" s="508"/>
      <c r="K18" s="509"/>
    </row>
    <row r="19" spans="2:11" ht="15" customHeight="1" x14ac:dyDescent="0.2">
      <c r="B19" s="507"/>
      <c r="C19" s="508"/>
      <c r="D19" s="508"/>
      <c r="E19" s="508"/>
      <c r="F19" s="508"/>
      <c r="G19" s="508"/>
      <c r="H19" s="508"/>
      <c r="I19" s="508"/>
      <c r="J19" s="508"/>
      <c r="K19" s="509"/>
    </row>
    <row r="20" spans="2:11" ht="15" customHeight="1" x14ac:dyDescent="0.2">
      <c r="B20" s="507"/>
      <c r="C20" s="508"/>
      <c r="D20" s="508"/>
      <c r="E20" s="508"/>
      <c r="F20" s="508"/>
      <c r="G20" s="508"/>
      <c r="H20" s="508"/>
      <c r="I20" s="508"/>
      <c r="J20" s="508"/>
      <c r="K20" s="509"/>
    </row>
    <row r="21" spans="2:11" ht="15" customHeight="1" x14ac:dyDescent="0.2">
      <c r="B21" s="507"/>
      <c r="C21" s="508"/>
      <c r="D21" s="508"/>
      <c r="E21" s="508"/>
      <c r="F21" s="508"/>
      <c r="G21" s="508"/>
      <c r="H21" s="508"/>
      <c r="I21" s="508"/>
      <c r="J21" s="508"/>
      <c r="K21" s="509"/>
    </row>
    <row r="22" spans="2:11" ht="15" customHeight="1" x14ac:dyDescent="0.2">
      <c r="B22" s="510" t="str">
        <f>IF(Sprachen!$F$1=1,Sprachen!$B302,IF(Sprachen!$F$1=2,Sprachen!$C302,IF(Sprachen!$F$1=3,Sprachen!$D302,Sprachen!$B302)))</f>
        <v>Hier klicken, um Bild einzufügen</v>
      </c>
      <c r="C22" s="511"/>
      <c r="D22" s="511"/>
      <c r="E22" s="511"/>
      <c r="F22" s="511"/>
      <c r="G22" s="511"/>
      <c r="H22" s="511"/>
      <c r="I22" s="511"/>
      <c r="J22" s="511"/>
      <c r="K22" s="512"/>
    </row>
    <row r="23" spans="2:11" ht="15" customHeight="1" x14ac:dyDescent="0.2">
      <c r="B23" s="510"/>
      <c r="C23" s="511"/>
      <c r="D23" s="511"/>
      <c r="E23" s="511"/>
      <c r="F23" s="511"/>
      <c r="G23" s="511"/>
      <c r="H23" s="511"/>
      <c r="I23" s="511"/>
      <c r="J23" s="511"/>
      <c r="K23" s="512"/>
    </row>
    <row r="24" spans="2:11" ht="15" customHeight="1" x14ac:dyDescent="0.2">
      <c r="B24" s="510"/>
      <c r="C24" s="511"/>
      <c r="D24" s="511"/>
      <c r="E24" s="511"/>
      <c r="F24" s="511"/>
      <c r="G24" s="511"/>
      <c r="H24" s="511"/>
      <c r="I24" s="511"/>
      <c r="J24" s="511"/>
      <c r="K24" s="512"/>
    </row>
    <row r="25" spans="2:11" ht="15" customHeight="1" x14ac:dyDescent="0.2">
      <c r="B25" s="510"/>
      <c r="C25" s="511"/>
      <c r="D25" s="511"/>
      <c r="E25" s="511"/>
      <c r="F25" s="511"/>
      <c r="G25" s="511"/>
      <c r="H25" s="511"/>
      <c r="I25" s="511"/>
      <c r="J25" s="511"/>
      <c r="K25" s="512"/>
    </row>
    <row r="26" spans="2:11" ht="15" customHeight="1" x14ac:dyDescent="0.2">
      <c r="B26" s="510"/>
      <c r="C26" s="511"/>
      <c r="D26" s="511"/>
      <c r="E26" s="511"/>
      <c r="F26" s="511"/>
      <c r="G26" s="511"/>
      <c r="H26" s="511"/>
      <c r="I26" s="511"/>
      <c r="J26" s="511"/>
      <c r="K26" s="512"/>
    </row>
    <row r="27" spans="2:11" ht="15" customHeight="1" x14ac:dyDescent="0.2">
      <c r="B27" s="510"/>
      <c r="C27" s="511"/>
      <c r="D27" s="511"/>
      <c r="E27" s="511"/>
      <c r="F27" s="511"/>
      <c r="G27" s="511"/>
      <c r="H27" s="511"/>
      <c r="I27" s="511"/>
      <c r="J27" s="511"/>
      <c r="K27" s="512"/>
    </row>
    <row r="28" spans="2:11" ht="15" customHeight="1" x14ac:dyDescent="0.2">
      <c r="B28" s="510"/>
      <c r="C28" s="511"/>
      <c r="D28" s="511"/>
      <c r="E28" s="511"/>
      <c r="F28" s="511"/>
      <c r="G28" s="511"/>
      <c r="H28" s="511"/>
      <c r="I28" s="511"/>
      <c r="J28" s="511"/>
      <c r="K28" s="512"/>
    </row>
    <row r="29" spans="2:11" ht="15" customHeight="1" x14ac:dyDescent="0.2">
      <c r="B29" s="510"/>
      <c r="C29" s="511"/>
      <c r="D29" s="511"/>
      <c r="E29" s="511"/>
      <c r="F29" s="511"/>
      <c r="G29" s="511"/>
      <c r="H29" s="511"/>
      <c r="I29" s="511"/>
      <c r="J29" s="511"/>
      <c r="K29" s="512"/>
    </row>
    <row r="30" spans="2:11" ht="15" customHeight="1" x14ac:dyDescent="0.2">
      <c r="B30" s="510"/>
      <c r="C30" s="511"/>
      <c r="D30" s="511"/>
      <c r="E30" s="511"/>
      <c r="F30" s="511"/>
      <c r="G30" s="511"/>
      <c r="H30" s="511"/>
      <c r="I30" s="511"/>
      <c r="J30" s="511"/>
      <c r="K30" s="512"/>
    </row>
    <row r="31" spans="2:11" ht="15" customHeight="1" x14ac:dyDescent="0.2">
      <c r="B31" s="510"/>
      <c r="C31" s="511"/>
      <c r="D31" s="511"/>
      <c r="E31" s="511"/>
      <c r="F31" s="511"/>
      <c r="G31" s="511"/>
      <c r="H31" s="511"/>
      <c r="I31" s="511"/>
      <c r="J31" s="511"/>
      <c r="K31" s="512"/>
    </row>
    <row r="32" spans="2:11" ht="15" customHeight="1" x14ac:dyDescent="0.2">
      <c r="B32" s="510"/>
      <c r="C32" s="511"/>
      <c r="D32" s="511"/>
      <c r="E32" s="511"/>
      <c r="F32" s="511"/>
      <c r="G32" s="511"/>
      <c r="H32" s="511"/>
      <c r="I32" s="511"/>
      <c r="J32" s="511"/>
      <c r="K32" s="512"/>
    </row>
    <row r="33" spans="2:11" ht="15" customHeight="1" x14ac:dyDescent="0.2">
      <c r="B33" s="510"/>
      <c r="C33" s="511"/>
      <c r="D33" s="511"/>
      <c r="E33" s="511"/>
      <c r="F33" s="511"/>
      <c r="G33" s="511"/>
      <c r="H33" s="511"/>
      <c r="I33" s="511"/>
      <c r="J33" s="511"/>
      <c r="K33" s="512"/>
    </row>
    <row r="34" spans="2:11" ht="15" customHeight="1" x14ac:dyDescent="0.2">
      <c r="B34" s="510"/>
      <c r="C34" s="511"/>
      <c r="D34" s="511"/>
      <c r="E34" s="511"/>
      <c r="F34" s="511"/>
      <c r="G34" s="511"/>
      <c r="H34" s="511"/>
      <c r="I34" s="511"/>
      <c r="J34" s="511"/>
      <c r="K34" s="512"/>
    </row>
    <row r="35" spans="2:11" ht="15" customHeight="1" x14ac:dyDescent="0.2">
      <c r="B35" s="510"/>
      <c r="C35" s="511"/>
      <c r="D35" s="511"/>
      <c r="E35" s="511"/>
      <c r="F35" s="511"/>
      <c r="G35" s="511"/>
      <c r="H35" s="511"/>
      <c r="I35" s="511"/>
      <c r="J35" s="511"/>
      <c r="K35" s="512"/>
    </row>
    <row r="36" spans="2:11" ht="15" customHeight="1" x14ac:dyDescent="0.2">
      <c r="B36" s="510"/>
      <c r="C36" s="511"/>
      <c r="D36" s="511"/>
      <c r="E36" s="511"/>
      <c r="F36" s="511"/>
      <c r="G36" s="511"/>
      <c r="H36" s="511"/>
      <c r="I36" s="511"/>
      <c r="J36" s="511"/>
      <c r="K36" s="512"/>
    </row>
    <row r="37" spans="2:11" ht="15" customHeight="1" x14ac:dyDescent="0.2">
      <c r="B37" s="510"/>
      <c r="C37" s="511"/>
      <c r="D37" s="511"/>
      <c r="E37" s="511"/>
      <c r="F37" s="511"/>
      <c r="G37" s="511"/>
      <c r="H37" s="511"/>
      <c r="I37" s="511"/>
      <c r="J37" s="511"/>
      <c r="K37" s="512"/>
    </row>
    <row r="38" spans="2:11" ht="15" customHeight="1" x14ac:dyDescent="0.2">
      <c r="B38" s="510"/>
      <c r="C38" s="511"/>
      <c r="D38" s="511"/>
      <c r="E38" s="511"/>
      <c r="F38" s="511"/>
      <c r="G38" s="511"/>
      <c r="H38" s="511"/>
      <c r="I38" s="511"/>
      <c r="J38" s="511"/>
      <c r="K38" s="512"/>
    </row>
    <row r="39" spans="2:11" ht="15" customHeight="1" thickBot="1" x14ac:dyDescent="0.25">
      <c r="B39" s="513"/>
      <c r="C39" s="514"/>
      <c r="D39" s="514"/>
      <c r="E39" s="514"/>
      <c r="F39" s="514"/>
      <c r="G39" s="514"/>
      <c r="H39" s="514"/>
      <c r="I39" s="514"/>
      <c r="J39" s="514"/>
      <c r="K39" s="515"/>
    </row>
    <row r="40" spans="2:11" ht="15" customHeight="1" thickTop="1" x14ac:dyDescent="0.2">
      <c r="B40" s="516" t="str">
        <f>IF(Sprachen!$F$1=1,Sprachen!$B303,IF(Sprachen!$F$1=2,Sprachen!$C303,IF(Sprachen!$F$1=3,Sprachen!$D303,Sprachen!$B303)))</f>
        <v>Beschreibung in Änderungsmitteilung erfassen?</v>
      </c>
      <c r="C40" s="517"/>
      <c r="D40" s="517"/>
      <c r="E40" s="517"/>
      <c r="F40" s="520"/>
      <c r="G40" s="517" t="str">
        <f>IF(Sprachen!$F$1=1,Sprachen!$B305,IF(Sprachen!$F$1=2,Sprachen!$C305,IF(Sprachen!$F$1=3,Sprachen!$D305,Sprachen!$B305)))</f>
        <v>Erfassungsdatum der Änderungsmitteilung:</v>
      </c>
      <c r="H40" s="517"/>
      <c r="I40" s="517"/>
      <c r="J40" s="521"/>
      <c r="K40" s="522"/>
    </row>
    <row r="41" spans="2:11" ht="15" customHeight="1" x14ac:dyDescent="0.2">
      <c r="B41" s="518"/>
      <c r="C41" s="519"/>
      <c r="D41" s="519"/>
      <c r="E41" s="519"/>
      <c r="F41" s="511"/>
      <c r="G41" s="519"/>
      <c r="H41" s="519"/>
      <c r="I41" s="519"/>
      <c r="J41" s="523"/>
      <c r="K41" s="524"/>
    </row>
    <row r="42" spans="2:11" ht="24.95" customHeight="1" thickBot="1" x14ac:dyDescent="0.25">
      <c r="B42" s="503" t="str">
        <f>IF(Sprachen!$F$1=1,Sprachen!$B307,IF(Sprachen!$F$1=2,Sprachen!$C307,IF(Sprachen!$F$1=3,Sprachen!$D307,Sprachen!$B307)))</f>
        <v>Status:</v>
      </c>
      <c r="C42" s="504"/>
      <c r="D42" s="504"/>
      <c r="E42" s="504"/>
      <c r="F42" s="411"/>
      <c r="G42" s="505" t="s">
        <v>429</v>
      </c>
      <c r="H42" s="505"/>
      <c r="I42" s="505"/>
      <c r="J42" s="505"/>
      <c r="K42" s="506"/>
    </row>
    <row r="43" spans="2:11" ht="15" customHeight="1" thickTop="1" x14ac:dyDescent="0.2"/>
    <row r="44" spans="2:11" ht="15" customHeight="1" x14ac:dyDescent="0.2"/>
    <row r="45" spans="2:11" ht="15" customHeight="1" x14ac:dyDescent="0.2"/>
    <row r="46" spans="2:11" ht="15" customHeight="1" x14ac:dyDescent="0.2"/>
    <row r="47" spans="2:11" ht="15" customHeight="1" x14ac:dyDescent="0.2"/>
    <row r="48" spans="2:11" ht="15" customHeight="1" x14ac:dyDescent="0.2"/>
    <row r="49" ht="15" customHeight="1" x14ac:dyDescent="0.2"/>
    <row r="50" ht="15" customHeight="1" x14ac:dyDescent="0.2"/>
  </sheetData>
  <mergeCells count="50">
    <mergeCell ref="B2:C3"/>
    <mergeCell ref="F2:F5"/>
    <mergeCell ref="G2:H2"/>
    <mergeCell ref="I2:K2"/>
    <mergeCell ref="G3:H3"/>
    <mergeCell ref="I3:K3"/>
    <mergeCell ref="B4:C4"/>
    <mergeCell ref="G4:H4"/>
    <mergeCell ref="B5:C5"/>
    <mergeCell ref="D5:E5"/>
    <mergeCell ref="G5:H5"/>
    <mergeCell ref="B6:K6"/>
    <mergeCell ref="B7:C7"/>
    <mergeCell ref="D7:E7"/>
    <mergeCell ref="G7:H7"/>
    <mergeCell ref="I7:K7"/>
    <mergeCell ref="B8:K8"/>
    <mergeCell ref="B9:D9"/>
    <mergeCell ref="F9:F12"/>
    <mergeCell ref="G9:I9"/>
    <mergeCell ref="J9:K9"/>
    <mergeCell ref="C10:E10"/>
    <mergeCell ref="G10:I10"/>
    <mergeCell ref="J10:K10"/>
    <mergeCell ref="C11:E11"/>
    <mergeCell ref="G11:I11"/>
    <mergeCell ref="B17:K17"/>
    <mergeCell ref="J11:K11"/>
    <mergeCell ref="C12:E12"/>
    <mergeCell ref="G12:I12"/>
    <mergeCell ref="J12:K12"/>
    <mergeCell ref="B13:K13"/>
    <mergeCell ref="B14:C14"/>
    <mergeCell ref="D14:E14"/>
    <mergeCell ref="F14:F15"/>
    <mergeCell ref="G14:I14"/>
    <mergeCell ref="J14:K14"/>
    <mergeCell ref="B15:C15"/>
    <mergeCell ref="D15:E15"/>
    <mergeCell ref="G15:I15"/>
    <mergeCell ref="J15:K15"/>
    <mergeCell ref="B16:K16"/>
    <mergeCell ref="B42:E42"/>
    <mergeCell ref="G42:K42"/>
    <mergeCell ref="B18:K21"/>
    <mergeCell ref="B22:K39"/>
    <mergeCell ref="B40:E41"/>
    <mergeCell ref="F40:F41"/>
    <mergeCell ref="G40:I41"/>
    <mergeCell ref="J40:K41"/>
  </mergeCells>
  <dataValidations count="2">
    <dataValidation type="list" allowBlank="1" showInputMessage="1" showErrorMessage="1" sqref="F40:F41">
      <formula1>Auswahlliste</formula1>
    </dataValidation>
    <dataValidation type="list" allowBlank="1" showInputMessage="1" showErrorMessage="1" sqref="G42:K42">
      <formula1>Status</formula1>
    </dataValidation>
  </dataValidations>
  <pageMargins left="0.7" right="0.7" top="0.78740157499999996" bottom="0.78740157499999996" header="0.3" footer="0.3"/>
  <drawing r:id="rId1"/>
  <extLst>
    <ext xmlns:x14="http://schemas.microsoft.com/office/spreadsheetml/2009/9/main" uri="{78C0D931-6437-407d-A8EE-F0AAD7539E65}">
      <x14:conditionalFormattings>
        <x14:conditionalFormatting xmlns:xm="http://schemas.microsoft.com/office/excel/2006/main">
          <x14:cfRule type="cellIs" priority="1" operator="equal" id="{00000000-0000-0000-0000-000000000000}">
            <xm:f>Liste!$E$5</xm:f>
            <x14:dxf>
              <fill>
                <patternFill patternType="none">
                  <bgColor indexed="65"/>
                </patternFill>
              </fill>
            </x14:dxf>
          </x14:cfRule>
          <x14:cfRule type="cellIs" priority="2" operator="equal" id="{00000000-0000-0000-0000-000000000000}">
            <xm:f>Liste!$E$4</xm:f>
            <x14:dxf>
              <fill>
                <patternFill>
                  <fgColor indexed="64"/>
                  <bgColor rgb="FFFFFF00"/>
                </patternFill>
              </fill>
            </x14:dxf>
          </x14:cfRule>
          <x14:cfRule type="cellIs" priority="3" operator="equal" id="{00000000-0000-0000-0000-000000000000}">
            <xm:f>Liste!$E$3</xm:f>
            <x14:dxf>
              <fill>
                <patternFill>
                  <fgColor indexed="64"/>
                  <bgColor rgb="FF00B050"/>
                </patternFill>
              </fill>
            </x14:dxf>
          </x14:cfRule>
          <x14:cfRule type="cellIs" priority="4" operator="equal" id="{00000000-0000-0000-0000-000000000000}">
            <xm:f>Liste!$E$2</xm:f>
            <x14:dxf>
              <font>
                <strike val="0"/>
                <color theme="0"/>
              </font>
              <fill>
                <patternFill>
                  <fgColor indexed="64"/>
                  <bgColor rgb="FFFF0000"/>
                </patternFill>
              </fill>
            </x14:dxf>
          </x14:cfRule>
          <xm:sqref>G42:K42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rgb="FFFFFF00"/>
  </sheetPr>
  <dimension ref="B1:K50"/>
  <sheetViews>
    <sheetView workbookViewId="0">
      <selection activeCell="B22" sqref="B22:K39"/>
    </sheetView>
  </sheetViews>
  <sheetFormatPr baseColWidth="10" defaultRowHeight="12.75" x14ac:dyDescent="0.2"/>
  <cols>
    <col min="1" max="1" width="3.7109375" customWidth="1"/>
    <col min="2" max="3" width="12.7109375" customWidth="1"/>
    <col min="4" max="5" width="9.7109375" customWidth="1"/>
    <col min="6" max="6" width="5.7109375" customWidth="1"/>
    <col min="7" max="7" width="3.7109375" customWidth="1"/>
    <col min="8" max="8" width="12.7109375" customWidth="1"/>
    <col min="9" max="9" width="18.7109375" customWidth="1"/>
    <col min="10" max="11" width="10.7109375" customWidth="1"/>
  </cols>
  <sheetData>
    <row r="1" spans="2:11" ht="15" customHeight="1" thickBot="1" x14ac:dyDescent="0.25"/>
    <row r="2" spans="2:11" ht="15" customHeight="1" thickTop="1" x14ac:dyDescent="0.2">
      <c r="B2" s="541" t="str">
        <f>IF(Sprachen!$F$1=1,Sprachen!$B256,IF(Sprachen!$F$1=2,Sprachen!$C256,IF(Sprachen!$F$1=3,Sprachen!$D256,Sprachen!$B256)))</f>
        <v>Artikelnummer:</v>
      </c>
      <c r="C2" s="542"/>
      <c r="D2" s="402" t="str">
        <f>IF(Sprachen!$F$1=1,Sprachen!$B257,IF(Sprachen!$F$1=2,Sprachen!$C257,IF(Sprachen!$F$1=3,Sprachen!$D257,Sprachen!$B257)))</f>
        <v>D-Index</v>
      </c>
      <c r="E2" s="402" t="str">
        <f>IF(Sprachen!$F$1=1,Sprachen!$B258,IF(Sprachen!$F$1=2,Sprachen!$C258,IF(Sprachen!$F$1=3,Sprachen!$D258,Sprachen!$B258)))</f>
        <v>Z-Index</v>
      </c>
      <c r="F2" s="545"/>
      <c r="G2" s="545" t="str">
        <f>IF(Sprachen!$F$1=1,Sprachen!$B260,IF(Sprachen!$F$1=2,Sprachen!$C260,IF(Sprachen!$F$1=3,Sprachen!$D260,Sprachen!$B260)))</f>
        <v>Kd-Nr.</v>
      </c>
      <c r="H2" s="545"/>
      <c r="I2" s="545" t="s">
        <v>69</v>
      </c>
      <c r="J2" s="545"/>
      <c r="K2" s="546"/>
    </row>
    <row r="3" spans="2:11" ht="15" customHeight="1" x14ac:dyDescent="0.2">
      <c r="B3" s="543"/>
      <c r="C3" s="544"/>
      <c r="D3" s="412" t="str">
        <f>IF(Sprachen!$F$1=1,Sprachen!$B262,IF(Sprachen!$F$1=2,Sprachen!$C262,IF(Sprachen!$F$1=3,Sprachen!$D262,Sprachen!$B262)))</f>
        <v>3D</v>
      </c>
      <c r="E3" s="412" t="str">
        <f>IF(Sprachen!$F$1=1,Sprachen!$B263,IF(Sprachen!$F$1=2,Sprachen!$C263,IF(Sprachen!$F$1=3,Sprachen!$D263,Sprachen!$B263)))</f>
        <v>2D</v>
      </c>
      <c r="F3" s="528"/>
      <c r="G3" s="539" t="s">
        <v>681</v>
      </c>
      <c r="H3" s="539"/>
      <c r="I3" s="511" t="s">
        <v>680</v>
      </c>
      <c r="J3" s="511"/>
      <c r="K3" s="512"/>
    </row>
    <row r="4" spans="2:11" ht="15" customHeight="1" x14ac:dyDescent="0.2">
      <c r="B4" s="547" t="s">
        <v>684</v>
      </c>
      <c r="C4" s="548"/>
      <c r="D4" s="403">
        <v>1</v>
      </c>
      <c r="E4" s="403" t="s">
        <v>3</v>
      </c>
      <c r="F4" s="528"/>
      <c r="G4" s="549" t="str">
        <f>IF(Sprachen!$F$1=1,Sprachen!$B266,IF(Sprachen!$F$1=2,Sprachen!$C266,IF(Sprachen!$F$1=3,Sprachen!$D266,Sprachen!$B266)))</f>
        <v>Änd.-Nr. Kunde:</v>
      </c>
      <c r="H4" s="549"/>
      <c r="I4" s="404" t="str">
        <f>IF(Sprachen!$F$1=1,Sprachen!$B267,IF(Sprachen!$F$1=2,Sprachen!$C267,IF(Sprachen!$F$1=3,Sprachen!$D267,Sprachen!$B267)))</f>
        <v>Kd.-Index:</v>
      </c>
      <c r="J4" s="404" t="str">
        <f>IF(Sprachen!$F$1=1,Sprachen!$B268,IF(Sprachen!$F$1=2,Sprachen!$C268,IF(Sprachen!$F$1=3,Sprachen!$D268,Sprachen!$B268)))</f>
        <v>Kd.-ZGS</v>
      </c>
      <c r="K4" s="405" t="str">
        <f>IF(Sprachen!$F$1=1,Sprachen!$B261,IF(Sprachen!$F$1=2,Sprachen!$C261,IF(Sprachen!$F$1=3,Sprachen!$D261,Sprachen!$B261)))</f>
        <v>Datum Zg.</v>
      </c>
    </row>
    <row r="5" spans="2:11" ht="24.95" customHeight="1" x14ac:dyDescent="0.2">
      <c r="B5" s="527" t="s">
        <v>636</v>
      </c>
      <c r="C5" s="528"/>
      <c r="D5" s="523">
        <v>42900</v>
      </c>
      <c r="E5" s="511"/>
      <c r="F5" s="528"/>
      <c r="G5" s="511"/>
      <c r="H5" s="511"/>
      <c r="I5" s="406" t="s">
        <v>682</v>
      </c>
      <c r="J5" s="406" t="s">
        <v>683</v>
      </c>
      <c r="K5" s="410"/>
    </row>
    <row r="6" spans="2:11" ht="5.0999999999999996" customHeight="1" x14ac:dyDescent="0.2">
      <c r="B6" s="510"/>
      <c r="C6" s="511"/>
      <c r="D6" s="511"/>
      <c r="E6" s="511"/>
      <c r="F6" s="511"/>
      <c r="G6" s="511"/>
      <c r="H6" s="511"/>
      <c r="I6" s="511"/>
      <c r="J6" s="511"/>
      <c r="K6" s="512"/>
    </row>
    <row r="7" spans="2:11" ht="15" customHeight="1" x14ac:dyDescent="0.2">
      <c r="B7" s="537" t="str">
        <f>IF(Sprachen!$F$1=1,Sprachen!$B79,IF(Sprachen!$F$1=2,Sprachen!$C79,IF(Sprachen!$F$1=3,Sprachen!$D79,Sprachen!$B79)))</f>
        <v>EDV-Nr.:</v>
      </c>
      <c r="C7" s="538"/>
      <c r="D7" s="539"/>
      <c r="E7" s="539"/>
      <c r="F7" s="403"/>
      <c r="G7" s="538" t="str">
        <f>IF(Sprachen!$F$1=1,Sprachen!$B81,IF(Sprachen!$F$1=2,Sprachen!$C81,IF(Sprachen!$F$1=3,Sprachen!$D81,Sprachen!$B81)))</f>
        <v>EDV-Nr. alt:</v>
      </c>
      <c r="H7" s="538"/>
      <c r="I7" s="539"/>
      <c r="J7" s="539"/>
      <c r="K7" s="540"/>
    </row>
    <row r="8" spans="2:11" ht="5.0999999999999996" customHeight="1" x14ac:dyDescent="0.2">
      <c r="B8" s="527"/>
      <c r="C8" s="528"/>
      <c r="D8" s="528"/>
      <c r="E8" s="528"/>
      <c r="F8" s="528"/>
      <c r="G8" s="528"/>
      <c r="H8" s="528"/>
      <c r="I8" s="528"/>
      <c r="J8" s="528"/>
      <c r="K8" s="529"/>
    </row>
    <row r="9" spans="2:11" ht="15" customHeight="1" x14ac:dyDescent="0.2">
      <c r="B9" s="532" t="str">
        <f>IF(Sprachen!$F$1=1,Sprachen!$B277,IF(Sprachen!$F$1=2,Sprachen!$C277,IF(Sprachen!$F$1=3,Sprachen!$D277,Sprachen!$B277)))</f>
        <v>Gleicht. (G) / Gesp. (S) /  Mehrfachv. (M):</v>
      </c>
      <c r="C9" s="533"/>
      <c r="D9" s="533"/>
      <c r="E9" s="403" t="s">
        <v>487</v>
      </c>
      <c r="F9" s="511"/>
      <c r="G9" s="519" t="str">
        <f>IF(Sprachen!$F$1=1,Sprachen!$B273,IF(Sprachen!$F$1=2,Sprachen!$C273,IF(Sprachen!$F$1=3,Sprachen!$D273,Sprachen!$B273)))</f>
        <v>Anzahl Teile pro ZSB:</v>
      </c>
      <c r="H9" s="519"/>
      <c r="I9" s="519"/>
      <c r="J9" s="525"/>
      <c r="K9" s="526"/>
    </row>
    <row r="10" spans="2:11" ht="15" customHeight="1" x14ac:dyDescent="0.2">
      <c r="B10" s="408" t="str">
        <f>IF(Sprachen!$F$1=1,Sprachen!$B280,IF(Sprachen!$F$1=2,Sprachen!$C280,IF(Sprachen!$F$1=3,Sprachen!$D280,Sprachen!$B280)))</f>
        <v>Werkstoff:</v>
      </c>
      <c r="C10" s="534" t="s">
        <v>690</v>
      </c>
      <c r="D10" s="534"/>
      <c r="E10" s="534"/>
      <c r="F10" s="511"/>
      <c r="G10" s="519" t="str">
        <f>IF(Sprachen!$F$1=1,Sprachen!$B283,IF(Sprachen!$F$1=2,Sprachen!$C283,IF(Sprachen!$F$1=3,Sprachen!$D283,Sprachen!$B283)))</f>
        <v>Materialstärke:</v>
      </c>
      <c r="H10" s="519"/>
      <c r="I10" s="519"/>
      <c r="J10" s="535">
        <v>2</v>
      </c>
      <c r="K10" s="536"/>
    </row>
    <row r="11" spans="2:11" ht="15" customHeight="1" x14ac:dyDescent="0.2">
      <c r="B11" s="408" t="str">
        <f>IF(Sprachen!$F$1=1,Sprachen!$B285,IF(Sprachen!$F$1=2,Sprachen!$C285,IF(Sprachen!$F$1=3,Sprachen!$D285,Sprachen!$B285)))</f>
        <v>Oberfläche:</v>
      </c>
      <c r="C11" s="534"/>
      <c r="D11" s="534"/>
      <c r="E11" s="534"/>
      <c r="F11" s="511"/>
      <c r="G11" s="519" t="str">
        <f>IF(Sprachen!$F$1=1,Sprachen!$B291,IF(Sprachen!$F$1=2,Sprachen!$C291,IF(Sprachen!$F$1=3,Sprachen!$D291,Sprachen!$B291)))</f>
        <v>Gewicht ET:</v>
      </c>
      <c r="H11" s="519"/>
      <c r="I11" s="519"/>
      <c r="J11" s="530">
        <v>503</v>
      </c>
      <c r="K11" s="531"/>
    </row>
    <row r="12" spans="2:11" ht="15" customHeight="1" x14ac:dyDescent="0.2">
      <c r="B12" s="408" t="str">
        <f>IF(Sprachen!$F$1=1,Sprachen!$B289,IF(Sprachen!$F$1=2,Sprachen!$C289,IF(Sprachen!$F$1=3,Sprachen!$D289,Sprachen!$B289)))</f>
        <v>D-Teil:</v>
      </c>
      <c r="C12" s="511"/>
      <c r="D12" s="511"/>
      <c r="E12" s="511"/>
      <c r="F12" s="511"/>
      <c r="G12" s="519"/>
      <c r="H12" s="519"/>
      <c r="I12" s="519"/>
      <c r="J12" s="511"/>
      <c r="K12" s="512"/>
    </row>
    <row r="13" spans="2:11" ht="5.0999999999999996" customHeight="1" x14ac:dyDescent="0.2">
      <c r="B13" s="527"/>
      <c r="C13" s="528"/>
      <c r="D13" s="528"/>
      <c r="E13" s="528"/>
      <c r="F13" s="528"/>
      <c r="G13" s="528"/>
      <c r="H13" s="528"/>
      <c r="I13" s="528"/>
      <c r="J13" s="528"/>
      <c r="K13" s="529"/>
    </row>
    <row r="14" spans="2:11" ht="15" customHeight="1" x14ac:dyDescent="0.2">
      <c r="B14" s="518" t="str">
        <f>IF(Sprachen!$F$1=1,Sprachen!$B294,IF(Sprachen!$F$1=2,Sprachen!$C294,IF(Sprachen!$F$1=3,Sprachen!$D294,Sprachen!$B294)))</f>
        <v>Verbindungsverfahren:</v>
      </c>
      <c r="C14" s="519"/>
      <c r="D14" s="525"/>
      <c r="E14" s="525"/>
      <c r="F14" s="511"/>
      <c r="G14" s="519" t="str">
        <f>IF(Sprachen!$F$1=1,Sprachen!$B297,IF(Sprachen!$F$1=2,Sprachen!$C297,IF(Sprachen!$F$1=3,Sprachen!$D297,Sprachen!$B297)))</f>
        <v>Anzahl Verbindungen:</v>
      </c>
      <c r="H14" s="519"/>
      <c r="I14" s="519"/>
      <c r="J14" s="525"/>
      <c r="K14" s="526"/>
    </row>
    <row r="15" spans="2:11" ht="15" customHeight="1" x14ac:dyDescent="0.2">
      <c r="B15" s="518" t="str">
        <f>IF(Sprachen!$F$1=1,Sprachen!$B298,IF(Sprachen!$F$1=2,Sprachen!$C298,IF(Sprachen!$F$1=3,Sprachen!$D298,Sprachen!$B298)))</f>
        <v>Material Naht:</v>
      </c>
      <c r="C15" s="519"/>
      <c r="D15" s="525"/>
      <c r="E15" s="525"/>
      <c r="F15" s="511"/>
      <c r="G15" s="519" t="str">
        <f>IF(Sprachen!$F$1=1,Sprachen!$B299,IF(Sprachen!$F$1=2,Sprachen!$C299,IF(Sprachen!$F$1=3,Sprachen!$D299,Sprachen!$B299)))</f>
        <v>Effektive Nahtlänge:</v>
      </c>
      <c r="H15" s="519"/>
      <c r="I15" s="519"/>
      <c r="J15" s="525"/>
      <c r="K15" s="526"/>
    </row>
    <row r="16" spans="2:11" ht="5.0999999999999996" customHeight="1" x14ac:dyDescent="0.2">
      <c r="B16" s="527"/>
      <c r="C16" s="528"/>
      <c r="D16" s="528"/>
      <c r="E16" s="528"/>
      <c r="F16" s="528"/>
      <c r="G16" s="528"/>
      <c r="H16" s="528"/>
      <c r="I16" s="528"/>
      <c r="J16" s="528"/>
      <c r="K16" s="529"/>
    </row>
    <row r="17" spans="2:11" ht="15" customHeight="1" x14ac:dyDescent="0.2">
      <c r="B17" s="527" t="str">
        <f>IF(Sprachen!$F$1=1,Sprachen!$B300,IF(Sprachen!$F$1=2,Sprachen!$C300,IF(Sprachen!$F$1=3,Sprachen!$D300,Sprachen!$B300)))</f>
        <v xml:space="preserve">Änderungsbeschreibung: </v>
      </c>
      <c r="C17" s="528"/>
      <c r="D17" s="528"/>
      <c r="E17" s="528"/>
      <c r="F17" s="528"/>
      <c r="G17" s="528"/>
      <c r="H17" s="528"/>
      <c r="I17" s="528"/>
      <c r="J17" s="528"/>
      <c r="K17" s="529"/>
    </row>
    <row r="18" spans="2:11" ht="15" customHeight="1" x14ac:dyDescent="0.2">
      <c r="B18" s="507"/>
      <c r="C18" s="508"/>
      <c r="D18" s="508"/>
      <c r="E18" s="508"/>
      <c r="F18" s="508"/>
      <c r="G18" s="508"/>
      <c r="H18" s="508"/>
      <c r="I18" s="508"/>
      <c r="J18" s="508"/>
      <c r="K18" s="509"/>
    </row>
    <row r="19" spans="2:11" ht="15" customHeight="1" x14ac:dyDescent="0.2">
      <c r="B19" s="507"/>
      <c r="C19" s="508"/>
      <c r="D19" s="508"/>
      <c r="E19" s="508"/>
      <c r="F19" s="508"/>
      <c r="G19" s="508"/>
      <c r="H19" s="508"/>
      <c r="I19" s="508"/>
      <c r="J19" s="508"/>
      <c r="K19" s="509"/>
    </row>
    <row r="20" spans="2:11" ht="15" customHeight="1" x14ac:dyDescent="0.2">
      <c r="B20" s="507"/>
      <c r="C20" s="508"/>
      <c r="D20" s="508"/>
      <c r="E20" s="508"/>
      <c r="F20" s="508"/>
      <c r="G20" s="508"/>
      <c r="H20" s="508"/>
      <c r="I20" s="508"/>
      <c r="J20" s="508"/>
      <c r="K20" s="509"/>
    </row>
    <row r="21" spans="2:11" ht="15" customHeight="1" x14ac:dyDescent="0.2">
      <c r="B21" s="507"/>
      <c r="C21" s="508"/>
      <c r="D21" s="508"/>
      <c r="E21" s="508"/>
      <c r="F21" s="508"/>
      <c r="G21" s="508"/>
      <c r="H21" s="508"/>
      <c r="I21" s="508"/>
      <c r="J21" s="508"/>
      <c r="K21" s="509"/>
    </row>
    <row r="22" spans="2:11" ht="15" customHeight="1" x14ac:dyDescent="0.2">
      <c r="B22" s="510" t="str">
        <f>IF(Sprachen!$F$1=1,Sprachen!$B302,IF(Sprachen!$F$1=2,Sprachen!$C302,IF(Sprachen!$F$1=3,Sprachen!$D302,Sprachen!$B302)))</f>
        <v>Hier klicken, um Bild einzufügen</v>
      </c>
      <c r="C22" s="511"/>
      <c r="D22" s="511"/>
      <c r="E22" s="511"/>
      <c r="F22" s="511"/>
      <c r="G22" s="511"/>
      <c r="H22" s="511"/>
      <c r="I22" s="511"/>
      <c r="J22" s="511"/>
      <c r="K22" s="512"/>
    </row>
    <row r="23" spans="2:11" ht="15" customHeight="1" x14ac:dyDescent="0.2">
      <c r="B23" s="510"/>
      <c r="C23" s="511"/>
      <c r="D23" s="511"/>
      <c r="E23" s="511"/>
      <c r="F23" s="511"/>
      <c r="G23" s="511"/>
      <c r="H23" s="511"/>
      <c r="I23" s="511"/>
      <c r="J23" s="511"/>
      <c r="K23" s="512"/>
    </row>
    <row r="24" spans="2:11" ht="15" customHeight="1" x14ac:dyDescent="0.2">
      <c r="B24" s="510"/>
      <c r="C24" s="511"/>
      <c r="D24" s="511"/>
      <c r="E24" s="511"/>
      <c r="F24" s="511"/>
      <c r="G24" s="511"/>
      <c r="H24" s="511"/>
      <c r="I24" s="511"/>
      <c r="J24" s="511"/>
      <c r="K24" s="512"/>
    </row>
    <row r="25" spans="2:11" ht="15" customHeight="1" x14ac:dyDescent="0.2">
      <c r="B25" s="510"/>
      <c r="C25" s="511"/>
      <c r="D25" s="511"/>
      <c r="E25" s="511"/>
      <c r="F25" s="511"/>
      <c r="G25" s="511"/>
      <c r="H25" s="511"/>
      <c r="I25" s="511"/>
      <c r="J25" s="511"/>
      <c r="K25" s="512"/>
    </row>
    <row r="26" spans="2:11" ht="15" customHeight="1" x14ac:dyDescent="0.2">
      <c r="B26" s="510"/>
      <c r="C26" s="511"/>
      <c r="D26" s="511"/>
      <c r="E26" s="511"/>
      <c r="F26" s="511"/>
      <c r="G26" s="511"/>
      <c r="H26" s="511"/>
      <c r="I26" s="511"/>
      <c r="J26" s="511"/>
      <c r="K26" s="512"/>
    </row>
    <row r="27" spans="2:11" ht="15" customHeight="1" x14ac:dyDescent="0.2">
      <c r="B27" s="510"/>
      <c r="C27" s="511"/>
      <c r="D27" s="511"/>
      <c r="E27" s="511"/>
      <c r="F27" s="511"/>
      <c r="G27" s="511"/>
      <c r="H27" s="511"/>
      <c r="I27" s="511"/>
      <c r="J27" s="511"/>
      <c r="K27" s="512"/>
    </row>
    <row r="28" spans="2:11" ht="15" customHeight="1" x14ac:dyDescent="0.2">
      <c r="B28" s="510"/>
      <c r="C28" s="511"/>
      <c r="D28" s="511"/>
      <c r="E28" s="511"/>
      <c r="F28" s="511"/>
      <c r="G28" s="511"/>
      <c r="H28" s="511"/>
      <c r="I28" s="511"/>
      <c r="J28" s="511"/>
      <c r="K28" s="512"/>
    </row>
    <row r="29" spans="2:11" ht="15" customHeight="1" x14ac:dyDescent="0.2">
      <c r="B29" s="510"/>
      <c r="C29" s="511"/>
      <c r="D29" s="511"/>
      <c r="E29" s="511"/>
      <c r="F29" s="511"/>
      <c r="G29" s="511"/>
      <c r="H29" s="511"/>
      <c r="I29" s="511"/>
      <c r="J29" s="511"/>
      <c r="K29" s="512"/>
    </row>
    <row r="30" spans="2:11" ht="15" customHeight="1" x14ac:dyDescent="0.2">
      <c r="B30" s="510"/>
      <c r="C30" s="511"/>
      <c r="D30" s="511"/>
      <c r="E30" s="511"/>
      <c r="F30" s="511"/>
      <c r="G30" s="511"/>
      <c r="H30" s="511"/>
      <c r="I30" s="511"/>
      <c r="J30" s="511"/>
      <c r="K30" s="512"/>
    </row>
    <row r="31" spans="2:11" ht="15" customHeight="1" x14ac:dyDescent="0.2">
      <c r="B31" s="510"/>
      <c r="C31" s="511"/>
      <c r="D31" s="511"/>
      <c r="E31" s="511"/>
      <c r="F31" s="511"/>
      <c r="G31" s="511"/>
      <c r="H31" s="511"/>
      <c r="I31" s="511"/>
      <c r="J31" s="511"/>
      <c r="K31" s="512"/>
    </row>
    <row r="32" spans="2:11" ht="15" customHeight="1" x14ac:dyDescent="0.2">
      <c r="B32" s="510"/>
      <c r="C32" s="511"/>
      <c r="D32" s="511"/>
      <c r="E32" s="511"/>
      <c r="F32" s="511"/>
      <c r="G32" s="511"/>
      <c r="H32" s="511"/>
      <c r="I32" s="511"/>
      <c r="J32" s="511"/>
      <c r="K32" s="512"/>
    </row>
    <row r="33" spans="2:11" ht="15" customHeight="1" x14ac:dyDescent="0.2">
      <c r="B33" s="510"/>
      <c r="C33" s="511"/>
      <c r="D33" s="511"/>
      <c r="E33" s="511"/>
      <c r="F33" s="511"/>
      <c r="G33" s="511"/>
      <c r="H33" s="511"/>
      <c r="I33" s="511"/>
      <c r="J33" s="511"/>
      <c r="K33" s="512"/>
    </row>
    <row r="34" spans="2:11" ht="15" customHeight="1" x14ac:dyDescent="0.2">
      <c r="B34" s="510"/>
      <c r="C34" s="511"/>
      <c r="D34" s="511"/>
      <c r="E34" s="511"/>
      <c r="F34" s="511"/>
      <c r="G34" s="511"/>
      <c r="H34" s="511"/>
      <c r="I34" s="511"/>
      <c r="J34" s="511"/>
      <c r="K34" s="512"/>
    </row>
    <row r="35" spans="2:11" ht="15" customHeight="1" x14ac:dyDescent="0.2">
      <c r="B35" s="510"/>
      <c r="C35" s="511"/>
      <c r="D35" s="511"/>
      <c r="E35" s="511"/>
      <c r="F35" s="511"/>
      <c r="G35" s="511"/>
      <c r="H35" s="511"/>
      <c r="I35" s="511"/>
      <c r="J35" s="511"/>
      <c r="K35" s="512"/>
    </row>
    <row r="36" spans="2:11" ht="15" customHeight="1" x14ac:dyDescent="0.2">
      <c r="B36" s="510"/>
      <c r="C36" s="511"/>
      <c r="D36" s="511"/>
      <c r="E36" s="511"/>
      <c r="F36" s="511"/>
      <c r="G36" s="511"/>
      <c r="H36" s="511"/>
      <c r="I36" s="511"/>
      <c r="J36" s="511"/>
      <c r="K36" s="512"/>
    </row>
    <row r="37" spans="2:11" ht="15" customHeight="1" x14ac:dyDescent="0.2">
      <c r="B37" s="510"/>
      <c r="C37" s="511"/>
      <c r="D37" s="511"/>
      <c r="E37" s="511"/>
      <c r="F37" s="511"/>
      <c r="G37" s="511"/>
      <c r="H37" s="511"/>
      <c r="I37" s="511"/>
      <c r="J37" s="511"/>
      <c r="K37" s="512"/>
    </row>
    <row r="38" spans="2:11" ht="15" customHeight="1" x14ac:dyDescent="0.2">
      <c r="B38" s="510"/>
      <c r="C38" s="511"/>
      <c r="D38" s="511"/>
      <c r="E38" s="511"/>
      <c r="F38" s="511"/>
      <c r="G38" s="511"/>
      <c r="H38" s="511"/>
      <c r="I38" s="511"/>
      <c r="J38" s="511"/>
      <c r="K38" s="512"/>
    </row>
    <row r="39" spans="2:11" ht="15" customHeight="1" thickBot="1" x14ac:dyDescent="0.25">
      <c r="B39" s="513"/>
      <c r="C39" s="514"/>
      <c r="D39" s="514"/>
      <c r="E39" s="514"/>
      <c r="F39" s="514"/>
      <c r="G39" s="514"/>
      <c r="H39" s="514"/>
      <c r="I39" s="514"/>
      <c r="J39" s="514"/>
      <c r="K39" s="515"/>
    </row>
    <row r="40" spans="2:11" ht="15" customHeight="1" thickTop="1" x14ac:dyDescent="0.2">
      <c r="B40" s="516" t="str">
        <f>IF(Sprachen!$F$1=1,Sprachen!$B303,IF(Sprachen!$F$1=2,Sprachen!$C303,IF(Sprachen!$F$1=3,Sprachen!$D303,Sprachen!$B303)))</f>
        <v>Beschreibung in Änderungsmitteilung erfassen?</v>
      </c>
      <c r="C40" s="517"/>
      <c r="D40" s="517"/>
      <c r="E40" s="517"/>
      <c r="F40" s="520"/>
      <c r="G40" s="517" t="str">
        <f>IF(Sprachen!$F$1=1,Sprachen!$B305,IF(Sprachen!$F$1=2,Sprachen!$C305,IF(Sprachen!$F$1=3,Sprachen!$D305,Sprachen!$B305)))</f>
        <v>Erfassungsdatum der Änderungsmitteilung:</v>
      </c>
      <c r="H40" s="517"/>
      <c r="I40" s="517"/>
      <c r="J40" s="521"/>
      <c r="K40" s="522"/>
    </row>
    <row r="41" spans="2:11" ht="15" customHeight="1" x14ac:dyDescent="0.2">
      <c r="B41" s="518"/>
      <c r="C41" s="519"/>
      <c r="D41" s="519"/>
      <c r="E41" s="519"/>
      <c r="F41" s="511"/>
      <c r="G41" s="519"/>
      <c r="H41" s="519"/>
      <c r="I41" s="519"/>
      <c r="J41" s="523"/>
      <c r="K41" s="524"/>
    </row>
    <row r="42" spans="2:11" ht="24.95" customHeight="1" thickBot="1" x14ac:dyDescent="0.25">
      <c r="B42" s="503" t="str">
        <f>IF(Sprachen!$F$1=1,Sprachen!$B307,IF(Sprachen!$F$1=2,Sprachen!$C307,IF(Sprachen!$F$1=3,Sprachen!$D307,Sprachen!$B307)))</f>
        <v>Status:</v>
      </c>
      <c r="C42" s="504"/>
      <c r="D42" s="504"/>
      <c r="E42" s="504"/>
      <c r="F42" s="411"/>
      <c r="G42" s="505" t="s">
        <v>429</v>
      </c>
      <c r="H42" s="505"/>
      <c r="I42" s="505"/>
      <c r="J42" s="505"/>
      <c r="K42" s="506"/>
    </row>
    <row r="43" spans="2:11" ht="15" customHeight="1" thickTop="1" x14ac:dyDescent="0.2"/>
    <row r="44" spans="2:11" ht="15" customHeight="1" x14ac:dyDescent="0.2"/>
    <row r="45" spans="2:11" ht="15" customHeight="1" x14ac:dyDescent="0.2"/>
    <row r="46" spans="2:11" ht="15" customHeight="1" x14ac:dyDescent="0.2"/>
    <row r="47" spans="2:11" ht="15" customHeight="1" x14ac:dyDescent="0.2"/>
    <row r="48" spans="2:11" ht="15" customHeight="1" x14ac:dyDescent="0.2"/>
    <row r="49" ht="15" customHeight="1" x14ac:dyDescent="0.2"/>
    <row r="50" ht="15" customHeight="1" x14ac:dyDescent="0.2"/>
  </sheetData>
  <mergeCells count="50">
    <mergeCell ref="B2:C3"/>
    <mergeCell ref="F2:F5"/>
    <mergeCell ref="G2:H2"/>
    <mergeCell ref="I2:K2"/>
    <mergeCell ref="G3:H3"/>
    <mergeCell ref="I3:K3"/>
    <mergeCell ref="B4:C4"/>
    <mergeCell ref="G4:H4"/>
    <mergeCell ref="B5:C5"/>
    <mergeCell ref="D5:E5"/>
    <mergeCell ref="G5:H5"/>
    <mergeCell ref="B6:K6"/>
    <mergeCell ref="B7:C7"/>
    <mergeCell ref="D7:E7"/>
    <mergeCell ref="G7:H7"/>
    <mergeCell ref="I7:K7"/>
    <mergeCell ref="B8:K8"/>
    <mergeCell ref="B9:D9"/>
    <mergeCell ref="F9:F12"/>
    <mergeCell ref="G9:I9"/>
    <mergeCell ref="J9:K9"/>
    <mergeCell ref="C10:E10"/>
    <mergeCell ref="G10:I10"/>
    <mergeCell ref="J10:K10"/>
    <mergeCell ref="C11:E11"/>
    <mergeCell ref="G11:I11"/>
    <mergeCell ref="B17:K17"/>
    <mergeCell ref="J11:K11"/>
    <mergeCell ref="C12:E12"/>
    <mergeCell ref="G12:I12"/>
    <mergeCell ref="J12:K12"/>
    <mergeCell ref="B13:K13"/>
    <mergeCell ref="B14:C14"/>
    <mergeCell ref="D14:E14"/>
    <mergeCell ref="F14:F15"/>
    <mergeCell ref="G14:I14"/>
    <mergeCell ref="J14:K14"/>
    <mergeCell ref="B15:C15"/>
    <mergeCell ref="D15:E15"/>
    <mergeCell ref="G15:I15"/>
    <mergeCell ref="J15:K15"/>
    <mergeCell ref="B16:K16"/>
    <mergeCell ref="B42:E42"/>
    <mergeCell ref="G42:K42"/>
    <mergeCell ref="B18:K21"/>
    <mergeCell ref="B22:K39"/>
    <mergeCell ref="B40:E41"/>
    <mergeCell ref="F40:F41"/>
    <mergeCell ref="G40:I41"/>
    <mergeCell ref="J40:K41"/>
  </mergeCells>
  <dataValidations count="2">
    <dataValidation type="list" allowBlank="1" showInputMessage="1" showErrorMessage="1" sqref="F40:F41">
      <formula1>Auswahlliste</formula1>
    </dataValidation>
    <dataValidation type="list" allowBlank="1" showInputMessage="1" showErrorMessage="1" sqref="G42:K42">
      <formula1>Status</formula1>
    </dataValidation>
  </dataValidations>
  <pageMargins left="0.7" right="0.7" top="0.78740157499999996" bottom="0.78740157499999996" header="0.3" footer="0.3"/>
  <drawing r:id="rId1"/>
  <extLst>
    <ext xmlns:x14="http://schemas.microsoft.com/office/spreadsheetml/2009/9/main" uri="{78C0D931-6437-407d-A8EE-F0AAD7539E65}">
      <x14:conditionalFormattings>
        <x14:conditionalFormatting xmlns:xm="http://schemas.microsoft.com/office/excel/2006/main">
          <x14:cfRule type="cellIs" priority="1" operator="equal" id="{00000000-0000-0000-0000-000000000000}">
            <xm:f>Liste!$E$5</xm:f>
            <x14:dxf>
              <fill>
                <patternFill patternType="none">
                  <bgColor indexed="65"/>
                </patternFill>
              </fill>
            </x14:dxf>
          </x14:cfRule>
          <x14:cfRule type="cellIs" priority="2" operator="equal" id="{00000000-0000-0000-0000-000000000000}">
            <xm:f>Liste!$E$4</xm:f>
            <x14:dxf>
              <fill>
                <patternFill>
                  <fgColor indexed="64"/>
                  <bgColor rgb="FFFFFF00"/>
                </patternFill>
              </fill>
            </x14:dxf>
          </x14:cfRule>
          <x14:cfRule type="cellIs" priority="3" operator="equal" id="{00000000-0000-0000-0000-000000000000}">
            <xm:f>Liste!$E$3</xm:f>
            <x14:dxf>
              <fill>
                <patternFill>
                  <fgColor indexed="64"/>
                  <bgColor rgb="FF00B050"/>
                </patternFill>
              </fill>
            </x14:dxf>
          </x14:cfRule>
          <x14:cfRule type="cellIs" priority="4" operator="equal" id="{00000000-0000-0000-0000-000000000000}">
            <xm:f>Liste!$E$2</xm:f>
            <x14:dxf>
              <font>
                <strike val="0"/>
                <color theme="0"/>
              </font>
              <fill>
                <patternFill>
                  <fgColor indexed="64"/>
                  <bgColor rgb="FFFF0000"/>
                </patternFill>
              </fill>
            </x14:dxf>
          </x14:cfRule>
          <xm:sqref>G42:K42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rgb="FFFFFF00"/>
  </sheetPr>
  <dimension ref="B1:K50"/>
  <sheetViews>
    <sheetView workbookViewId="0">
      <selection activeCell="B22" sqref="B22:K39"/>
    </sheetView>
  </sheetViews>
  <sheetFormatPr baseColWidth="10" defaultRowHeight="12.75" x14ac:dyDescent="0.2"/>
  <cols>
    <col min="1" max="1" width="3.7109375" customWidth="1"/>
    <col min="2" max="3" width="12.7109375" customWidth="1"/>
    <col min="4" max="5" width="9.7109375" customWidth="1"/>
    <col min="6" max="6" width="5.7109375" customWidth="1"/>
    <col min="7" max="7" width="3.7109375" customWidth="1"/>
    <col min="8" max="8" width="12.7109375" customWidth="1"/>
    <col min="9" max="9" width="18.7109375" customWidth="1"/>
    <col min="10" max="11" width="10.7109375" customWidth="1"/>
  </cols>
  <sheetData>
    <row r="1" spans="2:11" ht="15" customHeight="1" thickBot="1" x14ac:dyDescent="0.25"/>
    <row r="2" spans="2:11" ht="15" customHeight="1" thickTop="1" x14ac:dyDescent="0.2">
      <c r="B2" s="541" t="str">
        <f>IF(Sprachen!$F$1=1,Sprachen!$B256,IF(Sprachen!$F$1=2,Sprachen!$C256,IF(Sprachen!$F$1=3,Sprachen!$D256,Sprachen!$B256)))</f>
        <v>Artikelnummer:</v>
      </c>
      <c r="C2" s="542"/>
      <c r="D2" s="402" t="str">
        <f>IF(Sprachen!$F$1=1,Sprachen!$B257,IF(Sprachen!$F$1=2,Sprachen!$C257,IF(Sprachen!$F$1=3,Sprachen!$D257,Sprachen!$B257)))</f>
        <v>D-Index</v>
      </c>
      <c r="E2" s="402" t="str">
        <f>IF(Sprachen!$F$1=1,Sprachen!$B258,IF(Sprachen!$F$1=2,Sprachen!$C258,IF(Sprachen!$F$1=3,Sprachen!$D258,Sprachen!$B258)))</f>
        <v>Z-Index</v>
      </c>
      <c r="F2" s="545"/>
      <c r="G2" s="545" t="str">
        <f>IF(Sprachen!$F$1=1,Sprachen!$B260,IF(Sprachen!$F$1=2,Sprachen!$C260,IF(Sprachen!$F$1=3,Sprachen!$D260,Sprachen!$B260)))</f>
        <v>Kd-Nr.</v>
      </c>
      <c r="H2" s="545"/>
      <c r="I2" s="545" t="s">
        <v>69</v>
      </c>
      <c r="J2" s="545"/>
      <c r="K2" s="546"/>
    </row>
    <row r="3" spans="2:11" ht="15" customHeight="1" x14ac:dyDescent="0.2">
      <c r="B3" s="543"/>
      <c r="C3" s="544"/>
      <c r="D3" s="412" t="str">
        <f>IF(Sprachen!$F$1=1,Sprachen!$B262,IF(Sprachen!$F$1=2,Sprachen!$C262,IF(Sprachen!$F$1=3,Sprachen!$D262,Sprachen!$B262)))</f>
        <v>3D</v>
      </c>
      <c r="E3" s="412" t="str">
        <f>IF(Sprachen!$F$1=1,Sprachen!$B263,IF(Sprachen!$F$1=2,Sprachen!$C263,IF(Sprachen!$F$1=3,Sprachen!$D263,Sprachen!$B263)))</f>
        <v>2D</v>
      </c>
      <c r="F3" s="528"/>
      <c r="G3" s="539" t="s">
        <v>686</v>
      </c>
      <c r="H3" s="539"/>
      <c r="I3" s="511" t="s">
        <v>692</v>
      </c>
      <c r="J3" s="511"/>
      <c r="K3" s="512"/>
    </row>
    <row r="4" spans="2:11" ht="15" customHeight="1" x14ac:dyDescent="0.2">
      <c r="B4" s="547" t="s">
        <v>688</v>
      </c>
      <c r="C4" s="548"/>
      <c r="D4" s="403">
        <v>1</v>
      </c>
      <c r="E4" s="403" t="s">
        <v>3</v>
      </c>
      <c r="F4" s="528"/>
      <c r="G4" s="549" t="str">
        <f>IF(Sprachen!$F$1=1,Sprachen!$B266,IF(Sprachen!$F$1=2,Sprachen!$C266,IF(Sprachen!$F$1=3,Sprachen!$D266,Sprachen!$B266)))</f>
        <v>Änd.-Nr. Kunde:</v>
      </c>
      <c r="H4" s="549"/>
      <c r="I4" s="404" t="str">
        <f>IF(Sprachen!$F$1=1,Sprachen!$B267,IF(Sprachen!$F$1=2,Sprachen!$C267,IF(Sprachen!$F$1=3,Sprachen!$D267,Sprachen!$B267)))</f>
        <v>Kd.-Index:</v>
      </c>
      <c r="J4" s="404" t="str">
        <f>IF(Sprachen!$F$1=1,Sprachen!$B268,IF(Sprachen!$F$1=2,Sprachen!$C268,IF(Sprachen!$F$1=3,Sprachen!$D268,Sprachen!$B268)))</f>
        <v>Kd.-ZGS</v>
      </c>
      <c r="K4" s="405" t="str">
        <f>IF(Sprachen!$F$1=1,Sprachen!$B261,IF(Sprachen!$F$1=2,Sprachen!$C261,IF(Sprachen!$F$1=3,Sprachen!$D261,Sprachen!$B261)))</f>
        <v>Datum Zg.</v>
      </c>
    </row>
    <row r="5" spans="2:11" ht="24.95" customHeight="1" x14ac:dyDescent="0.2">
      <c r="B5" s="527" t="s">
        <v>636</v>
      </c>
      <c r="C5" s="528"/>
      <c r="D5" s="523">
        <v>42900</v>
      </c>
      <c r="E5" s="511"/>
      <c r="F5" s="528"/>
      <c r="G5" s="511"/>
      <c r="H5" s="511"/>
      <c r="I5" s="406" t="s">
        <v>687</v>
      </c>
      <c r="J5" s="406" t="s">
        <v>683</v>
      </c>
      <c r="K5" s="410"/>
    </row>
    <row r="6" spans="2:11" ht="5.0999999999999996" customHeight="1" x14ac:dyDescent="0.2">
      <c r="B6" s="510"/>
      <c r="C6" s="511"/>
      <c r="D6" s="511"/>
      <c r="E6" s="511"/>
      <c r="F6" s="511"/>
      <c r="G6" s="511"/>
      <c r="H6" s="511"/>
      <c r="I6" s="511"/>
      <c r="J6" s="511"/>
      <c r="K6" s="512"/>
    </row>
    <row r="7" spans="2:11" ht="15" customHeight="1" x14ac:dyDescent="0.2">
      <c r="B7" s="537" t="str">
        <f>IF(Sprachen!$F$1=1,Sprachen!$B79,IF(Sprachen!$F$1=2,Sprachen!$C79,IF(Sprachen!$F$1=3,Sprachen!$D79,Sprachen!$B79)))</f>
        <v>EDV-Nr.:</v>
      </c>
      <c r="C7" s="538"/>
      <c r="D7" s="539"/>
      <c r="E7" s="539"/>
      <c r="F7" s="403"/>
      <c r="G7" s="538" t="str">
        <f>IF(Sprachen!$F$1=1,Sprachen!$B81,IF(Sprachen!$F$1=2,Sprachen!$C81,IF(Sprachen!$F$1=3,Sprachen!$D81,Sprachen!$B81)))</f>
        <v>EDV-Nr. alt:</v>
      </c>
      <c r="H7" s="538"/>
      <c r="I7" s="539"/>
      <c r="J7" s="539"/>
      <c r="K7" s="540"/>
    </row>
    <row r="8" spans="2:11" ht="5.0999999999999996" customHeight="1" x14ac:dyDescent="0.2">
      <c r="B8" s="527"/>
      <c r="C8" s="528"/>
      <c r="D8" s="528"/>
      <c r="E8" s="528"/>
      <c r="F8" s="528"/>
      <c r="G8" s="528"/>
      <c r="H8" s="528"/>
      <c r="I8" s="528"/>
      <c r="J8" s="528"/>
      <c r="K8" s="529"/>
    </row>
    <row r="9" spans="2:11" ht="15" customHeight="1" x14ac:dyDescent="0.2">
      <c r="B9" s="532" t="str">
        <f>IF(Sprachen!$F$1=1,Sprachen!$B277,IF(Sprachen!$F$1=2,Sprachen!$C277,IF(Sprachen!$F$1=3,Sprachen!$D277,Sprachen!$B277)))</f>
        <v>Gleicht. (G) / Gesp. (S) /  Mehrfachv. (M):</v>
      </c>
      <c r="C9" s="533"/>
      <c r="D9" s="533"/>
      <c r="E9" s="403" t="s">
        <v>143</v>
      </c>
      <c r="F9" s="511"/>
      <c r="G9" s="519" t="str">
        <f>IF(Sprachen!$F$1=1,Sprachen!$B273,IF(Sprachen!$F$1=2,Sprachen!$C273,IF(Sprachen!$F$1=3,Sprachen!$D273,Sprachen!$B273)))</f>
        <v>Anzahl Teile pro ZSB:</v>
      </c>
      <c r="H9" s="519"/>
      <c r="I9" s="519"/>
      <c r="J9" s="525"/>
      <c r="K9" s="526"/>
    </row>
    <row r="10" spans="2:11" ht="15" customHeight="1" x14ac:dyDescent="0.2">
      <c r="B10" s="408" t="str">
        <f>IF(Sprachen!$F$1=1,Sprachen!$B280,IF(Sprachen!$F$1=2,Sprachen!$C280,IF(Sprachen!$F$1=3,Sprachen!$D280,Sprachen!$B280)))</f>
        <v>Werkstoff:</v>
      </c>
      <c r="C10" s="534" t="s">
        <v>689</v>
      </c>
      <c r="D10" s="534"/>
      <c r="E10" s="534"/>
      <c r="F10" s="511"/>
      <c r="G10" s="519" t="str">
        <f>IF(Sprachen!$F$1=1,Sprachen!$B283,IF(Sprachen!$F$1=2,Sprachen!$C283,IF(Sprachen!$F$1=3,Sprachen!$D283,Sprachen!$B283)))</f>
        <v>Materialstärke:</v>
      </c>
      <c r="H10" s="519"/>
      <c r="I10" s="519"/>
      <c r="J10" s="535"/>
      <c r="K10" s="536"/>
    </row>
    <row r="11" spans="2:11" ht="15" customHeight="1" x14ac:dyDescent="0.2">
      <c r="B11" s="408" t="str">
        <f>IF(Sprachen!$F$1=1,Sprachen!$B285,IF(Sprachen!$F$1=2,Sprachen!$C285,IF(Sprachen!$F$1=3,Sprachen!$D285,Sprachen!$B285)))</f>
        <v>Oberfläche:</v>
      </c>
      <c r="C11" s="534"/>
      <c r="D11" s="534"/>
      <c r="E11" s="534"/>
      <c r="F11" s="511"/>
      <c r="G11" s="519" t="str">
        <f>IF(Sprachen!$F$1=1,Sprachen!$B291,IF(Sprachen!$F$1=2,Sprachen!$C291,IF(Sprachen!$F$1=3,Sprachen!$D291,Sprachen!$B291)))</f>
        <v>Gewicht ET:</v>
      </c>
      <c r="H11" s="519"/>
      <c r="I11" s="519"/>
      <c r="J11" s="530">
        <v>5</v>
      </c>
      <c r="K11" s="531"/>
    </row>
    <row r="12" spans="2:11" ht="15" customHeight="1" x14ac:dyDescent="0.2">
      <c r="B12" s="408" t="str">
        <f>IF(Sprachen!$F$1=1,Sprachen!$B289,IF(Sprachen!$F$1=2,Sprachen!$C289,IF(Sprachen!$F$1=3,Sprachen!$D289,Sprachen!$B289)))</f>
        <v>D-Teil:</v>
      </c>
      <c r="C12" s="511"/>
      <c r="D12" s="511"/>
      <c r="E12" s="511"/>
      <c r="F12" s="511"/>
      <c r="G12" s="519"/>
      <c r="H12" s="519"/>
      <c r="I12" s="519"/>
      <c r="J12" s="511"/>
      <c r="K12" s="512"/>
    </row>
    <row r="13" spans="2:11" ht="5.0999999999999996" customHeight="1" x14ac:dyDescent="0.2">
      <c r="B13" s="527"/>
      <c r="C13" s="528"/>
      <c r="D13" s="528"/>
      <c r="E13" s="528"/>
      <c r="F13" s="528"/>
      <c r="G13" s="528"/>
      <c r="H13" s="528"/>
      <c r="I13" s="528"/>
      <c r="J13" s="528"/>
      <c r="K13" s="529"/>
    </row>
    <row r="14" spans="2:11" ht="15" customHeight="1" x14ac:dyDescent="0.2">
      <c r="B14" s="518" t="str">
        <f>IF(Sprachen!$F$1=1,Sprachen!$B294,IF(Sprachen!$F$1=2,Sprachen!$C294,IF(Sprachen!$F$1=3,Sprachen!$D294,Sprachen!$B294)))</f>
        <v>Verbindungsverfahren:</v>
      </c>
      <c r="C14" s="519"/>
      <c r="D14" s="525"/>
      <c r="E14" s="525"/>
      <c r="F14" s="511"/>
      <c r="G14" s="519" t="str">
        <f>IF(Sprachen!$F$1=1,Sprachen!$B297,IF(Sprachen!$F$1=2,Sprachen!$C297,IF(Sprachen!$F$1=3,Sprachen!$D297,Sprachen!$B297)))</f>
        <v>Anzahl Verbindungen:</v>
      </c>
      <c r="H14" s="519"/>
      <c r="I14" s="519"/>
      <c r="J14" s="525"/>
      <c r="K14" s="526"/>
    </row>
    <row r="15" spans="2:11" ht="15" customHeight="1" x14ac:dyDescent="0.2">
      <c r="B15" s="518" t="str">
        <f>IF(Sprachen!$F$1=1,Sprachen!$B298,IF(Sprachen!$F$1=2,Sprachen!$C298,IF(Sprachen!$F$1=3,Sprachen!$D298,Sprachen!$B298)))</f>
        <v>Material Naht:</v>
      </c>
      <c r="C15" s="519"/>
      <c r="D15" s="525"/>
      <c r="E15" s="525"/>
      <c r="F15" s="511"/>
      <c r="G15" s="519" t="str">
        <f>IF(Sprachen!$F$1=1,Sprachen!$B299,IF(Sprachen!$F$1=2,Sprachen!$C299,IF(Sprachen!$F$1=3,Sprachen!$D299,Sprachen!$B299)))</f>
        <v>Effektive Nahtlänge:</v>
      </c>
      <c r="H15" s="519"/>
      <c r="I15" s="519"/>
      <c r="J15" s="525"/>
      <c r="K15" s="526"/>
    </row>
    <row r="16" spans="2:11" ht="5.0999999999999996" customHeight="1" x14ac:dyDescent="0.2">
      <c r="B16" s="527"/>
      <c r="C16" s="528"/>
      <c r="D16" s="528"/>
      <c r="E16" s="528"/>
      <c r="F16" s="528"/>
      <c r="G16" s="528"/>
      <c r="H16" s="528"/>
      <c r="I16" s="528"/>
      <c r="J16" s="528"/>
      <c r="K16" s="529"/>
    </row>
    <row r="17" spans="2:11" ht="15" customHeight="1" x14ac:dyDescent="0.2">
      <c r="B17" s="527" t="str">
        <f>IF(Sprachen!$F$1=1,Sprachen!$B300,IF(Sprachen!$F$1=2,Sprachen!$C300,IF(Sprachen!$F$1=3,Sprachen!$D300,Sprachen!$B300)))</f>
        <v xml:space="preserve">Änderungsbeschreibung: </v>
      </c>
      <c r="C17" s="528"/>
      <c r="D17" s="528"/>
      <c r="E17" s="528"/>
      <c r="F17" s="528"/>
      <c r="G17" s="528"/>
      <c r="H17" s="528"/>
      <c r="I17" s="528"/>
      <c r="J17" s="528"/>
      <c r="K17" s="529"/>
    </row>
    <row r="18" spans="2:11" ht="15" customHeight="1" x14ac:dyDescent="0.2">
      <c r="B18" s="507"/>
      <c r="C18" s="508"/>
      <c r="D18" s="508"/>
      <c r="E18" s="508"/>
      <c r="F18" s="508"/>
      <c r="G18" s="508"/>
      <c r="H18" s="508"/>
      <c r="I18" s="508"/>
      <c r="J18" s="508"/>
      <c r="K18" s="509"/>
    </row>
    <row r="19" spans="2:11" ht="15" customHeight="1" x14ac:dyDescent="0.2">
      <c r="B19" s="507"/>
      <c r="C19" s="508"/>
      <c r="D19" s="508"/>
      <c r="E19" s="508"/>
      <c r="F19" s="508"/>
      <c r="G19" s="508"/>
      <c r="H19" s="508"/>
      <c r="I19" s="508"/>
      <c r="J19" s="508"/>
      <c r="K19" s="509"/>
    </row>
    <row r="20" spans="2:11" ht="15" customHeight="1" x14ac:dyDescent="0.2">
      <c r="B20" s="507"/>
      <c r="C20" s="508"/>
      <c r="D20" s="508"/>
      <c r="E20" s="508"/>
      <c r="F20" s="508"/>
      <c r="G20" s="508"/>
      <c r="H20" s="508"/>
      <c r="I20" s="508"/>
      <c r="J20" s="508"/>
      <c r="K20" s="509"/>
    </row>
    <row r="21" spans="2:11" ht="15" customHeight="1" x14ac:dyDescent="0.2">
      <c r="B21" s="507"/>
      <c r="C21" s="508"/>
      <c r="D21" s="508"/>
      <c r="E21" s="508"/>
      <c r="F21" s="508"/>
      <c r="G21" s="508"/>
      <c r="H21" s="508"/>
      <c r="I21" s="508"/>
      <c r="J21" s="508"/>
      <c r="K21" s="509"/>
    </row>
    <row r="22" spans="2:11" ht="15" customHeight="1" x14ac:dyDescent="0.2">
      <c r="B22" s="510" t="str">
        <f>IF(Sprachen!$F$1=1,Sprachen!$B302,IF(Sprachen!$F$1=2,Sprachen!$C302,IF(Sprachen!$F$1=3,Sprachen!$D302,Sprachen!$B302)))</f>
        <v>Hier klicken, um Bild einzufügen</v>
      </c>
      <c r="C22" s="511"/>
      <c r="D22" s="511"/>
      <c r="E22" s="511"/>
      <c r="F22" s="511"/>
      <c r="G22" s="511"/>
      <c r="H22" s="511"/>
      <c r="I22" s="511"/>
      <c r="J22" s="511"/>
      <c r="K22" s="512"/>
    </row>
    <row r="23" spans="2:11" ht="15" customHeight="1" x14ac:dyDescent="0.2">
      <c r="B23" s="510"/>
      <c r="C23" s="511"/>
      <c r="D23" s="511"/>
      <c r="E23" s="511"/>
      <c r="F23" s="511"/>
      <c r="G23" s="511"/>
      <c r="H23" s="511"/>
      <c r="I23" s="511"/>
      <c r="J23" s="511"/>
      <c r="K23" s="512"/>
    </row>
    <row r="24" spans="2:11" ht="15" customHeight="1" x14ac:dyDescent="0.2">
      <c r="B24" s="510"/>
      <c r="C24" s="511"/>
      <c r="D24" s="511"/>
      <c r="E24" s="511"/>
      <c r="F24" s="511"/>
      <c r="G24" s="511"/>
      <c r="H24" s="511"/>
      <c r="I24" s="511"/>
      <c r="J24" s="511"/>
      <c r="K24" s="512"/>
    </row>
    <row r="25" spans="2:11" ht="15" customHeight="1" x14ac:dyDescent="0.2">
      <c r="B25" s="510"/>
      <c r="C25" s="511"/>
      <c r="D25" s="511"/>
      <c r="E25" s="511"/>
      <c r="F25" s="511"/>
      <c r="G25" s="511"/>
      <c r="H25" s="511"/>
      <c r="I25" s="511"/>
      <c r="J25" s="511"/>
      <c r="K25" s="512"/>
    </row>
    <row r="26" spans="2:11" ht="15" customHeight="1" x14ac:dyDescent="0.2">
      <c r="B26" s="510"/>
      <c r="C26" s="511"/>
      <c r="D26" s="511"/>
      <c r="E26" s="511"/>
      <c r="F26" s="511"/>
      <c r="G26" s="511"/>
      <c r="H26" s="511"/>
      <c r="I26" s="511"/>
      <c r="J26" s="511"/>
      <c r="K26" s="512"/>
    </row>
    <row r="27" spans="2:11" ht="15" customHeight="1" x14ac:dyDescent="0.2">
      <c r="B27" s="510"/>
      <c r="C27" s="511"/>
      <c r="D27" s="511"/>
      <c r="E27" s="511"/>
      <c r="F27" s="511"/>
      <c r="G27" s="511"/>
      <c r="H27" s="511"/>
      <c r="I27" s="511"/>
      <c r="J27" s="511"/>
      <c r="K27" s="512"/>
    </row>
    <row r="28" spans="2:11" ht="15" customHeight="1" x14ac:dyDescent="0.2">
      <c r="B28" s="510"/>
      <c r="C28" s="511"/>
      <c r="D28" s="511"/>
      <c r="E28" s="511"/>
      <c r="F28" s="511"/>
      <c r="G28" s="511"/>
      <c r="H28" s="511"/>
      <c r="I28" s="511"/>
      <c r="J28" s="511"/>
      <c r="K28" s="512"/>
    </row>
    <row r="29" spans="2:11" ht="15" customHeight="1" x14ac:dyDescent="0.2">
      <c r="B29" s="510"/>
      <c r="C29" s="511"/>
      <c r="D29" s="511"/>
      <c r="E29" s="511"/>
      <c r="F29" s="511"/>
      <c r="G29" s="511"/>
      <c r="H29" s="511"/>
      <c r="I29" s="511"/>
      <c r="J29" s="511"/>
      <c r="K29" s="512"/>
    </row>
    <row r="30" spans="2:11" ht="15" customHeight="1" x14ac:dyDescent="0.2">
      <c r="B30" s="510"/>
      <c r="C30" s="511"/>
      <c r="D30" s="511"/>
      <c r="E30" s="511"/>
      <c r="F30" s="511"/>
      <c r="G30" s="511"/>
      <c r="H30" s="511"/>
      <c r="I30" s="511"/>
      <c r="J30" s="511"/>
      <c r="K30" s="512"/>
    </row>
    <row r="31" spans="2:11" ht="15" customHeight="1" x14ac:dyDescent="0.2">
      <c r="B31" s="510"/>
      <c r="C31" s="511"/>
      <c r="D31" s="511"/>
      <c r="E31" s="511"/>
      <c r="F31" s="511"/>
      <c r="G31" s="511"/>
      <c r="H31" s="511"/>
      <c r="I31" s="511"/>
      <c r="J31" s="511"/>
      <c r="K31" s="512"/>
    </row>
    <row r="32" spans="2:11" ht="15" customHeight="1" x14ac:dyDescent="0.2">
      <c r="B32" s="510"/>
      <c r="C32" s="511"/>
      <c r="D32" s="511"/>
      <c r="E32" s="511"/>
      <c r="F32" s="511"/>
      <c r="G32" s="511"/>
      <c r="H32" s="511"/>
      <c r="I32" s="511"/>
      <c r="J32" s="511"/>
      <c r="K32" s="512"/>
    </row>
    <row r="33" spans="2:11" ht="15" customHeight="1" x14ac:dyDescent="0.2">
      <c r="B33" s="510"/>
      <c r="C33" s="511"/>
      <c r="D33" s="511"/>
      <c r="E33" s="511"/>
      <c r="F33" s="511"/>
      <c r="G33" s="511"/>
      <c r="H33" s="511"/>
      <c r="I33" s="511"/>
      <c r="J33" s="511"/>
      <c r="K33" s="512"/>
    </row>
    <row r="34" spans="2:11" ht="15" customHeight="1" x14ac:dyDescent="0.2">
      <c r="B34" s="510"/>
      <c r="C34" s="511"/>
      <c r="D34" s="511"/>
      <c r="E34" s="511"/>
      <c r="F34" s="511"/>
      <c r="G34" s="511"/>
      <c r="H34" s="511"/>
      <c r="I34" s="511"/>
      <c r="J34" s="511"/>
      <c r="K34" s="512"/>
    </row>
    <row r="35" spans="2:11" ht="15" customHeight="1" x14ac:dyDescent="0.2">
      <c r="B35" s="510"/>
      <c r="C35" s="511"/>
      <c r="D35" s="511"/>
      <c r="E35" s="511"/>
      <c r="F35" s="511"/>
      <c r="G35" s="511"/>
      <c r="H35" s="511"/>
      <c r="I35" s="511"/>
      <c r="J35" s="511"/>
      <c r="K35" s="512"/>
    </row>
    <row r="36" spans="2:11" ht="15" customHeight="1" x14ac:dyDescent="0.2">
      <c r="B36" s="510"/>
      <c r="C36" s="511"/>
      <c r="D36" s="511"/>
      <c r="E36" s="511"/>
      <c r="F36" s="511"/>
      <c r="G36" s="511"/>
      <c r="H36" s="511"/>
      <c r="I36" s="511"/>
      <c r="J36" s="511"/>
      <c r="K36" s="512"/>
    </row>
    <row r="37" spans="2:11" ht="15" customHeight="1" x14ac:dyDescent="0.2">
      <c r="B37" s="510"/>
      <c r="C37" s="511"/>
      <c r="D37" s="511"/>
      <c r="E37" s="511"/>
      <c r="F37" s="511"/>
      <c r="G37" s="511"/>
      <c r="H37" s="511"/>
      <c r="I37" s="511"/>
      <c r="J37" s="511"/>
      <c r="K37" s="512"/>
    </row>
    <row r="38" spans="2:11" ht="15" customHeight="1" x14ac:dyDescent="0.2">
      <c r="B38" s="510"/>
      <c r="C38" s="511"/>
      <c r="D38" s="511"/>
      <c r="E38" s="511"/>
      <c r="F38" s="511"/>
      <c r="G38" s="511"/>
      <c r="H38" s="511"/>
      <c r="I38" s="511"/>
      <c r="J38" s="511"/>
      <c r="K38" s="512"/>
    </row>
    <row r="39" spans="2:11" ht="15" customHeight="1" thickBot="1" x14ac:dyDescent="0.25">
      <c r="B39" s="513"/>
      <c r="C39" s="514"/>
      <c r="D39" s="514"/>
      <c r="E39" s="514"/>
      <c r="F39" s="514"/>
      <c r="G39" s="514"/>
      <c r="H39" s="514"/>
      <c r="I39" s="514"/>
      <c r="J39" s="514"/>
      <c r="K39" s="515"/>
    </row>
    <row r="40" spans="2:11" ht="15" customHeight="1" thickTop="1" x14ac:dyDescent="0.2">
      <c r="B40" s="516" t="str">
        <f>IF(Sprachen!$F$1=1,Sprachen!$B303,IF(Sprachen!$F$1=2,Sprachen!$C303,IF(Sprachen!$F$1=3,Sprachen!$D303,Sprachen!$B303)))</f>
        <v>Beschreibung in Änderungsmitteilung erfassen?</v>
      </c>
      <c r="C40" s="517"/>
      <c r="D40" s="517"/>
      <c r="E40" s="517"/>
      <c r="F40" s="520"/>
      <c r="G40" s="517" t="str">
        <f>IF(Sprachen!$F$1=1,Sprachen!$B305,IF(Sprachen!$F$1=2,Sprachen!$C305,IF(Sprachen!$F$1=3,Sprachen!$D305,Sprachen!$B305)))</f>
        <v>Erfassungsdatum der Änderungsmitteilung:</v>
      </c>
      <c r="H40" s="517"/>
      <c r="I40" s="517"/>
      <c r="J40" s="521"/>
      <c r="K40" s="522"/>
    </row>
    <row r="41" spans="2:11" ht="15" customHeight="1" x14ac:dyDescent="0.2">
      <c r="B41" s="518"/>
      <c r="C41" s="519"/>
      <c r="D41" s="519"/>
      <c r="E41" s="519"/>
      <c r="F41" s="511"/>
      <c r="G41" s="519"/>
      <c r="H41" s="519"/>
      <c r="I41" s="519"/>
      <c r="J41" s="523"/>
      <c r="K41" s="524"/>
    </row>
    <row r="42" spans="2:11" ht="24.95" customHeight="1" thickBot="1" x14ac:dyDescent="0.25">
      <c r="B42" s="503" t="str">
        <f>IF(Sprachen!$F$1=1,Sprachen!$B307,IF(Sprachen!$F$1=2,Sprachen!$C307,IF(Sprachen!$F$1=3,Sprachen!$D307,Sprachen!$B307)))</f>
        <v>Status:</v>
      </c>
      <c r="C42" s="504"/>
      <c r="D42" s="504"/>
      <c r="E42" s="504"/>
      <c r="F42" s="411"/>
      <c r="G42" s="505" t="s">
        <v>429</v>
      </c>
      <c r="H42" s="505"/>
      <c r="I42" s="505"/>
      <c r="J42" s="505"/>
      <c r="K42" s="506"/>
    </row>
    <row r="43" spans="2:11" ht="15" customHeight="1" thickTop="1" x14ac:dyDescent="0.2"/>
    <row r="44" spans="2:11" ht="15" customHeight="1" x14ac:dyDescent="0.2"/>
    <row r="45" spans="2:11" ht="15" customHeight="1" x14ac:dyDescent="0.2"/>
    <row r="46" spans="2:11" ht="15" customHeight="1" x14ac:dyDescent="0.2"/>
    <row r="47" spans="2:11" ht="15" customHeight="1" x14ac:dyDescent="0.2"/>
    <row r="48" spans="2:11" ht="15" customHeight="1" x14ac:dyDescent="0.2"/>
    <row r="49" ht="15" customHeight="1" x14ac:dyDescent="0.2"/>
    <row r="50" ht="15" customHeight="1" x14ac:dyDescent="0.2"/>
  </sheetData>
  <mergeCells count="50">
    <mergeCell ref="B2:C3"/>
    <mergeCell ref="F2:F5"/>
    <mergeCell ref="G2:H2"/>
    <mergeCell ref="I2:K2"/>
    <mergeCell ref="G3:H3"/>
    <mergeCell ref="I3:K3"/>
    <mergeCell ref="B4:C4"/>
    <mergeCell ref="G4:H4"/>
    <mergeCell ref="B5:C5"/>
    <mergeCell ref="D5:E5"/>
    <mergeCell ref="G5:H5"/>
    <mergeCell ref="B6:K6"/>
    <mergeCell ref="B7:C7"/>
    <mergeCell ref="D7:E7"/>
    <mergeCell ref="G7:H7"/>
    <mergeCell ref="I7:K7"/>
    <mergeCell ref="B8:K8"/>
    <mergeCell ref="B9:D9"/>
    <mergeCell ref="F9:F12"/>
    <mergeCell ref="G9:I9"/>
    <mergeCell ref="J9:K9"/>
    <mergeCell ref="C10:E10"/>
    <mergeCell ref="G10:I10"/>
    <mergeCell ref="J10:K10"/>
    <mergeCell ref="C11:E11"/>
    <mergeCell ref="G11:I11"/>
    <mergeCell ref="B17:K17"/>
    <mergeCell ref="J11:K11"/>
    <mergeCell ref="C12:E12"/>
    <mergeCell ref="G12:I12"/>
    <mergeCell ref="J12:K12"/>
    <mergeCell ref="B13:K13"/>
    <mergeCell ref="B14:C14"/>
    <mergeCell ref="D14:E14"/>
    <mergeCell ref="F14:F15"/>
    <mergeCell ref="G14:I14"/>
    <mergeCell ref="J14:K14"/>
    <mergeCell ref="B15:C15"/>
    <mergeCell ref="D15:E15"/>
    <mergeCell ref="G15:I15"/>
    <mergeCell ref="J15:K15"/>
    <mergeCell ref="B16:K16"/>
    <mergeCell ref="B42:E42"/>
    <mergeCell ref="G42:K42"/>
    <mergeCell ref="B18:K21"/>
    <mergeCell ref="B22:K39"/>
    <mergeCell ref="B40:E41"/>
    <mergeCell ref="F40:F41"/>
    <mergeCell ref="G40:I41"/>
    <mergeCell ref="J40:K41"/>
  </mergeCells>
  <dataValidations count="2">
    <dataValidation type="list" allowBlank="1" showInputMessage="1" showErrorMessage="1" sqref="F40:F41">
      <formula1>Auswahlliste</formula1>
    </dataValidation>
    <dataValidation type="list" allowBlank="1" showInputMessage="1" showErrorMessage="1" sqref="G42:K42">
      <formula1>Status</formula1>
    </dataValidation>
  </dataValidations>
  <pageMargins left="0.7" right="0.7" top="0.78740157499999996" bottom="0.78740157499999996" header="0.3" footer="0.3"/>
  <drawing r:id="rId1"/>
  <extLst>
    <ext xmlns:x14="http://schemas.microsoft.com/office/spreadsheetml/2009/9/main" uri="{78C0D931-6437-407d-A8EE-F0AAD7539E65}">
      <x14:conditionalFormattings>
        <x14:conditionalFormatting xmlns:xm="http://schemas.microsoft.com/office/excel/2006/main">
          <x14:cfRule type="cellIs" priority="1" operator="equal" id="{00000000-0000-0000-0000-000000000000}">
            <xm:f>Liste!$E$5</xm:f>
            <x14:dxf>
              <fill>
                <patternFill patternType="none">
                  <bgColor indexed="65"/>
                </patternFill>
              </fill>
            </x14:dxf>
          </x14:cfRule>
          <x14:cfRule type="cellIs" priority="2" operator="equal" id="{00000000-0000-0000-0000-000000000000}">
            <xm:f>Liste!$E$4</xm:f>
            <x14:dxf>
              <fill>
                <patternFill>
                  <fgColor indexed="64"/>
                  <bgColor rgb="FFFFFF00"/>
                </patternFill>
              </fill>
            </x14:dxf>
          </x14:cfRule>
          <x14:cfRule type="cellIs" priority="3" operator="equal" id="{00000000-0000-0000-0000-000000000000}">
            <xm:f>Liste!$E$3</xm:f>
            <x14:dxf>
              <fill>
                <patternFill>
                  <fgColor indexed="64"/>
                  <bgColor rgb="FF00B050"/>
                </patternFill>
              </fill>
            </x14:dxf>
          </x14:cfRule>
          <x14:cfRule type="cellIs" priority="4" operator="equal" id="{00000000-0000-0000-0000-000000000000}">
            <xm:f>Liste!$E$2</xm:f>
            <x14:dxf>
              <font>
                <strike val="0"/>
                <color theme="0"/>
              </font>
              <fill>
                <patternFill>
                  <fgColor indexed="64"/>
                  <bgColor rgb="FFFF0000"/>
                </patternFill>
              </fill>
            </x14:dxf>
          </x14:cfRule>
          <xm:sqref>G42:K42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tabColor rgb="FFFFFF00"/>
  </sheetPr>
  <dimension ref="B1:K50"/>
  <sheetViews>
    <sheetView workbookViewId="0">
      <selection activeCell="N28" sqref="N28"/>
    </sheetView>
  </sheetViews>
  <sheetFormatPr baseColWidth="10" defaultRowHeight="12.75" x14ac:dyDescent="0.2"/>
  <cols>
    <col min="1" max="1" width="3.7109375" customWidth="1"/>
    <col min="2" max="3" width="12.7109375" customWidth="1"/>
    <col min="4" max="5" width="9.7109375" customWidth="1"/>
    <col min="6" max="6" width="5.7109375" customWidth="1"/>
    <col min="7" max="7" width="3.7109375" customWidth="1"/>
    <col min="8" max="8" width="12.7109375" customWidth="1"/>
    <col min="9" max="9" width="18.7109375" customWidth="1"/>
    <col min="10" max="11" width="10.7109375" customWidth="1"/>
  </cols>
  <sheetData>
    <row r="1" spans="2:11" ht="15" customHeight="1" thickBot="1" x14ac:dyDescent="0.25"/>
    <row r="2" spans="2:11" ht="15" customHeight="1" thickTop="1" x14ac:dyDescent="0.2">
      <c r="B2" s="541" t="str">
        <f>IF(Sprachen!$F$1=1,Sprachen!$B256,IF(Sprachen!$F$1=2,Sprachen!$C256,IF(Sprachen!$F$1=3,Sprachen!$D256,Sprachen!$B256)))</f>
        <v>Artikelnummer:</v>
      </c>
      <c r="C2" s="542"/>
      <c r="D2" s="402" t="str">
        <f>IF(Sprachen!$F$1=1,Sprachen!$B257,IF(Sprachen!$F$1=2,Sprachen!$C257,IF(Sprachen!$F$1=3,Sprachen!$D257,Sprachen!$B257)))</f>
        <v>D-Index</v>
      </c>
      <c r="E2" s="402" t="str">
        <f>IF(Sprachen!$F$1=1,Sprachen!$B258,IF(Sprachen!$F$1=2,Sprachen!$C258,IF(Sprachen!$F$1=3,Sprachen!$D258,Sprachen!$B258)))</f>
        <v>Z-Index</v>
      </c>
      <c r="F2" s="545"/>
      <c r="G2" s="545" t="str">
        <f>IF(Sprachen!$F$1=1,Sprachen!$B260,IF(Sprachen!$F$1=2,Sprachen!$C260,IF(Sprachen!$F$1=3,Sprachen!$D260,Sprachen!$B260)))</f>
        <v>Kd-Nr.</v>
      </c>
      <c r="H2" s="545"/>
      <c r="I2" s="545" t="s">
        <v>69</v>
      </c>
      <c r="J2" s="545"/>
      <c r="K2" s="546"/>
    </row>
    <row r="3" spans="2:11" ht="15" customHeight="1" x14ac:dyDescent="0.2">
      <c r="B3" s="543"/>
      <c r="C3" s="544"/>
      <c r="D3" s="412" t="str">
        <f>IF(Sprachen!$F$1=1,Sprachen!$B262,IF(Sprachen!$F$1=2,Sprachen!$C262,IF(Sprachen!$F$1=3,Sprachen!$D262,Sprachen!$B262)))</f>
        <v>3D</v>
      </c>
      <c r="E3" s="412" t="str">
        <f>IF(Sprachen!$F$1=1,Sprachen!$B263,IF(Sprachen!$F$1=2,Sprachen!$C263,IF(Sprachen!$F$1=3,Sprachen!$D263,Sprachen!$B263)))</f>
        <v>2D</v>
      </c>
      <c r="F3" s="528"/>
      <c r="G3" s="539" t="s">
        <v>714</v>
      </c>
      <c r="H3" s="539"/>
      <c r="I3" s="511" t="s">
        <v>715</v>
      </c>
      <c r="J3" s="511"/>
      <c r="K3" s="512"/>
    </row>
    <row r="4" spans="2:11" ht="15" customHeight="1" x14ac:dyDescent="0.2">
      <c r="B4" s="547" t="s">
        <v>720</v>
      </c>
      <c r="C4" s="548"/>
      <c r="D4" s="403">
        <v>1</v>
      </c>
      <c r="E4" s="403"/>
      <c r="F4" s="528"/>
      <c r="G4" s="549" t="str">
        <f>IF(Sprachen!$F$1=1,Sprachen!$B266,IF(Sprachen!$F$1=2,Sprachen!$C266,IF(Sprachen!$F$1=3,Sprachen!$D266,Sprachen!$B266)))</f>
        <v>Änd.-Nr. Kunde:</v>
      </c>
      <c r="H4" s="549"/>
      <c r="I4" s="404" t="str">
        <f>IF(Sprachen!$F$1=1,Sprachen!$B267,IF(Sprachen!$F$1=2,Sprachen!$C267,IF(Sprachen!$F$1=3,Sprachen!$D267,Sprachen!$B267)))</f>
        <v>Kd.-Index:</v>
      </c>
      <c r="J4" s="404" t="str">
        <f>IF(Sprachen!$F$1=1,Sprachen!$B268,IF(Sprachen!$F$1=2,Sprachen!$C268,IF(Sprachen!$F$1=3,Sprachen!$D268,Sprachen!$B268)))</f>
        <v>Kd.-ZGS</v>
      </c>
      <c r="K4" s="407" t="str">
        <f>IF(Sprachen!$F$1=1,Sprachen!$B261,IF(Sprachen!$F$1=2,Sprachen!$C261,IF(Sprachen!$F$1=3,Sprachen!$D261,Sprachen!$B261)))</f>
        <v>Datum Zg.</v>
      </c>
    </row>
    <row r="5" spans="2:11" ht="24.95" customHeight="1" x14ac:dyDescent="0.2">
      <c r="B5" s="527" t="s">
        <v>636</v>
      </c>
      <c r="C5" s="528"/>
      <c r="D5" s="523">
        <v>42900</v>
      </c>
      <c r="E5" s="511"/>
      <c r="F5" s="528"/>
      <c r="G5" s="511"/>
      <c r="H5" s="511"/>
      <c r="I5" s="406"/>
      <c r="J5" s="406"/>
      <c r="K5" s="410"/>
    </row>
    <row r="6" spans="2:11" ht="5.0999999999999996" customHeight="1" x14ac:dyDescent="0.2">
      <c r="B6" s="510"/>
      <c r="C6" s="511"/>
      <c r="D6" s="511"/>
      <c r="E6" s="511"/>
      <c r="F6" s="511"/>
      <c r="G6" s="511"/>
      <c r="H6" s="511"/>
      <c r="I6" s="511"/>
      <c r="J6" s="511"/>
      <c r="K6" s="512"/>
    </row>
    <row r="7" spans="2:11" ht="15" customHeight="1" x14ac:dyDescent="0.2">
      <c r="B7" s="537" t="str">
        <f>IF(Sprachen!$F$1=1,Sprachen!$B79,IF(Sprachen!$F$1=2,Sprachen!$C79,IF(Sprachen!$F$1=3,Sprachen!$D79,Sprachen!$B79)))</f>
        <v>EDV-Nr.:</v>
      </c>
      <c r="C7" s="538"/>
      <c r="D7" s="539"/>
      <c r="E7" s="539"/>
      <c r="F7" s="403"/>
      <c r="G7" s="538" t="str">
        <f>IF(Sprachen!$F$1=1,Sprachen!$B81,IF(Sprachen!$F$1=2,Sprachen!$C81,IF(Sprachen!$F$1=3,Sprachen!$D81,Sprachen!$B81)))</f>
        <v>EDV-Nr. alt:</v>
      </c>
      <c r="H7" s="538"/>
      <c r="I7" s="539"/>
      <c r="J7" s="539"/>
      <c r="K7" s="540"/>
    </row>
    <row r="8" spans="2:11" ht="5.0999999999999996" customHeight="1" x14ac:dyDescent="0.2">
      <c r="B8" s="527"/>
      <c r="C8" s="528"/>
      <c r="D8" s="528"/>
      <c r="E8" s="528"/>
      <c r="F8" s="528"/>
      <c r="G8" s="528"/>
      <c r="H8" s="528"/>
      <c r="I8" s="528"/>
      <c r="J8" s="528"/>
      <c r="K8" s="529"/>
    </row>
    <row r="9" spans="2:11" ht="15" customHeight="1" x14ac:dyDescent="0.2">
      <c r="B9" s="532" t="str">
        <f>IF(Sprachen!$F$1=1,Sprachen!$B277,IF(Sprachen!$F$1=2,Sprachen!$C277,IF(Sprachen!$F$1=3,Sprachen!$D277,Sprachen!$B277)))</f>
        <v>Gleicht. (G) / Gesp. (S) /  Mehrfachv. (M):</v>
      </c>
      <c r="C9" s="533"/>
      <c r="D9" s="533"/>
      <c r="E9" s="403" t="s">
        <v>487</v>
      </c>
      <c r="F9" s="511"/>
      <c r="G9" s="519" t="str">
        <f>IF(Sprachen!$F$1=1,Sprachen!$B273,IF(Sprachen!$F$1=2,Sprachen!$C273,IF(Sprachen!$F$1=3,Sprachen!$D273,Sprachen!$B273)))</f>
        <v>Anzahl Teile pro ZSB:</v>
      </c>
      <c r="H9" s="519"/>
      <c r="I9" s="519"/>
      <c r="J9" s="525"/>
      <c r="K9" s="526"/>
    </row>
    <row r="10" spans="2:11" ht="15" customHeight="1" x14ac:dyDescent="0.2">
      <c r="B10" s="409" t="str">
        <f>IF(Sprachen!$F$1=1,Sprachen!$B280,IF(Sprachen!$F$1=2,Sprachen!$C280,IF(Sprachen!$F$1=3,Sprachen!$D280,Sprachen!$B280)))</f>
        <v>Werkstoff:</v>
      </c>
      <c r="C10" s="534" t="s">
        <v>721</v>
      </c>
      <c r="D10" s="534"/>
      <c r="E10" s="534"/>
      <c r="F10" s="511"/>
      <c r="G10" s="519" t="str">
        <f>IF(Sprachen!$F$1=1,Sprachen!$B283,IF(Sprachen!$F$1=2,Sprachen!$C283,IF(Sprachen!$F$1=3,Sprachen!$D283,Sprachen!$B283)))</f>
        <v>Materialstärke:</v>
      </c>
      <c r="H10" s="519"/>
      <c r="I10" s="519"/>
      <c r="J10" s="535"/>
      <c r="K10" s="536"/>
    </row>
    <row r="11" spans="2:11" ht="15" customHeight="1" x14ac:dyDescent="0.2">
      <c r="B11" s="409" t="str">
        <f>IF(Sprachen!$F$1=1,Sprachen!$B285,IF(Sprachen!$F$1=2,Sprachen!$C285,IF(Sprachen!$F$1=3,Sprachen!$D285,Sprachen!$B285)))</f>
        <v>Oberfläche:</v>
      </c>
      <c r="C11" s="534"/>
      <c r="D11" s="534"/>
      <c r="E11" s="534"/>
      <c r="F11" s="511"/>
      <c r="G11" s="519" t="str">
        <f>IF(Sprachen!$F$1=1,Sprachen!$B291,IF(Sprachen!$F$1=2,Sprachen!$C291,IF(Sprachen!$F$1=3,Sprachen!$D291,Sprachen!$B291)))</f>
        <v>Gewicht ET:</v>
      </c>
      <c r="H11" s="519"/>
      <c r="I11" s="519"/>
      <c r="J11" s="530">
        <v>0</v>
      </c>
      <c r="K11" s="531"/>
    </row>
    <row r="12" spans="2:11" ht="15" customHeight="1" x14ac:dyDescent="0.2">
      <c r="B12" s="409" t="str">
        <f>IF(Sprachen!$F$1=1,Sprachen!$B289,IF(Sprachen!$F$1=2,Sprachen!$C289,IF(Sprachen!$F$1=3,Sprachen!$D289,Sprachen!$B289)))</f>
        <v>D-Teil:</v>
      </c>
      <c r="C12" s="511"/>
      <c r="D12" s="511"/>
      <c r="E12" s="511"/>
      <c r="F12" s="511"/>
      <c r="G12" s="519"/>
      <c r="H12" s="519"/>
      <c r="I12" s="519"/>
      <c r="J12" s="511"/>
      <c r="K12" s="512"/>
    </row>
    <row r="13" spans="2:11" ht="5.0999999999999996" customHeight="1" x14ac:dyDescent="0.2">
      <c r="B13" s="527"/>
      <c r="C13" s="528"/>
      <c r="D13" s="528"/>
      <c r="E13" s="528"/>
      <c r="F13" s="528"/>
      <c r="G13" s="528"/>
      <c r="H13" s="528"/>
      <c r="I13" s="528"/>
      <c r="J13" s="528"/>
      <c r="K13" s="529"/>
    </row>
    <row r="14" spans="2:11" ht="15" customHeight="1" x14ac:dyDescent="0.2">
      <c r="B14" s="518" t="str">
        <f>IF(Sprachen!$F$1=1,Sprachen!$B294,IF(Sprachen!$F$1=2,Sprachen!$C294,IF(Sprachen!$F$1=3,Sprachen!$D294,Sprachen!$B294)))</f>
        <v>Verbindungsverfahren:</v>
      </c>
      <c r="C14" s="519"/>
      <c r="D14" s="525"/>
      <c r="E14" s="525"/>
      <c r="F14" s="511"/>
      <c r="G14" s="519" t="str">
        <f>IF(Sprachen!$F$1=1,Sprachen!$B297,IF(Sprachen!$F$1=2,Sprachen!$C297,IF(Sprachen!$F$1=3,Sprachen!$D297,Sprachen!$B297)))</f>
        <v>Anzahl Verbindungen:</v>
      </c>
      <c r="H14" s="519"/>
      <c r="I14" s="519"/>
      <c r="J14" s="525"/>
      <c r="K14" s="526"/>
    </row>
    <row r="15" spans="2:11" ht="15" customHeight="1" x14ac:dyDescent="0.2">
      <c r="B15" s="518" t="str">
        <f>IF(Sprachen!$F$1=1,Sprachen!$B298,IF(Sprachen!$F$1=2,Sprachen!$C298,IF(Sprachen!$F$1=3,Sprachen!$D298,Sprachen!$B298)))</f>
        <v>Material Naht:</v>
      </c>
      <c r="C15" s="519"/>
      <c r="D15" s="525"/>
      <c r="E15" s="525"/>
      <c r="F15" s="511"/>
      <c r="G15" s="519" t="str">
        <f>IF(Sprachen!$F$1=1,Sprachen!$B299,IF(Sprachen!$F$1=2,Sprachen!$C299,IF(Sprachen!$F$1=3,Sprachen!$D299,Sprachen!$B299)))</f>
        <v>Effektive Nahtlänge:</v>
      </c>
      <c r="H15" s="519"/>
      <c r="I15" s="519"/>
      <c r="J15" s="525"/>
      <c r="K15" s="526"/>
    </row>
    <row r="16" spans="2:11" ht="5.0999999999999996" customHeight="1" x14ac:dyDescent="0.2">
      <c r="B16" s="527"/>
      <c r="C16" s="528"/>
      <c r="D16" s="528"/>
      <c r="E16" s="528"/>
      <c r="F16" s="528"/>
      <c r="G16" s="528"/>
      <c r="H16" s="528"/>
      <c r="I16" s="528"/>
      <c r="J16" s="528"/>
      <c r="K16" s="529"/>
    </row>
    <row r="17" spans="2:11" ht="15" customHeight="1" x14ac:dyDescent="0.2">
      <c r="B17" s="527" t="str">
        <f>IF(Sprachen!$F$1=1,Sprachen!$B300,IF(Sprachen!$F$1=2,Sprachen!$C300,IF(Sprachen!$F$1=3,Sprachen!$D300,Sprachen!$B300)))</f>
        <v xml:space="preserve">Änderungsbeschreibung: </v>
      </c>
      <c r="C17" s="528"/>
      <c r="D17" s="528"/>
      <c r="E17" s="528"/>
      <c r="F17" s="528"/>
      <c r="G17" s="528"/>
      <c r="H17" s="528"/>
      <c r="I17" s="528"/>
      <c r="J17" s="528"/>
      <c r="K17" s="529"/>
    </row>
    <row r="18" spans="2:11" ht="15" customHeight="1" x14ac:dyDescent="0.2">
      <c r="B18" s="507" t="s">
        <v>718</v>
      </c>
      <c r="C18" s="508"/>
      <c r="D18" s="508"/>
      <c r="E18" s="508"/>
      <c r="F18" s="508"/>
      <c r="G18" s="508"/>
      <c r="H18" s="508"/>
      <c r="I18" s="508"/>
      <c r="J18" s="508"/>
      <c r="K18" s="509"/>
    </row>
    <row r="19" spans="2:11" ht="15" customHeight="1" x14ac:dyDescent="0.2">
      <c r="B19" s="507"/>
      <c r="C19" s="508"/>
      <c r="D19" s="508"/>
      <c r="E19" s="508"/>
      <c r="F19" s="508"/>
      <c r="G19" s="508"/>
      <c r="H19" s="508"/>
      <c r="I19" s="508"/>
      <c r="J19" s="508"/>
      <c r="K19" s="509"/>
    </row>
    <row r="20" spans="2:11" ht="15" customHeight="1" x14ac:dyDescent="0.2">
      <c r="B20" s="507"/>
      <c r="C20" s="508"/>
      <c r="D20" s="508"/>
      <c r="E20" s="508"/>
      <c r="F20" s="508"/>
      <c r="G20" s="508"/>
      <c r="H20" s="508"/>
      <c r="I20" s="508"/>
      <c r="J20" s="508"/>
      <c r="K20" s="509"/>
    </row>
    <row r="21" spans="2:11" ht="15" customHeight="1" x14ac:dyDescent="0.2">
      <c r="B21" s="507"/>
      <c r="C21" s="508"/>
      <c r="D21" s="508"/>
      <c r="E21" s="508"/>
      <c r="F21" s="508"/>
      <c r="G21" s="508"/>
      <c r="H21" s="508"/>
      <c r="I21" s="508"/>
      <c r="J21" s="508"/>
      <c r="K21" s="509"/>
    </row>
    <row r="22" spans="2:11" ht="15" customHeight="1" x14ac:dyDescent="0.2">
      <c r="B22" s="510" t="str">
        <f>IF(Sprachen!$F$1=1,Sprachen!$B302,IF(Sprachen!$F$1=2,Sprachen!$C302,IF(Sprachen!$F$1=3,Sprachen!$D302,Sprachen!$B302)))</f>
        <v>Hier klicken, um Bild einzufügen</v>
      </c>
      <c r="C22" s="511"/>
      <c r="D22" s="511"/>
      <c r="E22" s="511"/>
      <c r="F22" s="511"/>
      <c r="G22" s="511"/>
      <c r="H22" s="511"/>
      <c r="I22" s="511"/>
      <c r="J22" s="511"/>
      <c r="K22" s="512"/>
    </row>
    <row r="23" spans="2:11" ht="15" customHeight="1" x14ac:dyDescent="0.2">
      <c r="B23" s="510"/>
      <c r="C23" s="511"/>
      <c r="D23" s="511"/>
      <c r="E23" s="511"/>
      <c r="F23" s="511"/>
      <c r="G23" s="511"/>
      <c r="H23" s="511"/>
      <c r="I23" s="511"/>
      <c r="J23" s="511"/>
      <c r="K23" s="512"/>
    </row>
    <row r="24" spans="2:11" ht="15" customHeight="1" x14ac:dyDescent="0.2">
      <c r="B24" s="510"/>
      <c r="C24" s="511"/>
      <c r="D24" s="511"/>
      <c r="E24" s="511"/>
      <c r="F24" s="511"/>
      <c r="G24" s="511"/>
      <c r="H24" s="511"/>
      <c r="I24" s="511"/>
      <c r="J24" s="511"/>
      <c r="K24" s="512"/>
    </row>
    <row r="25" spans="2:11" ht="15" customHeight="1" x14ac:dyDescent="0.2">
      <c r="B25" s="510"/>
      <c r="C25" s="511"/>
      <c r="D25" s="511"/>
      <c r="E25" s="511"/>
      <c r="F25" s="511"/>
      <c r="G25" s="511"/>
      <c r="H25" s="511"/>
      <c r="I25" s="511"/>
      <c r="J25" s="511"/>
      <c r="K25" s="512"/>
    </row>
    <row r="26" spans="2:11" ht="15" customHeight="1" x14ac:dyDescent="0.2">
      <c r="B26" s="510"/>
      <c r="C26" s="511"/>
      <c r="D26" s="511"/>
      <c r="E26" s="511"/>
      <c r="F26" s="511"/>
      <c r="G26" s="511"/>
      <c r="H26" s="511"/>
      <c r="I26" s="511"/>
      <c r="J26" s="511"/>
      <c r="K26" s="512"/>
    </row>
    <row r="27" spans="2:11" ht="15" customHeight="1" x14ac:dyDescent="0.2">
      <c r="B27" s="510"/>
      <c r="C27" s="511"/>
      <c r="D27" s="511"/>
      <c r="E27" s="511"/>
      <c r="F27" s="511"/>
      <c r="G27" s="511"/>
      <c r="H27" s="511"/>
      <c r="I27" s="511"/>
      <c r="J27" s="511"/>
      <c r="K27" s="512"/>
    </row>
    <row r="28" spans="2:11" ht="15" customHeight="1" x14ac:dyDescent="0.2">
      <c r="B28" s="510"/>
      <c r="C28" s="511"/>
      <c r="D28" s="511"/>
      <c r="E28" s="511"/>
      <c r="F28" s="511"/>
      <c r="G28" s="511"/>
      <c r="H28" s="511"/>
      <c r="I28" s="511"/>
      <c r="J28" s="511"/>
      <c r="K28" s="512"/>
    </row>
    <row r="29" spans="2:11" ht="15" customHeight="1" x14ac:dyDescent="0.2">
      <c r="B29" s="510"/>
      <c r="C29" s="511"/>
      <c r="D29" s="511"/>
      <c r="E29" s="511"/>
      <c r="F29" s="511"/>
      <c r="G29" s="511"/>
      <c r="H29" s="511"/>
      <c r="I29" s="511"/>
      <c r="J29" s="511"/>
      <c r="K29" s="512"/>
    </row>
    <row r="30" spans="2:11" ht="15" customHeight="1" x14ac:dyDescent="0.2">
      <c r="B30" s="510"/>
      <c r="C30" s="511"/>
      <c r="D30" s="511"/>
      <c r="E30" s="511"/>
      <c r="F30" s="511"/>
      <c r="G30" s="511"/>
      <c r="H30" s="511"/>
      <c r="I30" s="511"/>
      <c r="J30" s="511"/>
      <c r="K30" s="512"/>
    </row>
    <row r="31" spans="2:11" ht="15" customHeight="1" x14ac:dyDescent="0.2">
      <c r="B31" s="510"/>
      <c r="C31" s="511"/>
      <c r="D31" s="511"/>
      <c r="E31" s="511"/>
      <c r="F31" s="511"/>
      <c r="G31" s="511"/>
      <c r="H31" s="511"/>
      <c r="I31" s="511"/>
      <c r="J31" s="511"/>
      <c r="K31" s="512"/>
    </row>
    <row r="32" spans="2:11" ht="15" customHeight="1" x14ac:dyDescent="0.2">
      <c r="B32" s="510"/>
      <c r="C32" s="511"/>
      <c r="D32" s="511"/>
      <c r="E32" s="511"/>
      <c r="F32" s="511"/>
      <c r="G32" s="511"/>
      <c r="H32" s="511"/>
      <c r="I32" s="511"/>
      <c r="J32" s="511"/>
      <c r="K32" s="512"/>
    </row>
    <row r="33" spans="2:11" ht="15" customHeight="1" x14ac:dyDescent="0.2">
      <c r="B33" s="510"/>
      <c r="C33" s="511"/>
      <c r="D33" s="511"/>
      <c r="E33" s="511"/>
      <c r="F33" s="511"/>
      <c r="G33" s="511"/>
      <c r="H33" s="511"/>
      <c r="I33" s="511"/>
      <c r="J33" s="511"/>
      <c r="K33" s="512"/>
    </row>
    <row r="34" spans="2:11" ht="15" customHeight="1" x14ac:dyDescent="0.2">
      <c r="B34" s="510"/>
      <c r="C34" s="511"/>
      <c r="D34" s="511"/>
      <c r="E34" s="511"/>
      <c r="F34" s="511"/>
      <c r="G34" s="511"/>
      <c r="H34" s="511"/>
      <c r="I34" s="511"/>
      <c r="J34" s="511"/>
      <c r="K34" s="512"/>
    </row>
    <row r="35" spans="2:11" ht="15" customHeight="1" x14ac:dyDescent="0.2">
      <c r="B35" s="510"/>
      <c r="C35" s="511"/>
      <c r="D35" s="511"/>
      <c r="E35" s="511"/>
      <c r="F35" s="511"/>
      <c r="G35" s="511"/>
      <c r="H35" s="511"/>
      <c r="I35" s="511"/>
      <c r="J35" s="511"/>
      <c r="K35" s="512"/>
    </row>
    <row r="36" spans="2:11" ht="15" customHeight="1" x14ac:dyDescent="0.2">
      <c r="B36" s="510"/>
      <c r="C36" s="511"/>
      <c r="D36" s="511"/>
      <c r="E36" s="511"/>
      <c r="F36" s="511"/>
      <c r="G36" s="511"/>
      <c r="H36" s="511"/>
      <c r="I36" s="511"/>
      <c r="J36" s="511"/>
      <c r="K36" s="512"/>
    </row>
    <row r="37" spans="2:11" ht="15" customHeight="1" x14ac:dyDescent="0.2">
      <c r="B37" s="510"/>
      <c r="C37" s="511"/>
      <c r="D37" s="511"/>
      <c r="E37" s="511"/>
      <c r="F37" s="511"/>
      <c r="G37" s="511"/>
      <c r="H37" s="511"/>
      <c r="I37" s="511"/>
      <c r="J37" s="511"/>
      <c r="K37" s="512"/>
    </row>
    <row r="38" spans="2:11" ht="15" customHeight="1" x14ac:dyDescent="0.2">
      <c r="B38" s="510"/>
      <c r="C38" s="511"/>
      <c r="D38" s="511"/>
      <c r="E38" s="511"/>
      <c r="F38" s="511"/>
      <c r="G38" s="511"/>
      <c r="H38" s="511"/>
      <c r="I38" s="511"/>
      <c r="J38" s="511"/>
      <c r="K38" s="512"/>
    </row>
    <row r="39" spans="2:11" ht="15" customHeight="1" thickBot="1" x14ac:dyDescent="0.25">
      <c r="B39" s="513"/>
      <c r="C39" s="514"/>
      <c r="D39" s="514"/>
      <c r="E39" s="514"/>
      <c r="F39" s="514"/>
      <c r="G39" s="514"/>
      <c r="H39" s="514"/>
      <c r="I39" s="514"/>
      <c r="J39" s="514"/>
      <c r="K39" s="515"/>
    </row>
    <row r="40" spans="2:11" ht="15" customHeight="1" thickTop="1" x14ac:dyDescent="0.2">
      <c r="B40" s="516" t="str">
        <f>IF(Sprachen!$F$1=1,Sprachen!$B303,IF(Sprachen!$F$1=2,Sprachen!$C303,IF(Sprachen!$F$1=3,Sprachen!$D303,Sprachen!$B303)))</f>
        <v>Beschreibung in Änderungsmitteilung erfassen?</v>
      </c>
      <c r="C40" s="517"/>
      <c r="D40" s="517"/>
      <c r="E40" s="517"/>
      <c r="F40" s="520"/>
      <c r="G40" s="517" t="str">
        <f>IF(Sprachen!$F$1=1,Sprachen!$B305,IF(Sprachen!$F$1=2,Sprachen!$C305,IF(Sprachen!$F$1=3,Sprachen!$D305,Sprachen!$B305)))</f>
        <v>Erfassungsdatum der Änderungsmitteilung:</v>
      </c>
      <c r="H40" s="517"/>
      <c r="I40" s="517"/>
      <c r="J40" s="521"/>
      <c r="K40" s="522"/>
    </row>
    <row r="41" spans="2:11" ht="15" customHeight="1" x14ac:dyDescent="0.2">
      <c r="B41" s="518"/>
      <c r="C41" s="519"/>
      <c r="D41" s="519"/>
      <c r="E41" s="519"/>
      <c r="F41" s="511"/>
      <c r="G41" s="519"/>
      <c r="H41" s="519"/>
      <c r="I41" s="519"/>
      <c r="J41" s="523"/>
      <c r="K41" s="524"/>
    </row>
    <row r="42" spans="2:11" ht="24.95" customHeight="1" thickBot="1" x14ac:dyDescent="0.25">
      <c r="B42" s="503" t="str">
        <f>IF(Sprachen!$F$1=1,Sprachen!$B307,IF(Sprachen!$F$1=2,Sprachen!$C307,IF(Sprachen!$F$1=3,Sprachen!$D307,Sprachen!$B307)))</f>
        <v>Status:</v>
      </c>
      <c r="C42" s="504"/>
      <c r="D42" s="504"/>
      <c r="E42" s="504"/>
      <c r="F42" s="411"/>
      <c r="G42" s="505" t="s">
        <v>429</v>
      </c>
      <c r="H42" s="505"/>
      <c r="I42" s="505"/>
      <c r="J42" s="505"/>
      <c r="K42" s="506"/>
    </row>
    <row r="43" spans="2:11" ht="15" customHeight="1" thickTop="1" x14ac:dyDescent="0.2"/>
    <row r="44" spans="2:11" ht="15" customHeight="1" x14ac:dyDescent="0.2"/>
    <row r="45" spans="2:11" ht="15" customHeight="1" x14ac:dyDescent="0.2"/>
    <row r="46" spans="2:11" ht="15" customHeight="1" x14ac:dyDescent="0.2"/>
    <row r="47" spans="2:11" ht="15" customHeight="1" x14ac:dyDescent="0.2"/>
    <row r="48" spans="2:11" ht="15" customHeight="1" x14ac:dyDescent="0.2"/>
    <row r="49" ht="15" customHeight="1" x14ac:dyDescent="0.2"/>
    <row r="50" ht="15" customHeight="1" x14ac:dyDescent="0.2"/>
  </sheetData>
  <mergeCells count="50">
    <mergeCell ref="B42:E42"/>
    <mergeCell ref="G42:K42"/>
    <mergeCell ref="B18:K21"/>
    <mergeCell ref="B22:K39"/>
    <mergeCell ref="B40:E41"/>
    <mergeCell ref="F40:F41"/>
    <mergeCell ref="G40:I41"/>
    <mergeCell ref="J40:K41"/>
    <mergeCell ref="B15:C15"/>
    <mergeCell ref="D15:E15"/>
    <mergeCell ref="G15:I15"/>
    <mergeCell ref="J15:K15"/>
    <mergeCell ref="B16:K16"/>
    <mergeCell ref="B17:K17"/>
    <mergeCell ref="J11:K11"/>
    <mergeCell ref="C12:E12"/>
    <mergeCell ref="G12:I12"/>
    <mergeCell ref="J12:K12"/>
    <mergeCell ref="B13:K13"/>
    <mergeCell ref="B14:C14"/>
    <mergeCell ref="D14:E14"/>
    <mergeCell ref="F14:F15"/>
    <mergeCell ref="G14:I14"/>
    <mergeCell ref="J14:K14"/>
    <mergeCell ref="B8:K8"/>
    <mergeCell ref="B9:D9"/>
    <mergeCell ref="F9:F12"/>
    <mergeCell ref="G9:I9"/>
    <mergeCell ref="J9:K9"/>
    <mergeCell ref="C10:E10"/>
    <mergeCell ref="G10:I10"/>
    <mergeCell ref="J10:K10"/>
    <mergeCell ref="C11:E11"/>
    <mergeCell ref="G11:I11"/>
    <mergeCell ref="G5:H5"/>
    <mergeCell ref="B6:K6"/>
    <mergeCell ref="B7:C7"/>
    <mergeCell ref="D7:E7"/>
    <mergeCell ref="G7:H7"/>
    <mergeCell ref="I7:K7"/>
    <mergeCell ref="B2:C3"/>
    <mergeCell ref="F2:F5"/>
    <mergeCell ref="G2:H2"/>
    <mergeCell ref="I2:K2"/>
    <mergeCell ref="G3:H3"/>
    <mergeCell ref="I3:K3"/>
    <mergeCell ref="B4:C4"/>
    <mergeCell ref="G4:H4"/>
    <mergeCell ref="B5:C5"/>
    <mergeCell ref="D5:E5"/>
  </mergeCells>
  <dataValidations count="2">
    <dataValidation type="list" allowBlank="1" showInputMessage="1" showErrorMessage="1" sqref="F40:F41">
      <formula1>Auswahlliste</formula1>
    </dataValidation>
    <dataValidation type="list" allowBlank="1" showInputMessage="1" showErrorMessage="1" sqref="G42:K42">
      <formula1>Status</formula1>
    </dataValidation>
  </dataValidations>
  <pageMargins left="0.7" right="0.7" top="0.78740157499999996" bottom="0.78740157499999996" header="0.3" footer="0.3"/>
  <drawing r:id="rId1"/>
  <extLst>
    <ext xmlns:x14="http://schemas.microsoft.com/office/spreadsheetml/2009/9/main" uri="{78C0D931-6437-407d-A8EE-F0AAD7539E65}">
      <x14:conditionalFormattings>
        <x14:conditionalFormatting xmlns:xm="http://schemas.microsoft.com/office/excel/2006/main">
          <x14:cfRule type="cellIs" priority="4" operator="equal" id="{00000000-0000-0000-0000-000000000000}">
            <xm:f>Liste!$E$2</xm:f>
            <x14:dxf>
              <font>
                <strike val="0"/>
                <color theme="0"/>
              </font>
              <fill>
                <patternFill>
                  <fgColor indexed="64"/>
                  <bgColor rgb="FFFF0000"/>
                </patternFill>
              </fill>
            </x14:dxf>
          </x14:cfRule>
          <x14:cfRule type="cellIs" priority="3" operator="equal" id="{00000000-0000-0000-0000-000000000000}">
            <xm:f>Liste!$E$3</xm:f>
            <x14:dxf>
              <fill>
                <patternFill>
                  <fgColor indexed="64"/>
                  <bgColor rgb="FF00B050"/>
                </patternFill>
              </fill>
            </x14:dxf>
          </x14:cfRule>
          <x14:cfRule type="cellIs" priority="2" operator="equal" id="{00000000-0000-0000-0000-000000000000}">
            <xm:f>Liste!$E$4</xm:f>
            <x14:dxf>
              <fill>
                <patternFill>
                  <fgColor indexed="64"/>
                  <bgColor rgb="FFFFFF00"/>
                </patternFill>
              </fill>
            </x14:dxf>
          </x14:cfRule>
          <x14:cfRule type="cellIs" priority="1" operator="equal" id="{00000000-0000-0000-0000-000000000000}">
            <xm:f>Liste!$E$5</xm:f>
            <x14:dxf>
              <fill>
                <patternFill patternType="none">
                  <bgColor indexed="65"/>
                </patternFill>
              </fill>
            </x14:dxf>
          </x14:cfRule>
          <xm:sqref>G42:K42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dimension ref="A1:D22"/>
  <sheetViews>
    <sheetView showGridLines="0" workbookViewId="0">
      <selection activeCell="B46" sqref="B46"/>
    </sheetView>
  </sheetViews>
  <sheetFormatPr baseColWidth="10" defaultRowHeight="12.75" x14ac:dyDescent="0.2"/>
  <cols>
    <col min="1" max="3" width="15.7109375" customWidth="1"/>
    <col min="4" max="4" width="80.7109375" style="108" customWidth="1"/>
  </cols>
  <sheetData>
    <row r="1" spans="1:4" ht="21.75" thickTop="1" x14ac:dyDescent="0.35">
      <c r="A1" s="552" t="str">
        <f>IF(Sprachen!$F$1=1,Sprachen!$B$328,IF(Sprachen!$F$1=2,Sprachen!$C$303,IF(Sprachen!$F$1=3,Sprachen!$D$303,Sprachen!$B$328)))</f>
        <v>Verteiler</v>
      </c>
      <c r="B1" s="553"/>
      <c r="C1" s="553"/>
      <c r="D1" s="347" t="str">
        <f>IF(Sprachen!$F$1=1,Sprachen!$B$329,IF(Sprachen!$F$1=2,Sprachen!$C$304,IF(Sprachen!$F$1=3,Sprachen!$D$304,Sprachen!$B$329)))</f>
        <v>Name</v>
      </c>
    </row>
    <row r="2" spans="1:4" ht="15" customHeight="1" x14ac:dyDescent="0.25">
      <c r="A2" s="550" t="str">
        <f>IF(Sprachen!$B330="","",IF(Sprachen!$F$1=1,Sprachen!$B330,IF(Sprachen!$F$1=2,Sprachen!$C330,IF(Sprachen!$F$1=3,Sprachen!$D330,Sprachen!$B330))))</f>
        <v>Supply Chain Management</v>
      </c>
      <c r="B2" s="551"/>
      <c r="C2" s="143" t="str">
        <f>IF(Sprachen!$B350="","",IF(Sprachen!$F$1=1,Sprachen!$B350,IF(Sprachen!$F$1=2,Sprachen!$C350,IF(Sprachen!$F$1=3,Sprachen!$D351,Sprachen!$B350))))</f>
        <v>( SCM )</v>
      </c>
      <c r="D2" s="376"/>
    </row>
    <row r="3" spans="1:4" ht="15" customHeight="1" x14ac:dyDescent="0.25">
      <c r="A3" s="550" t="str">
        <f>IF(Sprachen!$B331="","",IF(Sprachen!$F$1=1,Sprachen!$B331,IF(Sprachen!$F$1=2,Sprachen!$C331,IF(Sprachen!$F$1=3,Sprachen!$D331,Sprachen!$B331))))</f>
        <v>EK Werkzeugtechnik</v>
      </c>
      <c r="B3" s="551"/>
      <c r="C3" s="143" t="str">
        <f>IF(Sprachen!$B351="","",IF(Sprachen!$F$1=1,Sprachen!$B351,IF(Sprachen!$F$1=2,Sprachen!$C351,IF(Sprachen!$F$1=3,Sprachen!$D352,Sprachen!$B351))))</f>
        <v>( ST-EK )</v>
      </c>
      <c r="D3" s="376"/>
    </row>
    <row r="4" spans="1:4" ht="15" customHeight="1" x14ac:dyDescent="0.25">
      <c r="A4" s="550" t="str">
        <f>IF(Sprachen!$B332="","",IF(Sprachen!$F$1=1,Sprachen!$B332,IF(Sprachen!$F$1=2,Sprachen!$C332,IF(Sprachen!$F$1=3,Sprachen!$D332,Sprachen!$B332))))</f>
        <v>EK Verbindungstechnik</v>
      </c>
      <c r="B4" s="551"/>
      <c r="C4" s="143" t="str">
        <f>IF(Sprachen!$B352="","",IF(Sprachen!$F$1=1,Sprachen!$B352,IF(Sprachen!$F$1=2,Sprachen!$C352,IF(Sprachen!$F$1=3,Sprachen!$D353,Sprachen!$B352))))</f>
        <v>( VT-EK )</v>
      </c>
      <c r="D4" s="376"/>
    </row>
    <row r="5" spans="1:4" ht="15" x14ac:dyDescent="0.25">
      <c r="A5" s="550" t="str">
        <f>IF(Sprachen!$B333="","",IF(Sprachen!$F$1=1,Sprachen!$B333,IF(Sprachen!$F$1=2,Sprachen!$C333,IF(Sprachen!$F$1=3,Sprachen!$D333,Sprachen!$B333))))</f>
        <v xml:space="preserve">EK Kaufteile               </v>
      </c>
      <c r="B5" s="551"/>
      <c r="C5" s="143" t="str">
        <f>IF(Sprachen!$B353="","",IF(Sprachen!$F$1=1,Sprachen!$B353,IF(Sprachen!$F$1=2,Sprachen!$C353,IF(Sprachen!$F$1=3,Sprachen!$D354,Sprachen!$B353))))</f>
        <v>( EKK )</v>
      </c>
      <c r="D5" s="376"/>
    </row>
    <row r="6" spans="1:4" ht="15" customHeight="1" x14ac:dyDescent="0.25">
      <c r="A6" s="550" t="str">
        <f>IF(Sprachen!$B334="","",IF(Sprachen!$F$1=1,Sprachen!$B334,IF(Sprachen!$F$1=2,Sprachen!$C334,IF(Sprachen!$F$1=3,Sprachen!$D334,Sprachen!$B334))))</f>
        <v>Verbindungstechnik</v>
      </c>
      <c r="B6" s="551"/>
      <c r="C6" s="143" t="str">
        <f>IF(Sprachen!$B354="","",IF(Sprachen!$F$1=1,Sprachen!$B354,IF(Sprachen!$F$1=2,Sprachen!$C354,IF(Sprachen!$F$1=3,Sprachen!$D355,Sprachen!$B354))))</f>
        <v>( VT )</v>
      </c>
      <c r="D6" s="376"/>
    </row>
    <row r="7" spans="1:4" ht="15" customHeight="1" x14ac:dyDescent="0.25">
      <c r="A7" s="550" t="str">
        <f>IF(Sprachen!$B335="","",IF(Sprachen!$F$1=1,Sprachen!$B335,IF(Sprachen!$F$1=2,Sprachen!$C335,IF(Sprachen!$F$1=3,Sprachen!$D335,Sprachen!$B335))))</f>
        <v xml:space="preserve">Qualitätstechnik  </v>
      </c>
      <c r="B7" s="551"/>
      <c r="C7" s="143" t="str">
        <f>IF(Sprachen!$B355="","",IF(Sprachen!$F$1=1,Sprachen!$B355,IF(Sprachen!$F$1=2,Sprachen!$C355,IF(Sprachen!$F$1=3,Sprachen!$D356,Sprachen!$B355))))</f>
        <v xml:space="preserve">( QT )   </v>
      </c>
      <c r="D7" s="376"/>
    </row>
    <row r="8" spans="1:4" ht="15" customHeight="1" x14ac:dyDescent="0.25">
      <c r="A8" s="550" t="str">
        <f>IF(Sprachen!$B336="","",IF(Sprachen!$F$1=1,Sprachen!$B336,IF(Sprachen!$F$1=2,Sprachen!$C336,IF(Sprachen!$F$1=3,Sprachen!$D336,Sprachen!$B336))))</f>
        <v xml:space="preserve">Verkauf Automobil                   </v>
      </c>
      <c r="B8" s="551"/>
      <c r="C8" s="143" t="str">
        <f>IF(Sprachen!$B356="","",IF(Sprachen!$F$1=1,Sprachen!$B356,IF(Sprachen!$F$1=2,Sprachen!$C356,IF(Sprachen!$F$1=3,Sprachen!$D357,Sprachen!$B356))))</f>
        <v>( KM )</v>
      </c>
      <c r="D8" s="376"/>
    </row>
    <row r="9" spans="1:4" ht="15" x14ac:dyDescent="0.25">
      <c r="A9" s="550" t="str">
        <f>IF(Sprachen!$B337="","",IF(Sprachen!$F$1=1,Sprachen!$B337,IF(Sprachen!$F$1=2,Sprachen!$C337,IF(Sprachen!$F$1=3,Sprachen!$D337,Sprachen!$B337))))</f>
        <v xml:space="preserve">Werk </v>
      </c>
      <c r="B9" s="551"/>
      <c r="C9" s="143" t="str">
        <f>IF(Sprachen!$B357="","",IF(Sprachen!$F$1=1,Sprachen!$B357,IF(Sprachen!$F$1=2,Sprachen!$C357,IF(Sprachen!$F$1=3,Sprachen!$D358,Sprachen!$B357))))</f>
        <v>( Wi )</v>
      </c>
      <c r="D9" s="376"/>
    </row>
    <row r="10" spans="1:4" ht="15" x14ac:dyDescent="0.25">
      <c r="A10" s="550" t="str">
        <f>IF(Sprachen!$B338="","",IF(Sprachen!$F$1=1,Sprachen!$B338,IF(Sprachen!$F$1=2,Sprachen!$C338,IF(Sprachen!$F$1=3,Sprachen!$D338,Sprachen!$B338))))</f>
        <v xml:space="preserve">Meßtechnik </v>
      </c>
      <c r="B10" s="551"/>
      <c r="C10" s="143" t="str">
        <f>IF(Sprachen!$B358="","",IF(Sprachen!$F$1=1,Sprachen!$B358,IF(Sprachen!$F$1=2,Sprachen!$C358,IF(Sprachen!$F$1=3,Sprachen!$D359,Sprachen!$B358))))</f>
        <v>( ZQW-MT )</v>
      </c>
      <c r="D10" s="376"/>
    </row>
    <row r="11" spans="1:4" ht="15" x14ac:dyDescent="0.25">
      <c r="A11" s="550" t="str">
        <f>IF(Sprachen!$B339="","",IF(Sprachen!$F$1=1,Sprachen!$B339,IF(Sprachen!$F$1=2,Sprachen!$C339,IF(Sprachen!$F$1=3,Sprachen!$D339,Sprachen!$B339))))</f>
        <v xml:space="preserve">Prüfplanung </v>
      </c>
      <c r="B11" s="551"/>
      <c r="C11" s="143" t="str">
        <f>IF(Sprachen!$B359="","",IF(Sprachen!$F$1=1,Sprachen!$B359,IF(Sprachen!$F$1=2,Sprachen!$C359,IF(Sprachen!$F$1=3,Sprachen!$D360,Sprachen!$B359))))</f>
        <v>( ZQW-AS )</v>
      </c>
      <c r="D11" s="376"/>
    </row>
    <row r="12" spans="1:4" s="108" customFormat="1" ht="15" customHeight="1" x14ac:dyDescent="0.25">
      <c r="A12" s="550" t="str">
        <f>IF(Sprachen!$B340="","",IF(Sprachen!$F$1=1,Sprachen!$B340,IF(Sprachen!$F$1=2,Sprachen!$C340,IF(Sprachen!$F$1=3,Sprachen!$D340,Sprachen!$B340))))</f>
        <v>Prüfmittelplanung</v>
      </c>
      <c r="B12" s="551"/>
      <c r="C12" s="143" t="str">
        <f>IF(Sprachen!$B360="","",IF(Sprachen!$F$1=1,Sprachen!$B360,IF(Sprachen!$F$1=2,Sprachen!$C360,IF(Sprachen!$F$1=3,Sprachen!$D361,Sprachen!$B360))))</f>
        <v>( PP )</v>
      </c>
      <c r="D12" s="376"/>
    </row>
    <row r="13" spans="1:4" ht="15" x14ac:dyDescent="0.25">
      <c r="A13" s="550" t="str">
        <f>IF(Sprachen!$B341="","",IF(Sprachen!$F$1=1,Sprachen!$B341,IF(Sprachen!$F$1=2,Sprachen!$C341,IF(Sprachen!$F$1=3,Sprachen!$D341,Sprachen!$B341))))</f>
        <v xml:space="preserve">Projektleiter       </v>
      </c>
      <c r="B13" s="551"/>
      <c r="C13" s="143" t="str">
        <f>IF(Sprachen!$B361="","",IF(Sprachen!$F$1=1,Sprachen!$B361,IF(Sprachen!$F$1=2,Sprachen!$C361,IF(Sprachen!$F$1=3,Sprachen!$D362,Sprachen!$B361))))</f>
        <v xml:space="preserve">( PB-PL )         </v>
      </c>
      <c r="D13" s="376"/>
    </row>
    <row r="14" spans="1:4" ht="15" customHeight="1" x14ac:dyDescent="0.25">
      <c r="A14" s="550" t="str">
        <f>IF(Sprachen!$B342="","",IF(Sprachen!$F$1=1,Sprachen!$B342,IF(Sprachen!$F$1=2,Sprachen!$C342,IF(Sprachen!$F$1=3,Sprachen!$D342,Sprachen!$B342))))</f>
        <v xml:space="preserve">PF-Management </v>
      </c>
      <c r="B14" s="551"/>
      <c r="C14" s="143" t="str">
        <f>IF(Sprachen!$B362="","",IF(Sprachen!$F$1=1,Sprachen!$B362,IF(Sprachen!$F$1=2,Sprachen!$C362,IF(Sprachen!$F$1=3,Sprachen!$D363,Sprachen!$B362))))</f>
        <v>( PB-L)</v>
      </c>
      <c r="D14" s="376"/>
    </row>
    <row r="15" spans="1:4" ht="15" x14ac:dyDescent="0.25">
      <c r="A15" s="550" t="str">
        <f>IF(Sprachen!$B343="","",IF(Sprachen!$F$1=1,Sprachen!$B343,IF(Sprachen!$F$1=2,Sprachen!$C343,IF(Sprachen!$F$1=3,Sprachen!$D343,Sprachen!$B343))))</f>
        <v xml:space="preserve">Profiltechnik  </v>
      </c>
      <c r="B15" s="551"/>
      <c r="C15" s="143" t="str">
        <f>IF(Sprachen!$B363="","",IF(Sprachen!$F$1=1,Sprachen!$B363,IF(Sprachen!$F$1=2,Sprachen!$C363,IF(Sprachen!$F$1=3,Sprachen!$D364,Sprachen!$B363))))</f>
        <v>( PT )</v>
      </c>
      <c r="D15" s="376"/>
    </row>
    <row r="16" spans="1:4" s="108" customFormat="1" ht="15" x14ac:dyDescent="0.25">
      <c r="A16" s="550" t="str">
        <f>IF(Sprachen!$B344="","",IF(Sprachen!$F$1=1,Sprachen!$B344,IF(Sprachen!$F$1=2,Sprachen!$C344,IF(Sprachen!$F$1=3,Sprachen!$D344,Sprachen!$B344))))</f>
        <v>Entwicklung</v>
      </c>
      <c r="B16" s="551"/>
      <c r="C16" s="143" t="str">
        <f>IF(Sprachen!$B364="","",IF(Sprachen!$F$1=1,Sprachen!$B364,IF(Sprachen!$F$1=2,Sprachen!$C364,IF(Sprachen!$F$1=3,Sprachen!$D365,Sprachen!$B364))))</f>
        <v>( E )</v>
      </c>
      <c r="D16" s="376"/>
    </row>
    <row r="17" spans="1:4" ht="15" x14ac:dyDescent="0.25">
      <c r="A17" s="550" t="str">
        <f>IF(Sprachen!$B345="","",IF(Sprachen!$F$1=1,Sprachen!$B345,IF(Sprachen!$F$1=2,Sprachen!$C345,IF(Sprachen!$F$1=3,Sprachen!$D345,Sprachen!$B345))))</f>
        <v/>
      </c>
      <c r="B17" s="551"/>
      <c r="C17" s="143" t="str">
        <f>IF(Sprachen!$B365="","",IF(Sprachen!$F$1=1,Sprachen!$B365,IF(Sprachen!$F$1=2,Sprachen!$C365,IF(Sprachen!$F$1=3,Sprachen!$D366,Sprachen!$B365))))</f>
        <v/>
      </c>
      <c r="D17" s="376"/>
    </row>
    <row r="18" spans="1:4" ht="15" x14ac:dyDescent="0.25">
      <c r="A18" s="550" t="str">
        <f>IF(Sprachen!$B346="","",IF(Sprachen!$F$1=1,Sprachen!$B346,IF(Sprachen!$F$1=2,Sprachen!$C346,IF(Sprachen!$F$1=3,Sprachen!$D346,Sprachen!$B346))))</f>
        <v/>
      </c>
      <c r="B18" s="551"/>
      <c r="C18" s="143" t="str">
        <f>IF(Sprachen!$B366="","",IF(Sprachen!$F$1=1,Sprachen!$B366,IF(Sprachen!$F$1=2,Sprachen!$C366,IF(Sprachen!$F$1=3,Sprachen!$D367,Sprachen!$B366))))</f>
        <v/>
      </c>
      <c r="D18" s="376"/>
    </row>
    <row r="19" spans="1:4" ht="15" x14ac:dyDescent="0.25">
      <c r="A19" s="550" t="str">
        <f>IF(Sprachen!$B347="","",IF(Sprachen!$F$1=1,Sprachen!$B347,IF(Sprachen!$F$1=2,Sprachen!$C347,IF(Sprachen!$F$1=3,Sprachen!$D347,Sprachen!$B347))))</f>
        <v/>
      </c>
      <c r="B19" s="551"/>
      <c r="C19" s="143" t="str">
        <f>IF(Sprachen!$B367="","",IF(Sprachen!$F$1=1,Sprachen!$B367,IF(Sprachen!$F$1=2,Sprachen!$C367,IF(Sprachen!$F$1=3,Sprachen!$D368,Sprachen!$B367))))</f>
        <v/>
      </c>
      <c r="D19" s="376"/>
    </row>
    <row r="20" spans="1:4" ht="15" x14ac:dyDescent="0.25">
      <c r="A20" s="550" t="str">
        <f>IF(Sprachen!$B348="","",IF(Sprachen!$F$1=1,Sprachen!$B348,IF(Sprachen!$F$1=2,Sprachen!$C348,IF(Sprachen!$F$1=3,Sprachen!$D348,Sprachen!$B348))))</f>
        <v/>
      </c>
      <c r="B20" s="551"/>
      <c r="C20" s="143" t="str">
        <f>IF(Sprachen!$B368="","",IF(Sprachen!$F$1=1,Sprachen!$B368,IF(Sprachen!$F$1=2,Sprachen!$C368,IF(Sprachen!$F$1=3,Sprachen!$D369,Sprachen!$B368))))</f>
        <v/>
      </c>
      <c r="D20" s="376"/>
    </row>
    <row r="21" spans="1:4" ht="15.75" thickBot="1" x14ac:dyDescent="0.3">
      <c r="A21" s="554" t="str">
        <f>IF(Sprachen!$B349="","",IF(Sprachen!$F$1=1,Sprachen!$B349,IF(Sprachen!$F$1=2,Sprachen!$C349,IF(Sprachen!$F$1=3,Sprachen!$D349,Sprachen!$B349))))</f>
        <v/>
      </c>
      <c r="B21" s="555"/>
      <c r="C21" s="346" t="str">
        <f>IF(Sprachen!$B369="","",IF(Sprachen!$F$1=1,Sprachen!$B369,IF(Sprachen!$F$1=2,Sprachen!$C369,IF(Sprachen!$F$1=3,Sprachen!$D370,Sprachen!$B369))))</f>
        <v/>
      </c>
      <c r="D21" s="377"/>
    </row>
    <row r="22" spans="1:4" ht="15.75" thickTop="1" x14ac:dyDescent="0.25">
      <c r="A22" s="556"/>
      <c r="B22" s="556"/>
    </row>
  </sheetData>
  <sheetProtection selectLockedCells="1"/>
  <mergeCells count="22">
    <mergeCell ref="A17:B17"/>
    <mergeCell ref="A16:B16"/>
    <mergeCell ref="A21:B21"/>
    <mergeCell ref="A22:B22"/>
    <mergeCell ref="A18:B18"/>
    <mergeCell ref="A19:B19"/>
    <mergeCell ref="A20:B20"/>
    <mergeCell ref="A1:C1"/>
    <mergeCell ref="A2:B2"/>
    <mergeCell ref="A3:B3"/>
    <mergeCell ref="A4:B4"/>
    <mergeCell ref="A5:B5"/>
    <mergeCell ref="A6:B6"/>
    <mergeCell ref="A7:B7"/>
    <mergeCell ref="A8:B8"/>
    <mergeCell ref="A14:B14"/>
    <mergeCell ref="A15:B15"/>
    <mergeCell ref="A9:B9"/>
    <mergeCell ref="A10:B10"/>
    <mergeCell ref="A11:B11"/>
    <mergeCell ref="A13:B13"/>
    <mergeCell ref="A12:B12"/>
  </mergeCells>
  <pageMargins left="0.7" right="0.7" top="0.78740157499999996" bottom="0.78740157499999996" header="0.3" footer="0.3"/>
  <pageSetup paperSize="9" orientation="portrait" horizontalDpi="300" verticalDpi="300" r:id="rId1"/>
  <headerFooter>
    <oddFooter>&amp;LErstellt am: 11.05.2015 - durch Kurth, Thorsten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9"/>
  <dimension ref="A1:D1"/>
  <sheetViews>
    <sheetView workbookViewId="0">
      <selection activeCell="A14" sqref="A14:XFD14"/>
    </sheetView>
  </sheetViews>
  <sheetFormatPr baseColWidth="10" defaultRowHeight="12.75" x14ac:dyDescent="0.2"/>
  <cols>
    <col min="1" max="1" width="13.42578125" bestFit="1" customWidth="1"/>
    <col min="2" max="2" width="13.28515625" bestFit="1" customWidth="1"/>
    <col min="3" max="3" width="10.42578125" bestFit="1" customWidth="1"/>
    <col min="4" max="4" width="11.140625" bestFit="1" customWidth="1"/>
  </cols>
  <sheetData>
    <row r="1" spans="1:4" ht="38.25" x14ac:dyDescent="0.2">
      <c r="A1" s="35" t="s">
        <v>53</v>
      </c>
      <c r="B1" s="35" t="s">
        <v>54</v>
      </c>
      <c r="C1" s="36" t="s">
        <v>55</v>
      </c>
      <c r="D1" s="36" t="s">
        <v>56</v>
      </c>
    </row>
  </sheetData>
  <pageMargins left="0.7" right="0.7" top="0.78740157499999996" bottom="0.78740157499999996" header="0.3" footer="0.3"/>
  <pageSetup paperSize="9" orientation="portrait" horizontalDpi="300" verticalDpi="300" r:id="rId1"/>
  <headerFooter>
    <oddFooter>&amp;LErstellt am: 11.05.2015 - durch Kurth, Thorsten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1"/>
  <dimension ref="A1:G4"/>
  <sheetViews>
    <sheetView workbookViewId="0">
      <selection activeCell="A14" sqref="A14:XFD14"/>
    </sheetView>
  </sheetViews>
  <sheetFormatPr baseColWidth="10" defaultRowHeight="12.75" x14ac:dyDescent="0.2"/>
  <cols>
    <col min="1" max="1" width="3.85546875" bestFit="1" customWidth="1"/>
    <col min="2" max="2" width="6.140625" customWidth="1"/>
    <col min="3" max="3" width="7.5703125" bestFit="1" customWidth="1"/>
    <col min="4" max="4" width="7.140625" bestFit="1" customWidth="1"/>
    <col min="5" max="5" width="6.5703125" bestFit="1" customWidth="1"/>
    <col min="6" max="6" width="28.42578125" customWidth="1"/>
    <col min="7" max="7" width="15" customWidth="1"/>
  </cols>
  <sheetData>
    <row r="1" spans="1:7" x14ac:dyDescent="0.2">
      <c r="A1" s="557" t="s">
        <v>51</v>
      </c>
      <c r="B1" s="557"/>
      <c r="C1" s="557"/>
      <c r="D1" s="557"/>
      <c r="E1" s="557"/>
      <c r="F1" s="557"/>
    </row>
    <row r="2" spans="1:7" x14ac:dyDescent="0.2">
      <c r="C2" s="558" t="s">
        <v>52</v>
      </c>
      <c r="D2" s="557"/>
      <c r="E2" s="557"/>
      <c r="F2" s="34"/>
    </row>
    <row r="3" spans="1:7" x14ac:dyDescent="0.2">
      <c r="C3" s="557"/>
      <c r="D3" s="557"/>
      <c r="E3" s="557"/>
      <c r="F3" s="34"/>
    </row>
    <row r="4" spans="1:7" ht="30" x14ac:dyDescent="0.25">
      <c r="B4" s="31" t="s">
        <v>46</v>
      </c>
      <c r="C4" s="27" t="s">
        <v>38</v>
      </c>
      <c r="D4" s="27" t="s">
        <v>39</v>
      </c>
      <c r="E4" s="27" t="s">
        <v>40</v>
      </c>
      <c r="F4" s="30" t="s">
        <v>45</v>
      </c>
      <c r="G4" s="30" t="s">
        <v>68</v>
      </c>
    </row>
  </sheetData>
  <mergeCells count="2">
    <mergeCell ref="A1:F1"/>
    <mergeCell ref="C2:E3"/>
  </mergeCells>
  <pageMargins left="0.7" right="0.7" top="0.78740157499999996" bottom="0.78740157499999996" header="0.3" footer="0.3"/>
  <pageSetup paperSize="9" orientation="portrait" horizontalDpi="300" verticalDpi="300" r:id="rId1"/>
  <headerFooter>
    <oddFooter>&amp;LErstellt am: 11.05.2015 - durch Kurth, Thorsten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0"/>
  <dimension ref="A1:O70"/>
  <sheetViews>
    <sheetView workbookViewId="0">
      <selection activeCell="A14" sqref="A14:XFD14"/>
    </sheetView>
  </sheetViews>
  <sheetFormatPr baseColWidth="10" defaultRowHeight="12.75" x14ac:dyDescent="0.2"/>
  <cols>
    <col min="1" max="1" width="4.42578125" bestFit="1" customWidth="1"/>
    <col min="2" max="2" width="3.42578125" bestFit="1" customWidth="1"/>
    <col min="3" max="4" width="3.42578125" customWidth="1"/>
    <col min="5" max="5" width="7.28515625" bestFit="1" customWidth="1"/>
    <col min="12" max="12" width="26.7109375" bestFit="1" customWidth="1"/>
    <col min="13" max="13" width="26.85546875" bestFit="1" customWidth="1"/>
    <col min="14" max="14" width="12.5703125" bestFit="1" customWidth="1"/>
    <col min="15" max="15" width="11.42578125" hidden="1" customWidth="1"/>
  </cols>
  <sheetData>
    <row r="1" spans="1:15" x14ac:dyDescent="0.2">
      <c r="A1" s="557" t="s">
        <v>51</v>
      </c>
      <c r="B1" s="557"/>
      <c r="C1" s="557"/>
      <c r="D1" s="557"/>
      <c r="E1" s="557"/>
      <c r="F1" s="557"/>
      <c r="G1" s="557"/>
      <c r="H1" s="557"/>
      <c r="I1" s="557"/>
      <c r="J1" s="557"/>
      <c r="K1" s="557"/>
      <c r="L1" s="557"/>
      <c r="M1" s="557"/>
      <c r="N1" s="38"/>
    </row>
    <row r="2" spans="1:15" x14ac:dyDescent="0.2">
      <c r="F2" s="557" t="s">
        <v>44</v>
      </c>
      <c r="G2" s="557"/>
      <c r="H2" s="557"/>
      <c r="I2" s="557" t="s">
        <v>43</v>
      </c>
      <c r="J2" s="557"/>
      <c r="K2" s="557"/>
      <c r="L2" s="29"/>
      <c r="M2" s="33"/>
      <c r="N2" s="33"/>
    </row>
    <row r="3" spans="1:15" x14ac:dyDescent="0.2">
      <c r="F3" s="557"/>
      <c r="G3" s="557"/>
      <c r="H3" s="557"/>
      <c r="I3" s="557"/>
      <c r="J3" s="557"/>
      <c r="K3" s="557"/>
      <c r="L3" s="29"/>
      <c r="M3" s="33"/>
      <c r="N3" s="33"/>
    </row>
    <row r="4" spans="1:15" ht="30" x14ac:dyDescent="0.25">
      <c r="B4" s="28" t="s">
        <v>41</v>
      </c>
      <c r="C4" s="28"/>
      <c r="D4" s="28"/>
      <c r="E4" s="31" t="s">
        <v>46</v>
      </c>
      <c r="F4" s="27" t="s">
        <v>38</v>
      </c>
      <c r="G4" s="27" t="s">
        <v>39</v>
      </c>
      <c r="H4" s="27" t="s">
        <v>40</v>
      </c>
      <c r="I4" s="27" t="s">
        <v>38</v>
      </c>
      <c r="J4" s="27" t="s">
        <v>39</v>
      </c>
      <c r="K4" s="27" t="s">
        <v>40</v>
      </c>
      <c r="L4" s="30" t="s">
        <v>45</v>
      </c>
      <c r="M4" s="31" t="s">
        <v>47</v>
      </c>
      <c r="N4" s="31"/>
      <c r="O4" s="28" t="s">
        <v>59</v>
      </c>
    </row>
    <row r="5" spans="1:15" x14ac:dyDescent="0.2">
      <c r="A5" s="28" t="s">
        <v>42</v>
      </c>
      <c r="B5">
        <v>1</v>
      </c>
      <c r="C5" s="37" t="s">
        <v>60</v>
      </c>
      <c r="D5" s="37"/>
      <c r="E5" t="s">
        <v>57</v>
      </c>
      <c r="F5" s="51">
        <v>438.38175345936685</v>
      </c>
      <c r="G5" s="51">
        <v>-756.20996607299753</v>
      </c>
      <c r="H5" s="51">
        <v>316.90080563139009</v>
      </c>
      <c r="I5" s="41" t="s">
        <v>58</v>
      </c>
      <c r="J5" s="41">
        <v>0.7</v>
      </c>
      <c r="K5" s="41">
        <v>0.6</v>
      </c>
      <c r="L5" s="28" t="s">
        <v>73</v>
      </c>
      <c r="M5" s="28" t="s">
        <v>48</v>
      </c>
      <c r="N5" s="109" t="s">
        <v>274</v>
      </c>
      <c r="O5">
        <v>1</v>
      </c>
    </row>
    <row r="6" spans="1:15" x14ac:dyDescent="0.2">
      <c r="A6" s="28"/>
      <c r="C6" s="37"/>
      <c r="D6" s="37"/>
      <c r="F6" s="51"/>
      <c r="G6" s="51"/>
      <c r="H6" s="51"/>
      <c r="I6" s="41"/>
      <c r="J6" s="41"/>
      <c r="K6" s="41"/>
      <c r="O6">
        <v>1</v>
      </c>
    </row>
    <row r="7" spans="1:15" x14ac:dyDescent="0.2">
      <c r="A7" s="28"/>
      <c r="C7" s="37"/>
      <c r="D7" s="37"/>
      <c r="F7" s="51"/>
      <c r="G7" s="51"/>
      <c r="H7" s="51"/>
      <c r="I7" s="41"/>
      <c r="J7" s="41"/>
      <c r="K7" s="41"/>
      <c r="L7" s="28"/>
      <c r="O7">
        <v>1</v>
      </c>
    </row>
    <row r="8" spans="1:15" x14ac:dyDescent="0.2">
      <c r="A8" s="28"/>
      <c r="C8" s="37"/>
      <c r="D8" s="37"/>
      <c r="F8" s="51"/>
      <c r="G8" s="51"/>
      <c r="H8" s="51"/>
      <c r="I8" s="41"/>
      <c r="J8" s="41"/>
      <c r="K8" s="41"/>
      <c r="L8" s="28"/>
      <c r="O8">
        <v>1</v>
      </c>
    </row>
    <row r="9" spans="1:15" x14ac:dyDescent="0.2">
      <c r="A9" s="28"/>
      <c r="C9" s="37"/>
      <c r="D9" s="37"/>
      <c r="F9" s="51"/>
      <c r="G9" s="51"/>
      <c r="H9" s="51"/>
      <c r="I9" s="41"/>
      <c r="J9" s="41"/>
      <c r="K9" s="41"/>
      <c r="L9" s="28"/>
      <c r="O9">
        <v>1</v>
      </c>
    </row>
    <row r="10" spans="1:15" x14ac:dyDescent="0.2">
      <c r="A10" s="28"/>
      <c r="C10" s="37"/>
      <c r="D10" s="37"/>
      <c r="F10" s="51"/>
      <c r="G10" s="51"/>
      <c r="H10" s="51"/>
      <c r="I10" s="41"/>
      <c r="J10" s="41"/>
      <c r="K10" s="41"/>
      <c r="O10">
        <v>1</v>
      </c>
    </row>
    <row r="11" spans="1:15" x14ac:dyDescent="0.2">
      <c r="A11" s="28"/>
      <c r="C11" s="37"/>
      <c r="D11" s="37"/>
      <c r="F11" s="51"/>
      <c r="G11" s="51"/>
      <c r="H11" s="51"/>
      <c r="I11" s="41"/>
      <c r="J11" s="41"/>
      <c r="K11" s="41"/>
      <c r="L11" s="28"/>
      <c r="M11" s="28"/>
      <c r="O11">
        <v>1</v>
      </c>
    </row>
    <row r="12" spans="1:15" x14ac:dyDescent="0.2">
      <c r="A12" s="28"/>
      <c r="C12" s="37"/>
      <c r="D12" s="37"/>
      <c r="F12" s="51"/>
      <c r="G12" s="51"/>
      <c r="H12" s="51"/>
      <c r="I12" s="41"/>
      <c r="J12" s="41"/>
      <c r="K12" s="41"/>
      <c r="L12" s="28"/>
      <c r="M12" s="28"/>
      <c r="O12">
        <v>1</v>
      </c>
    </row>
    <row r="13" spans="1:15" x14ac:dyDescent="0.2">
      <c r="A13" s="28"/>
      <c r="C13" s="37"/>
      <c r="D13" s="37"/>
      <c r="F13" s="51"/>
      <c r="G13" s="51"/>
      <c r="H13" s="51"/>
      <c r="I13" s="41"/>
      <c r="J13" s="41"/>
      <c r="K13" s="41"/>
      <c r="L13" s="28"/>
      <c r="M13" s="28"/>
      <c r="O13">
        <v>1</v>
      </c>
    </row>
    <row r="14" spans="1:15" x14ac:dyDescent="0.2">
      <c r="A14" s="28"/>
      <c r="C14" s="37"/>
      <c r="D14" s="37"/>
      <c r="F14" s="51"/>
      <c r="G14" s="51"/>
      <c r="H14" s="51"/>
      <c r="I14" s="41"/>
      <c r="J14" s="41"/>
      <c r="K14" s="41"/>
      <c r="L14" s="28"/>
      <c r="M14" s="28"/>
      <c r="N14" s="28"/>
      <c r="O14">
        <v>1</v>
      </c>
    </row>
    <row r="15" spans="1:15" x14ac:dyDescent="0.2">
      <c r="A15" s="28"/>
      <c r="C15" s="37"/>
      <c r="D15" s="37"/>
      <c r="F15" s="51"/>
      <c r="G15" s="51"/>
      <c r="H15" s="51"/>
      <c r="I15" s="41"/>
      <c r="J15" s="41"/>
      <c r="K15" s="41"/>
      <c r="L15" s="28"/>
      <c r="M15" s="28"/>
      <c r="O15">
        <v>1</v>
      </c>
    </row>
    <row r="16" spans="1:15" x14ac:dyDescent="0.2">
      <c r="A16" s="28"/>
      <c r="C16" s="37"/>
      <c r="D16" s="37"/>
      <c r="F16" s="51"/>
      <c r="G16" s="51"/>
      <c r="H16" s="51"/>
      <c r="I16" s="41"/>
      <c r="J16" s="41"/>
      <c r="K16" s="41"/>
      <c r="M16" s="28"/>
      <c r="O16">
        <v>1</v>
      </c>
    </row>
    <row r="17" spans="1:15" x14ac:dyDescent="0.2">
      <c r="A17" s="28"/>
      <c r="C17" s="37"/>
      <c r="D17" s="37"/>
      <c r="F17" s="51"/>
      <c r="G17" s="51"/>
      <c r="H17" s="51"/>
      <c r="I17" s="41"/>
      <c r="J17" s="41"/>
      <c r="K17" s="41"/>
      <c r="L17" s="28"/>
      <c r="M17" s="28"/>
      <c r="O17">
        <v>1</v>
      </c>
    </row>
    <row r="18" spans="1:15" x14ac:dyDescent="0.2">
      <c r="A18" s="28"/>
      <c r="C18" s="37"/>
      <c r="D18" s="37"/>
      <c r="F18" s="51"/>
      <c r="G18" s="51"/>
      <c r="H18" s="51"/>
      <c r="I18" s="41"/>
      <c r="J18" s="41"/>
      <c r="K18" s="41"/>
      <c r="M18" s="28"/>
      <c r="O18">
        <v>1</v>
      </c>
    </row>
    <row r="19" spans="1:15" x14ac:dyDescent="0.2">
      <c r="A19" s="28"/>
      <c r="C19" s="37"/>
      <c r="D19" s="37"/>
      <c r="F19" s="51"/>
      <c r="G19" s="51"/>
      <c r="H19" s="51"/>
      <c r="I19" s="41"/>
      <c r="J19" s="41"/>
      <c r="K19" s="41"/>
      <c r="O19">
        <v>1</v>
      </c>
    </row>
    <row r="20" spans="1:15" x14ac:dyDescent="0.2">
      <c r="A20" s="28"/>
      <c r="C20" s="37"/>
      <c r="D20" s="37"/>
      <c r="F20" s="51"/>
      <c r="G20" s="51"/>
      <c r="H20" s="51"/>
      <c r="I20" s="41"/>
      <c r="J20" s="41"/>
      <c r="K20" s="41"/>
      <c r="L20" s="28"/>
      <c r="O20">
        <v>1</v>
      </c>
    </row>
    <row r="21" spans="1:15" x14ac:dyDescent="0.2">
      <c r="A21" s="28"/>
      <c r="C21" s="37"/>
      <c r="D21" s="37"/>
      <c r="F21" s="51"/>
      <c r="G21" s="51"/>
      <c r="H21" s="51"/>
      <c r="I21" s="41"/>
      <c r="J21" s="41"/>
      <c r="K21" s="41"/>
      <c r="M21" s="28"/>
      <c r="O21">
        <v>1</v>
      </c>
    </row>
    <row r="22" spans="1:15" x14ac:dyDescent="0.2">
      <c r="A22" s="28"/>
      <c r="C22" s="37"/>
      <c r="D22" s="37"/>
      <c r="F22" s="51"/>
      <c r="G22" s="51"/>
      <c r="H22" s="51"/>
      <c r="I22" s="41"/>
      <c r="J22" s="41"/>
      <c r="K22" s="41"/>
      <c r="L22" s="28"/>
      <c r="O22">
        <v>1</v>
      </c>
    </row>
    <row r="23" spans="1:15" x14ac:dyDescent="0.2">
      <c r="A23" s="28"/>
      <c r="C23" s="37"/>
      <c r="D23" s="37"/>
      <c r="F23" s="51"/>
      <c r="G23" s="51"/>
      <c r="H23" s="51"/>
      <c r="I23" s="41"/>
      <c r="J23" s="41"/>
      <c r="K23" s="41"/>
      <c r="L23" s="28"/>
      <c r="O23">
        <v>1</v>
      </c>
    </row>
    <row r="24" spans="1:15" x14ac:dyDescent="0.2">
      <c r="A24" s="28"/>
      <c r="C24" s="37"/>
      <c r="D24" s="37"/>
      <c r="F24" s="51"/>
      <c r="G24" s="51"/>
      <c r="H24" s="51"/>
      <c r="I24" s="41"/>
      <c r="J24" s="41"/>
      <c r="K24" s="41"/>
      <c r="L24" s="28"/>
      <c r="M24" s="28"/>
      <c r="O24">
        <v>1</v>
      </c>
    </row>
    <row r="25" spans="1:15" x14ac:dyDescent="0.2">
      <c r="A25" s="28"/>
      <c r="C25" s="37"/>
      <c r="D25" s="37"/>
      <c r="F25" s="51"/>
      <c r="G25" s="51"/>
      <c r="H25" s="51"/>
      <c r="I25" s="41"/>
      <c r="J25" s="41"/>
      <c r="K25" s="41"/>
      <c r="O25">
        <v>1</v>
      </c>
    </row>
    <row r="26" spans="1:15" x14ac:dyDescent="0.2">
      <c r="A26" s="28"/>
      <c r="C26" s="37"/>
      <c r="D26" s="37"/>
      <c r="F26" s="51"/>
      <c r="G26" s="51"/>
      <c r="H26" s="51"/>
      <c r="I26" s="41"/>
      <c r="J26" s="41"/>
      <c r="K26" s="41"/>
      <c r="O26">
        <v>1</v>
      </c>
    </row>
    <row r="27" spans="1:15" x14ac:dyDescent="0.2">
      <c r="A27" s="28"/>
      <c r="C27" s="37"/>
      <c r="D27" s="37"/>
      <c r="F27" s="51"/>
      <c r="G27" s="51"/>
      <c r="H27" s="51"/>
      <c r="I27" s="41"/>
      <c r="J27" s="41"/>
      <c r="K27" s="41"/>
      <c r="L27" s="28"/>
      <c r="O27">
        <v>1</v>
      </c>
    </row>
    <row r="28" spans="1:15" x14ac:dyDescent="0.2">
      <c r="A28" s="28"/>
      <c r="C28" s="37"/>
      <c r="D28" s="37"/>
      <c r="F28" s="51"/>
      <c r="G28" s="51"/>
      <c r="H28" s="51"/>
      <c r="I28" s="41"/>
      <c r="J28" s="41"/>
      <c r="K28" s="41"/>
      <c r="O28">
        <v>1</v>
      </c>
    </row>
    <row r="29" spans="1:15" x14ac:dyDescent="0.2">
      <c r="A29" s="28"/>
      <c r="C29" s="37"/>
      <c r="D29" s="37"/>
      <c r="F29" s="51"/>
      <c r="G29" s="51"/>
      <c r="H29" s="51"/>
      <c r="I29" s="41"/>
      <c r="J29" s="41"/>
      <c r="K29" s="41"/>
      <c r="O29">
        <v>1</v>
      </c>
    </row>
    <row r="30" spans="1:15" x14ac:dyDescent="0.2">
      <c r="A30" s="28"/>
      <c r="C30" s="37"/>
      <c r="D30" s="37"/>
      <c r="F30" s="51"/>
      <c r="G30" s="51"/>
      <c r="H30" s="51"/>
      <c r="I30" s="41"/>
      <c r="J30" s="41"/>
      <c r="K30" s="41"/>
      <c r="O30">
        <v>1</v>
      </c>
    </row>
    <row r="31" spans="1:15" x14ac:dyDescent="0.2">
      <c r="A31" s="28"/>
      <c r="C31" s="37"/>
      <c r="D31" s="37"/>
      <c r="F31" s="51"/>
      <c r="G31" s="51"/>
      <c r="H31" s="51"/>
      <c r="I31" s="41"/>
      <c r="J31" s="41"/>
      <c r="K31" s="41"/>
      <c r="L31" s="28"/>
      <c r="O31">
        <v>1</v>
      </c>
    </row>
    <row r="32" spans="1:15" x14ac:dyDescent="0.2">
      <c r="A32" s="28"/>
      <c r="C32" s="37"/>
      <c r="D32" s="37"/>
      <c r="F32" s="51"/>
      <c r="G32" s="51"/>
      <c r="H32" s="51"/>
      <c r="I32" s="41"/>
      <c r="J32" s="41"/>
      <c r="K32" s="41"/>
      <c r="O32">
        <v>1</v>
      </c>
    </row>
    <row r="33" spans="1:15" x14ac:dyDescent="0.2">
      <c r="A33" s="28"/>
      <c r="C33" s="37"/>
      <c r="D33" s="37"/>
      <c r="F33" s="51"/>
      <c r="G33" s="51"/>
      <c r="H33" s="51"/>
      <c r="I33" s="41"/>
      <c r="J33" s="41"/>
      <c r="K33" s="41"/>
      <c r="O33">
        <v>1</v>
      </c>
    </row>
    <row r="34" spans="1:15" x14ac:dyDescent="0.2">
      <c r="A34" s="28"/>
      <c r="C34" s="37"/>
      <c r="D34" s="37"/>
      <c r="F34" s="51"/>
      <c r="G34" s="51"/>
      <c r="H34" s="51"/>
      <c r="I34" s="41"/>
      <c r="J34" s="41"/>
      <c r="K34" s="41"/>
      <c r="O34">
        <v>1</v>
      </c>
    </row>
    <row r="35" spans="1:15" x14ac:dyDescent="0.2">
      <c r="A35" s="28"/>
      <c r="C35" s="37"/>
      <c r="D35" s="37"/>
      <c r="F35" s="51"/>
      <c r="G35" s="51"/>
      <c r="H35" s="51"/>
      <c r="I35" s="41"/>
      <c r="J35" s="41"/>
      <c r="K35" s="41"/>
      <c r="O35">
        <v>1</v>
      </c>
    </row>
    <row r="36" spans="1:15" x14ac:dyDescent="0.2">
      <c r="A36" s="28"/>
      <c r="C36" s="37"/>
      <c r="D36" s="37"/>
      <c r="F36" s="51"/>
      <c r="G36" s="51"/>
      <c r="H36" s="51"/>
      <c r="I36" s="41"/>
      <c r="J36" s="41"/>
      <c r="K36" s="41"/>
      <c r="O36">
        <v>1</v>
      </c>
    </row>
    <row r="37" spans="1:15" x14ac:dyDescent="0.2">
      <c r="A37" s="28"/>
      <c r="C37" s="37"/>
      <c r="D37" s="37"/>
      <c r="F37" s="51"/>
      <c r="G37" s="51"/>
      <c r="H37" s="51"/>
      <c r="I37" s="41"/>
      <c r="J37" s="41"/>
      <c r="K37" s="41"/>
      <c r="O37">
        <v>1</v>
      </c>
    </row>
    <row r="38" spans="1:15" x14ac:dyDescent="0.2">
      <c r="A38" s="28"/>
      <c r="C38" s="37"/>
      <c r="D38" s="37"/>
      <c r="F38" s="51"/>
      <c r="G38" s="51"/>
      <c r="H38" s="51"/>
      <c r="I38" s="41"/>
      <c r="J38" s="41"/>
      <c r="K38" s="41"/>
      <c r="L38" s="28"/>
      <c r="O38">
        <v>1</v>
      </c>
    </row>
    <row r="39" spans="1:15" x14ac:dyDescent="0.2">
      <c r="A39" s="28"/>
      <c r="C39" s="37"/>
      <c r="D39" s="37"/>
      <c r="F39" s="51"/>
      <c r="G39" s="51"/>
      <c r="H39" s="51"/>
      <c r="I39" s="41"/>
      <c r="J39" s="41"/>
      <c r="K39" s="41"/>
      <c r="L39" s="28"/>
      <c r="O39">
        <v>1</v>
      </c>
    </row>
    <row r="40" spans="1:15" x14ac:dyDescent="0.2">
      <c r="A40" s="28"/>
      <c r="C40" s="37"/>
      <c r="D40" s="37"/>
      <c r="F40" s="51"/>
      <c r="G40" s="51"/>
      <c r="H40" s="51"/>
      <c r="I40" s="41"/>
      <c r="J40" s="41"/>
      <c r="K40" s="41"/>
      <c r="L40" s="28"/>
      <c r="M40" s="28"/>
      <c r="O40">
        <v>1</v>
      </c>
    </row>
    <row r="41" spans="1:15" x14ac:dyDescent="0.2">
      <c r="A41" s="28"/>
      <c r="C41" s="37"/>
      <c r="D41" s="37"/>
      <c r="F41" s="51"/>
      <c r="G41" s="51"/>
      <c r="H41" s="51"/>
      <c r="I41" s="41"/>
      <c r="J41" s="41"/>
      <c r="K41" s="41"/>
      <c r="L41" s="28"/>
      <c r="O41">
        <v>1</v>
      </c>
    </row>
    <row r="42" spans="1:15" x14ac:dyDescent="0.2">
      <c r="A42" s="28"/>
      <c r="C42" s="37"/>
      <c r="D42" s="37"/>
      <c r="F42" s="51"/>
      <c r="G42" s="51"/>
      <c r="H42" s="51"/>
      <c r="I42" s="41"/>
      <c r="J42" s="41"/>
      <c r="K42" s="41"/>
      <c r="L42" s="28"/>
      <c r="O42">
        <v>1</v>
      </c>
    </row>
    <row r="43" spans="1:15" x14ac:dyDescent="0.2">
      <c r="A43" s="28"/>
      <c r="C43" s="37"/>
      <c r="D43" s="37"/>
      <c r="F43" s="51"/>
      <c r="G43" s="51"/>
      <c r="H43" s="51"/>
      <c r="I43" s="41"/>
      <c r="J43" s="41"/>
      <c r="K43" s="41"/>
      <c r="L43" s="28"/>
      <c r="O43">
        <v>1</v>
      </c>
    </row>
    <row r="44" spans="1:15" x14ac:dyDescent="0.2">
      <c r="A44" s="28"/>
      <c r="C44" s="37"/>
      <c r="D44" s="37"/>
      <c r="F44" s="51"/>
      <c r="G44" s="51"/>
      <c r="H44" s="51"/>
      <c r="I44" s="41"/>
      <c r="J44" s="41"/>
      <c r="K44" s="41"/>
      <c r="L44" s="28"/>
      <c r="O44">
        <v>1</v>
      </c>
    </row>
    <row r="45" spans="1:15" x14ac:dyDescent="0.2">
      <c r="A45" s="28"/>
      <c r="C45" s="37"/>
      <c r="D45" s="37"/>
      <c r="F45" s="51"/>
      <c r="G45" s="51"/>
      <c r="H45" s="51"/>
      <c r="I45" s="41"/>
      <c r="J45" s="41"/>
      <c r="K45" s="41"/>
      <c r="L45" s="28"/>
      <c r="O45">
        <v>1</v>
      </c>
    </row>
    <row r="46" spans="1:15" x14ac:dyDescent="0.2">
      <c r="A46" s="28"/>
      <c r="C46" s="37"/>
      <c r="D46" s="37"/>
      <c r="F46" s="51"/>
      <c r="G46" s="51"/>
      <c r="H46" s="51"/>
      <c r="I46" s="41"/>
      <c r="J46" s="41"/>
      <c r="K46" s="41"/>
      <c r="L46" s="28"/>
      <c r="O46">
        <v>1</v>
      </c>
    </row>
    <row r="47" spans="1:15" x14ac:dyDescent="0.2">
      <c r="A47" s="28"/>
      <c r="C47" s="37"/>
      <c r="D47" s="37"/>
      <c r="F47" s="51"/>
      <c r="G47" s="51"/>
      <c r="H47" s="51"/>
      <c r="I47" s="41"/>
      <c r="J47" s="41"/>
      <c r="K47" s="41"/>
      <c r="L47" s="28"/>
      <c r="O47">
        <v>1</v>
      </c>
    </row>
    <row r="48" spans="1:15" x14ac:dyDescent="0.2">
      <c r="A48" s="28"/>
      <c r="C48" s="37"/>
      <c r="D48" s="37"/>
      <c r="F48" s="51"/>
      <c r="G48" s="51"/>
      <c r="H48" s="51"/>
      <c r="I48" s="41"/>
      <c r="J48" s="41"/>
      <c r="K48" s="41"/>
      <c r="O48">
        <v>1</v>
      </c>
    </row>
    <row r="49" spans="1:15" x14ac:dyDescent="0.2">
      <c r="A49" s="28"/>
      <c r="C49" s="37"/>
      <c r="D49" s="37"/>
      <c r="F49" s="51"/>
      <c r="G49" s="51"/>
      <c r="H49" s="51"/>
      <c r="I49" s="41"/>
      <c r="J49" s="41"/>
      <c r="K49" s="41"/>
      <c r="L49" s="28"/>
      <c r="O49">
        <v>1</v>
      </c>
    </row>
    <row r="50" spans="1:15" x14ac:dyDescent="0.2">
      <c r="A50" s="28"/>
      <c r="C50" s="37"/>
      <c r="D50" s="37"/>
      <c r="F50" s="51"/>
      <c r="G50" s="51"/>
      <c r="H50" s="51"/>
      <c r="I50" s="41"/>
      <c r="J50" s="41"/>
      <c r="K50" s="41"/>
      <c r="L50" s="28"/>
      <c r="O50">
        <v>1</v>
      </c>
    </row>
    <row r="51" spans="1:15" x14ac:dyDescent="0.2">
      <c r="A51" s="28"/>
      <c r="C51" s="37"/>
      <c r="D51" s="37"/>
      <c r="F51" s="51"/>
      <c r="G51" s="51"/>
      <c r="H51" s="51"/>
      <c r="I51" s="41"/>
      <c r="J51" s="41"/>
      <c r="K51" s="41"/>
      <c r="L51" s="28"/>
      <c r="O51">
        <v>1</v>
      </c>
    </row>
    <row r="52" spans="1:15" x14ac:dyDescent="0.2">
      <c r="A52" s="28"/>
      <c r="C52" s="37"/>
      <c r="D52" s="37"/>
      <c r="F52" s="51"/>
      <c r="G52" s="51"/>
      <c r="H52" s="51"/>
      <c r="I52" s="41"/>
      <c r="J52" s="41"/>
      <c r="K52" s="41"/>
      <c r="L52" s="28"/>
      <c r="O52">
        <v>1</v>
      </c>
    </row>
    <row r="53" spans="1:15" x14ac:dyDescent="0.2">
      <c r="A53" s="28"/>
      <c r="C53" s="37"/>
      <c r="D53" s="37"/>
      <c r="F53" s="51"/>
      <c r="G53" s="51"/>
      <c r="H53" s="51"/>
      <c r="I53" s="41"/>
      <c r="J53" s="41"/>
      <c r="K53" s="41"/>
      <c r="L53" s="28"/>
      <c r="O53">
        <v>1</v>
      </c>
    </row>
    <row r="54" spans="1:15" x14ac:dyDescent="0.2">
      <c r="A54" s="28"/>
      <c r="C54" s="37"/>
      <c r="D54" s="37"/>
      <c r="F54" s="51"/>
      <c r="G54" s="51"/>
      <c r="H54" s="51"/>
      <c r="I54" s="41"/>
      <c r="J54" s="41"/>
      <c r="K54" s="41"/>
      <c r="O54">
        <v>1</v>
      </c>
    </row>
    <row r="55" spans="1:15" x14ac:dyDescent="0.2">
      <c r="A55" s="28"/>
      <c r="C55" s="37"/>
      <c r="D55" s="37"/>
      <c r="F55" s="51"/>
      <c r="G55" s="51"/>
      <c r="H55" s="51"/>
      <c r="I55" s="41"/>
      <c r="J55" s="41"/>
      <c r="K55" s="41"/>
      <c r="O55">
        <v>1</v>
      </c>
    </row>
    <row r="56" spans="1:15" x14ac:dyDescent="0.2">
      <c r="A56" s="28"/>
      <c r="C56" s="37"/>
      <c r="D56" s="37"/>
      <c r="E56" s="28"/>
      <c r="F56" s="55"/>
      <c r="G56" s="55"/>
      <c r="H56" s="55"/>
      <c r="I56" s="41"/>
      <c r="J56" s="41"/>
      <c r="K56" s="41"/>
    </row>
    <row r="57" spans="1:15" x14ac:dyDescent="0.2">
      <c r="A57" s="28"/>
      <c r="C57" s="37"/>
      <c r="D57" s="37"/>
      <c r="E57" s="28"/>
      <c r="F57" s="55"/>
      <c r="G57" s="55"/>
      <c r="H57" s="55"/>
      <c r="I57" s="41"/>
      <c r="J57" s="41"/>
      <c r="K57" s="41"/>
    </row>
    <row r="58" spans="1:15" x14ac:dyDescent="0.2">
      <c r="A58" s="28"/>
      <c r="C58" s="37"/>
      <c r="D58" s="37"/>
      <c r="E58" s="56"/>
      <c r="F58" s="55"/>
      <c r="G58" s="55"/>
      <c r="H58" s="55"/>
      <c r="I58" s="41"/>
      <c r="J58" s="41"/>
      <c r="K58" s="41"/>
      <c r="L58" s="28"/>
    </row>
    <row r="59" spans="1:15" x14ac:dyDescent="0.2">
      <c r="A59" s="28"/>
      <c r="C59" s="37"/>
      <c r="D59" s="37"/>
      <c r="E59" s="56"/>
      <c r="F59" s="55"/>
      <c r="G59" s="55"/>
      <c r="H59" s="55"/>
      <c r="I59" s="41"/>
      <c r="J59" s="41"/>
      <c r="K59" s="41"/>
      <c r="L59" s="28"/>
    </row>
    <row r="60" spans="1:15" x14ac:dyDescent="0.2">
      <c r="A60" s="28"/>
      <c r="C60" s="37"/>
      <c r="D60" s="37"/>
      <c r="E60" s="56"/>
      <c r="F60" s="55"/>
      <c r="G60" s="55"/>
      <c r="H60" s="55"/>
      <c r="I60" s="41"/>
      <c r="J60" s="41"/>
      <c r="K60" s="41"/>
      <c r="L60" s="28"/>
    </row>
    <row r="61" spans="1:15" x14ac:dyDescent="0.2">
      <c r="A61" s="28"/>
      <c r="C61" s="37"/>
      <c r="D61" s="37"/>
      <c r="E61" s="56"/>
      <c r="F61" s="55"/>
      <c r="G61" s="55"/>
      <c r="H61" s="55"/>
      <c r="I61" s="41"/>
      <c r="J61" s="41"/>
      <c r="K61" s="41"/>
    </row>
    <row r="62" spans="1:15" x14ac:dyDescent="0.2">
      <c r="A62" s="28"/>
      <c r="C62" s="37"/>
      <c r="D62" s="37"/>
      <c r="E62" s="56"/>
      <c r="F62" s="55"/>
      <c r="G62" s="55"/>
      <c r="H62" s="55"/>
      <c r="I62" s="41"/>
      <c r="J62" s="41"/>
      <c r="K62" s="41"/>
    </row>
    <row r="63" spans="1:15" x14ac:dyDescent="0.2">
      <c r="A63" s="28"/>
      <c r="C63" s="37"/>
      <c r="D63" s="37"/>
      <c r="E63" s="56"/>
      <c r="F63" s="55"/>
      <c r="G63" s="55"/>
      <c r="H63" s="55"/>
      <c r="I63" s="41"/>
      <c r="J63" s="41"/>
      <c r="K63" s="41"/>
    </row>
    <row r="64" spans="1:15" x14ac:dyDescent="0.2">
      <c r="A64" s="28"/>
      <c r="C64" s="37"/>
      <c r="D64" s="37"/>
      <c r="E64" s="56"/>
      <c r="F64" s="55"/>
      <c r="G64" s="55"/>
      <c r="H64" s="55"/>
      <c r="I64" s="41"/>
      <c r="J64" s="41"/>
      <c r="K64" s="41"/>
    </row>
    <row r="65" spans="1:15" x14ac:dyDescent="0.2">
      <c r="O65">
        <v>1</v>
      </c>
    </row>
    <row r="66" spans="1:15" x14ac:dyDescent="0.2">
      <c r="A66" s="32" t="s">
        <v>49</v>
      </c>
      <c r="B66" s="560" t="s">
        <v>50</v>
      </c>
      <c r="C66" s="560"/>
      <c r="D66" s="560"/>
      <c r="E66" s="560"/>
      <c r="F66" s="560"/>
      <c r="G66" s="560"/>
      <c r="H66" s="560"/>
      <c r="I66" s="560"/>
      <c r="J66" s="560"/>
      <c r="K66" s="560"/>
      <c r="L66" s="560"/>
      <c r="M66" s="560"/>
      <c r="N66" s="39"/>
    </row>
    <row r="67" spans="1:15" x14ac:dyDescent="0.2">
      <c r="A67" s="561" t="s">
        <v>61</v>
      </c>
      <c r="B67" s="560"/>
      <c r="C67" s="560"/>
      <c r="D67" s="560"/>
      <c r="E67" s="560"/>
      <c r="F67" s="560"/>
      <c r="G67" s="560"/>
      <c r="H67" s="560"/>
      <c r="I67" s="560"/>
      <c r="J67" s="560"/>
      <c r="K67" s="560"/>
      <c r="L67" s="560"/>
      <c r="M67" s="560"/>
      <c r="N67" s="39"/>
    </row>
    <row r="68" spans="1:15" x14ac:dyDescent="0.2">
      <c r="A68" s="561" t="s">
        <v>63</v>
      </c>
      <c r="B68" s="561"/>
      <c r="C68" s="561"/>
      <c r="D68" s="561"/>
      <c r="E68" s="561"/>
      <c r="F68" s="561"/>
      <c r="G68" s="561"/>
      <c r="H68" s="561"/>
      <c r="I68" s="561"/>
      <c r="J68" s="561"/>
      <c r="K68" s="561"/>
      <c r="L68" s="561"/>
      <c r="M68" s="561"/>
      <c r="N68" s="40"/>
    </row>
    <row r="69" spans="1:15" x14ac:dyDescent="0.2">
      <c r="A69" s="561" t="s">
        <v>64</v>
      </c>
      <c r="B69" s="561"/>
      <c r="C69" s="561"/>
      <c r="D69" s="561"/>
      <c r="E69" s="561"/>
      <c r="F69" s="561"/>
      <c r="G69" s="561"/>
      <c r="H69" s="561"/>
      <c r="I69" s="561"/>
      <c r="J69" s="561"/>
      <c r="K69" s="561"/>
      <c r="L69" s="561"/>
      <c r="M69" s="561"/>
      <c r="N69" s="40"/>
    </row>
    <row r="70" spans="1:15" x14ac:dyDescent="0.2">
      <c r="A70" s="559" t="s">
        <v>62</v>
      </c>
      <c r="B70" s="559"/>
      <c r="C70" s="559"/>
      <c r="D70" s="559"/>
      <c r="E70" s="559"/>
      <c r="F70" s="559"/>
      <c r="G70" s="559"/>
      <c r="H70" s="559"/>
      <c r="I70" s="559"/>
      <c r="J70" s="559"/>
      <c r="K70" s="559"/>
      <c r="L70" s="559"/>
      <c r="M70" s="559"/>
    </row>
  </sheetData>
  <mergeCells count="8">
    <mergeCell ref="A70:M70"/>
    <mergeCell ref="A1:M1"/>
    <mergeCell ref="B66:M66"/>
    <mergeCell ref="A67:M67"/>
    <mergeCell ref="I2:K3"/>
    <mergeCell ref="F2:H3"/>
    <mergeCell ref="A68:M68"/>
    <mergeCell ref="A69:M69"/>
  </mergeCells>
  <pageMargins left="0.7" right="0.7" top="0.78740157499999996" bottom="0.78740157499999996" header="0.3" footer="0.3"/>
  <pageSetup paperSize="9" orientation="portrait" horizontalDpi="300" verticalDpi="300" r:id="rId1"/>
  <headerFooter>
    <oddFooter>&amp;LErstellt am: 11.05.2015 - durch Kurth, Thorsten</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pageSetUpPr fitToPage="1"/>
  </sheetPr>
  <dimension ref="A1:T33"/>
  <sheetViews>
    <sheetView workbookViewId="0">
      <selection activeCell="A14" sqref="A14:XFD14"/>
    </sheetView>
  </sheetViews>
  <sheetFormatPr baseColWidth="10" defaultRowHeight="12.75" x14ac:dyDescent="0.2"/>
  <cols>
    <col min="1" max="1" width="10" style="5" bestFit="1" customWidth="1"/>
    <col min="2" max="2" width="7.5703125" style="5" bestFit="1" customWidth="1"/>
    <col min="3" max="3" width="20.5703125" style="5" bestFit="1" customWidth="1"/>
    <col min="4" max="4" width="11.28515625" style="5" bestFit="1" customWidth="1"/>
    <col min="5" max="5" width="7.28515625" style="25" bestFit="1" customWidth="1"/>
    <col min="6" max="6" width="4.28515625" style="5" customWidth="1"/>
    <col min="7" max="7" width="4.7109375" style="5" bestFit="1" customWidth="1"/>
    <col min="8" max="8" width="8.85546875" style="5" bestFit="1" customWidth="1"/>
    <col min="9" max="9" width="37.28515625" style="5" bestFit="1" customWidth="1"/>
    <col min="10" max="11" width="8.7109375" style="5" customWidth="1"/>
    <col min="12" max="13" width="11.42578125" style="5"/>
    <col min="14" max="14" width="17.140625" style="5" bestFit="1" customWidth="1"/>
    <col min="15" max="17" width="10" style="5" bestFit="1" customWidth="1"/>
    <col min="18" max="16384" width="11.42578125" style="5"/>
  </cols>
  <sheetData>
    <row r="1" spans="1:20" ht="24.95" customHeight="1" thickTop="1" x14ac:dyDescent="0.3">
      <c r="A1" s="571"/>
      <c r="B1" s="572"/>
      <c r="C1" s="572"/>
      <c r="D1" s="572"/>
      <c r="E1" s="572"/>
      <c r="F1" s="572"/>
      <c r="G1" s="572"/>
      <c r="H1" s="572"/>
      <c r="I1" s="572"/>
      <c r="J1" s="572"/>
      <c r="K1" s="573"/>
      <c r="N1" s="574" t="s">
        <v>307</v>
      </c>
      <c r="O1" s="575"/>
      <c r="P1" s="575"/>
      <c r="Q1" s="576"/>
    </row>
    <row r="2" spans="1:20" x14ac:dyDescent="0.2">
      <c r="A2" s="47" t="s">
        <v>25</v>
      </c>
      <c r="B2" s="48" t="s">
        <v>10</v>
      </c>
      <c r="C2" s="48" t="s">
        <v>4</v>
      </c>
      <c r="D2" s="49" t="s">
        <v>26</v>
      </c>
      <c r="E2" s="49" t="s">
        <v>71</v>
      </c>
      <c r="F2" s="49" t="s">
        <v>11</v>
      </c>
      <c r="G2" s="48" t="s">
        <v>27</v>
      </c>
      <c r="H2" s="48" t="s">
        <v>36</v>
      </c>
      <c r="I2" s="48" t="s">
        <v>28</v>
      </c>
      <c r="J2" s="48" t="s">
        <v>37</v>
      </c>
      <c r="K2" s="50" t="s">
        <v>29</v>
      </c>
      <c r="N2" s="6"/>
      <c r="O2" s="577" t="s">
        <v>24</v>
      </c>
      <c r="P2" s="577"/>
      <c r="Q2" s="7" t="s">
        <v>12</v>
      </c>
    </row>
    <row r="3" spans="1:20" x14ac:dyDescent="0.2">
      <c r="A3" s="42"/>
      <c r="B3" s="46"/>
      <c r="C3" s="43"/>
      <c r="D3" s="52"/>
      <c r="E3" s="52"/>
      <c r="F3" s="44"/>
      <c r="G3" s="43"/>
      <c r="H3" s="43"/>
      <c r="I3" s="43"/>
      <c r="J3" s="43"/>
      <c r="K3" s="45"/>
      <c r="N3" s="8" t="s">
        <v>34</v>
      </c>
      <c r="O3" s="9">
        <v>20.25</v>
      </c>
      <c r="P3" s="10">
        <f>PI()*P4^2</f>
        <v>19.634954084936208</v>
      </c>
      <c r="Q3" s="11" t="s">
        <v>35</v>
      </c>
      <c r="S3" s="5" t="s">
        <v>70</v>
      </c>
    </row>
    <row r="4" spans="1:20" x14ac:dyDescent="0.2">
      <c r="A4" s="42"/>
      <c r="B4" s="46"/>
      <c r="C4" s="43"/>
      <c r="D4" s="52"/>
      <c r="E4" s="52"/>
      <c r="F4" s="44"/>
      <c r="G4" s="43"/>
      <c r="H4" s="43"/>
      <c r="I4" s="43"/>
      <c r="J4" s="43"/>
      <c r="K4" s="45"/>
      <c r="N4" s="8" t="s">
        <v>13</v>
      </c>
      <c r="O4" s="12">
        <f>SQRT(O3/PI())</f>
        <v>2.5388531259649034</v>
      </c>
      <c r="P4" s="9">
        <v>2.5</v>
      </c>
      <c r="Q4" s="11" t="s">
        <v>14</v>
      </c>
    </row>
    <row r="5" spans="1:20" x14ac:dyDescent="0.2">
      <c r="A5" s="42"/>
      <c r="B5" s="46"/>
      <c r="C5" s="43"/>
      <c r="D5" s="52"/>
      <c r="E5" s="52"/>
      <c r="F5" s="44"/>
      <c r="G5" s="43"/>
      <c r="H5" s="43"/>
      <c r="I5" s="43"/>
      <c r="J5" s="43"/>
      <c r="K5" s="45"/>
      <c r="N5" s="8" t="s">
        <v>15</v>
      </c>
      <c r="O5" s="12">
        <f>O4*2</f>
        <v>5.0777062519298068</v>
      </c>
      <c r="P5" s="12">
        <f>P4*2</f>
        <v>5</v>
      </c>
      <c r="Q5" s="11" t="s">
        <v>14</v>
      </c>
    </row>
    <row r="6" spans="1:20" x14ac:dyDescent="0.2">
      <c r="A6" s="42"/>
      <c r="B6" s="46"/>
      <c r="C6" s="43"/>
      <c r="D6" s="52"/>
      <c r="E6" s="52"/>
      <c r="F6" s="44"/>
      <c r="G6" s="43"/>
      <c r="H6" s="43"/>
      <c r="I6" s="43"/>
      <c r="J6" s="43"/>
      <c r="K6" s="45"/>
      <c r="N6" s="8" t="s">
        <v>16</v>
      </c>
      <c r="O6" s="13">
        <v>2523</v>
      </c>
      <c r="P6" s="14">
        <f>O6</f>
        <v>2523</v>
      </c>
      <c r="Q6" s="11" t="s">
        <v>14</v>
      </c>
    </row>
    <row r="7" spans="1:20" x14ac:dyDescent="0.2">
      <c r="A7" s="42"/>
      <c r="B7" s="46"/>
      <c r="C7" s="43"/>
      <c r="D7" s="52"/>
      <c r="E7" s="52"/>
      <c r="F7" s="44"/>
      <c r="G7" s="43"/>
      <c r="H7" s="43"/>
      <c r="I7" s="43"/>
      <c r="J7" s="43"/>
      <c r="K7" s="45"/>
      <c r="N7" s="8" t="s">
        <v>17</v>
      </c>
      <c r="O7" s="15">
        <f>O3*O6</f>
        <v>51090.75</v>
      </c>
      <c r="P7" s="15">
        <f>P3*P6</f>
        <v>49538.989156294054</v>
      </c>
      <c r="Q7" s="11" t="s">
        <v>18</v>
      </c>
    </row>
    <row r="8" spans="1:20" x14ac:dyDescent="0.2">
      <c r="A8" s="42"/>
      <c r="B8" s="46"/>
      <c r="C8" s="43"/>
      <c r="D8" s="52"/>
      <c r="E8" s="52"/>
      <c r="F8" s="44"/>
      <c r="G8" s="43"/>
      <c r="H8" s="43"/>
      <c r="I8" s="43"/>
      <c r="J8" s="43"/>
      <c r="K8" s="45"/>
      <c r="N8" s="578" t="s">
        <v>19</v>
      </c>
      <c r="O8" s="14">
        <v>7700</v>
      </c>
      <c r="P8" s="14">
        <v>7700</v>
      </c>
      <c r="Q8" s="11" t="s">
        <v>20</v>
      </c>
    </row>
    <row r="9" spans="1:20" x14ac:dyDescent="0.2">
      <c r="A9" s="42"/>
      <c r="B9" s="46"/>
      <c r="C9" s="43"/>
      <c r="D9" s="52"/>
      <c r="E9" s="52"/>
      <c r="F9" s="44"/>
      <c r="G9" s="43"/>
      <c r="H9" s="43"/>
      <c r="I9" s="43"/>
      <c r="J9" s="43"/>
      <c r="K9" s="45"/>
      <c r="N9" s="578"/>
      <c r="O9" s="16">
        <f>O8/(1000^3)</f>
        <v>7.7000000000000008E-6</v>
      </c>
      <c r="P9" s="16">
        <f>P8/(1000^3)</f>
        <v>7.7000000000000008E-6</v>
      </c>
      <c r="Q9" s="11" t="s">
        <v>21</v>
      </c>
    </row>
    <row r="10" spans="1:20" x14ac:dyDescent="0.2">
      <c r="A10" s="42"/>
      <c r="B10" s="46"/>
      <c r="C10" s="43"/>
      <c r="D10" s="52"/>
      <c r="E10" s="52"/>
      <c r="F10" s="44"/>
      <c r="G10" s="43"/>
      <c r="H10" s="43"/>
      <c r="I10" s="43"/>
      <c r="J10" s="43"/>
      <c r="K10" s="45"/>
      <c r="N10" s="578" t="s">
        <v>5</v>
      </c>
      <c r="O10" s="17">
        <f>O7*O9</f>
        <v>0.39339877500000003</v>
      </c>
      <c r="P10" s="17">
        <f>P7*P9</f>
        <v>0.38145021650346428</v>
      </c>
      <c r="Q10" s="11" t="s">
        <v>22</v>
      </c>
    </row>
    <row r="11" spans="1:20" ht="13.5" thickBot="1" x14ac:dyDescent="0.25">
      <c r="A11" s="42"/>
      <c r="B11" s="46"/>
      <c r="C11" s="43"/>
      <c r="D11" s="52"/>
      <c r="E11" s="52"/>
      <c r="F11" s="44"/>
      <c r="G11" s="43"/>
      <c r="H11" s="43"/>
      <c r="I11" s="43"/>
      <c r="J11" s="43"/>
      <c r="K11" s="45"/>
      <c r="N11" s="579"/>
      <c r="O11" s="18">
        <f>O10*1000</f>
        <v>393.39877500000006</v>
      </c>
      <c r="P11" s="18">
        <f>P10*1000</f>
        <v>381.45021650346428</v>
      </c>
      <c r="Q11" s="19" t="s">
        <v>23</v>
      </c>
    </row>
    <row r="12" spans="1:20" ht="14.25" thickTop="1" thickBot="1" x14ac:dyDescent="0.25">
      <c r="A12" s="42"/>
      <c r="B12" s="46"/>
      <c r="C12" s="43"/>
      <c r="D12" s="52"/>
      <c r="E12" s="52"/>
      <c r="F12" s="44"/>
      <c r="G12" s="43"/>
      <c r="H12" s="43"/>
      <c r="I12" s="43"/>
      <c r="J12" s="43"/>
      <c r="K12" s="45"/>
      <c r="T12" s="26"/>
    </row>
    <row r="13" spans="1:20" ht="13.5" thickTop="1" x14ac:dyDescent="0.2">
      <c r="A13" s="42"/>
      <c r="B13" s="46"/>
      <c r="C13" s="43"/>
      <c r="D13" s="52"/>
      <c r="E13" s="52"/>
      <c r="F13" s="44"/>
      <c r="G13" s="43"/>
      <c r="H13" s="43"/>
      <c r="I13" s="43"/>
      <c r="J13" s="43"/>
      <c r="K13" s="45"/>
      <c r="N13" s="568"/>
      <c r="O13" s="569"/>
      <c r="P13" s="569"/>
      <c r="Q13" s="570"/>
    </row>
    <row r="14" spans="1:20" x14ac:dyDescent="0.2">
      <c r="A14" s="42"/>
      <c r="B14" s="46"/>
      <c r="C14" s="43"/>
      <c r="D14" s="52"/>
      <c r="E14" s="52"/>
      <c r="F14" s="44"/>
      <c r="G14" s="43"/>
      <c r="H14" s="43"/>
      <c r="I14" s="43"/>
      <c r="J14" s="43"/>
      <c r="K14" s="45"/>
      <c r="N14" s="562"/>
      <c r="O14" s="563"/>
      <c r="P14" s="20" t="s">
        <v>24</v>
      </c>
      <c r="Q14" s="21" t="s">
        <v>12</v>
      </c>
    </row>
    <row r="15" spans="1:20" x14ac:dyDescent="0.2">
      <c r="A15" s="42"/>
      <c r="B15" s="46"/>
      <c r="C15" s="43"/>
      <c r="D15" s="52"/>
      <c r="E15" s="52"/>
      <c r="F15" s="44"/>
      <c r="G15" s="43"/>
      <c r="H15" s="43"/>
      <c r="I15" s="43"/>
      <c r="J15" s="43"/>
      <c r="K15" s="45"/>
      <c r="N15" s="564" t="s">
        <v>30</v>
      </c>
      <c r="O15" s="565"/>
      <c r="P15" s="53"/>
      <c r="Q15" s="22" t="s">
        <v>14</v>
      </c>
    </row>
    <row r="16" spans="1:20" x14ac:dyDescent="0.2">
      <c r="A16" s="42"/>
      <c r="B16" s="46"/>
      <c r="C16" s="43"/>
      <c r="D16" s="52"/>
      <c r="E16" s="52"/>
      <c r="F16" s="44"/>
      <c r="G16" s="43"/>
      <c r="H16" s="43"/>
      <c r="I16" s="43"/>
      <c r="J16" s="43"/>
      <c r="K16" s="45"/>
      <c r="N16" s="564" t="s">
        <v>31</v>
      </c>
      <c r="O16" s="565"/>
      <c r="P16" s="53"/>
      <c r="Q16" s="23" t="s">
        <v>14</v>
      </c>
    </row>
    <row r="17" spans="1:19" ht="13.5" thickBot="1" x14ac:dyDescent="0.25">
      <c r="A17" s="42"/>
      <c r="B17" s="46"/>
      <c r="C17" s="43"/>
      <c r="D17" s="52"/>
      <c r="E17" s="52"/>
      <c r="F17" s="44"/>
      <c r="G17" s="43"/>
      <c r="H17" s="43"/>
      <c r="I17" s="43"/>
      <c r="J17" s="43"/>
      <c r="K17" s="45"/>
      <c r="N17" s="566" t="s">
        <v>32</v>
      </c>
      <c r="O17" s="567"/>
      <c r="P17" s="18"/>
      <c r="Q17" s="24" t="s">
        <v>14</v>
      </c>
      <c r="R17" s="5" t="s">
        <v>72</v>
      </c>
      <c r="S17" s="54"/>
    </row>
    <row r="18" spans="1:19" ht="13.5" thickTop="1" x14ac:dyDescent="0.2">
      <c r="A18" s="42"/>
      <c r="B18" s="46"/>
      <c r="C18" s="43"/>
      <c r="D18" s="52"/>
      <c r="E18" s="52"/>
      <c r="F18" s="44"/>
      <c r="G18" s="43"/>
      <c r="H18" s="43"/>
      <c r="I18" s="43"/>
      <c r="J18" s="43"/>
      <c r="K18" s="45"/>
    </row>
    <row r="19" spans="1:19" x14ac:dyDescent="0.2">
      <c r="A19" s="42"/>
      <c r="B19" s="46"/>
      <c r="C19" s="43"/>
      <c r="D19" s="52"/>
      <c r="E19" s="52"/>
      <c r="F19" s="44"/>
      <c r="G19" s="43"/>
      <c r="H19" s="43"/>
      <c r="I19" s="43"/>
      <c r="J19" s="43"/>
      <c r="K19" s="45"/>
      <c r="N19" s="113"/>
      <c r="O19" s="113"/>
      <c r="P19" s="113"/>
      <c r="Q19" s="113"/>
    </row>
    <row r="20" spans="1:19" x14ac:dyDescent="0.2">
      <c r="A20" s="42"/>
      <c r="B20" s="46"/>
      <c r="C20" s="43"/>
      <c r="D20" s="52"/>
      <c r="E20" s="52"/>
      <c r="F20" s="44"/>
      <c r="G20" s="43"/>
      <c r="H20" s="43"/>
      <c r="I20" s="43"/>
      <c r="J20" s="43"/>
      <c r="K20" s="45"/>
      <c r="N20" s="114"/>
      <c r="O20" s="114"/>
      <c r="P20" s="110"/>
      <c r="Q20" s="110"/>
    </row>
    <row r="21" spans="1:19" x14ac:dyDescent="0.2">
      <c r="A21" s="42"/>
      <c r="B21" s="46"/>
      <c r="C21" s="43"/>
      <c r="D21" s="52"/>
      <c r="E21" s="52"/>
      <c r="F21" s="44"/>
      <c r="G21" s="43"/>
      <c r="H21" s="43"/>
      <c r="I21" s="43"/>
      <c r="J21" s="43"/>
      <c r="K21" s="45"/>
      <c r="N21" s="115"/>
      <c r="O21" s="115"/>
      <c r="P21" s="111"/>
      <c r="Q21" s="110"/>
      <c r="S21" s="54"/>
    </row>
    <row r="22" spans="1:19" x14ac:dyDescent="0.2">
      <c r="A22" s="42"/>
      <c r="B22" s="46"/>
      <c r="C22" s="43"/>
      <c r="D22" s="52"/>
      <c r="E22" s="52"/>
      <c r="F22" s="44"/>
      <c r="G22" s="43"/>
      <c r="H22" s="43"/>
      <c r="I22" s="43"/>
      <c r="J22" s="43"/>
      <c r="K22" s="45"/>
      <c r="N22" s="112"/>
      <c r="O22" s="112"/>
      <c r="P22" s="112"/>
      <c r="Q22" s="112"/>
    </row>
    <row r="23" spans="1:19" x14ac:dyDescent="0.2">
      <c r="A23" s="42"/>
      <c r="B23" s="46"/>
      <c r="C23" s="43"/>
      <c r="D23" s="52"/>
      <c r="E23" s="52"/>
      <c r="F23" s="44"/>
      <c r="G23" s="43"/>
      <c r="H23" s="43"/>
      <c r="I23" s="43"/>
      <c r="J23" s="43"/>
      <c r="K23" s="45"/>
    </row>
    <row r="24" spans="1:19" x14ac:dyDescent="0.2">
      <c r="A24" s="42"/>
      <c r="B24" s="46"/>
      <c r="C24" s="43"/>
      <c r="D24" s="52"/>
      <c r="E24" s="52"/>
      <c r="F24" s="44"/>
      <c r="G24" s="43"/>
      <c r="H24" s="43"/>
      <c r="I24" s="43"/>
      <c r="J24" s="43"/>
      <c r="K24" s="45"/>
    </row>
    <row r="25" spans="1:19" x14ac:dyDescent="0.2">
      <c r="A25" s="42"/>
      <c r="B25" s="46"/>
      <c r="C25" s="43"/>
      <c r="D25" s="52"/>
      <c r="E25" s="52"/>
      <c r="F25" s="44"/>
      <c r="G25" s="43"/>
      <c r="H25" s="43"/>
      <c r="I25" s="43"/>
      <c r="J25" s="43"/>
      <c r="K25" s="45"/>
    </row>
    <row r="26" spans="1:19" x14ac:dyDescent="0.2">
      <c r="A26" s="42"/>
      <c r="B26" s="46"/>
      <c r="C26" s="43"/>
      <c r="D26" s="52"/>
      <c r="E26" s="52"/>
      <c r="F26" s="44"/>
      <c r="G26" s="43"/>
      <c r="H26" s="43"/>
      <c r="I26" s="43"/>
      <c r="J26" s="43"/>
      <c r="K26" s="45"/>
    </row>
    <row r="27" spans="1:19" x14ac:dyDescent="0.2">
      <c r="A27" s="42"/>
      <c r="B27" s="46"/>
      <c r="C27" s="43"/>
      <c r="D27" s="52"/>
      <c r="E27" s="52"/>
      <c r="F27" s="44"/>
      <c r="G27" s="43"/>
      <c r="H27" s="43"/>
      <c r="I27" s="43"/>
      <c r="J27" s="43"/>
      <c r="K27" s="45"/>
    </row>
    <row r="28" spans="1:19" x14ac:dyDescent="0.2">
      <c r="A28" s="42"/>
      <c r="B28" s="46"/>
      <c r="C28" s="43"/>
      <c r="D28" s="52"/>
      <c r="E28" s="52"/>
      <c r="F28" s="44"/>
      <c r="G28" s="43"/>
      <c r="H28" s="43"/>
      <c r="I28" s="43"/>
      <c r="J28" s="43"/>
      <c r="K28" s="45"/>
    </row>
    <row r="29" spans="1:19" x14ac:dyDescent="0.2">
      <c r="A29" s="42"/>
      <c r="B29" s="46"/>
      <c r="C29" s="43"/>
      <c r="D29" s="52"/>
      <c r="E29" s="52"/>
      <c r="F29" s="44"/>
      <c r="G29" s="43"/>
      <c r="H29" s="43"/>
      <c r="I29" s="43"/>
      <c r="J29" s="43"/>
      <c r="K29" s="45"/>
    </row>
    <row r="30" spans="1:19" x14ac:dyDescent="0.2">
      <c r="A30" s="42"/>
      <c r="B30" s="46"/>
      <c r="C30" s="43"/>
      <c r="D30" s="52"/>
      <c r="E30" s="52"/>
      <c r="F30" s="44"/>
      <c r="G30" s="43"/>
      <c r="H30" s="43"/>
      <c r="I30" s="43"/>
      <c r="J30" s="43"/>
      <c r="K30" s="45"/>
    </row>
    <row r="31" spans="1:19" x14ac:dyDescent="0.2">
      <c r="A31" s="42"/>
      <c r="B31" s="46"/>
      <c r="C31" s="43"/>
      <c r="D31" s="52"/>
      <c r="E31" s="52"/>
      <c r="F31" s="44"/>
      <c r="G31" s="43"/>
      <c r="H31" s="43"/>
      <c r="I31" s="43"/>
      <c r="J31" s="43"/>
      <c r="K31" s="45"/>
    </row>
    <row r="33" spans="4:5" x14ac:dyDescent="0.2">
      <c r="D33" s="26"/>
      <c r="E33" s="26"/>
    </row>
  </sheetData>
  <mergeCells count="10">
    <mergeCell ref="A1:K1"/>
    <mergeCell ref="N1:Q1"/>
    <mergeCell ref="O2:P2"/>
    <mergeCell ref="N8:N9"/>
    <mergeCell ref="N10:N11"/>
    <mergeCell ref="N14:O14"/>
    <mergeCell ref="N15:O15"/>
    <mergeCell ref="N16:O16"/>
    <mergeCell ref="N17:O17"/>
    <mergeCell ref="N13:Q13"/>
  </mergeCells>
  <pageMargins left="0.7" right="0.7" top="0.78740157499999996" bottom="0.78740157499999996" header="0.3" footer="0.3"/>
  <pageSetup paperSize="9" scale="69" fitToHeight="0" orientation="portrait" r:id="rId1"/>
  <headerFooter>
    <oddFooter>&amp;LErstellt am: 11.05.2015 - durch Kurth, Thorsten</oddFooter>
  </headerFooter>
  <drawing r:id="rId2"/>
  <legacyDrawing r:id="rId3"/>
  <controls>
    <mc:AlternateContent xmlns:mc="http://schemas.openxmlformats.org/markup-compatibility/2006">
      <mc:Choice Requires="x14">
        <control shapeId="78849" r:id="rId4" name="cmdDaten_einlesen">
          <controlPr defaultSize="0" autoLine="0" r:id="rId5">
            <anchor moveWithCells="1">
              <from>
                <xdr:col>11</xdr:col>
                <xdr:colOff>266700</xdr:colOff>
                <xdr:row>6</xdr:row>
                <xdr:rowOff>152400</xdr:rowOff>
              </from>
              <to>
                <xdr:col>12</xdr:col>
                <xdr:colOff>533400</xdr:colOff>
                <xdr:row>9</xdr:row>
                <xdr:rowOff>57150</xdr:rowOff>
              </to>
            </anchor>
          </controlPr>
        </control>
      </mc:Choice>
      <mc:Fallback>
        <control shapeId="78849" r:id="rId4" name="cmdDaten_einlesen"/>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H18"/>
  <sheetViews>
    <sheetView workbookViewId="0">
      <selection activeCell="E27" sqref="E27"/>
    </sheetView>
  </sheetViews>
  <sheetFormatPr baseColWidth="10" defaultRowHeight="12.75" x14ac:dyDescent="0.2"/>
  <cols>
    <col min="1" max="3" width="12.7109375" customWidth="1"/>
    <col min="4" max="4" width="14" style="58" bestFit="1" customWidth="1"/>
    <col min="5" max="5" width="33.5703125" bestFit="1" customWidth="1"/>
    <col min="6" max="6" width="19.85546875" style="58" customWidth="1"/>
  </cols>
  <sheetData>
    <row r="1" spans="1:8" ht="14.25" thickTop="1" thickBot="1" x14ac:dyDescent="0.25">
      <c r="A1" s="127" t="s">
        <v>218</v>
      </c>
      <c r="B1" s="128" t="s">
        <v>219</v>
      </c>
      <c r="C1" s="128" t="s">
        <v>82</v>
      </c>
      <c r="D1" s="144" t="s">
        <v>283</v>
      </c>
      <c r="E1" s="175" t="s">
        <v>301</v>
      </c>
      <c r="F1" s="176" t="s">
        <v>334</v>
      </c>
    </row>
    <row r="2" spans="1:8" x14ac:dyDescent="0.2">
      <c r="A2" s="121" t="s">
        <v>9</v>
      </c>
      <c r="B2" s="122" t="s">
        <v>226</v>
      </c>
      <c r="C2" s="122" t="s">
        <v>426</v>
      </c>
      <c r="D2" s="145"/>
      <c r="E2" s="177" t="s">
        <v>428</v>
      </c>
      <c r="F2" s="178" t="s">
        <v>336</v>
      </c>
    </row>
    <row r="3" spans="1:8" x14ac:dyDescent="0.2">
      <c r="A3" s="121" t="s">
        <v>225</v>
      </c>
      <c r="B3" s="122" t="s">
        <v>225</v>
      </c>
      <c r="C3" s="122" t="s">
        <v>427</v>
      </c>
      <c r="D3" s="146" t="s">
        <v>66</v>
      </c>
      <c r="E3" s="179" t="s">
        <v>429</v>
      </c>
      <c r="F3" s="180" t="s">
        <v>337</v>
      </c>
    </row>
    <row r="4" spans="1:8" x14ac:dyDescent="0.2">
      <c r="A4" s="121" t="s">
        <v>8</v>
      </c>
      <c r="B4" s="122" t="s">
        <v>227</v>
      </c>
      <c r="C4" s="123"/>
      <c r="D4" s="146" t="s">
        <v>65</v>
      </c>
      <c r="E4" s="179" t="s">
        <v>430</v>
      </c>
      <c r="F4" s="180"/>
    </row>
    <row r="5" spans="1:8" x14ac:dyDescent="0.2">
      <c r="A5" s="124"/>
      <c r="B5" s="123"/>
      <c r="C5" s="123"/>
      <c r="D5" s="147" t="s">
        <v>67</v>
      </c>
      <c r="E5" s="179"/>
      <c r="F5" s="181"/>
    </row>
    <row r="6" spans="1:8" x14ac:dyDescent="0.2">
      <c r="A6" s="124"/>
      <c r="B6" s="123"/>
      <c r="C6" s="123"/>
      <c r="D6" s="147" t="s">
        <v>285</v>
      </c>
      <c r="E6" s="123"/>
      <c r="F6" s="181"/>
    </row>
    <row r="7" spans="1:8" x14ac:dyDescent="0.2">
      <c r="A7" s="124"/>
      <c r="B7" s="123"/>
      <c r="C7" s="123"/>
      <c r="D7" s="147" t="s">
        <v>284</v>
      </c>
      <c r="E7" s="123"/>
      <c r="F7" s="181"/>
    </row>
    <row r="8" spans="1:8" x14ac:dyDescent="0.2">
      <c r="A8" s="124"/>
      <c r="B8" s="123"/>
      <c r="C8" s="123"/>
      <c r="D8" s="147" t="s">
        <v>286</v>
      </c>
      <c r="E8" s="123"/>
      <c r="F8" s="181"/>
    </row>
    <row r="9" spans="1:8" ht="13.5" thickBot="1" x14ac:dyDescent="0.25">
      <c r="A9" s="125"/>
      <c r="B9" s="126"/>
      <c r="C9" s="126"/>
      <c r="D9" s="148" t="s">
        <v>287</v>
      </c>
      <c r="E9" s="126"/>
      <c r="F9" s="182"/>
    </row>
    <row r="10" spans="1:8" ht="13.5" thickTop="1" x14ac:dyDescent="0.2"/>
    <row r="14" spans="1:8" x14ac:dyDescent="0.2">
      <c r="E14" s="102"/>
    </row>
    <row r="15" spans="1:8" x14ac:dyDescent="0.2">
      <c r="E15" s="102"/>
    </row>
    <row r="16" spans="1:8" x14ac:dyDescent="0.2">
      <c r="E16" s="102"/>
      <c r="G16" s="152"/>
      <c r="H16" s="203"/>
    </row>
    <row r="17" spans="7:8" x14ac:dyDescent="0.2">
      <c r="G17" s="152"/>
      <c r="H17" s="203"/>
    </row>
    <row r="18" spans="7:8" x14ac:dyDescent="0.2">
      <c r="G18" s="152"/>
      <c r="H18" s="203"/>
    </row>
  </sheetData>
  <pageMargins left="0.7" right="0.7" top="0.78740157499999996" bottom="0.78740157499999996" header="0.3" footer="0.3"/>
  <pageSetup paperSize="9" orientation="portrait" r:id="rId1"/>
  <headerFooter>
    <oddFooter>&amp;LErstellt am: 11.05.2015 - durch Kurth, Thorsten</oddFooter>
  </headerFooter>
  <cellWatches>
    <cellWatch r="E2"/>
    <cellWatch r="E3"/>
    <cellWatch r="E4"/>
    <cellWatch r="E5"/>
    <cellWatch r="E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pageSetUpPr fitToPage="1"/>
  </sheetPr>
  <dimension ref="A1:L45"/>
  <sheetViews>
    <sheetView workbookViewId="0">
      <selection activeCell="C33" sqref="C33"/>
    </sheetView>
  </sheetViews>
  <sheetFormatPr baseColWidth="10" defaultRowHeight="12.75" x14ac:dyDescent="0.2"/>
  <cols>
    <col min="1" max="1" width="67" style="152" bestFit="1" customWidth="1"/>
    <col min="2" max="2" width="9.7109375" bestFit="1" customWidth="1"/>
  </cols>
  <sheetData>
    <row r="1" spans="1:3" ht="30" customHeight="1" thickTop="1" thickBot="1" x14ac:dyDescent="0.25">
      <c r="A1" s="580" t="s">
        <v>506</v>
      </c>
      <c r="B1" s="581"/>
      <c r="C1" s="582"/>
    </row>
    <row r="2" spans="1:3" ht="13.5" thickTop="1" x14ac:dyDescent="0.2">
      <c r="A2" s="313" t="s">
        <v>309</v>
      </c>
      <c r="B2" s="327" t="s">
        <v>501</v>
      </c>
      <c r="C2" s="326" t="s">
        <v>502</v>
      </c>
    </row>
    <row r="3" spans="1:3" x14ac:dyDescent="0.2">
      <c r="A3" s="314" t="s">
        <v>89</v>
      </c>
      <c r="B3" s="323">
        <v>13</v>
      </c>
      <c r="C3" s="116">
        <v>15</v>
      </c>
    </row>
    <row r="4" spans="1:3" x14ac:dyDescent="0.2">
      <c r="A4" s="314" t="s">
        <v>90</v>
      </c>
      <c r="B4" s="323">
        <v>13</v>
      </c>
      <c r="C4" s="116">
        <v>15</v>
      </c>
    </row>
    <row r="5" spans="1:3" x14ac:dyDescent="0.2">
      <c r="A5" s="314" t="s">
        <v>94</v>
      </c>
      <c r="B5" s="323">
        <v>13</v>
      </c>
      <c r="C5" s="116">
        <v>15</v>
      </c>
    </row>
    <row r="6" spans="1:3" x14ac:dyDescent="0.2">
      <c r="A6" s="315" t="s">
        <v>92</v>
      </c>
      <c r="B6" s="323">
        <v>15</v>
      </c>
      <c r="C6" s="116">
        <v>17</v>
      </c>
    </row>
    <row r="7" spans="1:3" x14ac:dyDescent="0.2">
      <c r="A7" s="315" t="s">
        <v>91</v>
      </c>
      <c r="B7" s="323">
        <v>15</v>
      </c>
      <c r="C7" s="116">
        <v>17</v>
      </c>
    </row>
    <row r="8" spans="1:3" x14ac:dyDescent="0.2">
      <c r="A8" s="315" t="s">
        <v>93</v>
      </c>
      <c r="B8" s="323">
        <v>15</v>
      </c>
      <c r="C8" s="116">
        <v>17</v>
      </c>
    </row>
    <row r="9" spans="1:3" x14ac:dyDescent="0.2">
      <c r="A9" s="315" t="s">
        <v>87</v>
      </c>
      <c r="B9" s="323">
        <v>30</v>
      </c>
      <c r="C9" s="116">
        <v>33</v>
      </c>
    </row>
    <row r="10" spans="1:3" x14ac:dyDescent="0.2">
      <c r="A10" s="315" t="s">
        <v>88</v>
      </c>
      <c r="B10" s="323">
        <v>30</v>
      </c>
      <c r="C10" s="116">
        <v>33</v>
      </c>
    </row>
    <row r="11" spans="1:3" x14ac:dyDescent="0.2">
      <c r="A11" s="316" t="s">
        <v>308</v>
      </c>
      <c r="B11" s="323">
        <v>1</v>
      </c>
      <c r="C11" s="116">
        <v>1</v>
      </c>
    </row>
    <row r="12" spans="1:3" x14ac:dyDescent="0.2">
      <c r="A12" s="317" t="s">
        <v>310</v>
      </c>
      <c r="B12" s="323">
        <v>11</v>
      </c>
      <c r="C12" s="116">
        <v>11</v>
      </c>
    </row>
    <row r="13" spans="1:3" x14ac:dyDescent="0.2">
      <c r="A13" s="317" t="s">
        <v>453</v>
      </c>
      <c r="B13" s="324" t="s">
        <v>504</v>
      </c>
      <c r="C13" s="116">
        <v>12</v>
      </c>
    </row>
    <row r="14" spans="1:3" s="108" customFormat="1" x14ac:dyDescent="0.2">
      <c r="A14" s="317" t="s">
        <v>489</v>
      </c>
      <c r="B14" s="324" t="s">
        <v>503</v>
      </c>
      <c r="C14" s="116">
        <v>13</v>
      </c>
    </row>
    <row r="15" spans="1:3" s="108" customFormat="1" x14ac:dyDescent="0.2">
      <c r="A15" s="317" t="s">
        <v>490</v>
      </c>
      <c r="B15" s="324" t="s">
        <v>503</v>
      </c>
      <c r="C15" s="116">
        <v>14</v>
      </c>
    </row>
    <row r="16" spans="1:3" x14ac:dyDescent="0.2">
      <c r="A16" s="317" t="s">
        <v>80</v>
      </c>
      <c r="B16" s="323">
        <v>13</v>
      </c>
      <c r="C16" s="116">
        <v>15</v>
      </c>
    </row>
    <row r="17" spans="1:3" x14ac:dyDescent="0.2">
      <c r="A17" s="318" t="s">
        <v>1</v>
      </c>
      <c r="B17" s="323">
        <v>14</v>
      </c>
      <c r="C17" s="116">
        <v>16</v>
      </c>
    </row>
    <row r="18" spans="1:3" s="108" customFormat="1" x14ac:dyDescent="0.2">
      <c r="A18" s="318" t="s">
        <v>524</v>
      </c>
      <c r="B18" s="325" t="s">
        <v>503</v>
      </c>
      <c r="C18" s="116">
        <v>17</v>
      </c>
    </row>
    <row r="19" spans="1:3" s="108" customFormat="1" x14ac:dyDescent="0.2">
      <c r="A19" s="319" t="s">
        <v>499</v>
      </c>
      <c r="B19" s="323">
        <v>15</v>
      </c>
      <c r="C19" s="116">
        <v>18</v>
      </c>
    </row>
    <row r="20" spans="1:3" s="108" customFormat="1" x14ac:dyDescent="0.2">
      <c r="A20" s="319" t="s">
        <v>500</v>
      </c>
      <c r="B20" s="323">
        <v>15</v>
      </c>
      <c r="C20" s="116">
        <v>19</v>
      </c>
    </row>
    <row r="21" spans="1:3" x14ac:dyDescent="0.2">
      <c r="A21" s="317" t="s">
        <v>445</v>
      </c>
      <c r="B21" s="324" t="s">
        <v>503</v>
      </c>
      <c r="C21" s="116">
        <v>20</v>
      </c>
    </row>
    <row r="22" spans="1:3" s="108" customFormat="1" x14ac:dyDescent="0.2">
      <c r="A22" s="317" t="s">
        <v>491</v>
      </c>
      <c r="B22" s="324" t="s">
        <v>503</v>
      </c>
      <c r="C22" s="116">
        <v>21</v>
      </c>
    </row>
    <row r="23" spans="1:3" s="108" customFormat="1" x14ac:dyDescent="0.2">
      <c r="A23" s="317" t="s">
        <v>492</v>
      </c>
      <c r="B23" s="324" t="s">
        <v>503</v>
      </c>
      <c r="C23" s="116">
        <v>22</v>
      </c>
    </row>
    <row r="24" spans="1:3" x14ac:dyDescent="0.2">
      <c r="A24" s="317" t="s">
        <v>493</v>
      </c>
      <c r="B24" s="324" t="s">
        <v>503</v>
      </c>
      <c r="C24" s="116">
        <v>23</v>
      </c>
    </row>
    <row r="25" spans="1:3" s="108" customFormat="1" x14ac:dyDescent="0.2">
      <c r="A25" s="317" t="s">
        <v>494</v>
      </c>
      <c r="B25" s="324" t="s">
        <v>503</v>
      </c>
      <c r="C25" s="116">
        <v>24</v>
      </c>
    </row>
    <row r="26" spans="1:3" s="108" customFormat="1" x14ac:dyDescent="0.2">
      <c r="A26" s="317" t="s">
        <v>495</v>
      </c>
      <c r="B26" s="324" t="s">
        <v>503</v>
      </c>
      <c r="C26" s="116">
        <v>25</v>
      </c>
    </row>
    <row r="27" spans="1:3" x14ac:dyDescent="0.2">
      <c r="A27" s="317" t="s">
        <v>528</v>
      </c>
      <c r="B27" s="323">
        <v>23</v>
      </c>
      <c r="C27" s="116">
        <v>26</v>
      </c>
    </row>
    <row r="28" spans="1:3" x14ac:dyDescent="0.2">
      <c r="A28" s="317" t="s">
        <v>527</v>
      </c>
      <c r="B28" s="323">
        <v>24</v>
      </c>
      <c r="C28" s="116">
        <v>27</v>
      </c>
    </row>
    <row r="29" spans="1:3" x14ac:dyDescent="0.2">
      <c r="A29" s="317" t="s">
        <v>0</v>
      </c>
      <c r="B29" s="323">
        <v>25</v>
      </c>
      <c r="C29" s="116">
        <v>28</v>
      </c>
    </row>
    <row r="30" spans="1:3" x14ac:dyDescent="0.2">
      <c r="A30" s="317" t="s">
        <v>79</v>
      </c>
      <c r="B30" s="323">
        <v>26</v>
      </c>
      <c r="C30" s="116">
        <v>29</v>
      </c>
    </row>
    <row r="31" spans="1:3" x14ac:dyDescent="0.2">
      <c r="A31" s="317" t="s">
        <v>78</v>
      </c>
      <c r="B31" s="323">
        <v>27</v>
      </c>
      <c r="C31" s="116">
        <v>30</v>
      </c>
    </row>
    <row r="32" spans="1:3" x14ac:dyDescent="0.2">
      <c r="A32" s="317" t="s">
        <v>233</v>
      </c>
      <c r="B32" s="323">
        <v>28</v>
      </c>
      <c r="C32" s="116">
        <v>31</v>
      </c>
    </row>
    <row r="33" spans="1:12" x14ac:dyDescent="0.2">
      <c r="A33" s="318" t="s">
        <v>76</v>
      </c>
      <c r="B33" s="323">
        <v>29</v>
      </c>
      <c r="C33" s="116">
        <v>32</v>
      </c>
    </row>
    <row r="34" spans="1:12" x14ac:dyDescent="0.2">
      <c r="A34" s="318" t="s">
        <v>77</v>
      </c>
      <c r="B34" s="323">
        <v>30</v>
      </c>
      <c r="C34" s="116">
        <v>33</v>
      </c>
    </row>
    <row r="35" spans="1:12" x14ac:dyDescent="0.2">
      <c r="A35" s="320" t="s">
        <v>498</v>
      </c>
      <c r="B35" s="323">
        <v>31</v>
      </c>
      <c r="C35" s="116">
        <v>34</v>
      </c>
      <c r="D35" s="153"/>
      <c r="E35" s="153"/>
      <c r="F35" s="153"/>
      <c r="G35" s="153"/>
      <c r="H35" s="153"/>
      <c r="I35" s="153"/>
      <c r="J35" s="153"/>
      <c r="K35" s="153"/>
      <c r="L35" s="153"/>
    </row>
    <row r="36" spans="1:12" x14ac:dyDescent="0.2">
      <c r="A36" s="318" t="s">
        <v>529</v>
      </c>
      <c r="B36" s="323">
        <v>32</v>
      </c>
      <c r="C36" s="116">
        <v>35</v>
      </c>
      <c r="D36" s="153"/>
      <c r="E36" s="153"/>
      <c r="F36" s="153"/>
      <c r="G36" s="153"/>
      <c r="H36" s="153"/>
      <c r="I36" s="153"/>
      <c r="J36" s="153"/>
      <c r="K36" s="153"/>
      <c r="L36" s="153"/>
    </row>
    <row r="37" spans="1:12" s="184" customFormat="1" x14ac:dyDescent="0.2">
      <c r="A37" s="321" t="s">
        <v>314</v>
      </c>
      <c r="B37" s="328">
        <v>33</v>
      </c>
      <c r="C37" s="116">
        <v>36</v>
      </c>
    </row>
    <row r="38" spans="1:12" s="184" customFormat="1" x14ac:dyDescent="0.2">
      <c r="A38" s="321" t="s">
        <v>259</v>
      </c>
      <c r="B38" s="328">
        <v>34</v>
      </c>
      <c r="C38" s="116">
        <v>37</v>
      </c>
    </row>
    <row r="39" spans="1:12" s="184" customFormat="1" x14ac:dyDescent="0.2">
      <c r="A39" s="321" t="s">
        <v>126</v>
      </c>
      <c r="B39" s="328">
        <v>35</v>
      </c>
      <c r="C39" s="116">
        <v>38</v>
      </c>
    </row>
    <row r="40" spans="1:12" s="184" customFormat="1" x14ac:dyDescent="0.2">
      <c r="A40" s="321" t="s">
        <v>300</v>
      </c>
      <c r="B40" s="328">
        <v>36</v>
      </c>
      <c r="C40" s="116">
        <v>39</v>
      </c>
    </row>
    <row r="41" spans="1:12" s="184" customFormat="1" x14ac:dyDescent="0.2">
      <c r="A41" s="321" t="s">
        <v>497</v>
      </c>
      <c r="B41" s="328">
        <v>37</v>
      </c>
      <c r="C41" s="116">
        <v>40</v>
      </c>
    </row>
    <row r="42" spans="1:12" s="184" customFormat="1" ht="12.75" customHeight="1" x14ac:dyDescent="0.2">
      <c r="A42" s="321" t="s">
        <v>496</v>
      </c>
      <c r="B42" s="329" t="s">
        <v>505</v>
      </c>
      <c r="C42" s="116">
        <v>41</v>
      </c>
    </row>
    <row r="43" spans="1:12" s="184" customFormat="1" x14ac:dyDescent="0.2">
      <c r="A43" s="321" t="s">
        <v>437</v>
      </c>
      <c r="B43" s="328">
        <v>45</v>
      </c>
      <c r="C43" s="116">
        <v>47</v>
      </c>
    </row>
    <row r="44" spans="1:12" s="184" customFormat="1" ht="13.5" thickBot="1" x14ac:dyDescent="0.25">
      <c r="A44" s="322" t="s">
        <v>447</v>
      </c>
      <c r="B44" s="330" t="s">
        <v>503</v>
      </c>
      <c r="C44" s="96">
        <v>48</v>
      </c>
    </row>
    <row r="45" spans="1:12" s="184" customFormat="1" ht="13.5" thickTop="1" x14ac:dyDescent="0.2">
      <c r="A45" s="152"/>
    </row>
  </sheetData>
  <mergeCells count="1">
    <mergeCell ref="A1:C1"/>
  </mergeCells>
  <printOptions headings="1"/>
  <pageMargins left="0.70866141732283472" right="0.70866141732283472" top="0.78740157480314965" bottom="0.78740157480314965" header="0.31496062992125984" footer="0.31496062992125984"/>
  <pageSetup paperSize="9" scale="97" orientation="portrait" r:id="rId1"/>
  <headerFooter>
    <oddFooter>&amp;LErstellt am: 11.05.2015 - durch Kurth, Thorsten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AQ163"/>
  <sheetViews>
    <sheetView topLeftCell="W43" zoomScale="90" zoomScaleNormal="90" workbookViewId="0">
      <selection activeCell="A6" sqref="A6"/>
    </sheetView>
  </sheetViews>
  <sheetFormatPr baseColWidth="10" defaultRowHeight="12.75" x14ac:dyDescent="0.2"/>
  <cols>
    <col min="1" max="4" width="5.7109375" style="108" customWidth="1"/>
    <col min="5" max="5" width="19.28515625" style="108" bestFit="1" customWidth="1"/>
    <col min="6" max="9" width="5.7109375" style="108" customWidth="1"/>
    <col min="10" max="11" width="15.7109375" style="108" customWidth="1"/>
    <col min="12" max="29" width="5.7109375" style="108" customWidth="1"/>
    <col min="30" max="30" width="51" style="108" bestFit="1" customWidth="1"/>
    <col min="31" max="31" width="44.140625" style="108" bestFit="1" customWidth="1"/>
    <col min="32" max="35" width="12.7109375" style="108" customWidth="1"/>
    <col min="36" max="37" width="11.42578125" style="108"/>
    <col min="38" max="38" width="11.5703125" style="108" bestFit="1" customWidth="1"/>
    <col min="39" max="39" width="16.28515625" style="108" bestFit="1" customWidth="1"/>
    <col min="40" max="40" width="14" style="108" bestFit="1" customWidth="1"/>
    <col min="41" max="41" width="11.42578125" style="108"/>
    <col min="42" max="42" width="12.42578125" style="108" bestFit="1" customWidth="1"/>
    <col min="43" max="43" width="18.42578125" style="108" customWidth="1"/>
    <col min="44" max="16384" width="11.42578125" style="108"/>
  </cols>
  <sheetData>
    <row r="1" spans="1:43" ht="129.94999999999999" customHeight="1" thickTop="1" x14ac:dyDescent="0.2">
      <c r="A1" s="586" t="s">
        <v>133</v>
      </c>
      <c r="B1" s="588" t="s">
        <v>132</v>
      </c>
      <c r="C1" s="588" t="s">
        <v>144</v>
      </c>
      <c r="D1" s="588" t="s">
        <v>145</v>
      </c>
      <c r="E1" s="590" t="s">
        <v>243</v>
      </c>
      <c r="J1" s="592" t="s">
        <v>488</v>
      </c>
      <c r="K1" s="592"/>
      <c r="L1" s="592"/>
      <c r="M1" s="592"/>
      <c r="N1" s="592"/>
      <c r="O1" s="592"/>
      <c r="P1" s="592"/>
      <c r="Q1" s="592"/>
      <c r="R1" s="592"/>
      <c r="S1" s="592"/>
      <c r="T1" s="592"/>
      <c r="U1" s="592"/>
      <c r="V1" s="592"/>
      <c r="W1" s="592"/>
      <c r="X1" s="592"/>
      <c r="AD1" s="583" t="s">
        <v>244</v>
      </c>
      <c r="AE1" s="584"/>
      <c r="AF1" s="584"/>
      <c r="AG1" s="584"/>
      <c r="AH1" s="584"/>
      <c r="AI1" s="584"/>
      <c r="AJ1" s="584"/>
      <c r="AK1" s="584"/>
      <c r="AL1" s="584"/>
      <c r="AM1" s="584"/>
      <c r="AN1" s="584"/>
      <c r="AO1" s="584"/>
      <c r="AP1" s="584"/>
      <c r="AQ1" s="585"/>
    </row>
    <row r="2" spans="1:43" ht="13.5" thickBot="1" x14ac:dyDescent="0.25">
      <c r="A2" s="587"/>
      <c r="B2" s="589"/>
      <c r="C2" s="589"/>
      <c r="D2" s="589"/>
      <c r="E2" s="591"/>
      <c r="G2" s="102"/>
      <c r="AD2" s="76" t="s">
        <v>230</v>
      </c>
      <c r="AE2" s="77" t="s">
        <v>151</v>
      </c>
      <c r="AF2" s="77" t="s">
        <v>146</v>
      </c>
      <c r="AG2" s="77" t="s">
        <v>147</v>
      </c>
      <c r="AH2" s="77" t="s">
        <v>148</v>
      </c>
      <c r="AI2" s="77" t="s">
        <v>149</v>
      </c>
      <c r="AJ2" s="77" t="s">
        <v>218</v>
      </c>
      <c r="AK2" s="77" t="s">
        <v>219</v>
      </c>
      <c r="AL2" s="77" t="s">
        <v>220</v>
      </c>
      <c r="AM2" s="77" t="s">
        <v>221</v>
      </c>
      <c r="AN2" s="77" t="s">
        <v>222</v>
      </c>
      <c r="AO2" s="77" t="s">
        <v>224</v>
      </c>
      <c r="AP2" s="91" t="s">
        <v>231</v>
      </c>
      <c r="AQ2" s="78" t="s">
        <v>260</v>
      </c>
    </row>
    <row r="3" spans="1:43" ht="15" x14ac:dyDescent="0.2">
      <c r="A3" s="103" t="s">
        <v>3</v>
      </c>
      <c r="B3" s="86">
        <v>3</v>
      </c>
      <c r="C3" s="83">
        <v>1</v>
      </c>
      <c r="D3" s="83">
        <v>15</v>
      </c>
      <c r="E3" s="84"/>
      <c r="F3" s="67"/>
      <c r="G3" s="87"/>
      <c r="H3" s="88"/>
      <c r="I3" s="88"/>
      <c r="J3" s="88"/>
      <c r="K3" s="88"/>
      <c r="L3" s="88"/>
      <c r="M3" s="88"/>
      <c r="N3" s="88"/>
      <c r="O3" s="87"/>
      <c r="P3" s="67"/>
      <c r="Q3" s="67"/>
      <c r="R3" s="67"/>
      <c r="AA3" s="108">
        <v>252</v>
      </c>
      <c r="AC3" s="108">
        <v>1</v>
      </c>
      <c r="AD3" s="334" t="s">
        <v>445</v>
      </c>
      <c r="AE3" s="335" t="str">
        <f>IF(Sprachen!$F$1=1,Sprachen!$B256,IF(Sprachen!$F$1=2,Sprachen!$C256,IF(Sprachen!$F$1=3,Sprachen!$D256,Sprachen!$B256)))</f>
        <v>Artikelnummer:</v>
      </c>
      <c r="AF3" s="90">
        <v>2</v>
      </c>
      <c r="AG3" s="90">
        <v>2</v>
      </c>
      <c r="AH3" s="90">
        <v>3</v>
      </c>
      <c r="AI3" s="90">
        <v>3</v>
      </c>
      <c r="AJ3" s="83" t="s">
        <v>225</v>
      </c>
      <c r="AK3" s="89" t="s">
        <v>225</v>
      </c>
      <c r="AL3" s="89" t="s">
        <v>83</v>
      </c>
      <c r="AM3" s="83">
        <v>0</v>
      </c>
      <c r="AN3" s="89" t="s">
        <v>83</v>
      </c>
      <c r="AO3" s="89" t="s">
        <v>83</v>
      </c>
      <c r="AP3" s="93">
        <v>12</v>
      </c>
      <c r="AQ3" s="116" t="s">
        <v>261</v>
      </c>
    </row>
    <row r="4" spans="1:43" ht="15" x14ac:dyDescent="0.2">
      <c r="A4" s="103" t="s">
        <v>134</v>
      </c>
      <c r="B4" s="86">
        <v>12</v>
      </c>
      <c r="C4" s="83">
        <v>2</v>
      </c>
      <c r="D4" s="83">
        <v>15</v>
      </c>
      <c r="E4" s="84"/>
      <c r="F4" s="67"/>
      <c r="G4" s="87"/>
      <c r="H4" s="88"/>
      <c r="I4" s="88"/>
      <c r="J4" s="88"/>
      <c r="K4" s="88"/>
      <c r="L4" s="88"/>
      <c r="M4" s="88"/>
      <c r="N4" s="88"/>
      <c r="O4" s="87"/>
      <c r="P4" s="67"/>
      <c r="Q4" s="67"/>
      <c r="R4" s="67"/>
      <c r="AA4" s="108">
        <v>253</v>
      </c>
      <c r="AC4" s="108">
        <v>2</v>
      </c>
      <c r="AD4" s="336" t="s">
        <v>238</v>
      </c>
      <c r="AE4" s="335" t="str">
        <f>IF(Sprachen!$F$1=1,Sprachen!$B257,IF(Sprachen!$F$1=2,Sprachen!$C257,IF(Sprachen!$F$1=3,Sprachen!$D257,Sprachen!$B257)))</f>
        <v>D-Index</v>
      </c>
      <c r="AF4" s="90">
        <v>2</v>
      </c>
      <c r="AG4" s="90">
        <v>4</v>
      </c>
      <c r="AH4" s="90">
        <v>2</v>
      </c>
      <c r="AI4" s="90">
        <v>4</v>
      </c>
      <c r="AJ4" s="83" t="s">
        <v>225</v>
      </c>
      <c r="AK4" s="89" t="s">
        <v>225</v>
      </c>
      <c r="AL4" s="89" t="s">
        <v>83</v>
      </c>
      <c r="AM4" s="83">
        <v>0</v>
      </c>
      <c r="AN4" s="89" t="s">
        <v>83</v>
      </c>
      <c r="AO4" s="89" t="s">
        <v>83</v>
      </c>
      <c r="AP4" s="93">
        <v>10</v>
      </c>
      <c r="AQ4" s="116" t="s">
        <v>261</v>
      </c>
    </row>
    <row r="5" spans="1:43" ht="15" x14ac:dyDescent="0.2">
      <c r="A5" s="103" t="s">
        <v>135</v>
      </c>
      <c r="B5" s="86">
        <v>12</v>
      </c>
      <c r="C5" s="83">
        <v>3</v>
      </c>
      <c r="D5" s="83">
        <v>15</v>
      </c>
      <c r="E5" s="84"/>
      <c r="F5" s="67"/>
      <c r="G5" s="87"/>
      <c r="H5" s="88"/>
      <c r="I5" s="88"/>
      <c r="J5" s="88"/>
      <c r="K5" s="88"/>
      <c r="L5" s="88"/>
      <c r="M5" s="88"/>
      <c r="N5" s="88"/>
      <c r="O5" s="87"/>
      <c r="P5" s="67"/>
      <c r="Q5" s="67"/>
      <c r="R5" s="67"/>
      <c r="AA5" s="108">
        <v>254</v>
      </c>
      <c r="AC5" s="108">
        <v>3</v>
      </c>
      <c r="AD5" s="336" t="s">
        <v>239</v>
      </c>
      <c r="AE5" s="335" t="str">
        <f>IF(Sprachen!$F$1=1,Sprachen!$B258,IF(Sprachen!$F$1=2,Sprachen!$C258,IF(Sprachen!$F$1=3,Sprachen!$D258,Sprachen!$B258)))</f>
        <v>Z-Index</v>
      </c>
      <c r="AF5" s="90">
        <v>2</v>
      </c>
      <c r="AG5" s="90">
        <v>5</v>
      </c>
      <c r="AH5" s="90">
        <v>2</v>
      </c>
      <c r="AI5" s="90">
        <v>5</v>
      </c>
      <c r="AJ5" s="83" t="s">
        <v>225</v>
      </c>
      <c r="AK5" s="89" t="s">
        <v>225</v>
      </c>
      <c r="AL5" s="89" t="s">
        <v>83</v>
      </c>
      <c r="AM5" s="83">
        <v>0</v>
      </c>
      <c r="AN5" s="89" t="s">
        <v>83</v>
      </c>
      <c r="AO5" s="89" t="s">
        <v>83</v>
      </c>
      <c r="AP5" s="93">
        <v>10</v>
      </c>
      <c r="AQ5" s="116" t="s">
        <v>261</v>
      </c>
    </row>
    <row r="6" spans="1:43" ht="15" x14ac:dyDescent="0.2">
      <c r="A6" s="103" t="s">
        <v>75</v>
      </c>
      <c r="B6" s="86">
        <v>9</v>
      </c>
      <c r="C6" s="83">
        <v>4</v>
      </c>
      <c r="D6" s="83">
        <v>15</v>
      </c>
      <c r="E6" s="84"/>
      <c r="F6" s="67"/>
      <c r="G6" s="87"/>
      <c r="H6" s="88"/>
      <c r="I6" s="88"/>
      <c r="J6" s="88"/>
      <c r="K6" s="88"/>
      <c r="L6" s="88"/>
      <c r="M6" s="88"/>
      <c r="N6" s="88"/>
      <c r="O6" s="87"/>
      <c r="P6" s="67"/>
      <c r="Q6" s="67"/>
      <c r="R6" s="67"/>
      <c r="AA6" s="108">
        <v>255</v>
      </c>
      <c r="AC6" s="108">
        <v>4</v>
      </c>
      <c r="AD6" s="336" t="s">
        <v>156</v>
      </c>
      <c r="AE6" s="335"/>
      <c r="AF6" s="90">
        <v>2</v>
      </c>
      <c r="AG6" s="90">
        <v>6</v>
      </c>
      <c r="AH6" s="90">
        <v>5</v>
      </c>
      <c r="AI6" s="90">
        <v>6</v>
      </c>
      <c r="AJ6" s="83" t="s">
        <v>225</v>
      </c>
      <c r="AK6" s="89" t="s">
        <v>225</v>
      </c>
      <c r="AL6" s="89" t="s">
        <v>83</v>
      </c>
      <c r="AM6" s="83">
        <v>0</v>
      </c>
      <c r="AN6" s="89" t="s">
        <v>83</v>
      </c>
      <c r="AO6" s="89" t="s">
        <v>83</v>
      </c>
      <c r="AP6" s="93">
        <v>10</v>
      </c>
      <c r="AQ6" s="116" t="s">
        <v>261</v>
      </c>
    </row>
    <row r="7" spans="1:43" ht="15" x14ac:dyDescent="0.2">
      <c r="A7" s="103" t="s">
        <v>127</v>
      </c>
      <c r="B7" s="86">
        <v>9</v>
      </c>
      <c r="C7" s="83">
        <v>5</v>
      </c>
      <c r="D7" s="83">
        <v>25</v>
      </c>
      <c r="E7" s="84"/>
      <c r="F7" s="67"/>
      <c r="G7" s="87"/>
      <c r="H7" s="88"/>
      <c r="I7" s="88"/>
      <c r="J7" s="88"/>
      <c r="K7" s="88"/>
      <c r="L7" s="88"/>
      <c r="M7" s="88"/>
      <c r="N7" s="88"/>
      <c r="O7" s="87"/>
      <c r="P7" s="67"/>
      <c r="Q7" s="67"/>
      <c r="R7" s="67"/>
      <c r="AA7" s="108">
        <v>256</v>
      </c>
      <c r="AC7" s="108">
        <v>5</v>
      </c>
      <c r="AD7" s="334" t="s">
        <v>448</v>
      </c>
      <c r="AE7" s="335" t="str">
        <f>IF(Sprachen!$F$1=1,Sprachen!$B260,IF(Sprachen!$F$1=2,Sprachen!$C260,IF(Sprachen!$F$1=3,Sprachen!$D260,Sprachen!$B260)))</f>
        <v>Kd-Nr.</v>
      </c>
      <c r="AF7" s="90">
        <v>2</v>
      </c>
      <c r="AG7" s="90">
        <v>7</v>
      </c>
      <c r="AH7" s="90">
        <v>2</v>
      </c>
      <c r="AI7" s="90">
        <v>8</v>
      </c>
      <c r="AJ7" s="83" t="s">
        <v>225</v>
      </c>
      <c r="AK7" s="89" t="s">
        <v>225</v>
      </c>
      <c r="AL7" s="89" t="s">
        <v>83</v>
      </c>
      <c r="AM7" s="83">
        <v>0</v>
      </c>
      <c r="AN7" s="89" t="s">
        <v>83</v>
      </c>
      <c r="AO7" s="89" t="s">
        <v>83</v>
      </c>
      <c r="AP7" s="93">
        <v>10</v>
      </c>
      <c r="AQ7" s="116" t="s">
        <v>261</v>
      </c>
    </row>
    <row r="8" spans="1:43" ht="15" x14ac:dyDescent="0.2">
      <c r="A8" s="103" t="s">
        <v>136</v>
      </c>
      <c r="B8" s="86">
        <v>5</v>
      </c>
      <c r="C8" s="83">
        <v>6</v>
      </c>
      <c r="D8" s="83">
        <v>5</v>
      </c>
      <c r="E8" s="84"/>
      <c r="F8" s="67"/>
      <c r="G8" s="87"/>
      <c r="H8" s="88"/>
      <c r="I8" s="88"/>
      <c r="J8" s="88"/>
      <c r="K8" s="88"/>
      <c r="L8" s="88"/>
      <c r="M8" s="88"/>
      <c r="N8" s="88"/>
      <c r="O8" s="87"/>
      <c r="P8" s="67"/>
      <c r="Q8" s="67"/>
      <c r="R8" s="67"/>
      <c r="AA8" s="108">
        <v>263</v>
      </c>
      <c r="AC8" s="108">
        <v>12</v>
      </c>
      <c r="AD8" s="334" t="s">
        <v>69</v>
      </c>
      <c r="AE8" s="335" t="s">
        <v>69</v>
      </c>
      <c r="AF8" s="90">
        <v>2</v>
      </c>
      <c r="AG8" s="90">
        <v>9</v>
      </c>
      <c r="AH8" s="90">
        <v>2</v>
      </c>
      <c r="AI8" s="90">
        <v>11</v>
      </c>
      <c r="AJ8" s="83" t="s">
        <v>225</v>
      </c>
      <c r="AK8" s="89" t="s">
        <v>225</v>
      </c>
      <c r="AL8" s="89" t="s">
        <v>83</v>
      </c>
      <c r="AM8" s="83">
        <v>0</v>
      </c>
      <c r="AN8" s="89" t="s">
        <v>83</v>
      </c>
      <c r="AO8" s="89" t="s">
        <v>83</v>
      </c>
      <c r="AP8" s="93">
        <v>10</v>
      </c>
      <c r="AQ8" s="116" t="s">
        <v>261</v>
      </c>
    </row>
    <row r="9" spans="1:43" ht="15" x14ac:dyDescent="0.2">
      <c r="A9" s="103" t="s">
        <v>137</v>
      </c>
      <c r="B9" s="86">
        <v>3</v>
      </c>
      <c r="C9" s="83">
        <v>7</v>
      </c>
      <c r="D9" s="83">
        <v>15</v>
      </c>
      <c r="E9" s="84"/>
      <c r="F9" s="67"/>
      <c r="G9" s="87"/>
      <c r="H9" s="88"/>
      <c r="I9" s="88"/>
      <c r="J9" s="88"/>
      <c r="K9" s="88"/>
      <c r="L9" s="88"/>
      <c r="M9" s="88"/>
      <c r="N9" s="88"/>
      <c r="O9" s="87"/>
      <c r="P9" s="67"/>
      <c r="Q9" s="67"/>
      <c r="R9" s="67"/>
      <c r="AA9" s="108">
        <v>258</v>
      </c>
      <c r="AC9" s="108">
        <v>7</v>
      </c>
      <c r="AD9" s="336" t="s">
        <v>236</v>
      </c>
      <c r="AE9" s="335" t="str">
        <f>IF(Sprachen!$F$1=1,Sprachen!$B262,IF(Sprachen!$F$1=2,Sprachen!$C262,IF(Sprachen!$F$1=3,Sprachen!$D262,Sprachen!$B262)))</f>
        <v>3D</v>
      </c>
      <c r="AF9" s="90">
        <v>3</v>
      </c>
      <c r="AG9" s="90">
        <v>4</v>
      </c>
      <c r="AH9" s="90">
        <v>3</v>
      </c>
      <c r="AI9" s="90">
        <v>4</v>
      </c>
      <c r="AJ9" s="83" t="s">
        <v>225</v>
      </c>
      <c r="AK9" s="89" t="s">
        <v>225</v>
      </c>
      <c r="AL9" s="89" t="s">
        <v>83</v>
      </c>
      <c r="AM9" s="83">
        <v>0</v>
      </c>
      <c r="AN9" s="89" t="s">
        <v>83</v>
      </c>
      <c r="AO9" s="89" t="s">
        <v>83</v>
      </c>
      <c r="AP9" s="93">
        <v>10</v>
      </c>
      <c r="AQ9" s="116" t="s">
        <v>261</v>
      </c>
    </row>
    <row r="10" spans="1:43" ht="15" x14ac:dyDescent="0.2">
      <c r="A10" s="103" t="s">
        <v>138</v>
      </c>
      <c r="B10" s="86">
        <v>12</v>
      </c>
      <c r="C10" s="83">
        <v>8</v>
      </c>
      <c r="D10" s="83">
        <v>5</v>
      </c>
      <c r="E10" s="84"/>
      <c r="F10" s="67"/>
      <c r="G10" s="87"/>
      <c r="H10" s="88"/>
      <c r="I10" s="88"/>
      <c r="J10" s="88"/>
      <c r="K10" s="88"/>
      <c r="L10" s="88"/>
      <c r="M10" s="88"/>
      <c r="N10" s="88"/>
      <c r="O10" s="87"/>
      <c r="P10" s="67"/>
      <c r="Q10" s="67"/>
      <c r="R10" s="67"/>
      <c r="AA10" s="108">
        <v>259</v>
      </c>
      <c r="AC10" s="108">
        <v>8</v>
      </c>
      <c r="AD10" s="336" t="s">
        <v>237</v>
      </c>
      <c r="AE10" s="335" t="str">
        <f>IF(Sprachen!$F$1=1,Sprachen!$B263,IF(Sprachen!$F$1=2,Sprachen!$C263,IF(Sprachen!$F$1=3,Sprachen!$D263,Sprachen!$B263)))</f>
        <v>2D</v>
      </c>
      <c r="AF10" s="90">
        <v>3</v>
      </c>
      <c r="AG10" s="90">
        <v>5</v>
      </c>
      <c r="AH10" s="90">
        <v>3</v>
      </c>
      <c r="AI10" s="90">
        <v>5</v>
      </c>
      <c r="AJ10" s="83" t="s">
        <v>225</v>
      </c>
      <c r="AK10" s="89" t="s">
        <v>225</v>
      </c>
      <c r="AL10" s="89" t="s">
        <v>83</v>
      </c>
      <c r="AM10" s="83">
        <v>0</v>
      </c>
      <c r="AN10" s="89" t="s">
        <v>83</v>
      </c>
      <c r="AO10" s="89" t="s">
        <v>83</v>
      </c>
      <c r="AP10" s="93">
        <v>10</v>
      </c>
      <c r="AQ10" s="116" t="s">
        <v>261</v>
      </c>
    </row>
    <row r="11" spans="1:43" ht="15" x14ac:dyDescent="0.2">
      <c r="A11" s="103" t="s">
        <v>139</v>
      </c>
      <c r="B11" s="86">
        <v>18</v>
      </c>
      <c r="C11" s="83">
        <v>9</v>
      </c>
      <c r="D11" s="83">
        <v>15</v>
      </c>
      <c r="E11" s="84"/>
      <c r="F11" s="67"/>
      <c r="G11" s="87"/>
      <c r="H11" s="88"/>
      <c r="I11" s="88"/>
      <c r="J11" s="88"/>
      <c r="K11" s="88"/>
      <c r="L11" s="88"/>
      <c r="M11" s="88"/>
      <c r="N11" s="88"/>
      <c r="O11" s="87"/>
      <c r="P11" s="67"/>
      <c r="Q11" s="67"/>
      <c r="R11" s="67"/>
      <c r="AA11" s="108">
        <v>267</v>
      </c>
      <c r="AC11" s="108">
        <v>16</v>
      </c>
      <c r="AD11" s="334" t="s">
        <v>509</v>
      </c>
      <c r="AE11" s="335"/>
      <c r="AF11" s="90">
        <v>3</v>
      </c>
      <c r="AG11" s="90">
        <v>7</v>
      </c>
      <c r="AH11" s="90">
        <v>3</v>
      </c>
      <c r="AI11" s="90">
        <v>8</v>
      </c>
      <c r="AJ11" s="83" t="s">
        <v>225</v>
      </c>
      <c r="AK11" s="89" t="s">
        <v>225</v>
      </c>
      <c r="AL11" s="89" t="s">
        <v>83</v>
      </c>
      <c r="AM11" s="83">
        <v>0</v>
      </c>
      <c r="AN11" s="89" t="s">
        <v>83</v>
      </c>
      <c r="AO11" s="89" t="s">
        <v>84</v>
      </c>
      <c r="AP11" s="93">
        <v>10</v>
      </c>
      <c r="AQ11" s="116" t="s">
        <v>272</v>
      </c>
    </row>
    <row r="12" spans="1:43" ht="15" x14ac:dyDescent="0.2">
      <c r="A12" s="103" t="s">
        <v>140</v>
      </c>
      <c r="B12" s="86">
        <v>10</v>
      </c>
      <c r="C12" s="83">
        <v>10</v>
      </c>
      <c r="D12" s="83">
        <v>15</v>
      </c>
      <c r="E12" s="84"/>
      <c r="F12" s="67"/>
      <c r="G12" s="87"/>
      <c r="H12" s="88"/>
      <c r="I12" s="88"/>
      <c r="J12" s="88"/>
      <c r="K12" s="88"/>
      <c r="L12" s="88"/>
      <c r="M12" s="88"/>
      <c r="N12" s="88"/>
      <c r="O12" s="87"/>
      <c r="P12" s="67"/>
      <c r="Q12" s="67"/>
      <c r="R12" s="67"/>
      <c r="AA12" s="108">
        <v>263</v>
      </c>
      <c r="AC12" s="108">
        <v>12</v>
      </c>
      <c r="AD12" s="336" t="s">
        <v>247</v>
      </c>
      <c r="AE12" s="335"/>
      <c r="AF12" s="90">
        <v>3</v>
      </c>
      <c r="AG12" s="90">
        <v>9</v>
      </c>
      <c r="AH12" s="90">
        <v>3</v>
      </c>
      <c r="AI12" s="90">
        <v>11</v>
      </c>
      <c r="AJ12" s="83" t="s">
        <v>225</v>
      </c>
      <c r="AK12" s="89" t="s">
        <v>225</v>
      </c>
      <c r="AL12" s="89" t="s">
        <v>83</v>
      </c>
      <c r="AM12" s="83">
        <v>0</v>
      </c>
      <c r="AN12" s="89" t="s">
        <v>83</v>
      </c>
      <c r="AO12" s="89" t="s">
        <v>84</v>
      </c>
      <c r="AP12" s="93">
        <v>10</v>
      </c>
      <c r="AQ12" s="116" t="s">
        <v>261</v>
      </c>
    </row>
    <row r="13" spans="1:43" ht="15" x14ac:dyDescent="0.2">
      <c r="A13" s="103" t="s">
        <v>141</v>
      </c>
      <c r="B13" s="86">
        <v>10</v>
      </c>
      <c r="C13" s="83">
        <v>11</v>
      </c>
      <c r="D13" s="83">
        <v>15</v>
      </c>
      <c r="E13" s="84"/>
      <c r="F13" s="67"/>
      <c r="G13" s="87"/>
      <c r="H13" s="88"/>
      <c r="I13" s="88"/>
      <c r="J13" s="88"/>
      <c r="K13" s="88"/>
      <c r="L13" s="88"/>
      <c r="M13" s="88"/>
      <c r="N13" s="88"/>
      <c r="O13" s="87"/>
      <c r="P13" s="67"/>
      <c r="Q13" s="67"/>
      <c r="R13" s="67"/>
      <c r="AA13" s="108">
        <v>260</v>
      </c>
      <c r="AC13" s="108">
        <v>9</v>
      </c>
      <c r="AD13" s="334" t="s">
        <v>507</v>
      </c>
      <c r="AE13" s="335"/>
      <c r="AF13" s="90">
        <v>4</v>
      </c>
      <c r="AG13" s="90">
        <v>2</v>
      </c>
      <c r="AH13" s="90">
        <v>4</v>
      </c>
      <c r="AI13" s="90">
        <v>3</v>
      </c>
      <c r="AJ13" s="83" t="s">
        <v>225</v>
      </c>
      <c r="AK13" s="89" t="s">
        <v>225</v>
      </c>
      <c r="AL13" s="89" t="s">
        <v>83</v>
      </c>
      <c r="AM13" s="83">
        <v>0</v>
      </c>
      <c r="AN13" s="89" t="s">
        <v>83</v>
      </c>
      <c r="AO13" s="89" t="s">
        <v>84</v>
      </c>
      <c r="AP13" s="93">
        <v>12</v>
      </c>
      <c r="AQ13" s="116" t="s">
        <v>272</v>
      </c>
    </row>
    <row r="14" spans="1:43" ht="15" x14ac:dyDescent="0.2">
      <c r="A14" s="103" t="s">
        <v>142</v>
      </c>
      <c r="B14" s="86"/>
      <c r="C14" s="83">
        <v>12</v>
      </c>
      <c r="D14" s="83">
        <v>15</v>
      </c>
      <c r="E14" s="84"/>
      <c r="F14" s="67"/>
      <c r="G14" s="87"/>
      <c r="H14" s="88"/>
      <c r="I14" s="88"/>
      <c r="J14" s="88"/>
      <c r="K14" s="88"/>
      <c r="L14" s="88"/>
      <c r="M14" s="88"/>
      <c r="N14" s="88"/>
      <c r="O14" s="87"/>
      <c r="P14" s="67"/>
      <c r="Q14" s="67"/>
      <c r="R14" s="67"/>
      <c r="AA14" s="108">
        <v>261</v>
      </c>
      <c r="AC14" s="108">
        <v>10</v>
      </c>
      <c r="AD14" s="336" t="s">
        <v>245</v>
      </c>
      <c r="AE14" s="335"/>
      <c r="AF14" s="90">
        <v>4</v>
      </c>
      <c r="AG14" s="90">
        <v>4</v>
      </c>
      <c r="AH14" s="90">
        <v>4</v>
      </c>
      <c r="AI14" s="90">
        <v>4</v>
      </c>
      <c r="AJ14" s="83" t="s">
        <v>225</v>
      </c>
      <c r="AK14" s="89" t="s">
        <v>225</v>
      </c>
      <c r="AL14" s="89" t="s">
        <v>83</v>
      </c>
      <c r="AM14" s="83">
        <v>0</v>
      </c>
      <c r="AN14" s="89" t="s">
        <v>83</v>
      </c>
      <c r="AO14" s="89" t="s">
        <v>84</v>
      </c>
      <c r="AP14" s="93">
        <v>10</v>
      </c>
      <c r="AQ14" s="116" t="s">
        <v>261</v>
      </c>
    </row>
    <row r="15" spans="1:43" ht="15" x14ac:dyDescent="0.2">
      <c r="A15" s="103" t="s">
        <v>143</v>
      </c>
      <c r="B15" s="86"/>
      <c r="C15" s="83">
        <v>13</v>
      </c>
      <c r="D15" s="83">
        <v>5</v>
      </c>
      <c r="E15" s="84"/>
      <c r="F15" s="67"/>
      <c r="G15" s="87"/>
      <c r="H15" s="88"/>
      <c r="I15" s="88"/>
      <c r="J15" s="88"/>
      <c r="K15" s="88"/>
      <c r="L15" s="88"/>
      <c r="M15" s="88"/>
      <c r="N15" s="88"/>
      <c r="O15" s="87"/>
      <c r="P15" s="67"/>
      <c r="Q15" s="67"/>
      <c r="R15" s="67"/>
      <c r="AA15" s="108">
        <v>262</v>
      </c>
      <c r="AC15" s="108">
        <v>11</v>
      </c>
      <c r="AD15" s="336" t="s">
        <v>246</v>
      </c>
      <c r="AE15" s="335"/>
      <c r="AF15" s="90">
        <v>4</v>
      </c>
      <c r="AG15" s="90">
        <v>5</v>
      </c>
      <c r="AH15" s="90">
        <v>4</v>
      </c>
      <c r="AI15" s="90">
        <v>5</v>
      </c>
      <c r="AJ15" s="83" t="s">
        <v>225</v>
      </c>
      <c r="AK15" s="89" t="s">
        <v>225</v>
      </c>
      <c r="AL15" s="89" t="s">
        <v>83</v>
      </c>
      <c r="AM15" s="83">
        <v>0</v>
      </c>
      <c r="AN15" s="89" t="s">
        <v>83</v>
      </c>
      <c r="AO15" s="89" t="s">
        <v>84</v>
      </c>
      <c r="AP15" s="93">
        <v>10</v>
      </c>
      <c r="AQ15" s="116" t="s">
        <v>261</v>
      </c>
    </row>
    <row r="16" spans="1:43" ht="15" x14ac:dyDescent="0.2">
      <c r="A16" s="103" t="s">
        <v>269</v>
      </c>
      <c r="B16" s="86"/>
      <c r="C16" s="83">
        <v>14</v>
      </c>
      <c r="D16" s="83">
        <v>15</v>
      </c>
      <c r="E16" s="84"/>
      <c r="F16" s="67"/>
      <c r="G16" s="87"/>
      <c r="H16" s="88"/>
      <c r="I16" s="88"/>
      <c r="J16" s="88"/>
      <c r="K16" s="88"/>
      <c r="L16" s="88"/>
      <c r="M16" s="88"/>
      <c r="N16" s="88"/>
      <c r="O16" s="87"/>
      <c r="P16" s="67"/>
      <c r="Q16" s="67"/>
      <c r="R16" s="67"/>
      <c r="AA16" s="108">
        <v>266</v>
      </c>
      <c r="AC16" s="108">
        <v>15</v>
      </c>
      <c r="AD16" s="334" t="s">
        <v>449</v>
      </c>
      <c r="AE16" s="335" t="str">
        <f>IF(Sprachen!$F$1=1,Sprachen!$B266,IF(Sprachen!$F$1=2,Sprachen!$C266,IF(Sprachen!$F$1=3,Sprachen!$D266,Sprachen!$B266)))</f>
        <v>Änd.-Nr. Kunde:</v>
      </c>
      <c r="AF16" s="90">
        <v>4</v>
      </c>
      <c r="AG16" s="90">
        <v>7</v>
      </c>
      <c r="AH16" s="90">
        <v>4</v>
      </c>
      <c r="AI16" s="90">
        <v>8</v>
      </c>
      <c r="AJ16" s="83" t="s">
        <v>225</v>
      </c>
      <c r="AK16" s="89" t="s">
        <v>225</v>
      </c>
      <c r="AL16" s="89" t="s">
        <v>83</v>
      </c>
      <c r="AM16" s="83">
        <v>0</v>
      </c>
      <c r="AN16" s="89" t="s">
        <v>83</v>
      </c>
      <c r="AO16" s="89" t="s">
        <v>83</v>
      </c>
      <c r="AP16" s="93">
        <v>9</v>
      </c>
      <c r="AQ16" s="116" t="s">
        <v>261</v>
      </c>
    </row>
    <row r="17" spans="1:43" ht="15" x14ac:dyDescent="0.2">
      <c r="A17" s="103" t="s">
        <v>270</v>
      </c>
      <c r="B17" s="86"/>
      <c r="C17" s="83">
        <v>15</v>
      </c>
      <c r="D17" s="83">
        <v>15</v>
      </c>
      <c r="E17" s="84"/>
      <c r="F17" s="67"/>
      <c r="G17" s="87"/>
      <c r="H17" s="88"/>
      <c r="I17" s="88"/>
      <c r="J17" s="88"/>
      <c r="K17" s="88"/>
      <c r="L17" s="88"/>
      <c r="M17" s="88"/>
      <c r="N17" s="88"/>
      <c r="O17" s="87"/>
      <c r="P17" s="67"/>
      <c r="Q17" s="67"/>
      <c r="R17" s="67"/>
      <c r="AA17" s="28" t="s">
        <v>503</v>
      </c>
      <c r="AD17" s="334" t="s">
        <v>441</v>
      </c>
      <c r="AE17" s="335" t="str">
        <f>IF(Sprachen!$F$1=1,Sprachen!$B267,IF(Sprachen!$F$1=2,Sprachen!$C267,IF(Sprachen!$F$1=3,Sprachen!$D267,Sprachen!$B267)))</f>
        <v>Kd.-Index:</v>
      </c>
      <c r="AF17" s="90">
        <v>4</v>
      </c>
      <c r="AG17" s="90">
        <v>9</v>
      </c>
      <c r="AH17" s="90">
        <v>4</v>
      </c>
      <c r="AI17" s="90">
        <v>9</v>
      </c>
      <c r="AJ17" s="83" t="s">
        <v>225</v>
      </c>
      <c r="AK17" s="89" t="s">
        <v>225</v>
      </c>
      <c r="AL17" s="89" t="s">
        <v>83</v>
      </c>
      <c r="AM17" s="83">
        <v>0</v>
      </c>
      <c r="AN17" s="89" t="s">
        <v>83</v>
      </c>
      <c r="AO17" s="89" t="s">
        <v>83</v>
      </c>
      <c r="AP17" s="93">
        <v>9</v>
      </c>
      <c r="AQ17" s="116" t="s">
        <v>261</v>
      </c>
    </row>
    <row r="18" spans="1:43" ht="15" x14ac:dyDescent="0.2">
      <c r="A18" s="103" t="s">
        <v>271</v>
      </c>
      <c r="B18" s="86"/>
      <c r="C18" s="83">
        <v>16</v>
      </c>
      <c r="D18" s="83">
        <v>5</v>
      </c>
      <c r="E18" s="84"/>
      <c r="F18" s="67"/>
      <c r="G18" s="87"/>
      <c r="H18" s="88"/>
      <c r="I18" s="88"/>
      <c r="J18" s="88"/>
      <c r="K18" s="88"/>
      <c r="L18" s="88"/>
      <c r="M18" s="88"/>
      <c r="N18" s="88"/>
      <c r="O18" s="87"/>
      <c r="P18" s="67"/>
      <c r="Q18" s="67"/>
      <c r="R18" s="67"/>
      <c r="AA18" s="28" t="s">
        <v>503</v>
      </c>
      <c r="AD18" s="334" t="s">
        <v>508</v>
      </c>
      <c r="AE18" s="335" t="str">
        <f>IF(Sprachen!$F$1=1,Sprachen!$B268,IF(Sprachen!$F$1=2,Sprachen!$C268,IF(Sprachen!$F$1=3,Sprachen!$D268,Sprachen!$B268)))</f>
        <v>Kd.-ZGS</v>
      </c>
      <c r="AF18" s="90">
        <v>4</v>
      </c>
      <c r="AG18" s="90">
        <v>10</v>
      </c>
      <c r="AH18" s="90">
        <v>4</v>
      </c>
      <c r="AI18" s="90">
        <v>10</v>
      </c>
      <c r="AJ18" s="83" t="s">
        <v>225</v>
      </c>
      <c r="AK18" s="89" t="s">
        <v>225</v>
      </c>
      <c r="AL18" s="89" t="s">
        <v>83</v>
      </c>
      <c r="AM18" s="83">
        <v>0</v>
      </c>
      <c r="AN18" s="89" t="s">
        <v>83</v>
      </c>
      <c r="AO18" s="89" t="s">
        <v>83</v>
      </c>
      <c r="AP18" s="93">
        <v>9</v>
      </c>
      <c r="AQ18" s="116" t="s">
        <v>261</v>
      </c>
    </row>
    <row r="19" spans="1:43" ht="15" x14ac:dyDescent="0.2">
      <c r="A19" s="103" t="s">
        <v>457</v>
      </c>
      <c r="B19" s="86"/>
      <c r="C19" s="83">
        <v>17</v>
      </c>
      <c r="D19" s="83">
        <v>15</v>
      </c>
      <c r="E19" s="84"/>
      <c r="F19" s="67"/>
      <c r="G19" s="87"/>
      <c r="H19" s="88"/>
      <c r="I19" s="88"/>
      <c r="J19" s="88"/>
      <c r="K19" s="88"/>
      <c r="L19" s="88"/>
      <c r="M19" s="88"/>
      <c r="N19" s="88"/>
      <c r="O19" s="87"/>
      <c r="P19" s="67"/>
      <c r="Q19" s="67"/>
      <c r="R19" s="67"/>
      <c r="AA19" s="108">
        <v>257</v>
      </c>
      <c r="AC19" s="108">
        <v>6</v>
      </c>
      <c r="AD19" s="334" t="s">
        <v>510</v>
      </c>
      <c r="AE19" s="335" t="str">
        <f>IF(Sprachen!$F$1=1,Sprachen!$B261,IF(Sprachen!$F$1=2,Sprachen!$C261,IF(Sprachen!$F$1=3,Sprachen!$D261,Sprachen!$B261)))</f>
        <v>Datum Zg.</v>
      </c>
      <c r="AF19" s="90">
        <v>4</v>
      </c>
      <c r="AG19" s="90">
        <v>11</v>
      </c>
      <c r="AH19" s="90">
        <v>4</v>
      </c>
      <c r="AI19" s="90">
        <v>11</v>
      </c>
      <c r="AJ19" s="83" t="s">
        <v>225</v>
      </c>
      <c r="AK19" s="89" t="s">
        <v>225</v>
      </c>
      <c r="AL19" s="89" t="s">
        <v>83</v>
      </c>
      <c r="AM19" s="83">
        <v>0</v>
      </c>
      <c r="AN19" s="89" t="s">
        <v>83</v>
      </c>
      <c r="AO19" s="89" t="s">
        <v>83</v>
      </c>
      <c r="AP19" s="93">
        <v>10</v>
      </c>
      <c r="AQ19" s="116" t="s">
        <v>261</v>
      </c>
    </row>
    <row r="20" spans="1:43" ht="15" x14ac:dyDescent="0.2">
      <c r="A20" s="103" t="s">
        <v>458</v>
      </c>
      <c r="B20" s="86"/>
      <c r="C20" s="83">
        <v>18</v>
      </c>
      <c r="D20" s="83">
        <v>15</v>
      </c>
      <c r="E20" s="84"/>
      <c r="F20" s="67"/>
      <c r="G20" s="87"/>
      <c r="H20" s="88"/>
      <c r="I20" s="88"/>
      <c r="J20" s="88"/>
      <c r="K20" s="88"/>
      <c r="L20" s="88"/>
      <c r="M20" s="88"/>
      <c r="N20" s="88"/>
      <c r="O20" s="87"/>
      <c r="P20" s="67"/>
      <c r="Q20" s="67"/>
      <c r="R20" s="67"/>
      <c r="AA20" s="108">
        <v>255</v>
      </c>
      <c r="AC20" s="108">
        <v>4</v>
      </c>
      <c r="AD20" s="348" t="s">
        <v>636</v>
      </c>
      <c r="AE20" s="338" t="str">
        <f>IF(Sprachen!$F$1=1,Sprachen!$B264,IF(Sprachen!$F$1=2,Sprachen!$C264,IF(Sprachen!$F$1=3,Sprachen!$D264,Sprachen!$B264)))</f>
        <v>Erfassungsdatum des LL:</v>
      </c>
      <c r="AF20" s="90">
        <v>5</v>
      </c>
      <c r="AG20" s="90">
        <v>2</v>
      </c>
      <c r="AH20" s="90">
        <v>5</v>
      </c>
      <c r="AI20" s="90">
        <v>3</v>
      </c>
      <c r="AJ20" s="83" t="s">
        <v>225</v>
      </c>
      <c r="AK20" s="89" t="s">
        <v>225</v>
      </c>
      <c r="AL20" s="89" t="s">
        <v>83</v>
      </c>
      <c r="AM20" s="83">
        <v>0</v>
      </c>
      <c r="AN20" s="89" t="s">
        <v>83</v>
      </c>
      <c r="AO20" s="89" t="s">
        <v>83</v>
      </c>
      <c r="AP20" s="93">
        <v>10</v>
      </c>
      <c r="AQ20" s="116" t="s">
        <v>261</v>
      </c>
    </row>
    <row r="21" spans="1:43" ht="15" x14ac:dyDescent="0.2">
      <c r="A21" s="103" t="s">
        <v>487</v>
      </c>
      <c r="B21" s="86"/>
      <c r="C21" s="83">
        <v>19</v>
      </c>
      <c r="D21" s="83">
        <v>15</v>
      </c>
      <c r="E21" s="84"/>
      <c r="F21" s="67"/>
      <c r="G21" s="87"/>
      <c r="H21" s="88"/>
      <c r="I21" s="88"/>
      <c r="J21" s="88"/>
      <c r="K21" s="88"/>
      <c r="L21" s="88"/>
      <c r="M21" s="88"/>
      <c r="N21" s="88"/>
      <c r="O21" s="87"/>
      <c r="P21" s="67"/>
      <c r="Q21" s="67"/>
      <c r="R21" s="67"/>
      <c r="AA21" s="108">
        <v>255</v>
      </c>
      <c r="AC21" s="108">
        <v>4</v>
      </c>
      <c r="AD21" s="334" t="s">
        <v>534</v>
      </c>
      <c r="AE21" s="335"/>
      <c r="AF21" s="90">
        <v>5</v>
      </c>
      <c r="AG21" s="90">
        <v>4</v>
      </c>
      <c r="AH21" s="90">
        <v>5</v>
      </c>
      <c r="AI21" s="90">
        <v>5</v>
      </c>
      <c r="AJ21" s="83" t="s">
        <v>225</v>
      </c>
      <c r="AK21" s="89" t="s">
        <v>225</v>
      </c>
      <c r="AL21" s="89" t="s">
        <v>83</v>
      </c>
      <c r="AM21" s="83">
        <v>0</v>
      </c>
      <c r="AN21" s="89" t="s">
        <v>83</v>
      </c>
      <c r="AO21" s="89" t="s">
        <v>84</v>
      </c>
      <c r="AP21" s="93">
        <v>10</v>
      </c>
      <c r="AQ21" s="116" t="s">
        <v>261</v>
      </c>
    </row>
    <row r="22" spans="1:43" ht="15" x14ac:dyDescent="0.2">
      <c r="A22" s="103" t="s">
        <v>459</v>
      </c>
      <c r="B22" s="86"/>
      <c r="C22" s="83">
        <v>20</v>
      </c>
      <c r="D22" s="83">
        <v>15</v>
      </c>
      <c r="E22" s="84"/>
      <c r="F22" s="67"/>
      <c r="G22" s="87"/>
      <c r="H22" s="88"/>
      <c r="I22" s="88"/>
      <c r="J22" s="88"/>
      <c r="K22" s="88"/>
      <c r="L22" s="88"/>
      <c r="M22" s="88"/>
      <c r="N22" s="88"/>
      <c r="O22" s="87"/>
      <c r="P22" s="67"/>
      <c r="Q22" s="67"/>
      <c r="R22" s="67"/>
      <c r="AA22" s="108">
        <v>266</v>
      </c>
      <c r="AC22" s="108">
        <v>15</v>
      </c>
      <c r="AD22" s="334" t="s">
        <v>512</v>
      </c>
      <c r="AE22" s="335"/>
      <c r="AF22" s="90">
        <v>5</v>
      </c>
      <c r="AG22" s="90">
        <v>7</v>
      </c>
      <c r="AH22" s="90">
        <v>5</v>
      </c>
      <c r="AI22" s="90">
        <v>8</v>
      </c>
      <c r="AJ22" s="83" t="s">
        <v>225</v>
      </c>
      <c r="AK22" s="89" t="s">
        <v>225</v>
      </c>
      <c r="AL22" s="89" t="s">
        <v>83</v>
      </c>
      <c r="AM22" s="83">
        <v>0</v>
      </c>
      <c r="AN22" s="89" t="s">
        <v>83</v>
      </c>
      <c r="AO22" s="89" t="s">
        <v>84</v>
      </c>
      <c r="AP22" s="93">
        <v>10</v>
      </c>
      <c r="AQ22" s="116" t="s">
        <v>261</v>
      </c>
    </row>
    <row r="23" spans="1:43" ht="15" x14ac:dyDescent="0.2">
      <c r="A23" s="103" t="s">
        <v>460</v>
      </c>
      <c r="B23" s="86"/>
      <c r="C23" s="83">
        <v>21</v>
      </c>
      <c r="D23" s="83">
        <v>15</v>
      </c>
      <c r="E23" s="84"/>
      <c r="F23" s="67"/>
      <c r="G23" s="87"/>
      <c r="H23" s="88"/>
      <c r="I23" s="88"/>
      <c r="J23" s="88"/>
      <c r="K23" s="88"/>
      <c r="L23" s="88"/>
      <c r="M23" s="88"/>
      <c r="N23" s="88"/>
      <c r="O23" s="87"/>
      <c r="P23" s="67"/>
      <c r="Q23" s="67"/>
      <c r="R23" s="67"/>
      <c r="AA23" s="28" t="s">
        <v>503</v>
      </c>
      <c r="AD23" s="334" t="s">
        <v>513</v>
      </c>
      <c r="AE23" s="335"/>
      <c r="AF23" s="90">
        <v>5</v>
      </c>
      <c r="AG23" s="90">
        <v>9</v>
      </c>
      <c r="AH23" s="90">
        <v>5</v>
      </c>
      <c r="AI23" s="90">
        <v>9</v>
      </c>
      <c r="AJ23" s="83" t="s">
        <v>225</v>
      </c>
      <c r="AK23" s="89" t="s">
        <v>225</v>
      </c>
      <c r="AL23" s="89" t="s">
        <v>83</v>
      </c>
      <c r="AM23" s="83">
        <v>0</v>
      </c>
      <c r="AN23" s="89" t="s">
        <v>83</v>
      </c>
      <c r="AO23" s="89" t="s">
        <v>84</v>
      </c>
      <c r="AP23" s="93">
        <v>10</v>
      </c>
      <c r="AQ23" s="116" t="s">
        <v>272</v>
      </c>
    </row>
    <row r="24" spans="1:43" ht="15" x14ac:dyDescent="0.2">
      <c r="A24" s="103" t="s">
        <v>461</v>
      </c>
      <c r="B24" s="86"/>
      <c r="C24" s="83">
        <v>22</v>
      </c>
      <c r="D24" s="83">
        <v>15</v>
      </c>
      <c r="E24" s="84"/>
      <c r="F24" s="67"/>
      <c r="G24" s="87"/>
      <c r="H24" s="88"/>
      <c r="I24" s="88"/>
      <c r="J24" s="88"/>
      <c r="K24" s="88"/>
      <c r="L24" s="88"/>
      <c r="M24" s="88"/>
      <c r="N24" s="88"/>
      <c r="O24" s="87"/>
      <c r="P24" s="67"/>
      <c r="Q24" s="67"/>
      <c r="R24" s="67"/>
      <c r="AA24" s="28" t="s">
        <v>503</v>
      </c>
      <c r="AD24" s="334" t="s">
        <v>514</v>
      </c>
      <c r="AE24" s="335"/>
      <c r="AF24" s="90">
        <v>5</v>
      </c>
      <c r="AG24" s="90">
        <v>10</v>
      </c>
      <c r="AH24" s="90">
        <v>5</v>
      </c>
      <c r="AI24" s="90">
        <v>10</v>
      </c>
      <c r="AJ24" s="83" t="s">
        <v>225</v>
      </c>
      <c r="AK24" s="89" t="s">
        <v>225</v>
      </c>
      <c r="AL24" s="89" t="s">
        <v>83</v>
      </c>
      <c r="AM24" s="83">
        <v>0</v>
      </c>
      <c r="AN24" s="89" t="s">
        <v>83</v>
      </c>
      <c r="AO24" s="89" t="s">
        <v>84</v>
      </c>
      <c r="AP24" s="93">
        <v>10</v>
      </c>
      <c r="AQ24" s="116" t="s">
        <v>272</v>
      </c>
    </row>
    <row r="25" spans="1:43" ht="15" x14ac:dyDescent="0.2">
      <c r="A25" s="103" t="s">
        <v>462</v>
      </c>
      <c r="B25" s="86"/>
      <c r="C25" s="83">
        <v>23</v>
      </c>
      <c r="D25" s="83">
        <v>15</v>
      </c>
      <c r="E25" s="84"/>
      <c r="F25" s="67"/>
      <c r="G25" s="87"/>
      <c r="H25" s="88"/>
      <c r="I25" s="88"/>
      <c r="J25" s="88"/>
      <c r="K25" s="88"/>
      <c r="L25" s="88"/>
      <c r="M25" s="88"/>
      <c r="N25" s="88"/>
      <c r="O25" s="87"/>
      <c r="P25" s="67"/>
      <c r="Q25" s="67"/>
      <c r="R25" s="67"/>
      <c r="AA25" s="108">
        <v>257</v>
      </c>
      <c r="AC25" s="108">
        <v>6</v>
      </c>
      <c r="AD25" s="334" t="s">
        <v>515</v>
      </c>
      <c r="AE25" s="335"/>
      <c r="AF25" s="90">
        <v>5</v>
      </c>
      <c r="AG25" s="90">
        <v>11</v>
      </c>
      <c r="AH25" s="90">
        <v>5</v>
      </c>
      <c r="AI25" s="90">
        <v>11</v>
      </c>
      <c r="AJ25" s="83" t="s">
        <v>225</v>
      </c>
      <c r="AK25" s="89" t="s">
        <v>225</v>
      </c>
      <c r="AL25" s="89" t="s">
        <v>83</v>
      </c>
      <c r="AM25" s="83">
        <v>0</v>
      </c>
      <c r="AN25" s="89" t="s">
        <v>83</v>
      </c>
      <c r="AO25" s="89" t="s">
        <v>84</v>
      </c>
      <c r="AP25" s="93">
        <v>10</v>
      </c>
      <c r="AQ25" s="116" t="s">
        <v>262</v>
      </c>
    </row>
    <row r="26" spans="1:43" ht="15" x14ac:dyDescent="0.2">
      <c r="A26" s="103" t="s">
        <v>38</v>
      </c>
      <c r="B26" s="86"/>
      <c r="C26" s="83">
        <v>24</v>
      </c>
      <c r="D26" s="83">
        <v>15</v>
      </c>
      <c r="E26" s="84"/>
      <c r="F26" s="67"/>
      <c r="G26" s="87"/>
      <c r="H26" s="88"/>
      <c r="I26" s="88"/>
      <c r="J26" s="88"/>
      <c r="K26" s="88"/>
      <c r="L26" s="88"/>
      <c r="M26" s="88"/>
      <c r="N26" s="88"/>
      <c r="O26" s="87"/>
      <c r="P26" s="67"/>
      <c r="Q26" s="67"/>
      <c r="R26" s="67"/>
      <c r="AA26" s="108">
        <v>255</v>
      </c>
      <c r="AC26" s="108">
        <v>4</v>
      </c>
      <c r="AD26" s="336" t="s">
        <v>156</v>
      </c>
      <c r="AE26" s="335"/>
      <c r="AF26" s="90">
        <v>6</v>
      </c>
      <c r="AG26" s="90">
        <v>2</v>
      </c>
      <c r="AH26" s="90">
        <v>6</v>
      </c>
      <c r="AI26" s="90">
        <v>11</v>
      </c>
      <c r="AJ26" s="83" t="s">
        <v>225</v>
      </c>
      <c r="AK26" s="89" t="s">
        <v>225</v>
      </c>
      <c r="AL26" s="89" t="s">
        <v>83</v>
      </c>
      <c r="AM26" s="83">
        <v>0</v>
      </c>
      <c r="AN26" s="89" t="s">
        <v>83</v>
      </c>
      <c r="AO26" s="89" t="s">
        <v>84</v>
      </c>
      <c r="AP26" s="93">
        <v>10</v>
      </c>
      <c r="AQ26" s="116" t="s">
        <v>261</v>
      </c>
    </row>
    <row r="27" spans="1:43" ht="15" x14ac:dyDescent="0.2">
      <c r="A27" s="103" t="s">
        <v>39</v>
      </c>
      <c r="B27" s="86"/>
      <c r="C27" s="83">
        <v>25</v>
      </c>
      <c r="D27" s="83">
        <v>15</v>
      </c>
      <c r="E27" s="84"/>
      <c r="F27" s="67"/>
      <c r="G27" s="87"/>
      <c r="H27" s="88"/>
      <c r="I27" s="88"/>
      <c r="J27" s="88"/>
      <c r="K27" s="88"/>
      <c r="L27" s="88"/>
      <c r="M27" s="88"/>
      <c r="N27" s="88"/>
      <c r="O27" s="87"/>
      <c r="P27" s="67"/>
      <c r="Q27" s="67"/>
      <c r="R27" s="67"/>
      <c r="AA27" s="108">
        <v>260</v>
      </c>
      <c r="AC27" s="108">
        <v>9</v>
      </c>
      <c r="AD27" s="337" t="s">
        <v>517</v>
      </c>
      <c r="AE27" s="338" t="str">
        <f>IF(Sprachen!$F$1=1,Sprachen!$B79,IF(Sprachen!$F$1=2,Sprachen!$C79,IF(Sprachen!$F$1=3,Sprachen!$D79,Sprachen!$B79)))</f>
        <v>EDV-Nr.:</v>
      </c>
      <c r="AF27" s="90">
        <v>7</v>
      </c>
      <c r="AG27" s="90">
        <v>2</v>
      </c>
      <c r="AH27" s="90">
        <v>7</v>
      </c>
      <c r="AI27" s="90">
        <v>3</v>
      </c>
      <c r="AJ27" s="83" t="s">
        <v>9</v>
      </c>
      <c r="AK27" s="89" t="s">
        <v>225</v>
      </c>
      <c r="AL27" s="89" t="s">
        <v>83</v>
      </c>
      <c r="AM27" s="83">
        <v>0</v>
      </c>
      <c r="AN27" s="89" t="s">
        <v>83</v>
      </c>
      <c r="AO27" s="89" t="s">
        <v>83</v>
      </c>
      <c r="AP27" s="93">
        <v>10</v>
      </c>
      <c r="AQ27" s="116" t="s">
        <v>272</v>
      </c>
    </row>
    <row r="28" spans="1:43" ht="15" x14ac:dyDescent="0.2">
      <c r="A28" s="103" t="s">
        <v>40</v>
      </c>
      <c r="B28" s="86"/>
      <c r="C28" s="83">
        <v>26</v>
      </c>
      <c r="D28" s="83">
        <v>15</v>
      </c>
      <c r="E28" s="84"/>
      <c r="F28" s="67"/>
      <c r="G28" s="87"/>
      <c r="H28" s="88"/>
      <c r="I28" s="88"/>
      <c r="J28" s="88"/>
      <c r="K28" s="88"/>
      <c r="L28" s="88"/>
      <c r="M28" s="88"/>
      <c r="N28" s="88"/>
      <c r="O28" s="87"/>
      <c r="P28" s="67"/>
      <c r="Q28" s="67"/>
      <c r="R28" s="67"/>
      <c r="AA28" s="108">
        <v>260</v>
      </c>
      <c r="AC28" s="108">
        <v>9</v>
      </c>
      <c r="AD28" s="337" t="s">
        <v>516</v>
      </c>
      <c r="AE28" s="338"/>
      <c r="AF28" s="90">
        <v>7</v>
      </c>
      <c r="AG28" s="90">
        <v>4</v>
      </c>
      <c r="AH28" s="90">
        <v>7</v>
      </c>
      <c r="AI28" s="90">
        <v>5</v>
      </c>
      <c r="AJ28" s="83" t="s">
        <v>225</v>
      </c>
      <c r="AK28" s="89" t="s">
        <v>225</v>
      </c>
      <c r="AL28" s="89" t="s">
        <v>83</v>
      </c>
      <c r="AM28" s="83">
        <v>0</v>
      </c>
      <c r="AN28" s="89" t="s">
        <v>83</v>
      </c>
      <c r="AO28" s="89" t="s">
        <v>84</v>
      </c>
      <c r="AP28" s="93">
        <v>10</v>
      </c>
      <c r="AQ28" s="116" t="s">
        <v>272</v>
      </c>
    </row>
    <row r="29" spans="1:43" ht="15" x14ac:dyDescent="0.2">
      <c r="A29" s="103" t="s">
        <v>463</v>
      </c>
      <c r="B29" s="86"/>
      <c r="C29" s="83">
        <v>27</v>
      </c>
      <c r="D29" s="83">
        <v>15</v>
      </c>
      <c r="E29" s="84"/>
      <c r="F29" s="67"/>
      <c r="G29" s="87"/>
      <c r="H29" s="88"/>
      <c r="I29" s="88"/>
      <c r="J29" s="88"/>
      <c r="K29" s="88"/>
      <c r="L29" s="88"/>
      <c r="M29" s="88"/>
      <c r="N29" s="88"/>
      <c r="O29" s="87"/>
      <c r="P29" s="67"/>
      <c r="Q29" s="67"/>
      <c r="R29" s="67"/>
      <c r="AA29" s="108">
        <v>255</v>
      </c>
      <c r="AC29" s="108">
        <v>4</v>
      </c>
      <c r="AD29" s="339" t="s">
        <v>156</v>
      </c>
      <c r="AE29" s="338"/>
      <c r="AF29" s="90">
        <v>7</v>
      </c>
      <c r="AG29" s="90">
        <v>6</v>
      </c>
      <c r="AH29" s="90">
        <v>7</v>
      </c>
      <c r="AI29" s="90">
        <v>6</v>
      </c>
      <c r="AJ29" s="83" t="s">
        <v>225</v>
      </c>
      <c r="AK29" s="89" t="s">
        <v>225</v>
      </c>
      <c r="AL29" s="89" t="s">
        <v>83</v>
      </c>
      <c r="AM29" s="83">
        <v>0</v>
      </c>
      <c r="AN29" s="89" t="s">
        <v>83</v>
      </c>
      <c r="AO29" s="89" t="s">
        <v>84</v>
      </c>
      <c r="AP29" s="93">
        <v>10</v>
      </c>
      <c r="AQ29" s="116" t="s">
        <v>261</v>
      </c>
    </row>
    <row r="30" spans="1:43" ht="15" x14ac:dyDescent="0.2">
      <c r="A30" s="103" t="s">
        <v>464</v>
      </c>
      <c r="B30" s="86"/>
      <c r="C30" s="83">
        <v>28</v>
      </c>
      <c r="D30" s="83">
        <v>15</v>
      </c>
      <c r="E30" s="84"/>
      <c r="F30" s="67"/>
      <c r="G30" s="87"/>
      <c r="H30" s="88"/>
      <c r="I30" s="88"/>
      <c r="J30" s="88"/>
      <c r="K30" s="88"/>
      <c r="L30" s="88"/>
      <c r="M30" s="88"/>
      <c r="N30" s="88"/>
      <c r="O30" s="87"/>
      <c r="P30" s="67"/>
      <c r="Q30" s="67"/>
      <c r="R30" s="67"/>
      <c r="AA30" s="108">
        <v>260</v>
      </c>
      <c r="AC30" s="108">
        <v>9</v>
      </c>
      <c r="AD30" s="337" t="s">
        <v>451</v>
      </c>
      <c r="AE30" s="338" t="str">
        <f>IF(Sprachen!$F$1=1,Sprachen!$B81,IF(Sprachen!$F$1=2,Sprachen!$C81,IF(Sprachen!$F$1=3,Sprachen!$D81,Sprachen!$B81)))</f>
        <v>EDV-Nr. alt:</v>
      </c>
      <c r="AF30" s="90">
        <v>7</v>
      </c>
      <c r="AG30" s="90">
        <v>7</v>
      </c>
      <c r="AH30" s="90">
        <v>7</v>
      </c>
      <c r="AI30" s="90">
        <v>8</v>
      </c>
      <c r="AJ30" s="83" t="s">
        <v>9</v>
      </c>
      <c r="AK30" s="89" t="s">
        <v>225</v>
      </c>
      <c r="AL30" s="89" t="s">
        <v>83</v>
      </c>
      <c r="AM30" s="83">
        <v>0</v>
      </c>
      <c r="AN30" s="89" t="s">
        <v>83</v>
      </c>
      <c r="AO30" s="89" t="s">
        <v>83</v>
      </c>
      <c r="AP30" s="93">
        <v>10</v>
      </c>
      <c r="AQ30" s="116" t="s">
        <v>272</v>
      </c>
    </row>
    <row r="31" spans="1:43" ht="15" x14ac:dyDescent="0.2">
      <c r="A31" s="103" t="s">
        <v>465</v>
      </c>
      <c r="B31" s="86"/>
      <c r="C31" s="83">
        <v>29</v>
      </c>
      <c r="D31" s="83">
        <v>15</v>
      </c>
      <c r="E31" s="84"/>
      <c r="F31" s="67"/>
      <c r="G31" s="87"/>
      <c r="H31" s="88"/>
      <c r="I31" s="88"/>
      <c r="J31" s="88"/>
      <c r="K31" s="88"/>
      <c r="L31" s="88"/>
      <c r="M31" s="88"/>
      <c r="N31" s="88"/>
      <c r="O31" s="87"/>
      <c r="P31" s="67"/>
      <c r="Q31" s="67"/>
      <c r="R31" s="67"/>
      <c r="AA31" s="108">
        <v>260</v>
      </c>
      <c r="AC31" s="108">
        <v>9</v>
      </c>
      <c r="AD31" s="334" t="s">
        <v>518</v>
      </c>
      <c r="AE31" s="335"/>
      <c r="AF31" s="90">
        <v>7</v>
      </c>
      <c r="AG31" s="90">
        <v>9</v>
      </c>
      <c r="AH31" s="90">
        <v>7</v>
      </c>
      <c r="AI31" s="90">
        <v>11</v>
      </c>
      <c r="AJ31" s="83" t="s">
        <v>225</v>
      </c>
      <c r="AK31" s="89" t="s">
        <v>225</v>
      </c>
      <c r="AL31" s="89" t="s">
        <v>83</v>
      </c>
      <c r="AM31" s="83">
        <v>0</v>
      </c>
      <c r="AN31" s="89" t="s">
        <v>83</v>
      </c>
      <c r="AO31" s="89" t="s">
        <v>84</v>
      </c>
      <c r="AP31" s="93">
        <v>10</v>
      </c>
      <c r="AQ31" s="116" t="s">
        <v>272</v>
      </c>
    </row>
    <row r="32" spans="1:43" ht="15" x14ac:dyDescent="0.2">
      <c r="A32" s="103" t="s">
        <v>466</v>
      </c>
      <c r="B32" s="86"/>
      <c r="C32" s="83">
        <v>30</v>
      </c>
      <c r="D32" s="83">
        <v>15</v>
      </c>
      <c r="E32" s="84"/>
      <c r="F32" s="67"/>
      <c r="G32" s="87"/>
      <c r="H32" s="88"/>
      <c r="I32" s="88"/>
      <c r="J32" s="88"/>
      <c r="K32" s="88"/>
      <c r="L32" s="88"/>
      <c r="M32" s="88"/>
      <c r="N32" s="88"/>
      <c r="O32" s="87"/>
      <c r="P32" s="67"/>
      <c r="Q32" s="67"/>
      <c r="R32" s="67"/>
      <c r="AA32" s="108">
        <v>255</v>
      </c>
      <c r="AC32" s="108">
        <v>4</v>
      </c>
      <c r="AD32" s="336" t="s">
        <v>156</v>
      </c>
      <c r="AE32" s="335"/>
      <c r="AF32" s="90">
        <v>8</v>
      </c>
      <c r="AG32" s="90">
        <v>2</v>
      </c>
      <c r="AH32" s="90">
        <v>8</v>
      </c>
      <c r="AI32" s="90">
        <v>11</v>
      </c>
      <c r="AJ32" s="83" t="s">
        <v>225</v>
      </c>
      <c r="AK32" s="89" t="s">
        <v>225</v>
      </c>
      <c r="AL32" s="89" t="s">
        <v>83</v>
      </c>
      <c r="AM32" s="83">
        <v>0</v>
      </c>
      <c r="AN32" s="89" t="s">
        <v>83</v>
      </c>
      <c r="AO32" s="89" t="s">
        <v>83</v>
      </c>
      <c r="AP32" s="93">
        <v>10</v>
      </c>
      <c r="AQ32" s="116" t="s">
        <v>261</v>
      </c>
    </row>
    <row r="33" spans="1:43" ht="15" x14ac:dyDescent="0.2">
      <c r="A33" s="103" t="s">
        <v>467</v>
      </c>
      <c r="B33" s="86"/>
      <c r="C33" s="83">
        <v>31</v>
      </c>
      <c r="D33" s="83">
        <v>15</v>
      </c>
      <c r="E33" s="84"/>
      <c r="F33" s="67"/>
      <c r="G33" s="87"/>
      <c r="H33" s="88"/>
      <c r="I33" s="88"/>
      <c r="J33" s="88"/>
      <c r="K33" s="88"/>
      <c r="L33" s="88"/>
      <c r="M33" s="88"/>
      <c r="N33" s="88"/>
      <c r="O33" s="87"/>
      <c r="P33" s="67"/>
      <c r="Q33" s="67"/>
      <c r="R33" s="67"/>
      <c r="AA33" s="108">
        <v>276</v>
      </c>
      <c r="AC33" s="108">
        <v>25</v>
      </c>
      <c r="AD33" s="336" t="s">
        <v>289</v>
      </c>
      <c r="AE33" s="335" t="str">
        <f>IF(Sprachen!$F$1=1,Sprachen!$B277,IF(Sprachen!$F$1=2,Sprachen!$C277,IF(Sprachen!$F$1=3,Sprachen!$D277,Sprachen!$B277)))</f>
        <v>Gleicht. (G) / Gesp. (S) /  Mehrfachv. (M):</v>
      </c>
      <c r="AF33" s="90">
        <v>9</v>
      </c>
      <c r="AG33" s="90">
        <v>2</v>
      </c>
      <c r="AH33" s="90">
        <v>9</v>
      </c>
      <c r="AI33" s="90">
        <v>4</v>
      </c>
      <c r="AJ33" s="83" t="s">
        <v>9</v>
      </c>
      <c r="AK33" s="89" t="s">
        <v>225</v>
      </c>
      <c r="AL33" s="89" t="s">
        <v>83</v>
      </c>
      <c r="AM33" s="83">
        <v>0</v>
      </c>
      <c r="AN33" s="89" t="s">
        <v>83</v>
      </c>
      <c r="AO33" s="89" t="s">
        <v>83</v>
      </c>
      <c r="AP33" s="93">
        <v>8</v>
      </c>
      <c r="AQ33" s="116" t="s">
        <v>261</v>
      </c>
    </row>
    <row r="34" spans="1:43" ht="15" x14ac:dyDescent="0.2">
      <c r="A34" s="103" t="s">
        <v>468</v>
      </c>
      <c r="B34" s="86"/>
      <c r="C34" s="83">
        <v>32</v>
      </c>
      <c r="D34" s="83">
        <v>15</v>
      </c>
      <c r="E34" s="84"/>
      <c r="F34" s="67"/>
      <c r="G34" s="87"/>
      <c r="H34" s="88"/>
      <c r="I34" s="88"/>
      <c r="J34" s="88"/>
      <c r="K34" s="88"/>
      <c r="L34" s="88"/>
      <c r="M34" s="88"/>
      <c r="N34" s="88"/>
      <c r="O34" s="87"/>
      <c r="P34" s="67"/>
      <c r="Q34" s="67"/>
      <c r="R34" s="67"/>
      <c r="AA34" s="108">
        <v>277</v>
      </c>
      <c r="AC34" s="108">
        <v>26</v>
      </c>
      <c r="AD34" s="336" t="s">
        <v>249</v>
      </c>
      <c r="AE34" s="335"/>
      <c r="AF34" s="90">
        <v>9</v>
      </c>
      <c r="AG34" s="90">
        <v>5</v>
      </c>
      <c r="AH34" s="90">
        <v>9</v>
      </c>
      <c r="AI34" s="90">
        <v>5</v>
      </c>
      <c r="AJ34" s="83" t="s">
        <v>225</v>
      </c>
      <c r="AK34" s="89" t="s">
        <v>225</v>
      </c>
      <c r="AL34" s="89" t="s">
        <v>83</v>
      </c>
      <c r="AM34" s="83">
        <v>0</v>
      </c>
      <c r="AN34" s="89" t="s">
        <v>83</v>
      </c>
      <c r="AO34" s="89" t="s">
        <v>84</v>
      </c>
      <c r="AP34" s="93">
        <v>10</v>
      </c>
      <c r="AQ34" s="116" t="s">
        <v>261</v>
      </c>
    </row>
    <row r="35" spans="1:43" ht="15" x14ac:dyDescent="0.2">
      <c r="A35" s="103" t="s">
        <v>469</v>
      </c>
      <c r="B35" s="86"/>
      <c r="C35" s="83">
        <v>33</v>
      </c>
      <c r="D35" s="83">
        <v>15</v>
      </c>
      <c r="E35" s="84"/>
      <c r="F35" s="67"/>
      <c r="G35" s="87"/>
      <c r="H35" s="88"/>
      <c r="I35" s="88"/>
      <c r="J35" s="88"/>
      <c r="K35" s="88"/>
      <c r="L35" s="88"/>
      <c r="M35" s="88"/>
      <c r="N35" s="88"/>
      <c r="O35" s="87"/>
      <c r="P35" s="67"/>
      <c r="Q35" s="67"/>
      <c r="R35" s="67"/>
      <c r="AA35" s="108">
        <v>278</v>
      </c>
      <c r="AC35" s="108">
        <v>27</v>
      </c>
      <c r="AD35" s="336" t="s">
        <v>156</v>
      </c>
      <c r="AE35" s="335"/>
      <c r="AF35" s="90">
        <v>9</v>
      </c>
      <c r="AG35" s="90">
        <v>6</v>
      </c>
      <c r="AH35" s="90">
        <v>12</v>
      </c>
      <c r="AI35" s="90">
        <v>6</v>
      </c>
      <c r="AJ35" s="83" t="s">
        <v>225</v>
      </c>
      <c r="AK35" s="89" t="s">
        <v>225</v>
      </c>
      <c r="AL35" s="89" t="s">
        <v>83</v>
      </c>
      <c r="AM35" s="83">
        <v>0</v>
      </c>
      <c r="AN35" s="89" t="s">
        <v>83</v>
      </c>
      <c r="AO35" s="89" t="s">
        <v>84</v>
      </c>
      <c r="AP35" s="93">
        <v>10</v>
      </c>
      <c r="AQ35" s="116" t="s">
        <v>261</v>
      </c>
    </row>
    <row r="36" spans="1:43" ht="15" x14ac:dyDescent="0.2">
      <c r="A36" s="103" t="s">
        <v>470</v>
      </c>
      <c r="B36" s="86"/>
      <c r="C36" s="83">
        <v>34</v>
      </c>
      <c r="D36" s="83">
        <v>15</v>
      </c>
      <c r="E36" s="84"/>
      <c r="F36" s="67"/>
      <c r="G36" s="87"/>
      <c r="H36" s="88"/>
      <c r="I36" s="88"/>
      <c r="J36" s="88"/>
      <c r="K36" s="88"/>
      <c r="L36" s="88"/>
      <c r="M36" s="88"/>
      <c r="N36" s="88"/>
      <c r="O36" s="87"/>
      <c r="P36" s="67"/>
      <c r="Q36" s="67"/>
      <c r="R36" s="67"/>
      <c r="AA36" s="108">
        <v>272</v>
      </c>
      <c r="AC36" s="108">
        <v>21</v>
      </c>
      <c r="AD36" s="336" t="s">
        <v>240</v>
      </c>
      <c r="AE36" s="335" t="str">
        <f>IF(Sprachen!$F$1=1,Sprachen!$B273,IF(Sprachen!$F$1=2,Sprachen!$C273,IF(Sprachen!$F$1=3,Sprachen!$D273,Sprachen!$B273)))</f>
        <v>Anzahl Teile pro ZSB:</v>
      </c>
      <c r="AF36" s="90">
        <v>9</v>
      </c>
      <c r="AG36" s="90">
        <v>7</v>
      </c>
      <c r="AH36" s="90">
        <v>9</v>
      </c>
      <c r="AI36" s="90">
        <v>9</v>
      </c>
      <c r="AJ36" s="83" t="s">
        <v>9</v>
      </c>
      <c r="AK36" s="89" t="s">
        <v>225</v>
      </c>
      <c r="AL36" s="89" t="s">
        <v>83</v>
      </c>
      <c r="AM36" s="83">
        <v>0</v>
      </c>
      <c r="AN36" s="89" t="s">
        <v>83</v>
      </c>
      <c r="AO36" s="89" t="s">
        <v>83</v>
      </c>
      <c r="AP36" s="93">
        <v>10</v>
      </c>
      <c r="AQ36" s="116" t="s">
        <v>261</v>
      </c>
    </row>
    <row r="37" spans="1:43" ht="15" x14ac:dyDescent="0.2">
      <c r="A37" s="103" t="s">
        <v>472</v>
      </c>
      <c r="B37" s="86"/>
      <c r="C37" s="83">
        <v>35</v>
      </c>
      <c r="D37" s="83">
        <v>15</v>
      </c>
      <c r="E37" s="84"/>
      <c r="F37" s="67"/>
      <c r="G37" s="87"/>
      <c r="H37" s="88"/>
      <c r="I37" s="88"/>
      <c r="J37" s="88"/>
      <c r="K37" s="88"/>
      <c r="L37" s="88"/>
      <c r="M37" s="88"/>
      <c r="N37" s="88"/>
      <c r="O37" s="87"/>
      <c r="P37" s="67"/>
      <c r="Q37" s="67"/>
      <c r="R37" s="67"/>
      <c r="AA37" s="108">
        <v>273</v>
      </c>
      <c r="AC37" s="108">
        <v>22</v>
      </c>
      <c r="AD37" s="336" t="s">
        <v>248</v>
      </c>
      <c r="AE37" s="335"/>
      <c r="AF37" s="90">
        <v>9</v>
      </c>
      <c r="AG37" s="90">
        <v>10</v>
      </c>
      <c r="AH37" s="90">
        <v>9</v>
      </c>
      <c r="AI37" s="90">
        <v>11</v>
      </c>
      <c r="AJ37" s="83" t="s">
        <v>225</v>
      </c>
      <c r="AK37" s="89" t="s">
        <v>225</v>
      </c>
      <c r="AL37" s="89" t="s">
        <v>83</v>
      </c>
      <c r="AM37" s="83">
        <v>0</v>
      </c>
      <c r="AN37" s="89" t="s">
        <v>83</v>
      </c>
      <c r="AO37" s="89" t="s">
        <v>84</v>
      </c>
      <c r="AP37" s="93">
        <v>10</v>
      </c>
      <c r="AQ37" s="116" t="s">
        <v>261</v>
      </c>
    </row>
    <row r="38" spans="1:43" ht="15" x14ac:dyDescent="0.2">
      <c r="A38" s="103" t="s">
        <v>471</v>
      </c>
      <c r="B38" s="86"/>
      <c r="C38" s="83">
        <v>36</v>
      </c>
      <c r="D38" s="83">
        <v>15</v>
      </c>
      <c r="E38" s="84"/>
      <c r="F38" s="67"/>
      <c r="G38" s="87"/>
      <c r="H38" s="88"/>
      <c r="I38" s="88"/>
      <c r="J38" s="88"/>
      <c r="K38" s="88"/>
      <c r="L38" s="88"/>
      <c r="M38" s="88"/>
      <c r="N38" s="88"/>
      <c r="O38" s="87"/>
      <c r="P38" s="67"/>
      <c r="Q38" s="67"/>
      <c r="R38" s="67"/>
      <c r="AA38" s="108">
        <v>279</v>
      </c>
      <c r="AC38" s="108">
        <v>28</v>
      </c>
      <c r="AD38" s="336" t="s">
        <v>234</v>
      </c>
      <c r="AE38" s="335" t="str">
        <f>IF(Sprachen!$F$1=1,Sprachen!$B280,IF(Sprachen!$F$1=2,Sprachen!$C280,IF(Sprachen!$F$1=3,Sprachen!$D280,Sprachen!$B280)))</f>
        <v>Werkstoff:</v>
      </c>
      <c r="AF38" s="90">
        <v>10</v>
      </c>
      <c r="AG38" s="90">
        <v>2</v>
      </c>
      <c r="AH38" s="90">
        <v>10</v>
      </c>
      <c r="AI38" s="90">
        <v>2</v>
      </c>
      <c r="AJ38" s="83" t="s">
        <v>9</v>
      </c>
      <c r="AK38" s="89" t="s">
        <v>225</v>
      </c>
      <c r="AL38" s="89" t="s">
        <v>83</v>
      </c>
      <c r="AM38" s="83">
        <v>0</v>
      </c>
      <c r="AN38" s="89" t="s">
        <v>83</v>
      </c>
      <c r="AO38" s="89" t="s">
        <v>83</v>
      </c>
      <c r="AP38" s="93">
        <v>10</v>
      </c>
      <c r="AQ38" s="116" t="s">
        <v>261</v>
      </c>
    </row>
    <row r="39" spans="1:43" ht="15" x14ac:dyDescent="0.2">
      <c r="A39" s="103" t="s">
        <v>473</v>
      </c>
      <c r="B39" s="86"/>
      <c r="C39" s="83">
        <v>37</v>
      </c>
      <c r="D39" s="83">
        <v>15</v>
      </c>
      <c r="E39" s="84"/>
      <c r="F39" s="67"/>
      <c r="G39" s="87"/>
      <c r="H39" s="88"/>
      <c r="I39" s="88"/>
      <c r="J39" s="88"/>
      <c r="K39" s="88"/>
      <c r="L39" s="88"/>
      <c r="M39" s="88"/>
      <c r="N39" s="88"/>
      <c r="O39" s="87"/>
      <c r="P39" s="67"/>
      <c r="Q39" s="67"/>
      <c r="R39" s="67"/>
      <c r="AA39" s="108">
        <v>280</v>
      </c>
      <c r="AC39" s="108">
        <v>29</v>
      </c>
      <c r="AD39" s="336" t="s">
        <v>250</v>
      </c>
      <c r="AE39" s="335"/>
      <c r="AF39" s="90">
        <v>10</v>
      </c>
      <c r="AG39" s="90">
        <v>3</v>
      </c>
      <c r="AH39" s="90">
        <v>10</v>
      </c>
      <c r="AI39" s="90">
        <v>5</v>
      </c>
      <c r="AJ39" s="83" t="s">
        <v>225</v>
      </c>
      <c r="AK39" s="89" t="s">
        <v>225</v>
      </c>
      <c r="AL39" s="89" t="s">
        <v>83</v>
      </c>
      <c r="AM39" s="83">
        <v>0</v>
      </c>
      <c r="AN39" s="89" t="s">
        <v>83</v>
      </c>
      <c r="AO39" s="89" t="s">
        <v>84</v>
      </c>
      <c r="AP39" s="93">
        <v>8</v>
      </c>
      <c r="AQ39" s="116" t="s">
        <v>261</v>
      </c>
    </row>
    <row r="40" spans="1:43" ht="15" x14ac:dyDescent="0.2">
      <c r="A40" s="103" t="s">
        <v>474</v>
      </c>
      <c r="B40" s="86"/>
      <c r="C40" s="83">
        <v>38</v>
      </c>
      <c r="D40" s="83">
        <v>15</v>
      </c>
      <c r="E40" s="84"/>
      <c r="F40" s="67"/>
      <c r="G40" s="87"/>
      <c r="H40" s="88"/>
      <c r="I40" s="88"/>
      <c r="J40" s="88"/>
      <c r="K40" s="88"/>
      <c r="L40" s="88"/>
      <c r="M40" s="88"/>
      <c r="N40" s="88"/>
      <c r="O40" s="87"/>
      <c r="P40" s="67"/>
      <c r="Q40" s="67"/>
      <c r="R40" s="67"/>
      <c r="AA40" s="108">
        <v>282</v>
      </c>
      <c r="AC40" s="108">
        <v>31</v>
      </c>
      <c r="AD40" s="336" t="s">
        <v>442</v>
      </c>
      <c r="AE40" s="335" t="str">
        <f>IF(Sprachen!$F$1=1,Sprachen!$B283,IF(Sprachen!$F$1=2,Sprachen!$C283,IF(Sprachen!$F$1=3,Sprachen!$D283,Sprachen!$B283)))</f>
        <v>Materialstärke:</v>
      </c>
      <c r="AF40" s="90">
        <v>10</v>
      </c>
      <c r="AG40" s="90">
        <v>7</v>
      </c>
      <c r="AH40" s="90">
        <v>10</v>
      </c>
      <c r="AI40" s="90">
        <v>9</v>
      </c>
      <c r="AJ40" s="83" t="s">
        <v>9</v>
      </c>
      <c r="AK40" s="89" t="s">
        <v>225</v>
      </c>
      <c r="AL40" s="89" t="s">
        <v>83</v>
      </c>
      <c r="AM40" s="83">
        <v>0</v>
      </c>
      <c r="AN40" s="89" t="s">
        <v>83</v>
      </c>
      <c r="AO40" s="89" t="s">
        <v>83</v>
      </c>
      <c r="AP40" s="93">
        <v>10</v>
      </c>
      <c r="AQ40" s="116" t="s">
        <v>261</v>
      </c>
    </row>
    <row r="41" spans="1:43" ht="15" x14ac:dyDescent="0.2">
      <c r="A41" s="103" t="s">
        <v>475</v>
      </c>
      <c r="B41" s="86"/>
      <c r="C41" s="83">
        <v>39</v>
      </c>
      <c r="D41" s="83">
        <v>15</v>
      </c>
      <c r="E41" s="84"/>
      <c r="F41" s="67"/>
      <c r="G41" s="87"/>
      <c r="H41" s="88"/>
      <c r="I41" s="88"/>
      <c r="J41" s="88"/>
      <c r="K41" s="88"/>
      <c r="L41" s="88"/>
      <c r="M41" s="88"/>
      <c r="N41" s="88"/>
      <c r="O41" s="87"/>
      <c r="P41" s="67"/>
      <c r="Q41" s="67"/>
      <c r="R41" s="67"/>
      <c r="AA41" s="108">
        <v>283</v>
      </c>
      <c r="AC41" s="108">
        <v>32</v>
      </c>
      <c r="AD41" s="336" t="s">
        <v>251</v>
      </c>
      <c r="AE41" s="335"/>
      <c r="AF41" s="90">
        <v>10</v>
      </c>
      <c r="AG41" s="90">
        <v>10</v>
      </c>
      <c r="AH41" s="90">
        <v>10</v>
      </c>
      <c r="AI41" s="90">
        <v>11</v>
      </c>
      <c r="AJ41" s="83" t="s">
        <v>225</v>
      </c>
      <c r="AK41" s="89" t="s">
        <v>225</v>
      </c>
      <c r="AL41" s="89" t="s">
        <v>83</v>
      </c>
      <c r="AM41" s="83">
        <v>0</v>
      </c>
      <c r="AN41" s="89" t="s">
        <v>83</v>
      </c>
      <c r="AO41" s="89" t="s">
        <v>84</v>
      </c>
      <c r="AP41" s="93">
        <v>10</v>
      </c>
      <c r="AQ41" s="116" t="s">
        <v>263</v>
      </c>
    </row>
    <row r="42" spans="1:43" ht="15" x14ac:dyDescent="0.2">
      <c r="A42" s="103" t="s">
        <v>476</v>
      </c>
      <c r="B42" s="86"/>
      <c r="C42" s="83">
        <v>40</v>
      </c>
      <c r="D42" s="83">
        <v>15</v>
      </c>
      <c r="E42" s="84"/>
      <c r="F42" s="67"/>
      <c r="G42" s="87"/>
      <c r="H42" s="88"/>
      <c r="I42" s="88"/>
      <c r="J42" s="88"/>
      <c r="K42" s="88"/>
      <c r="L42" s="88"/>
      <c r="M42" s="88"/>
      <c r="N42" s="88"/>
      <c r="O42" s="87"/>
      <c r="P42" s="67"/>
      <c r="Q42" s="67"/>
      <c r="R42" s="67"/>
      <c r="AA42" s="108">
        <v>284</v>
      </c>
      <c r="AC42" s="108">
        <v>33</v>
      </c>
      <c r="AD42" s="336" t="s">
        <v>232</v>
      </c>
      <c r="AE42" s="335" t="str">
        <f>IF(Sprachen!$F$1=1,Sprachen!$B285,IF(Sprachen!$F$1=2,Sprachen!$C285,IF(Sprachen!$F$1=3,Sprachen!$D285,Sprachen!$B285)))</f>
        <v>Oberfläche:</v>
      </c>
      <c r="AF42" s="90">
        <v>11</v>
      </c>
      <c r="AG42" s="90">
        <v>2</v>
      </c>
      <c r="AH42" s="90">
        <v>11</v>
      </c>
      <c r="AI42" s="90">
        <v>2</v>
      </c>
      <c r="AJ42" s="83" t="s">
        <v>9</v>
      </c>
      <c r="AK42" s="89" t="s">
        <v>225</v>
      </c>
      <c r="AL42" s="89" t="s">
        <v>83</v>
      </c>
      <c r="AM42" s="83">
        <v>0</v>
      </c>
      <c r="AN42" s="89" t="s">
        <v>83</v>
      </c>
      <c r="AO42" s="89" t="s">
        <v>83</v>
      </c>
      <c r="AP42" s="93">
        <v>10</v>
      </c>
      <c r="AQ42" s="116" t="s">
        <v>261</v>
      </c>
    </row>
    <row r="43" spans="1:43" ht="15" x14ac:dyDescent="0.2">
      <c r="A43" s="103" t="s">
        <v>477</v>
      </c>
      <c r="B43" s="86"/>
      <c r="C43" s="83">
        <v>41</v>
      </c>
      <c r="D43" s="83">
        <v>15</v>
      </c>
      <c r="E43" s="84"/>
      <c r="F43" s="67"/>
      <c r="G43" s="87"/>
      <c r="H43" s="88"/>
      <c r="I43" s="88"/>
      <c r="J43" s="88"/>
      <c r="K43" s="88"/>
      <c r="L43" s="88"/>
      <c r="M43" s="88"/>
      <c r="N43" s="88"/>
      <c r="O43" s="87"/>
      <c r="P43" s="67"/>
      <c r="Q43" s="67"/>
      <c r="R43" s="67"/>
      <c r="AA43" s="108">
        <v>285</v>
      </c>
      <c r="AC43" s="108">
        <v>34</v>
      </c>
      <c r="AD43" s="336" t="s">
        <v>252</v>
      </c>
      <c r="AE43" s="335"/>
      <c r="AF43" s="90">
        <v>11</v>
      </c>
      <c r="AG43" s="90">
        <v>3</v>
      </c>
      <c r="AH43" s="90">
        <v>11</v>
      </c>
      <c r="AI43" s="90">
        <v>5</v>
      </c>
      <c r="AJ43" s="83" t="s">
        <v>225</v>
      </c>
      <c r="AK43" s="89" t="s">
        <v>225</v>
      </c>
      <c r="AL43" s="89" t="s">
        <v>83</v>
      </c>
      <c r="AM43" s="83">
        <v>0</v>
      </c>
      <c r="AN43" s="89" t="s">
        <v>83</v>
      </c>
      <c r="AO43" s="89" t="s">
        <v>84</v>
      </c>
      <c r="AP43" s="93">
        <v>8</v>
      </c>
      <c r="AQ43" s="116" t="s">
        <v>261</v>
      </c>
    </row>
    <row r="44" spans="1:43" ht="15" x14ac:dyDescent="0.2">
      <c r="A44" s="103" t="s">
        <v>478</v>
      </c>
      <c r="B44" s="86"/>
      <c r="C44" s="83">
        <v>42</v>
      </c>
      <c r="D44" s="83">
        <v>25</v>
      </c>
      <c r="E44" s="84"/>
      <c r="F44" s="67"/>
      <c r="G44" s="87"/>
      <c r="H44" s="88"/>
      <c r="I44" s="88"/>
      <c r="J44" s="88"/>
      <c r="K44" s="88"/>
      <c r="L44" s="88"/>
      <c r="M44" s="88"/>
      <c r="N44" s="88"/>
      <c r="O44" s="87"/>
      <c r="P44" s="67"/>
      <c r="Q44" s="67"/>
      <c r="R44" s="67"/>
      <c r="AA44" s="108">
        <v>290</v>
      </c>
      <c r="AC44" s="108">
        <v>39</v>
      </c>
      <c r="AD44" s="336" t="s">
        <v>242</v>
      </c>
      <c r="AE44" s="335" t="str">
        <f>IF(Sprachen!$F$1=1,Sprachen!$B291,IF(Sprachen!$F$1=2,Sprachen!$C291,IF(Sprachen!$F$1=3,Sprachen!$D291,Sprachen!$B291)))</f>
        <v>Gewicht ET:</v>
      </c>
      <c r="AF44" s="90">
        <v>11</v>
      </c>
      <c r="AG44" s="90">
        <v>7</v>
      </c>
      <c r="AH44" s="90">
        <v>11</v>
      </c>
      <c r="AI44" s="90">
        <v>9</v>
      </c>
      <c r="AJ44" s="83" t="s">
        <v>9</v>
      </c>
      <c r="AK44" s="89" t="s">
        <v>225</v>
      </c>
      <c r="AL44" s="89" t="s">
        <v>83</v>
      </c>
      <c r="AM44" s="83">
        <v>0</v>
      </c>
      <c r="AN44" s="89" t="s">
        <v>83</v>
      </c>
      <c r="AO44" s="89" t="s">
        <v>83</v>
      </c>
      <c r="AP44" s="93">
        <v>10</v>
      </c>
      <c r="AQ44" s="116" t="s">
        <v>261</v>
      </c>
    </row>
    <row r="45" spans="1:43" ht="15" x14ac:dyDescent="0.2">
      <c r="A45" s="103" t="s">
        <v>479</v>
      </c>
      <c r="B45" s="86"/>
      <c r="C45" s="83">
        <v>43</v>
      </c>
      <c r="D45" s="83">
        <v>15</v>
      </c>
      <c r="E45" s="84"/>
      <c r="F45" s="67"/>
      <c r="G45" s="87"/>
      <c r="H45" s="88"/>
      <c r="I45" s="88"/>
      <c r="J45" s="88"/>
      <c r="K45" s="88"/>
      <c r="L45" s="88"/>
      <c r="M45" s="88"/>
      <c r="N45" s="88"/>
      <c r="O45" s="87"/>
      <c r="P45" s="67"/>
      <c r="Q45" s="67"/>
      <c r="R45" s="67"/>
      <c r="AA45" s="108">
        <v>291</v>
      </c>
      <c r="AC45" s="108">
        <v>40</v>
      </c>
      <c r="AD45" s="336" t="s">
        <v>254</v>
      </c>
      <c r="AE45" s="335"/>
      <c r="AF45" s="90">
        <v>11</v>
      </c>
      <c r="AG45" s="90">
        <v>10</v>
      </c>
      <c r="AH45" s="90">
        <v>11</v>
      </c>
      <c r="AI45" s="90">
        <v>11</v>
      </c>
      <c r="AJ45" s="83" t="s">
        <v>225</v>
      </c>
      <c r="AK45" s="89" t="s">
        <v>225</v>
      </c>
      <c r="AL45" s="89" t="s">
        <v>83</v>
      </c>
      <c r="AM45" s="83">
        <v>0</v>
      </c>
      <c r="AN45" s="89" t="s">
        <v>83</v>
      </c>
      <c r="AO45" s="89" t="s">
        <v>84</v>
      </c>
      <c r="AP45" s="93">
        <v>10</v>
      </c>
      <c r="AQ45" s="116" t="s">
        <v>264</v>
      </c>
    </row>
    <row r="46" spans="1:43" ht="15" x14ac:dyDescent="0.2">
      <c r="A46" s="103" t="s">
        <v>480</v>
      </c>
      <c r="B46" s="86"/>
      <c r="C46" s="83">
        <v>44</v>
      </c>
      <c r="D46" s="83">
        <v>15</v>
      </c>
      <c r="E46" s="84"/>
      <c r="F46" s="67"/>
      <c r="G46" s="87"/>
      <c r="H46" s="88"/>
      <c r="I46" s="88"/>
      <c r="J46" s="88"/>
      <c r="K46" s="88"/>
      <c r="L46" s="88"/>
      <c r="M46" s="88"/>
      <c r="N46" s="88"/>
      <c r="O46" s="87"/>
      <c r="P46" s="67"/>
      <c r="Q46" s="67"/>
      <c r="R46" s="67"/>
      <c r="AA46" s="108">
        <v>288</v>
      </c>
      <c r="AC46" s="108">
        <v>37</v>
      </c>
      <c r="AD46" s="336" t="s">
        <v>235</v>
      </c>
      <c r="AE46" s="335" t="str">
        <f>IF(Sprachen!$F$1=1,Sprachen!$B289,IF(Sprachen!$F$1=2,Sprachen!$C289,IF(Sprachen!$F$1=3,Sprachen!$D289,Sprachen!$B289)))</f>
        <v>D-Teil:</v>
      </c>
      <c r="AF46" s="90">
        <v>12</v>
      </c>
      <c r="AG46" s="90">
        <v>2</v>
      </c>
      <c r="AH46" s="90">
        <v>12</v>
      </c>
      <c r="AI46" s="90">
        <v>2</v>
      </c>
      <c r="AJ46" s="83" t="s">
        <v>9</v>
      </c>
      <c r="AK46" s="89" t="s">
        <v>225</v>
      </c>
      <c r="AL46" s="89" t="s">
        <v>83</v>
      </c>
      <c r="AM46" s="83">
        <v>0</v>
      </c>
      <c r="AN46" s="89" t="s">
        <v>83</v>
      </c>
      <c r="AO46" s="89" t="s">
        <v>83</v>
      </c>
      <c r="AP46" s="93">
        <v>10</v>
      </c>
      <c r="AQ46" s="116" t="s">
        <v>261</v>
      </c>
    </row>
    <row r="47" spans="1:43" ht="15" x14ac:dyDescent="0.2">
      <c r="A47" s="103" t="s">
        <v>481</v>
      </c>
      <c r="B47" s="86"/>
      <c r="C47" s="83">
        <v>45</v>
      </c>
      <c r="D47" s="83">
        <v>15</v>
      </c>
      <c r="E47" s="84"/>
      <c r="F47" s="67"/>
      <c r="G47" s="87"/>
      <c r="H47" s="88"/>
      <c r="I47" s="88"/>
      <c r="J47" s="88"/>
      <c r="K47" s="88"/>
      <c r="L47" s="88"/>
      <c r="M47" s="88"/>
      <c r="N47" s="88"/>
      <c r="O47" s="87"/>
      <c r="P47" s="67"/>
      <c r="Q47" s="67"/>
      <c r="R47" s="67"/>
      <c r="AA47" s="108">
        <v>289</v>
      </c>
      <c r="AC47" s="108">
        <v>38</v>
      </c>
      <c r="AD47" s="336" t="s">
        <v>253</v>
      </c>
      <c r="AE47" s="335"/>
      <c r="AF47" s="90">
        <v>12</v>
      </c>
      <c r="AG47" s="90">
        <v>3</v>
      </c>
      <c r="AH47" s="90">
        <v>12</v>
      </c>
      <c r="AI47" s="90">
        <v>5</v>
      </c>
      <c r="AJ47" s="83" t="s">
        <v>225</v>
      </c>
      <c r="AK47" s="89" t="s">
        <v>225</v>
      </c>
      <c r="AL47" s="89" t="s">
        <v>83</v>
      </c>
      <c r="AM47" s="83">
        <v>0</v>
      </c>
      <c r="AN47" s="89" t="s">
        <v>83</v>
      </c>
      <c r="AO47" s="89" t="s">
        <v>84</v>
      </c>
      <c r="AP47" s="93">
        <v>10</v>
      </c>
      <c r="AQ47" s="116" t="s">
        <v>261</v>
      </c>
    </row>
    <row r="48" spans="1:43" ht="15" x14ac:dyDescent="0.2">
      <c r="A48" s="103" t="s">
        <v>482</v>
      </c>
      <c r="B48" s="86"/>
      <c r="C48" s="83">
        <v>46</v>
      </c>
      <c r="D48" s="83">
        <v>15</v>
      </c>
      <c r="E48" s="84"/>
      <c r="F48" s="67"/>
      <c r="G48" s="87"/>
      <c r="H48" s="88"/>
      <c r="I48" s="88"/>
      <c r="J48" s="88"/>
      <c r="K48" s="88"/>
      <c r="L48" s="88"/>
      <c r="M48" s="88"/>
      <c r="N48" s="88"/>
      <c r="O48" s="87"/>
      <c r="P48" s="67"/>
      <c r="Q48" s="67"/>
      <c r="R48" s="67"/>
      <c r="AA48" s="108">
        <v>286</v>
      </c>
      <c r="AC48" s="108">
        <v>35</v>
      </c>
      <c r="AD48" s="339" t="s">
        <v>156</v>
      </c>
      <c r="AE48" s="331"/>
      <c r="AF48" s="90">
        <v>12</v>
      </c>
      <c r="AG48" s="90">
        <v>7</v>
      </c>
      <c r="AH48" s="90">
        <v>12</v>
      </c>
      <c r="AI48" s="90">
        <v>9</v>
      </c>
      <c r="AJ48" s="83" t="s">
        <v>9</v>
      </c>
      <c r="AK48" s="89" t="s">
        <v>225</v>
      </c>
      <c r="AL48" s="89" t="s">
        <v>83</v>
      </c>
      <c r="AM48" s="83">
        <v>0</v>
      </c>
      <c r="AN48" s="89" t="s">
        <v>83</v>
      </c>
      <c r="AO48" s="89" t="s">
        <v>83</v>
      </c>
      <c r="AP48" s="93">
        <v>10</v>
      </c>
      <c r="AQ48" s="116" t="s">
        <v>261</v>
      </c>
    </row>
    <row r="49" spans="1:43" ht="15" x14ac:dyDescent="0.2">
      <c r="A49" s="103" t="s">
        <v>483</v>
      </c>
      <c r="B49" s="86"/>
      <c r="C49" s="83">
        <v>47</v>
      </c>
      <c r="D49" s="83">
        <v>15</v>
      </c>
      <c r="E49" s="84"/>
      <c r="F49" s="67"/>
      <c r="G49" s="87"/>
      <c r="H49" s="88"/>
      <c r="I49" s="88"/>
      <c r="J49" s="88"/>
      <c r="K49" s="88"/>
      <c r="L49" s="88"/>
      <c r="M49" s="88"/>
      <c r="N49" s="88"/>
      <c r="O49" s="87"/>
      <c r="P49" s="67"/>
      <c r="Q49" s="67"/>
      <c r="R49" s="67"/>
      <c r="AA49" s="108">
        <v>287</v>
      </c>
      <c r="AC49" s="108">
        <v>36</v>
      </c>
      <c r="AD49" s="336" t="s">
        <v>156</v>
      </c>
      <c r="AE49" s="335"/>
      <c r="AF49" s="90">
        <v>12</v>
      </c>
      <c r="AG49" s="90">
        <v>10</v>
      </c>
      <c r="AH49" s="90">
        <v>12</v>
      </c>
      <c r="AI49" s="90">
        <v>11</v>
      </c>
      <c r="AJ49" s="83" t="s">
        <v>225</v>
      </c>
      <c r="AK49" s="89" t="s">
        <v>225</v>
      </c>
      <c r="AL49" s="89" t="s">
        <v>83</v>
      </c>
      <c r="AM49" s="83">
        <v>0</v>
      </c>
      <c r="AN49" s="89" t="s">
        <v>83</v>
      </c>
      <c r="AO49" s="89" t="s">
        <v>84</v>
      </c>
      <c r="AP49" s="93">
        <v>10</v>
      </c>
      <c r="AQ49" s="116" t="s">
        <v>261</v>
      </c>
    </row>
    <row r="50" spans="1:43" ht="15" x14ac:dyDescent="0.2">
      <c r="A50" s="103" t="s">
        <v>484</v>
      </c>
      <c r="B50" s="86"/>
      <c r="C50" s="83">
        <v>48</v>
      </c>
      <c r="D50" s="83">
        <v>15</v>
      </c>
      <c r="E50" s="84"/>
      <c r="F50" s="67"/>
      <c r="G50" s="87"/>
      <c r="H50" s="88"/>
      <c r="I50" s="88"/>
      <c r="J50" s="88"/>
      <c r="K50" s="88"/>
      <c r="L50" s="88"/>
      <c r="M50" s="88"/>
      <c r="N50" s="88"/>
      <c r="O50" s="87"/>
      <c r="P50" s="67"/>
      <c r="Q50" s="67"/>
      <c r="R50" s="67"/>
      <c r="AA50" s="108">
        <v>255</v>
      </c>
      <c r="AC50" s="108">
        <v>4</v>
      </c>
      <c r="AD50" s="336" t="s">
        <v>156</v>
      </c>
      <c r="AE50" s="335"/>
      <c r="AF50" s="90">
        <v>13</v>
      </c>
      <c r="AG50" s="90">
        <v>2</v>
      </c>
      <c r="AH50" s="90">
        <v>13</v>
      </c>
      <c r="AI50" s="90">
        <v>11</v>
      </c>
      <c r="AJ50" s="83" t="s">
        <v>225</v>
      </c>
      <c r="AK50" s="89" t="s">
        <v>225</v>
      </c>
      <c r="AL50" s="89" t="s">
        <v>83</v>
      </c>
      <c r="AM50" s="83">
        <v>0</v>
      </c>
      <c r="AN50" s="89" t="s">
        <v>83</v>
      </c>
      <c r="AO50" s="89" t="s">
        <v>83</v>
      </c>
      <c r="AP50" s="93">
        <v>10</v>
      </c>
      <c r="AQ50" s="116" t="s">
        <v>261</v>
      </c>
    </row>
    <row r="51" spans="1:43" ht="15" x14ac:dyDescent="0.2">
      <c r="A51" s="103" t="s">
        <v>485</v>
      </c>
      <c r="B51" s="86"/>
      <c r="C51" s="83">
        <v>49</v>
      </c>
      <c r="D51" s="83">
        <v>15</v>
      </c>
      <c r="E51" s="84"/>
      <c r="F51" s="67"/>
      <c r="G51" s="87"/>
      <c r="H51" s="88"/>
      <c r="I51" s="88"/>
      <c r="J51" s="88"/>
      <c r="K51" s="88"/>
      <c r="L51" s="88"/>
      <c r="M51" s="88"/>
      <c r="N51" s="88"/>
      <c r="O51" s="87"/>
      <c r="P51" s="67"/>
      <c r="Q51" s="67"/>
      <c r="R51" s="67"/>
      <c r="AA51" s="108">
        <v>293</v>
      </c>
      <c r="AC51" s="108">
        <v>42</v>
      </c>
      <c r="AD51" s="334" t="s">
        <v>119</v>
      </c>
      <c r="AE51" s="335" t="str">
        <f>IF(Sprachen!$F$1=1,Sprachen!$B294,IF(Sprachen!$F$1=2,Sprachen!$C294,IF(Sprachen!$F$1=3,Sprachen!$D294,Sprachen!$B294)))</f>
        <v>Verbindungsverfahren:</v>
      </c>
      <c r="AF51" s="90">
        <v>14</v>
      </c>
      <c r="AG51" s="90">
        <v>2</v>
      </c>
      <c r="AH51" s="90">
        <v>14</v>
      </c>
      <c r="AI51" s="90">
        <v>3</v>
      </c>
      <c r="AJ51" s="83" t="s">
        <v>9</v>
      </c>
      <c r="AK51" s="89" t="s">
        <v>225</v>
      </c>
      <c r="AL51" s="89" t="s">
        <v>83</v>
      </c>
      <c r="AM51" s="83">
        <v>0</v>
      </c>
      <c r="AN51" s="89" t="s">
        <v>83</v>
      </c>
      <c r="AO51" s="89" t="s">
        <v>83</v>
      </c>
      <c r="AP51" s="93">
        <v>10</v>
      </c>
      <c r="AQ51" s="116" t="s">
        <v>261</v>
      </c>
    </row>
    <row r="52" spans="1:43" ht="15.75" thickBot="1" x14ac:dyDescent="0.25">
      <c r="A52" s="307" t="s">
        <v>486</v>
      </c>
      <c r="B52" s="98"/>
      <c r="C52" s="101">
        <v>50</v>
      </c>
      <c r="D52" s="83">
        <v>15</v>
      </c>
      <c r="E52" s="96"/>
      <c r="F52" s="67"/>
      <c r="G52" s="87"/>
      <c r="H52" s="88"/>
      <c r="I52" s="88"/>
      <c r="J52" s="88"/>
      <c r="K52" s="88"/>
      <c r="L52" s="88"/>
      <c r="M52" s="88"/>
      <c r="N52" s="88"/>
      <c r="O52" s="87"/>
      <c r="P52" s="67"/>
      <c r="Q52" s="67"/>
      <c r="R52" s="67"/>
      <c r="AA52" s="108">
        <v>294</v>
      </c>
      <c r="AC52" s="108">
        <v>43</v>
      </c>
      <c r="AD52" s="336" t="s">
        <v>255</v>
      </c>
      <c r="AE52" s="335"/>
      <c r="AF52" s="90">
        <v>14</v>
      </c>
      <c r="AG52" s="90">
        <v>4</v>
      </c>
      <c r="AH52" s="90">
        <v>14</v>
      </c>
      <c r="AI52" s="90">
        <v>5</v>
      </c>
      <c r="AJ52" s="83" t="s">
        <v>225</v>
      </c>
      <c r="AK52" s="89" t="s">
        <v>225</v>
      </c>
      <c r="AL52" s="89" t="s">
        <v>83</v>
      </c>
      <c r="AM52" s="83">
        <v>0</v>
      </c>
      <c r="AN52" s="89" t="s">
        <v>83</v>
      </c>
      <c r="AO52" s="89" t="s">
        <v>84</v>
      </c>
      <c r="AP52" s="93">
        <v>10</v>
      </c>
      <c r="AQ52" s="116" t="s">
        <v>261</v>
      </c>
    </row>
    <row r="53" spans="1:43" ht="15.75" thickTop="1" x14ac:dyDescent="0.2">
      <c r="A53" s="308"/>
      <c r="B53" s="309"/>
      <c r="C53" s="310"/>
      <c r="D53" s="310"/>
      <c r="E53" s="308"/>
      <c r="F53" s="67"/>
      <c r="G53" s="87"/>
      <c r="H53" s="88"/>
      <c r="I53" s="88"/>
      <c r="J53" s="88"/>
      <c r="K53" s="88"/>
      <c r="L53" s="88"/>
      <c r="M53" s="88"/>
      <c r="N53" s="88"/>
      <c r="O53" s="87"/>
      <c r="P53" s="67"/>
      <c r="Q53" s="67"/>
      <c r="R53" s="67"/>
      <c r="AA53" s="108">
        <v>295</v>
      </c>
      <c r="AC53" s="108">
        <v>44</v>
      </c>
      <c r="AD53" s="336" t="s">
        <v>156</v>
      </c>
      <c r="AE53" s="335"/>
      <c r="AF53" s="90">
        <v>14</v>
      </c>
      <c r="AG53" s="90">
        <v>6</v>
      </c>
      <c r="AH53" s="90">
        <v>15</v>
      </c>
      <c r="AI53" s="90">
        <v>6</v>
      </c>
      <c r="AJ53" s="83" t="s">
        <v>225</v>
      </c>
      <c r="AK53" s="89" t="s">
        <v>225</v>
      </c>
      <c r="AL53" s="89" t="s">
        <v>83</v>
      </c>
      <c r="AM53" s="83">
        <v>0</v>
      </c>
      <c r="AN53" s="89" t="s">
        <v>83</v>
      </c>
      <c r="AO53" s="89" t="s">
        <v>84</v>
      </c>
      <c r="AP53" s="93">
        <v>10</v>
      </c>
      <c r="AQ53" s="116" t="s">
        <v>261</v>
      </c>
    </row>
    <row r="54" spans="1:43" ht="15" x14ac:dyDescent="0.2">
      <c r="A54" s="154"/>
      <c r="B54" s="67"/>
      <c r="C54" s="217"/>
      <c r="D54" s="217"/>
      <c r="E54" s="154"/>
      <c r="F54" s="67"/>
      <c r="G54" s="87"/>
      <c r="H54" s="88"/>
      <c r="I54" s="88"/>
      <c r="J54" s="88"/>
      <c r="K54" s="88"/>
      <c r="L54" s="88"/>
      <c r="M54" s="88"/>
      <c r="N54" s="88"/>
      <c r="O54" s="87"/>
      <c r="P54" s="67"/>
      <c r="Q54" s="67"/>
      <c r="R54" s="67"/>
      <c r="AA54" s="108">
        <v>296</v>
      </c>
      <c r="AC54" s="108">
        <v>45</v>
      </c>
      <c r="AD54" s="334" t="s">
        <v>241</v>
      </c>
      <c r="AE54" s="335" t="str">
        <f>IF(Sprachen!$F$1=1,Sprachen!$B297,IF(Sprachen!$F$1=2,Sprachen!$C297,IF(Sprachen!$F$1=3,Sprachen!$D297,Sprachen!$B297)))</f>
        <v>Anzahl Verbindungen:</v>
      </c>
      <c r="AF54" s="90">
        <v>14</v>
      </c>
      <c r="AG54" s="90">
        <v>7</v>
      </c>
      <c r="AH54" s="90">
        <v>14</v>
      </c>
      <c r="AI54" s="90">
        <v>9</v>
      </c>
      <c r="AJ54" s="83" t="s">
        <v>9</v>
      </c>
      <c r="AK54" s="89" t="s">
        <v>225</v>
      </c>
      <c r="AL54" s="89" t="s">
        <v>83</v>
      </c>
      <c r="AM54" s="83">
        <v>0</v>
      </c>
      <c r="AN54" s="89" t="s">
        <v>83</v>
      </c>
      <c r="AO54" s="89" t="s">
        <v>83</v>
      </c>
      <c r="AP54" s="93">
        <v>10</v>
      </c>
      <c r="AQ54" s="116" t="s">
        <v>261</v>
      </c>
    </row>
    <row r="55" spans="1:43" ht="15" x14ac:dyDescent="0.2">
      <c r="A55" s="154"/>
      <c r="B55" s="67"/>
      <c r="C55" s="217"/>
      <c r="D55" s="217"/>
      <c r="E55" s="154"/>
      <c r="F55" s="67"/>
      <c r="G55" s="87"/>
      <c r="H55" s="88"/>
      <c r="I55" s="88"/>
      <c r="J55" s="88"/>
      <c r="K55" s="88"/>
      <c r="L55" s="88"/>
      <c r="M55" s="88"/>
      <c r="N55" s="88"/>
      <c r="O55" s="87"/>
      <c r="P55" s="67"/>
      <c r="Q55" s="67"/>
      <c r="R55" s="67"/>
      <c r="AA55" s="108">
        <v>297</v>
      </c>
      <c r="AC55" s="108">
        <v>46</v>
      </c>
      <c r="AD55" s="336" t="s">
        <v>256</v>
      </c>
      <c r="AE55" s="335"/>
      <c r="AF55" s="90">
        <v>14</v>
      </c>
      <c r="AG55" s="90">
        <v>10</v>
      </c>
      <c r="AH55" s="90">
        <v>14</v>
      </c>
      <c r="AI55" s="90">
        <v>11</v>
      </c>
      <c r="AJ55" s="83" t="s">
        <v>225</v>
      </c>
      <c r="AK55" s="89" t="s">
        <v>225</v>
      </c>
      <c r="AL55" s="89" t="s">
        <v>83</v>
      </c>
      <c r="AM55" s="83">
        <v>0</v>
      </c>
      <c r="AN55" s="89" t="s">
        <v>83</v>
      </c>
      <c r="AO55" s="89" t="s">
        <v>84</v>
      </c>
      <c r="AP55" s="93">
        <v>10</v>
      </c>
      <c r="AQ55" s="116" t="s">
        <v>261</v>
      </c>
    </row>
    <row r="56" spans="1:43" ht="15" x14ac:dyDescent="0.2">
      <c r="A56" s="154"/>
      <c r="B56" s="67"/>
      <c r="C56" s="217"/>
      <c r="D56" s="217"/>
      <c r="E56" s="154"/>
      <c r="F56" s="67"/>
      <c r="G56" s="87"/>
      <c r="H56" s="88"/>
      <c r="I56" s="88"/>
      <c r="J56" s="88"/>
      <c r="K56" s="88"/>
      <c r="L56" s="88"/>
      <c r="M56" s="88"/>
      <c r="N56" s="88"/>
      <c r="O56" s="87"/>
      <c r="P56" s="67"/>
      <c r="Q56" s="67"/>
      <c r="R56" s="67"/>
      <c r="AA56" s="108">
        <v>293</v>
      </c>
      <c r="AC56" s="108">
        <v>42</v>
      </c>
      <c r="AD56" s="337" t="s">
        <v>519</v>
      </c>
      <c r="AE56" s="338" t="str">
        <f>IF(Sprachen!$F$1=1,Sprachen!$B298,IF(Sprachen!$F$1=2,Sprachen!$C298,IF(Sprachen!$F$1=3,Sprachen!$D298,Sprachen!$B298)))</f>
        <v>Material Naht:</v>
      </c>
      <c r="AF56" s="90">
        <v>15</v>
      </c>
      <c r="AG56" s="90">
        <v>2</v>
      </c>
      <c r="AH56" s="90">
        <v>15</v>
      </c>
      <c r="AI56" s="90">
        <v>3</v>
      </c>
      <c r="AJ56" s="83" t="s">
        <v>9</v>
      </c>
      <c r="AK56" s="89" t="s">
        <v>225</v>
      </c>
      <c r="AL56" s="89" t="s">
        <v>83</v>
      </c>
      <c r="AM56" s="83">
        <v>0</v>
      </c>
      <c r="AN56" s="89" t="s">
        <v>83</v>
      </c>
      <c r="AO56" s="89" t="s">
        <v>83</v>
      </c>
      <c r="AP56" s="93">
        <v>10</v>
      </c>
      <c r="AQ56" s="116" t="s">
        <v>261</v>
      </c>
    </row>
    <row r="57" spans="1:43" x14ac:dyDescent="0.2">
      <c r="AA57" s="108">
        <v>294</v>
      </c>
      <c r="AC57" s="108">
        <v>43</v>
      </c>
      <c r="AD57" s="334" t="s">
        <v>520</v>
      </c>
      <c r="AE57" s="335"/>
      <c r="AF57" s="90">
        <v>15</v>
      </c>
      <c r="AG57" s="90">
        <v>4</v>
      </c>
      <c r="AH57" s="90">
        <v>15</v>
      </c>
      <c r="AI57" s="90">
        <v>5</v>
      </c>
      <c r="AJ57" s="83" t="s">
        <v>225</v>
      </c>
      <c r="AK57" s="89" t="s">
        <v>225</v>
      </c>
      <c r="AL57" s="89" t="s">
        <v>83</v>
      </c>
      <c r="AM57" s="83">
        <v>0</v>
      </c>
      <c r="AN57" s="89" t="s">
        <v>83</v>
      </c>
      <c r="AO57" s="89" t="s">
        <v>84</v>
      </c>
      <c r="AP57" s="93">
        <v>10</v>
      </c>
      <c r="AQ57" s="116" t="s">
        <v>261</v>
      </c>
    </row>
    <row r="58" spans="1:43" x14ac:dyDescent="0.2">
      <c r="AA58" s="108">
        <v>296</v>
      </c>
      <c r="AC58" s="108">
        <v>45</v>
      </c>
      <c r="AD58" s="334" t="s">
        <v>521</v>
      </c>
      <c r="AE58" s="335" t="str">
        <f>IF(Sprachen!$F$1=1,Sprachen!$B299,IF(Sprachen!$F$1=2,Sprachen!$C299,IF(Sprachen!$F$1=3,Sprachen!$D299,Sprachen!$B299)))</f>
        <v>Effektive Nahtlänge:</v>
      </c>
      <c r="AF58" s="90">
        <v>15</v>
      </c>
      <c r="AG58" s="90">
        <v>7</v>
      </c>
      <c r="AH58" s="90">
        <v>15</v>
      </c>
      <c r="AI58" s="90">
        <v>9</v>
      </c>
      <c r="AJ58" s="83" t="s">
        <v>9</v>
      </c>
      <c r="AK58" s="89" t="s">
        <v>225</v>
      </c>
      <c r="AL58" s="89" t="s">
        <v>83</v>
      </c>
      <c r="AM58" s="83">
        <v>0</v>
      </c>
      <c r="AN58" s="89" t="s">
        <v>83</v>
      </c>
      <c r="AO58" s="89" t="s">
        <v>83</v>
      </c>
      <c r="AP58" s="93">
        <v>10</v>
      </c>
      <c r="AQ58" s="116" t="s">
        <v>261</v>
      </c>
    </row>
    <row r="59" spans="1:43" x14ac:dyDescent="0.2">
      <c r="AA59" s="108">
        <v>297</v>
      </c>
      <c r="AC59" s="108">
        <v>46</v>
      </c>
      <c r="AD59" s="334" t="s">
        <v>522</v>
      </c>
      <c r="AE59" s="335"/>
      <c r="AF59" s="90">
        <v>15</v>
      </c>
      <c r="AG59" s="90">
        <v>10</v>
      </c>
      <c r="AH59" s="90">
        <v>15</v>
      </c>
      <c r="AI59" s="90">
        <v>11</v>
      </c>
      <c r="AJ59" s="83" t="s">
        <v>225</v>
      </c>
      <c r="AK59" s="89" t="s">
        <v>225</v>
      </c>
      <c r="AL59" s="89" t="s">
        <v>83</v>
      </c>
      <c r="AM59" s="83">
        <v>0</v>
      </c>
      <c r="AN59" s="89" t="s">
        <v>83</v>
      </c>
      <c r="AO59" s="89" t="s">
        <v>84</v>
      </c>
      <c r="AP59" s="93">
        <v>10</v>
      </c>
      <c r="AQ59" s="116" t="s">
        <v>261</v>
      </c>
    </row>
    <row r="60" spans="1:43" x14ac:dyDescent="0.2">
      <c r="AA60" s="108">
        <v>255</v>
      </c>
      <c r="AC60" s="108">
        <v>4</v>
      </c>
      <c r="AD60" s="336" t="s">
        <v>156</v>
      </c>
      <c r="AE60" s="335"/>
      <c r="AF60" s="90">
        <v>16</v>
      </c>
      <c r="AG60" s="90">
        <v>2</v>
      </c>
      <c r="AH60" s="90">
        <v>16</v>
      </c>
      <c r="AI60" s="90">
        <v>11</v>
      </c>
      <c r="AJ60" s="83" t="s">
        <v>225</v>
      </c>
      <c r="AK60" s="89" t="s">
        <v>225</v>
      </c>
      <c r="AL60" s="89" t="s">
        <v>83</v>
      </c>
      <c r="AM60" s="83">
        <v>0</v>
      </c>
      <c r="AN60" s="89" t="s">
        <v>83</v>
      </c>
      <c r="AO60" s="89" t="s">
        <v>83</v>
      </c>
      <c r="AP60" s="93">
        <v>10</v>
      </c>
      <c r="AQ60" s="116" t="s">
        <v>261</v>
      </c>
    </row>
    <row r="61" spans="1:43" x14ac:dyDescent="0.2">
      <c r="AA61" s="108">
        <v>299</v>
      </c>
      <c r="AC61" s="108">
        <v>48</v>
      </c>
      <c r="AD61" s="336" t="s">
        <v>2</v>
      </c>
      <c r="AE61" s="335" t="str">
        <f>IF(Sprachen!$F$1=1,Sprachen!$B300,IF(Sprachen!$F$1=2,Sprachen!$C300,IF(Sprachen!$F$1=3,Sprachen!$D300,Sprachen!$B300)))</f>
        <v xml:space="preserve">Änderungsbeschreibung: </v>
      </c>
      <c r="AF61" s="90">
        <v>17</v>
      </c>
      <c r="AG61" s="90">
        <v>2</v>
      </c>
      <c r="AH61" s="90">
        <v>17</v>
      </c>
      <c r="AI61" s="90">
        <v>11</v>
      </c>
      <c r="AJ61" s="83" t="s">
        <v>225</v>
      </c>
      <c r="AK61" s="89" t="s">
        <v>225</v>
      </c>
      <c r="AL61" s="89" t="s">
        <v>83</v>
      </c>
      <c r="AM61" s="83">
        <v>0</v>
      </c>
      <c r="AN61" s="89" t="s">
        <v>83</v>
      </c>
      <c r="AO61" s="89" t="s">
        <v>83</v>
      </c>
      <c r="AP61" s="93">
        <v>10</v>
      </c>
      <c r="AQ61" s="116" t="s">
        <v>261</v>
      </c>
    </row>
    <row r="62" spans="1:43" x14ac:dyDescent="0.2">
      <c r="AA62" s="108">
        <v>300</v>
      </c>
      <c r="AC62" s="108">
        <v>49</v>
      </c>
      <c r="AD62" s="336" t="s">
        <v>257</v>
      </c>
      <c r="AE62" s="335"/>
      <c r="AF62" s="90">
        <v>18</v>
      </c>
      <c r="AG62" s="90">
        <v>2</v>
      </c>
      <c r="AH62" s="90">
        <v>21</v>
      </c>
      <c r="AI62" s="90">
        <v>11</v>
      </c>
      <c r="AJ62" s="83" t="s">
        <v>9</v>
      </c>
      <c r="AK62" s="89" t="s">
        <v>226</v>
      </c>
      <c r="AL62" s="89" t="s">
        <v>83</v>
      </c>
      <c r="AM62" s="83">
        <v>0</v>
      </c>
      <c r="AN62" s="89" t="s">
        <v>83</v>
      </c>
      <c r="AO62" s="89" t="s">
        <v>84</v>
      </c>
      <c r="AP62" s="93">
        <v>10</v>
      </c>
      <c r="AQ62" s="116" t="s">
        <v>261</v>
      </c>
    </row>
    <row r="63" spans="1:43" x14ac:dyDescent="0.2">
      <c r="AA63" s="108">
        <v>301</v>
      </c>
      <c r="AC63" s="108">
        <v>50</v>
      </c>
      <c r="AD63" s="336" t="s">
        <v>258</v>
      </c>
      <c r="AE63" s="335" t="str">
        <f>IF(Sprachen!$F$1=1,Sprachen!$B302,IF(Sprachen!$F$1=2,Sprachen!$C302,IF(Sprachen!$F$1=3,Sprachen!$D302,Sprachen!$B302)))</f>
        <v>Hier klicken, um Bild einzufügen</v>
      </c>
      <c r="AF63" s="90">
        <v>22</v>
      </c>
      <c r="AG63" s="90">
        <v>2</v>
      </c>
      <c r="AH63" s="90">
        <v>39</v>
      </c>
      <c r="AI63" s="90">
        <v>11</v>
      </c>
      <c r="AJ63" s="83" t="s">
        <v>225</v>
      </c>
      <c r="AK63" s="89" t="s">
        <v>225</v>
      </c>
      <c r="AL63" s="89" t="s">
        <v>83</v>
      </c>
      <c r="AM63" s="83">
        <v>0</v>
      </c>
      <c r="AN63" s="89" t="s">
        <v>83</v>
      </c>
      <c r="AO63" s="89" t="s">
        <v>84</v>
      </c>
      <c r="AP63" s="93">
        <v>10</v>
      </c>
      <c r="AQ63" s="116" t="s">
        <v>261</v>
      </c>
    </row>
    <row r="64" spans="1:43" x14ac:dyDescent="0.2">
      <c r="AA64" s="108">
        <v>302</v>
      </c>
      <c r="AC64" s="108">
        <v>51</v>
      </c>
      <c r="AD64" s="336" t="s">
        <v>265</v>
      </c>
      <c r="AE64" s="335" t="str">
        <f>IF(Sprachen!$F$1=1,Sprachen!$B303,IF(Sprachen!$F$1=2,Sprachen!$C303,IF(Sprachen!$F$1=3,Sprachen!$D303,Sprachen!$B303)))</f>
        <v>Beschreibung in Änderungsmitteilung erfassen?</v>
      </c>
      <c r="AF64" s="90">
        <v>40</v>
      </c>
      <c r="AG64" s="90">
        <v>2</v>
      </c>
      <c r="AH64" s="90">
        <v>41</v>
      </c>
      <c r="AI64" s="90">
        <v>5</v>
      </c>
      <c r="AJ64" s="83" t="s">
        <v>9</v>
      </c>
      <c r="AK64" s="89" t="s">
        <v>225</v>
      </c>
      <c r="AL64" s="89" t="s">
        <v>83</v>
      </c>
      <c r="AM64" s="83">
        <v>0</v>
      </c>
      <c r="AN64" s="89" t="s">
        <v>83</v>
      </c>
      <c r="AO64" s="89" t="s">
        <v>83</v>
      </c>
      <c r="AP64" s="93">
        <v>10</v>
      </c>
      <c r="AQ64" s="116" t="s">
        <v>261</v>
      </c>
    </row>
    <row r="65" spans="27:43" x14ac:dyDescent="0.2">
      <c r="AA65" s="108">
        <v>303</v>
      </c>
      <c r="AC65" s="108">
        <v>52</v>
      </c>
      <c r="AD65" s="336" t="s">
        <v>267</v>
      </c>
      <c r="AE65" s="335"/>
      <c r="AF65" s="90">
        <v>40</v>
      </c>
      <c r="AG65" s="90">
        <v>6</v>
      </c>
      <c r="AH65" s="90">
        <v>41</v>
      </c>
      <c r="AI65" s="90">
        <v>6</v>
      </c>
      <c r="AJ65" s="83" t="s">
        <v>225</v>
      </c>
      <c r="AK65" s="89" t="s">
        <v>225</v>
      </c>
      <c r="AL65" s="89" t="s">
        <v>83</v>
      </c>
      <c r="AM65" s="83">
        <v>0</v>
      </c>
      <c r="AN65" s="89" t="s">
        <v>83</v>
      </c>
      <c r="AO65" s="89" t="s">
        <v>84</v>
      </c>
      <c r="AP65" s="93">
        <v>10</v>
      </c>
      <c r="AQ65" s="116" t="s">
        <v>261</v>
      </c>
    </row>
    <row r="66" spans="27:43" x14ac:dyDescent="0.2">
      <c r="AA66" s="108">
        <v>304</v>
      </c>
      <c r="AC66" s="108">
        <v>53</v>
      </c>
      <c r="AD66" s="336" t="s">
        <v>266</v>
      </c>
      <c r="AE66" s="335" t="str">
        <f>IF(Sprachen!$F$1=1,Sprachen!$B305,IF(Sprachen!$F$1=2,Sprachen!$C305,IF(Sprachen!$F$1=3,Sprachen!$D305,Sprachen!$B305)))</f>
        <v>Erfassungsdatum der Änderungsmitteilung:</v>
      </c>
      <c r="AF66" s="90">
        <v>40</v>
      </c>
      <c r="AG66" s="90">
        <v>7</v>
      </c>
      <c r="AH66" s="90">
        <v>41</v>
      </c>
      <c r="AI66" s="90">
        <v>9</v>
      </c>
      <c r="AJ66" s="83" t="s">
        <v>9</v>
      </c>
      <c r="AK66" s="89" t="s">
        <v>225</v>
      </c>
      <c r="AL66" s="89" t="s">
        <v>83</v>
      </c>
      <c r="AM66" s="83">
        <v>0</v>
      </c>
      <c r="AN66" s="89" t="s">
        <v>83</v>
      </c>
      <c r="AO66" s="89" t="s">
        <v>83</v>
      </c>
      <c r="AP66" s="93">
        <v>10</v>
      </c>
      <c r="AQ66" s="116" t="s">
        <v>261</v>
      </c>
    </row>
    <row r="67" spans="27:43" x14ac:dyDescent="0.2">
      <c r="AA67" s="108">
        <v>305</v>
      </c>
      <c r="AC67" s="108">
        <v>54</v>
      </c>
      <c r="AD67" s="336" t="s">
        <v>268</v>
      </c>
      <c r="AE67" s="335"/>
      <c r="AF67" s="90">
        <v>40</v>
      </c>
      <c r="AG67" s="90">
        <v>10</v>
      </c>
      <c r="AH67" s="90">
        <v>41</v>
      </c>
      <c r="AI67" s="90">
        <v>11</v>
      </c>
      <c r="AJ67" s="83" t="s">
        <v>225</v>
      </c>
      <c r="AK67" s="89" t="s">
        <v>225</v>
      </c>
      <c r="AL67" s="89" t="s">
        <v>83</v>
      </c>
      <c r="AM67" s="83">
        <v>0</v>
      </c>
      <c r="AN67" s="89" t="s">
        <v>83</v>
      </c>
      <c r="AO67" s="89" t="s">
        <v>84</v>
      </c>
      <c r="AP67" s="93">
        <v>10</v>
      </c>
      <c r="AQ67" s="116" t="s">
        <v>262</v>
      </c>
    </row>
    <row r="68" spans="27:43" x14ac:dyDescent="0.2">
      <c r="AA68" s="108">
        <v>306</v>
      </c>
      <c r="AC68" s="108">
        <v>55</v>
      </c>
      <c r="AD68" s="337" t="s">
        <v>301</v>
      </c>
      <c r="AE68" s="335" t="str">
        <f>IF(Sprachen!$F$1=1,Sprachen!$B307,IF(Sprachen!$F$1=2,Sprachen!$C307,IF(Sprachen!$F$1=3,Sprachen!$D307,Sprachen!$B307)))</f>
        <v>Status:</v>
      </c>
      <c r="AF68" s="99">
        <v>42</v>
      </c>
      <c r="AG68" s="99">
        <v>2</v>
      </c>
      <c r="AH68" s="99">
        <v>42</v>
      </c>
      <c r="AI68" s="99">
        <v>5</v>
      </c>
      <c r="AJ68" s="100" t="s">
        <v>9</v>
      </c>
      <c r="AK68" s="141" t="s">
        <v>225</v>
      </c>
      <c r="AL68" s="141" t="s">
        <v>83</v>
      </c>
      <c r="AM68" s="100">
        <v>0</v>
      </c>
      <c r="AN68" s="141" t="s">
        <v>83</v>
      </c>
      <c r="AO68" s="141" t="s">
        <v>83</v>
      </c>
      <c r="AP68" s="100">
        <v>16</v>
      </c>
      <c r="AQ68" s="116" t="s">
        <v>261</v>
      </c>
    </row>
    <row r="69" spans="27:43" x14ac:dyDescent="0.2">
      <c r="AD69" s="373" t="s">
        <v>630</v>
      </c>
      <c r="AE69" s="374"/>
      <c r="AF69" s="375">
        <v>42</v>
      </c>
      <c r="AG69" s="375">
        <v>6</v>
      </c>
      <c r="AH69" s="375">
        <v>42</v>
      </c>
      <c r="AI69" s="375">
        <v>6</v>
      </c>
      <c r="AJ69" s="100" t="s">
        <v>9</v>
      </c>
      <c r="AK69" s="141" t="s">
        <v>225</v>
      </c>
      <c r="AL69" s="141" t="s">
        <v>83</v>
      </c>
      <c r="AM69" s="100">
        <v>0</v>
      </c>
      <c r="AN69" s="141" t="s">
        <v>83</v>
      </c>
      <c r="AO69" s="141" t="s">
        <v>83</v>
      </c>
      <c r="AP69" s="100">
        <v>16</v>
      </c>
      <c r="AQ69" s="116" t="s">
        <v>261</v>
      </c>
    </row>
    <row r="70" spans="27:43" ht="13.5" thickBot="1" x14ac:dyDescent="0.25">
      <c r="AA70" s="108">
        <v>307</v>
      </c>
      <c r="AC70" s="108">
        <v>56</v>
      </c>
      <c r="AD70" s="340" t="s">
        <v>303</v>
      </c>
      <c r="AE70" s="341"/>
      <c r="AF70" s="104">
        <v>42</v>
      </c>
      <c r="AG70" s="104">
        <v>7</v>
      </c>
      <c r="AH70" s="104">
        <v>42</v>
      </c>
      <c r="AI70" s="104">
        <v>11</v>
      </c>
      <c r="AJ70" s="101" t="s">
        <v>225</v>
      </c>
      <c r="AK70" s="142" t="s">
        <v>225</v>
      </c>
      <c r="AL70" s="142" t="s">
        <v>83</v>
      </c>
      <c r="AM70" s="101">
        <v>0</v>
      </c>
      <c r="AN70" s="142" t="s">
        <v>83</v>
      </c>
      <c r="AO70" s="142" t="s">
        <v>83</v>
      </c>
      <c r="AP70" s="101">
        <v>14</v>
      </c>
      <c r="AQ70" s="96" t="s">
        <v>261</v>
      </c>
    </row>
    <row r="71" spans="27:43" ht="13.5" thickTop="1" x14ac:dyDescent="0.2"/>
    <row r="76" spans="27:43" x14ac:dyDescent="0.2">
      <c r="AE76" s="108">
        <v>252</v>
      </c>
      <c r="AF76" s="108">
        <v>3</v>
      </c>
      <c r="AQ76" s="67"/>
    </row>
    <row r="77" spans="27:43" x14ac:dyDescent="0.2">
      <c r="AE77" s="108">
        <v>253</v>
      </c>
      <c r="AF77" s="108">
        <v>4</v>
      </c>
      <c r="AQ77" s="67"/>
    </row>
    <row r="78" spans="27:43" x14ac:dyDescent="0.2">
      <c r="AE78" s="108">
        <v>254</v>
      </c>
      <c r="AF78" s="108">
        <v>5</v>
      </c>
      <c r="AQ78" s="67"/>
    </row>
    <row r="79" spans="27:43" x14ac:dyDescent="0.2">
      <c r="AE79" s="108">
        <v>255</v>
      </c>
      <c r="AF79" s="108">
        <v>6</v>
      </c>
      <c r="AQ79" s="67"/>
    </row>
    <row r="80" spans="27:43" x14ac:dyDescent="0.2">
      <c r="AE80" s="108">
        <v>256</v>
      </c>
      <c r="AF80" s="108">
        <v>7</v>
      </c>
      <c r="AQ80" s="67"/>
    </row>
    <row r="81" spans="31:43" x14ac:dyDescent="0.2">
      <c r="AE81" s="108">
        <v>257</v>
      </c>
      <c r="AF81" s="108">
        <v>8</v>
      </c>
      <c r="AQ81" s="67"/>
    </row>
    <row r="82" spans="31:43" x14ac:dyDescent="0.2">
      <c r="AE82" s="108">
        <v>258</v>
      </c>
      <c r="AF82" s="108">
        <v>9</v>
      </c>
      <c r="AQ82" s="67"/>
    </row>
    <row r="83" spans="31:43" x14ac:dyDescent="0.2">
      <c r="AE83" s="108">
        <v>259</v>
      </c>
      <c r="AF83" s="108">
        <v>10</v>
      </c>
      <c r="AQ83" s="67"/>
    </row>
    <row r="84" spans="31:43" x14ac:dyDescent="0.2">
      <c r="AE84" s="108">
        <v>260</v>
      </c>
      <c r="AF84" s="108">
        <v>11</v>
      </c>
      <c r="AQ84" s="67"/>
    </row>
    <row r="85" spans="31:43" x14ac:dyDescent="0.2">
      <c r="AE85" s="108">
        <v>261</v>
      </c>
      <c r="AF85" s="108">
        <v>12</v>
      </c>
      <c r="AQ85" s="67"/>
    </row>
    <row r="86" spans="31:43" x14ac:dyDescent="0.2">
      <c r="AE86" s="108">
        <v>262</v>
      </c>
      <c r="AF86" s="108">
        <v>13</v>
      </c>
      <c r="AQ86" s="67"/>
    </row>
    <row r="87" spans="31:43" x14ac:dyDescent="0.2">
      <c r="AE87" s="108">
        <v>263</v>
      </c>
      <c r="AF87" s="108">
        <v>14</v>
      </c>
      <c r="AQ87" s="67"/>
    </row>
    <row r="88" spans="31:43" x14ac:dyDescent="0.2">
      <c r="AE88" s="108">
        <v>264</v>
      </c>
      <c r="AF88" s="108">
        <v>15</v>
      </c>
      <c r="AQ88" s="67"/>
    </row>
    <row r="89" spans="31:43" x14ac:dyDescent="0.2">
      <c r="AE89" s="108">
        <v>265</v>
      </c>
      <c r="AF89" s="108">
        <v>16</v>
      </c>
      <c r="AQ89" s="67"/>
    </row>
    <row r="90" spans="31:43" x14ac:dyDescent="0.2">
      <c r="AE90" s="108">
        <v>266</v>
      </c>
      <c r="AF90" s="108">
        <v>17</v>
      </c>
      <c r="AQ90" s="67"/>
    </row>
    <row r="91" spans="31:43" x14ac:dyDescent="0.2">
      <c r="AE91" s="108">
        <v>267</v>
      </c>
      <c r="AF91" s="108">
        <v>18</v>
      </c>
      <c r="AQ91" s="67"/>
    </row>
    <row r="92" spans="31:43" x14ac:dyDescent="0.2">
      <c r="AE92" s="108">
        <v>268</v>
      </c>
      <c r="AF92" s="108">
        <v>19</v>
      </c>
      <c r="AQ92" s="67"/>
    </row>
    <row r="93" spans="31:43" x14ac:dyDescent="0.2">
      <c r="AE93" s="108">
        <v>269</v>
      </c>
      <c r="AF93" s="108">
        <v>20</v>
      </c>
      <c r="AQ93" s="67"/>
    </row>
    <row r="94" spans="31:43" x14ac:dyDescent="0.2">
      <c r="AE94" s="108">
        <v>270</v>
      </c>
      <c r="AF94" s="108">
        <v>21</v>
      </c>
      <c r="AQ94" s="67"/>
    </row>
    <row r="95" spans="31:43" x14ac:dyDescent="0.2">
      <c r="AE95" s="108">
        <v>271</v>
      </c>
      <c r="AF95" s="108">
        <v>22</v>
      </c>
      <c r="AQ95" s="67"/>
    </row>
    <row r="96" spans="31:43" x14ac:dyDescent="0.2">
      <c r="AE96" s="108">
        <v>272</v>
      </c>
      <c r="AF96" s="108">
        <v>23</v>
      </c>
      <c r="AQ96" s="67"/>
    </row>
    <row r="97" spans="31:43" x14ac:dyDescent="0.2">
      <c r="AE97" s="108">
        <v>273</v>
      </c>
      <c r="AF97" s="108">
        <v>24</v>
      </c>
      <c r="AQ97" s="67"/>
    </row>
    <row r="98" spans="31:43" x14ac:dyDescent="0.2">
      <c r="AE98" s="108">
        <v>274</v>
      </c>
      <c r="AF98" s="108">
        <v>25</v>
      </c>
      <c r="AQ98" s="67"/>
    </row>
    <row r="99" spans="31:43" x14ac:dyDescent="0.2">
      <c r="AE99" s="108">
        <v>275</v>
      </c>
      <c r="AF99" s="108">
        <v>26</v>
      </c>
      <c r="AQ99" s="67"/>
    </row>
    <row r="100" spans="31:43" x14ac:dyDescent="0.2">
      <c r="AE100" s="108">
        <v>276</v>
      </c>
      <c r="AF100" s="108">
        <v>27</v>
      </c>
      <c r="AQ100" s="67"/>
    </row>
    <row r="101" spans="31:43" x14ac:dyDescent="0.2">
      <c r="AE101" s="108">
        <v>277</v>
      </c>
      <c r="AF101" s="108">
        <v>28</v>
      </c>
      <c r="AQ101" s="67"/>
    </row>
    <row r="102" spans="31:43" x14ac:dyDescent="0.2">
      <c r="AE102" s="108">
        <v>278</v>
      </c>
      <c r="AF102" s="108">
        <v>29</v>
      </c>
      <c r="AQ102" s="67"/>
    </row>
    <row r="103" spans="31:43" x14ac:dyDescent="0.2">
      <c r="AE103" s="108">
        <v>279</v>
      </c>
      <c r="AF103" s="108">
        <v>30</v>
      </c>
      <c r="AQ103" s="67"/>
    </row>
    <row r="104" spans="31:43" x14ac:dyDescent="0.2">
      <c r="AE104" s="108">
        <v>280</v>
      </c>
      <c r="AF104" s="108">
        <v>31</v>
      </c>
      <c r="AQ104" s="67"/>
    </row>
    <row r="105" spans="31:43" x14ac:dyDescent="0.2">
      <c r="AE105" s="108">
        <v>281</v>
      </c>
      <c r="AF105" s="108">
        <v>32</v>
      </c>
      <c r="AQ105" s="67"/>
    </row>
    <row r="106" spans="31:43" x14ac:dyDescent="0.2">
      <c r="AE106" s="108">
        <v>282</v>
      </c>
      <c r="AF106" s="108">
        <v>33</v>
      </c>
      <c r="AQ106" s="67"/>
    </row>
    <row r="107" spans="31:43" x14ac:dyDescent="0.2">
      <c r="AE107" s="108">
        <v>283</v>
      </c>
      <c r="AF107" s="108">
        <v>34</v>
      </c>
      <c r="AQ107" s="67"/>
    </row>
    <row r="108" spans="31:43" x14ac:dyDescent="0.2">
      <c r="AE108" s="108">
        <v>284</v>
      </c>
      <c r="AF108" s="108">
        <v>35</v>
      </c>
      <c r="AQ108" s="67"/>
    </row>
    <row r="109" spans="31:43" x14ac:dyDescent="0.2">
      <c r="AE109" s="108">
        <v>285</v>
      </c>
      <c r="AF109" s="108">
        <v>36</v>
      </c>
      <c r="AQ109" s="67"/>
    </row>
    <row r="110" spans="31:43" x14ac:dyDescent="0.2">
      <c r="AE110" s="108">
        <v>286</v>
      </c>
      <c r="AF110" s="108">
        <v>37</v>
      </c>
      <c r="AQ110" s="67"/>
    </row>
    <row r="111" spans="31:43" x14ac:dyDescent="0.2">
      <c r="AE111" s="108">
        <v>287</v>
      </c>
      <c r="AF111" s="108">
        <v>38</v>
      </c>
      <c r="AQ111" s="67"/>
    </row>
    <row r="112" spans="31:43" x14ac:dyDescent="0.2">
      <c r="AE112" s="108">
        <v>288</v>
      </c>
      <c r="AF112" s="108">
        <v>39</v>
      </c>
      <c r="AQ112" s="67"/>
    </row>
    <row r="113" spans="31:43" x14ac:dyDescent="0.2">
      <c r="AE113" s="108">
        <v>289</v>
      </c>
      <c r="AF113" s="108">
        <v>40</v>
      </c>
      <c r="AQ113" s="67"/>
    </row>
    <row r="114" spans="31:43" x14ac:dyDescent="0.2">
      <c r="AE114" s="108">
        <v>290</v>
      </c>
      <c r="AF114" s="108">
        <v>41</v>
      </c>
      <c r="AQ114" s="67"/>
    </row>
    <row r="115" spans="31:43" x14ac:dyDescent="0.2">
      <c r="AE115" s="108">
        <v>291</v>
      </c>
      <c r="AF115" s="108">
        <v>42</v>
      </c>
      <c r="AQ115" s="67"/>
    </row>
    <row r="116" spans="31:43" x14ac:dyDescent="0.2">
      <c r="AE116" s="108">
        <v>292</v>
      </c>
      <c r="AF116" s="108">
        <v>43</v>
      </c>
      <c r="AQ116" s="67"/>
    </row>
    <row r="117" spans="31:43" x14ac:dyDescent="0.2">
      <c r="AE117" s="108">
        <v>293</v>
      </c>
      <c r="AF117" s="108">
        <v>44</v>
      </c>
      <c r="AQ117" s="67"/>
    </row>
    <row r="118" spans="31:43" x14ac:dyDescent="0.2">
      <c r="AE118" s="108">
        <v>294</v>
      </c>
      <c r="AF118" s="108">
        <v>45</v>
      </c>
      <c r="AQ118" s="67"/>
    </row>
    <row r="119" spans="31:43" x14ac:dyDescent="0.2">
      <c r="AE119" s="108">
        <v>295</v>
      </c>
      <c r="AF119" s="108">
        <v>46</v>
      </c>
      <c r="AQ119" s="67"/>
    </row>
    <row r="120" spans="31:43" x14ac:dyDescent="0.2">
      <c r="AE120" s="108">
        <v>296</v>
      </c>
      <c r="AF120" s="108">
        <v>47</v>
      </c>
      <c r="AQ120" s="67"/>
    </row>
    <row r="121" spans="31:43" x14ac:dyDescent="0.2">
      <c r="AE121" s="108">
        <v>297</v>
      </c>
      <c r="AF121" s="108">
        <v>48</v>
      </c>
      <c r="AQ121" s="67"/>
    </row>
    <row r="122" spans="31:43" x14ac:dyDescent="0.2">
      <c r="AE122" s="108">
        <v>298</v>
      </c>
      <c r="AF122" s="108">
        <v>49</v>
      </c>
      <c r="AQ122" s="67"/>
    </row>
    <row r="123" spans="31:43" x14ac:dyDescent="0.2">
      <c r="AE123" s="108">
        <v>299</v>
      </c>
      <c r="AF123" s="108">
        <v>50</v>
      </c>
      <c r="AQ123" s="67"/>
    </row>
    <row r="124" spans="31:43" x14ac:dyDescent="0.2">
      <c r="AE124" s="108">
        <v>300</v>
      </c>
      <c r="AF124" s="108">
        <v>51</v>
      </c>
      <c r="AQ124" s="67"/>
    </row>
    <row r="125" spans="31:43" x14ac:dyDescent="0.2">
      <c r="AE125" s="108">
        <v>301</v>
      </c>
      <c r="AF125" s="108">
        <v>52</v>
      </c>
      <c r="AQ125" s="67"/>
    </row>
    <row r="126" spans="31:43" x14ac:dyDescent="0.2">
      <c r="AE126" s="108">
        <v>302</v>
      </c>
      <c r="AF126" s="108">
        <v>53</v>
      </c>
      <c r="AQ126" s="67"/>
    </row>
    <row r="127" spans="31:43" x14ac:dyDescent="0.2">
      <c r="AE127" s="108">
        <v>303</v>
      </c>
      <c r="AF127" s="108">
        <v>54</v>
      </c>
      <c r="AQ127" s="67"/>
    </row>
    <row r="128" spans="31:43" x14ac:dyDescent="0.2">
      <c r="AE128" s="108">
        <v>304</v>
      </c>
      <c r="AF128" s="108">
        <v>55</v>
      </c>
      <c r="AQ128" s="67"/>
    </row>
    <row r="129" spans="31:43" x14ac:dyDescent="0.2">
      <c r="AE129" s="108">
        <v>305</v>
      </c>
      <c r="AF129" s="108">
        <v>56</v>
      </c>
      <c r="AQ129" s="67"/>
    </row>
    <row r="130" spans="31:43" x14ac:dyDescent="0.2">
      <c r="AE130" s="108">
        <v>306</v>
      </c>
      <c r="AF130" s="108">
        <v>57</v>
      </c>
      <c r="AQ130" s="67"/>
    </row>
    <row r="131" spans="31:43" x14ac:dyDescent="0.2">
      <c r="AQ131" s="67"/>
    </row>
    <row r="132" spans="31:43" x14ac:dyDescent="0.2">
      <c r="AQ132" s="67"/>
    </row>
    <row r="133" spans="31:43" x14ac:dyDescent="0.2">
      <c r="AQ133" s="67"/>
    </row>
    <row r="134" spans="31:43" x14ac:dyDescent="0.2">
      <c r="AQ134" s="67"/>
    </row>
    <row r="135" spans="31:43" x14ac:dyDescent="0.2">
      <c r="AQ135" s="67"/>
    </row>
    <row r="136" spans="31:43" x14ac:dyDescent="0.2">
      <c r="AQ136" s="67"/>
    </row>
    <row r="137" spans="31:43" x14ac:dyDescent="0.2">
      <c r="AQ137" s="67"/>
    </row>
    <row r="138" spans="31:43" x14ac:dyDescent="0.2">
      <c r="AQ138" s="67"/>
    </row>
    <row r="139" spans="31:43" x14ac:dyDescent="0.2">
      <c r="AQ139" s="67"/>
    </row>
    <row r="140" spans="31:43" x14ac:dyDescent="0.2">
      <c r="AQ140" s="67"/>
    </row>
    <row r="141" spans="31:43" x14ac:dyDescent="0.2">
      <c r="AQ141" s="67"/>
    </row>
    <row r="142" spans="31:43" x14ac:dyDescent="0.2">
      <c r="AQ142" s="67"/>
    </row>
    <row r="143" spans="31:43" x14ac:dyDescent="0.2">
      <c r="AQ143" s="67"/>
    </row>
    <row r="144" spans="31:43" x14ac:dyDescent="0.2">
      <c r="AQ144" s="67"/>
    </row>
    <row r="145" spans="43:43" x14ac:dyDescent="0.2">
      <c r="AQ145" s="67"/>
    </row>
    <row r="146" spans="43:43" x14ac:dyDescent="0.2">
      <c r="AQ146" s="67"/>
    </row>
    <row r="147" spans="43:43" x14ac:dyDescent="0.2">
      <c r="AQ147" s="67"/>
    </row>
    <row r="148" spans="43:43" x14ac:dyDescent="0.2">
      <c r="AQ148" s="67"/>
    </row>
    <row r="149" spans="43:43" x14ac:dyDescent="0.2">
      <c r="AQ149" s="67"/>
    </row>
    <row r="150" spans="43:43" x14ac:dyDescent="0.2">
      <c r="AQ150" s="67"/>
    </row>
    <row r="151" spans="43:43" x14ac:dyDescent="0.2">
      <c r="AQ151" s="67"/>
    </row>
    <row r="152" spans="43:43" x14ac:dyDescent="0.2">
      <c r="AQ152" s="67"/>
    </row>
    <row r="153" spans="43:43" x14ac:dyDescent="0.2">
      <c r="AQ153" s="67"/>
    </row>
    <row r="154" spans="43:43" x14ac:dyDescent="0.2">
      <c r="AQ154" s="67"/>
    </row>
    <row r="155" spans="43:43" x14ac:dyDescent="0.2">
      <c r="AQ155" s="67"/>
    </row>
    <row r="156" spans="43:43" x14ac:dyDescent="0.2">
      <c r="AQ156" s="67"/>
    </row>
    <row r="157" spans="43:43" x14ac:dyDescent="0.2">
      <c r="AQ157" s="67"/>
    </row>
    <row r="158" spans="43:43" x14ac:dyDescent="0.2">
      <c r="AQ158" s="67"/>
    </row>
    <row r="159" spans="43:43" x14ac:dyDescent="0.2">
      <c r="AQ159" s="67"/>
    </row>
    <row r="160" spans="43:43" x14ac:dyDescent="0.2">
      <c r="AQ160" s="67"/>
    </row>
    <row r="161" spans="43:43" x14ac:dyDescent="0.2">
      <c r="AQ161" s="67"/>
    </row>
    <row r="162" spans="43:43" x14ac:dyDescent="0.2">
      <c r="AQ162" s="67"/>
    </row>
    <row r="163" spans="43:43" x14ac:dyDescent="0.2">
      <c r="AQ163" s="67"/>
    </row>
  </sheetData>
  <mergeCells count="7">
    <mergeCell ref="AD1:AQ1"/>
    <mergeCell ref="A1:A2"/>
    <mergeCell ref="B1:B2"/>
    <mergeCell ref="C1:C2"/>
    <mergeCell ref="D1:D2"/>
    <mergeCell ref="E1:E2"/>
    <mergeCell ref="J1:X1"/>
  </mergeCells>
  <dataValidations disablePrompts="1" count="3">
    <dataValidation type="list" allowBlank="1" showInputMessage="1" showErrorMessage="1" sqref="AK3:AK70">
      <formula1>V._Ausricht.</formula1>
    </dataValidation>
    <dataValidation type="list" allowBlank="1" showInputMessage="1" showErrorMessage="1" sqref="AJ3:AJ70">
      <formula1>H._Ausricht.</formula1>
    </dataValidation>
    <dataValidation type="list" allowBlank="1" showInputMessage="1" showErrorMessage="1" sqref="AL3:AL70 AN3:AO70">
      <formula1>Auswahlliste</formula1>
    </dataValidation>
  </dataValidations>
  <pageMargins left="0.7" right="0.7" top="0.78740157499999996" bottom="0.78740157499999996" header="0.3" footer="0.3"/>
  <pageSetup paperSize="9" orientation="portrait" r:id="rId1"/>
  <headerFooter>
    <oddFooter>&amp;LErstellt am: 11.05.2015 - durch Kurth, Thorsten</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AS180"/>
  <sheetViews>
    <sheetView topLeftCell="Z94" zoomScaleNormal="100" workbookViewId="0">
      <selection activeCell="A6" sqref="A6"/>
    </sheetView>
  </sheetViews>
  <sheetFormatPr baseColWidth="10" defaultRowHeight="12.75" x14ac:dyDescent="0.2"/>
  <cols>
    <col min="1" max="4" width="5.7109375" customWidth="1"/>
    <col min="5" max="5" width="19.28515625" bestFit="1" customWidth="1"/>
    <col min="6" max="9" width="5.7109375" customWidth="1"/>
    <col min="10" max="11" width="15.7109375" customWidth="1"/>
    <col min="12" max="29" width="5.7109375" customWidth="1"/>
    <col min="30" max="30" width="56.7109375" bestFit="1" customWidth="1"/>
    <col min="31" max="31" width="49.85546875" bestFit="1" customWidth="1"/>
    <col min="32" max="35" width="12.7109375" customWidth="1"/>
    <col min="38" max="38" width="11.5703125" bestFit="1" customWidth="1"/>
    <col min="39" max="39" width="16.28515625" bestFit="1" customWidth="1"/>
    <col min="40" max="40" width="14" bestFit="1" customWidth="1"/>
    <col min="42" max="42" width="12.42578125" bestFit="1" customWidth="1"/>
    <col min="43" max="43" width="18.42578125" style="58" customWidth="1"/>
  </cols>
  <sheetData>
    <row r="1" spans="1:43" ht="35.1" customHeight="1" thickBot="1" x14ac:dyDescent="0.25"/>
    <row r="2" spans="1:43" s="59" customFormat="1" ht="129.94999999999999" customHeight="1" thickTop="1" x14ac:dyDescent="0.2">
      <c r="A2" s="79" t="s">
        <v>133</v>
      </c>
      <c r="B2" s="80" t="s">
        <v>132</v>
      </c>
      <c r="C2" s="80" t="s">
        <v>144</v>
      </c>
      <c r="D2" s="80" t="s">
        <v>145</v>
      </c>
      <c r="E2" s="81" t="s">
        <v>243</v>
      </c>
      <c r="F2" s="60"/>
      <c r="G2" s="60"/>
      <c r="H2" s="60"/>
      <c r="I2" s="60"/>
      <c r="J2" s="60"/>
      <c r="K2" s="60"/>
      <c r="L2" s="60"/>
      <c r="M2" s="60"/>
      <c r="N2" s="60"/>
      <c r="T2"/>
      <c r="U2" s="63"/>
      <c r="V2" s="62"/>
      <c r="AD2" s="583" t="s">
        <v>223</v>
      </c>
      <c r="AE2" s="584"/>
      <c r="AF2" s="584"/>
      <c r="AG2" s="584"/>
      <c r="AH2" s="584"/>
      <c r="AI2" s="584"/>
      <c r="AJ2" s="584"/>
      <c r="AK2" s="584"/>
      <c r="AL2" s="584"/>
      <c r="AM2" s="584"/>
      <c r="AN2" s="584"/>
      <c r="AO2" s="584"/>
      <c r="AP2" s="584"/>
      <c r="AQ2" s="585"/>
    </row>
    <row r="3" spans="1:43" ht="13.5" thickBot="1" x14ac:dyDescent="0.25">
      <c r="A3" s="82" t="s">
        <v>3</v>
      </c>
      <c r="B3" s="83">
        <v>8</v>
      </c>
      <c r="C3" s="83">
        <v>1</v>
      </c>
      <c r="D3" s="83">
        <v>20</v>
      </c>
      <c r="E3" s="84" t="s">
        <v>81</v>
      </c>
      <c r="F3" s="64"/>
      <c r="G3" s="64"/>
      <c r="H3" s="64"/>
      <c r="I3" s="64"/>
      <c r="J3" s="64"/>
      <c r="K3" s="64"/>
      <c r="L3" s="64"/>
      <c r="M3" s="64"/>
      <c r="N3" s="64"/>
      <c r="T3" s="57"/>
      <c r="U3" s="28"/>
      <c r="V3" s="58"/>
      <c r="AD3" s="76" t="s">
        <v>230</v>
      </c>
      <c r="AE3" s="77" t="s">
        <v>151</v>
      </c>
      <c r="AF3" s="77" t="s">
        <v>146</v>
      </c>
      <c r="AG3" s="77" t="s">
        <v>147</v>
      </c>
      <c r="AH3" s="77" t="s">
        <v>148</v>
      </c>
      <c r="AI3" s="77" t="s">
        <v>149</v>
      </c>
      <c r="AJ3" s="77" t="s">
        <v>218</v>
      </c>
      <c r="AK3" s="77" t="s">
        <v>219</v>
      </c>
      <c r="AL3" s="77" t="s">
        <v>220</v>
      </c>
      <c r="AM3" s="77" t="s">
        <v>221</v>
      </c>
      <c r="AN3" s="77" t="s">
        <v>222</v>
      </c>
      <c r="AO3" s="77" t="s">
        <v>224</v>
      </c>
      <c r="AP3" s="91" t="s">
        <v>231</v>
      </c>
      <c r="AQ3" s="78" t="s">
        <v>260</v>
      </c>
    </row>
    <row r="4" spans="1:43" ht="13.5" customHeight="1" x14ac:dyDescent="0.2">
      <c r="A4" s="82" t="s">
        <v>134</v>
      </c>
      <c r="B4" s="83">
        <v>16</v>
      </c>
      <c r="C4" s="83">
        <v>2</v>
      </c>
      <c r="D4" s="83">
        <v>20</v>
      </c>
      <c r="E4" s="84" t="s">
        <v>81</v>
      </c>
      <c r="F4" s="64"/>
      <c r="G4" s="64"/>
      <c r="H4" s="64"/>
      <c r="I4" s="64"/>
      <c r="J4" s="64"/>
      <c r="K4" s="64"/>
      <c r="L4" s="64"/>
      <c r="M4" s="64"/>
      <c r="N4" s="64"/>
      <c r="T4" s="57"/>
      <c r="U4" s="28"/>
      <c r="V4" s="58"/>
      <c r="AD4" s="350" t="s">
        <v>150</v>
      </c>
      <c r="AE4" s="73"/>
      <c r="AF4" s="74">
        <v>1</v>
      </c>
      <c r="AG4" s="74">
        <v>1</v>
      </c>
      <c r="AH4" s="74">
        <v>2</v>
      </c>
      <c r="AI4" s="74">
        <v>3</v>
      </c>
      <c r="AJ4" s="74" t="s">
        <v>225</v>
      </c>
      <c r="AK4" s="75" t="s">
        <v>225</v>
      </c>
      <c r="AL4" s="75" t="s">
        <v>83</v>
      </c>
      <c r="AM4" s="74">
        <v>0</v>
      </c>
      <c r="AN4" s="75" t="s">
        <v>83</v>
      </c>
      <c r="AO4" s="75" t="s">
        <v>84</v>
      </c>
      <c r="AP4" s="92">
        <v>10</v>
      </c>
      <c r="AQ4" s="95" t="s">
        <v>261</v>
      </c>
    </row>
    <row r="5" spans="1:43" ht="13.5" customHeight="1" x14ac:dyDescent="0.2">
      <c r="A5" s="82" t="s">
        <v>135</v>
      </c>
      <c r="B5" s="83">
        <v>15</v>
      </c>
      <c r="C5" s="83">
        <v>3</v>
      </c>
      <c r="D5" s="83">
        <v>55</v>
      </c>
      <c r="E5" s="84" t="s">
        <v>81</v>
      </c>
      <c r="F5" s="58"/>
      <c r="G5" s="64"/>
      <c r="H5" s="64"/>
      <c r="I5" s="64"/>
      <c r="J5" s="64"/>
      <c r="K5" s="64"/>
      <c r="L5" s="64"/>
      <c r="M5" s="64"/>
      <c r="N5" s="64"/>
      <c r="T5" s="57"/>
      <c r="U5" s="28"/>
      <c r="V5" s="58"/>
      <c r="AD5" s="351" t="s">
        <v>81</v>
      </c>
      <c r="AE5" s="73" t="str">
        <f>IF(Sprachen!$F$1=1,IF(Sprachen!$B60="","",Sprachen!$B60),IF(Sprachen!$F$1=2,IF(Sprachen!$C60="","",Sprachen!$C60),IF(Sprachen!$F$1=3,IF(Sprachen!$D60="","",Sprachen!$D60),"Übersetzung fehlt")))</f>
        <v>Änderungsmitteilung</v>
      </c>
      <c r="AF5" s="69">
        <v>1</v>
      </c>
      <c r="AG5" s="69">
        <v>4</v>
      </c>
      <c r="AH5" s="69">
        <v>2</v>
      </c>
      <c r="AI5" s="69">
        <v>11</v>
      </c>
      <c r="AJ5" s="69" t="s">
        <v>225</v>
      </c>
      <c r="AK5" s="70" t="s">
        <v>227</v>
      </c>
      <c r="AL5" s="70" t="s">
        <v>83</v>
      </c>
      <c r="AM5" s="69">
        <v>0</v>
      </c>
      <c r="AN5" s="70" t="s">
        <v>83</v>
      </c>
      <c r="AO5" s="70" t="s">
        <v>83</v>
      </c>
      <c r="AP5" s="93">
        <v>30</v>
      </c>
      <c r="AQ5" s="116" t="s">
        <v>261</v>
      </c>
    </row>
    <row r="6" spans="1:43" ht="13.5" customHeight="1" x14ac:dyDescent="0.2">
      <c r="A6" s="82" t="s">
        <v>75</v>
      </c>
      <c r="B6" s="83">
        <v>10</v>
      </c>
      <c r="C6" s="83">
        <v>4</v>
      </c>
      <c r="D6" s="83">
        <v>30</v>
      </c>
      <c r="E6" s="84" t="s">
        <v>81</v>
      </c>
      <c r="F6" s="64"/>
      <c r="G6" s="64"/>
      <c r="H6" s="58"/>
      <c r="I6" s="58"/>
      <c r="J6" s="58"/>
      <c r="K6" s="58"/>
      <c r="L6" s="58"/>
      <c r="M6" s="58"/>
      <c r="N6" s="58"/>
      <c r="T6" s="57"/>
      <c r="U6" s="28"/>
      <c r="V6" s="58"/>
      <c r="AD6" s="351" t="s">
        <v>121</v>
      </c>
      <c r="AE6" s="73" t="str">
        <f>IF(Sprachen!$F$1=1,IF(Sprachen!$B61="","",Sprachen!$B61),IF(Sprachen!$F$1=2,IF(Sprachen!$C61="","",Sprachen!$C61),IF(Sprachen!$F$1=3,IF(Sprachen!$D61="","",Sprachen!$D61),"Übersetzung fehlt")))</f>
        <v>Erstellungsdatum</v>
      </c>
      <c r="AF6" s="69">
        <v>1</v>
      </c>
      <c r="AG6" s="69">
        <v>12</v>
      </c>
      <c r="AH6" s="69">
        <v>1</v>
      </c>
      <c r="AI6" s="69">
        <v>13</v>
      </c>
      <c r="AJ6" s="69" t="s">
        <v>225</v>
      </c>
      <c r="AK6" s="70" t="s">
        <v>225</v>
      </c>
      <c r="AL6" s="70" t="s">
        <v>83</v>
      </c>
      <c r="AM6" s="69">
        <v>0</v>
      </c>
      <c r="AN6" s="70" t="s">
        <v>83</v>
      </c>
      <c r="AO6" s="70" t="s">
        <v>83</v>
      </c>
      <c r="AP6" s="93">
        <v>10</v>
      </c>
      <c r="AQ6" s="116" t="s">
        <v>261</v>
      </c>
    </row>
    <row r="7" spans="1:43" ht="13.5" customHeight="1" x14ac:dyDescent="0.2">
      <c r="A7" s="82" t="s">
        <v>127</v>
      </c>
      <c r="B7" s="83">
        <v>25</v>
      </c>
      <c r="C7" s="83">
        <v>5</v>
      </c>
      <c r="D7" s="83">
        <v>30</v>
      </c>
      <c r="E7" s="84" t="s">
        <v>81</v>
      </c>
      <c r="F7" s="64"/>
      <c r="G7" s="64"/>
      <c r="H7" s="58"/>
      <c r="I7" s="58"/>
      <c r="J7" s="58"/>
      <c r="K7" s="58"/>
      <c r="L7" s="58"/>
      <c r="M7" s="58"/>
      <c r="N7" s="58"/>
      <c r="AD7" s="351" t="s">
        <v>153</v>
      </c>
      <c r="AE7" s="73" t="str">
        <f>IF(Sprachen!$F$1=1,IF(Sprachen!$B62="","",Sprachen!$B62),IF(Sprachen!$F$1=2,IF(Sprachen!$C62="","",Sprachen!$C62),IF(Sprachen!$F$1=3,IF(Sprachen!$D62="","",Sprachen!$D62),"Übersetzung fehlt")))</f>
        <v xml:space="preserve"> </v>
      </c>
      <c r="AF7" s="69">
        <v>2</v>
      </c>
      <c r="AG7" s="69">
        <v>12</v>
      </c>
      <c r="AH7" s="69">
        <v>2</v>
      </c>
      <c r="AI7" s="69">
        <v>13</v>
      </c>
      <c r="AJ7" s="69" t="s">
        <v>225</v>
      </c>
      <c r="AK7" s="70" t="s">
        <v>225</v>
      </c>
      <c r="AL7" s="70" t="s">
        <v>83</v>
      </c>
      <c r="AM7" s="69">
        <v>0</v>
      </c>
      <c r="AN7" s="70" t="s">
        <v>83</v>
      </c>
      <c r="AO7" s="70" t="s">
        <v>84</v>
      </c>
      <c r="AP7" s="93">
        <v>10</v>
      </c>
      <c r="AQ7" s="97" t="s">
        <v>262</v>
      </c>
    </row>
    <row r="8" spans="1:43" ht="13.5" customHeight="1" x14ac:dyDescent="0.2">
      <c r="A8" s="82" t="s">
        <v>136</v>
      </c>
      <c r="B8" s="83">
        <v>5</v>
      </c>
      <c r="C8" s="83">
        <v>6</v>
      </c>
      <c r="D8" s="83">
        <v>8</v>
      </c>
      <c r="E8" s="84" t="s">
        <v>81</v>
      </c>
      <c r="F8" s="64"/>
      <c r="G8" s="64"/>
      <c r="H8" s="58"/>
      <c r="I8" s="58"/>
      <c r="J8" s="58"/>
      <c r="K8" s="58"/>
      <c r="L8" s="58"/>
      <c r="M8" s="58"/>
      <c r="N8" s="58"/>
      <c r="AD8" s="351" t="s">
        <v>152</v>
      </c>
      <c r="AE8" s="73" t="str">
        <f>IF(Sprachen!$F$1=1,IF(Sprachen!$B63="","",Sprachen!$B63),IF(Sprachen!$F$1=2,IF(Sprachen!$C63="","",Sprachen!$C63),IF(Sprachen!$F$1=3,IF(Sprachen!$D63="","",Sprachen!$D63),"Übersetzung fehlt")))</f>
        <v>Projekt-Nr:</v>
      </c>
      <c r="AF8" s="69">
        <v>3</v>
      </c>
      <c r="AG8" s="69">
        <v>1</v>
      </c>
      <c r="AH8" s="69">
        <v>3</v>
      </c>
      <c r="AI8" s="69">
        <v>3</v>
      </c>
      <c r="AJ8" s="69" t="s">
        <v>9</v>
      </c>
      <c r="AK8" s="70" t="s">
        <v>225</v>
      </c>
      <c r="AL8" s="70" t="s">
        <v>83</v>
      </c>
      <c r="AM8" s="69">
        <v>0</v>
      </c>
      <c r="AN8" s="70" t="s">
        <v>83</v>
      </c>
      <c r="AO8" s="70" t="s">
        <v>83</v>
      </c>
      <c r="AP8" s="93">
        <v>18</v>
      </c>
      <c r="AQ8" s="116" t="s">
        <v>261</v>
      </c>
    </row>
    <row r="9" spans="1:43" ht="13.5" customHeight="1" x14ac:dyDescent="0.2">
      <c r="A9" s="82" t="s">
        <v>137</v>
      </c>
      <c r="B9" s="83">
        <v>5</v>
      </c>
      <c r="C9" s="83">
        <v>7</v>
      </c>
      <c r="D9" s="83">
        <v>16</v>
      </c>
      <c r="E9" s="84" t="s">
        <v>81</v>
      </c>
      <c r="F9" s="58"/>
      <c r="G9" s="64"/>
      <c r="H9" s="58"/>
      <c r="I9" s="58"/>
      <c r="J9" s="58"/>
      <c r="K9" s="58"/>
      <c r="L9" s="58"/>
      <c r="M9" s="58"/>
      <c r="N9" s="58"/>
      <c r="AD9" s="351" t="s">
        <v>632</v>
      </c>
      <c r="AE9" s="73" t="str">
        <f>IF(Sprachen!$F$1=1,IF(Sprachen!$B64="","",Sprachen!$B64),IF(Sprachen!$F$1=2,IF(Sprachen!$C64="","",Sprachen!$C64),IF(Sprachen!$F$1=3,IF(Sprachen!$D64="","",Sprachen!$D64),"Übersetzung fehlt")))</f>
        <v>Bezeichnung</v>
      </c>
      <c r="AF9" s="69">
        <v>3</v>
      </c>
      <c r="AG9" s="69">
        <v>4</v>
      </c>
      <c r="AH9" s="69">
        <v>3</v>
      </c>
      <c r="AI9" s="69">
        <v>8</v>
      </c>
      <c r="AJ9" s="69" t="s">
        <v>225</v>
      </c>
      <c r="AK9" s="70" t="s">
        <v>225</v>
      </c>
      <c r="AL9" s="70" t="s">
        <v>83</v>
      </c>
      <c r="AM9" s="69">
        <v>0</v>
      </c>
      <c r="AN9" s="70" t="s">
        <v>83</v>
      </c>
      <c r="AO9" s="70" t="s">
        <v>84</v>
      </c>
      <c r="AP9" s="93">
        <v>18</v>
      </c>
      <c r="AQ9" s="116" t="s">
        <v>261</v>
      </c>
    </row>
    <row r="10" spans="1:43" ht="13.5" customHeight="1" x14ac:dyDescent="0.2">
      <c r="A10" s="82" t="s">
        <v>138</v>
      </c>
      <c r="B10" s="83">
        <v>15</v>
      </c>
      <c r="C10" s="83">
        <v>8</v>
      </c>
      <c r="D10" s="83">
        <v>16</v>
      </c>
      <c r="E10" s="84" t="s">
        <v>81</v>
      </c>
      <c r="F10" s="58"/>
      <c r="G10" s="64"/>
      <c r="H10" s="58"/>
      <c r="I10" s="58"/>
      <c r="J10" s="58"/>
      <c r="K10" s="58"/>
      <c r="L10" s="58"/>
      <c r="M10" s="58"/>
      <c r="N10" s="58"/>
      <c r="AD10" s="351" t="s">
        <v>294</v>
      </c>
      <c r="AE10" s="73" t="str">
        <f>IF(Sprachen!$F$1=1,IF(Sprachen!$B65="","",Sprachen!$B65),IF(Sprachen!$F$1=2,IF(Sprachen!$C65="","",Sprachen!$C65),IF(Sprachen!$F$1=3,IF(Sprachen!$D65="","",Sprachen!$D65),"Übersetzung fehlt")))</f>
        <v>Anzahl Seiten</v>
      </c>
      <c r="AF10" s="69">
        <v>3</v>
      </c>
      <c r="AG10" s="69">
        <v>9</v>
      </c>
      <c r="AH10" s="69">
        <v>3</v>
      </c>
      <c r="AI10" s="69">
        <v>9</v>
      </c>
      <c r="AJ10" s="69" t="s">
        <v>225</v>
      </c>
      <c r="AK10" s="70" t="s">
        <v>227</v>
      </c>
      <c r="AL10" s="70" t="s">
        <v>83</v>
      </c>
      <c r="AM10" s="69">
        <v>90</v>
      </c>
      <c r="AN10" s="70" t="s">
        <v>83</v>
      </c>
      <c r="AO10" s="70" t="s">
        <v>84</v>
      </c>
      <c r="AP10" s="93">
        <v>10</v>
      </c>
      <c r="AQ10" s="116" t="s">
        <v>272</v>
      </c>
    </row>
    <row r="11" spans="1:43" ht="13.5" customHeight="1" x14ac:dyDescent="0.2">
      <c r="A11" s="82" t="s">
        <v>139</v>
      </c>
      <c r="B11" s="83">
        <v>5</v>
      </c>
      <c r="C11" s="83">
        <v>9</v>
      </c>
      <c r="D11" s="83">
        <v>16</v>
      </c>
      <c r="E11" s="84" t="s">
        <v>81</v>
      </c>
      <c r="F11" s="58"/>
      <c r="G11" s="64"/>
      <c r="H11" s="58"/>
      <c r="I11" s="58"/>
      <c r="J11" s="58"/>
      <c r="K11" s="58"/>
      <c r="L11" s="58"/>
      <c r="M11" s="58"/>
      <c r="N11" s="58"/>
      <c r="AD11" s="351" t="s">
        <v>215</v>
      </c>
      <c r="AE11" s="73" t="str">
        <f>IF(Sprachen!$F$1=1,IF(Sprachen!$B66="","",Sprachen!$B66),IF(Sprachen!$F$1=2,IF(Sprachen!$C66="","",Sprachen!$C66),IF(Sprachen!$F$1=3,IF(Sprachen!$D66="","",Sprachen!$D66),"Übersetzung fehlt")))</f>
        <v>Änderung Datensatz</v>
      </c>
      <c r="AF11" s="69">
        <v>3</v>
      </c>
      <c r="AG11" s="69">
        <v>10</v>
      </c>
      <c r="AH11" s="69">
        <v>3</v>
      </c>
      <c r="AI11" s="69">
        <v>10</v>
      </c>
      <c r="AJ11" s="69" t="s">
        <v>225</v>
      </c>
      <c r="AK11" s="70" t="s">
        <v>227</v>
      </c>
      <c r="AL11" s="70" t="s">
        <v>83</v>
      </c>
      <c r="AM11" s="69">
        <v>90</v>
      </c>
      <c r="AN11" s="70" t="s">
        <v>83</v>
      </c>
      <c r="AO11" s="70" t="s">
        <v>84</v>
      </c>
      <c r="AP11" s="93">
        <v>10</v>
      </c>
      <c r="AQ11" s="116" t="s">
        <v>261</v>
      </c>
    </row>
    <row r="12" spans="1:43" ht="13.5" customHeight="1" x14ac:dyDescent="0.2">
      <c r="A12" s="82" t="s">
        <v>140</v>
      </c>
      <c r="B12" s="83">
        <v>5</v>
      </c>
      <c r="C12" s="83">
        <v>10</v>
      </c>
      <c r="D12" s="83">
        <v>16</v>
      </c>
      <c r="E12" s="84" t="s">
        <v>81</v>
      </c>
      <c r="F12" s="58"/>
      <c r="G12" s="64"/>
      <c r="H12" s="58"/>
      <c r="I12" s="58"/>
      <c r="J12" s="58"/>
      <c r="K12" s="58"/>
      <c r="L12" s="58"/>
      <c r="M12" s="58"/>
      <c r="N12" s="58"/>
      <c r="AD12" s="352" t="s">
        <v>298</v>
      </c>
      <c r="AE12" s="73" t="str">
        <f>IF(Sprachen!$F$1=1,IF(Sprachen!$B67="","",Sprachen!$B67),IF(Sprachen!$F$1=2,IF(Sprachen!$C67="","",Sprachen!$C67),IF(Sprachen!$F$1=3,IF(Sprachen!$D67="","",Sprachen!$D67),"Übersetzung fehlt")))</f>
        <v>Neuteil</v>
      </c>
      <c r="AF12" s="100">
        <v>3</v>
      </c>
      <c r="AG12" s="100">
        <v>11</v>
      </c>
      <c r="AH12" s="100">
        <v>3</v>
      </c>
      <c r="AI12" s="100">
        <v>11</v>
      </c>
      <c r="AJ12" s="69" t="s">
        <v>225</v>
      </c>
      <c r="AK12" s="70" t="s">
        <v>227</v>
      </c>
      <c r="AL12" s="70" t="s">
        <v>83</v>
      </c>
      <c r="AM12" s="69">
        <v>90</v>
      </c>
      <c r="AN12" s="70" t="s">
        <v>83</v>
      </c>
      <c r="AO12" s="70" t="s">
        <v>84</v>
      </c>
      <c r="AP12" s="93">
        <v>10</v>
      </c>
      <c r="AQ12" s="116" t="s">
        <v>261</v>
      </c>
    </row>
    <row r="13" spans="1:43" s="108" customFormat="1" ht="13.5" customHeight="1" x14ac:dyDescent="0.2">
      <c r="A13" s="82" t="s">
        <v>141</v>
      </c>
      <c r="B13" s="83">
        <v>5</v>
      </c>
      <c r="C13" s="83">
        <v>11</v>
      </c>
      <c r="D13" s="83">
        <v>8</v>
      </c>
      <c r="E13" s="84" t="s">
        <v>81</v>
      </c>
      <c r="F13" s="58"/>
      <c r="G13" s="140"/>
      <c r="H13" s="58"/>
      <c r="I13" s="58"/>
      <c r="J13" s="58"/>
      <c r="K13" s="58"/>
      <c r="L13" s="58"/>
      <c r="M13" s="58"/>
      <c r="N13" s="58"/>
      <c r="AC13" s="202"/>
      <c r="AD13" s="351" t="s">
        <v>122</v>
      </c>
      <c r="AE13" s="73" t="str">
        <f>IF(Sprachen!$F$1=1,IF(Sprachen!$B68="","",Sprachen!$B68),IF(Sprachen!$F$1=2,IF(Sprachen!$C68="","",Sprachen!$C68),IF(Sprachen!$F$1=3,IF(Sprachen!$D68="","",Sprachen!$D68),"Übersetzung fehlt")))</f>
        <v>Serie</v>
      </c>
      <c r="AF13" s="69">
        <v>3</v>
      </c>
      <c r="AG13" s="69">
        <v>12</v>
      </c>
      <c r="AH13" s="69">
        <v>3</v>
      </c>
      <c r="AI13" s="69">
        <v>12</v>
      </c>
      <c r="AJ13" s="69" t="s">
        <v>225</v>
      </c>
      <c r="AK13" s="70" t="s">
        <v>227</v>
      </c>
      <c r="AL13" s="70" t="s">
        <v>83</v>
      </c>
      <c r="AM13" s="69">
        <v>90</v>
      </c>
      <c r="AN13" s="70" t="s">
        <v>83</v>
      </c>
      <c r="AO13" s="70" t="s">
        <v>84</v>
      </c>
      <c r="AP13" s="93">
        <v>10</v>
      </c>
      <c r="AQ13" s="116" t="s">
        <v>261</v>
      </c>
    </row>
    <row r="14" spans="1:43" ht="13.5" customHeight="1" x14ac:dyDescent="0.2">
      <c r="A14" s="82" t="s">
        <v>142</v>
      </c>
      <c r="B14" s="83">
        <v>5</v>
      </c>
      <c r="C14" s="83">
        <v>12</v>
      </c>
      <c r="D14" s="83">
        <v>16</v>
      </c>
      <c r="E14" s="84" t="s">
        <v>81</v>
      </c>
      <c r="F14" s="58"/>
      <c r="G14" s="64"/>
      <c r="H14" s="58"/>
      <c r="I14" s="58"/>
      <c r="J14" s="58"/>
      <c r="K14" s="58"/>
      <c r="L14" s="58"/>
      <c r="M14" s="58"/>
      <c r="N14" s="58"/>
      <c r="AC14" s="202"/>
      <c r="AD14" s="351" t="s">
        <v>0</v>
      </c>
      <c r="AE14" s="73" t="str">
        <f>IF(Sprachen!$F$1=1,IF(Sprachen!$B69="","",Sprachen!$B69),IF(Sprachen!$F$1=2,IF(Sprachen!$C69="","",Sprachen!$C69),IF(Sprachen!$F$1=3,IF(Sprachen!$D69="","",Sprachen!$D69),"Übersetzung fehlt")))</f>
        <v>D-Teil</v>
      </c>
      <c r="AF14" s="69">
        <v>3</v>
      </c>
      <c r="AG14" s="69">
        <v>13</v>
      </c>
      <c r="AH14" s="69">
        <v>3</v>
      </c>
      <c r="AI14" s="69">
        <v>13</v>
      </c>
      <c r="AJ14" s="69" t="s">
        <v>225</v>
      </c>
      <c r="AK14" s="70" t="s">
        <v>227</v>
      </c>
      <c r="AL14" s="70" t="s">
        <v>83</v>
      </c>
      <c r="AM14" s="69">
        <v>90</v>
      </c>
      <c r="AN14" s="70" t="s">
        <v>83</v>
      </c>
      <c r="AO14" s="70" t="s">
        <v>84</v>
      </c>
      <c r="AP14" s="93">
        <v>10</v>
      </c>
      <c r="AQ14" s="116" t="s">
        <v>261</v>
      </c>
    </row>
    <row r="15" spans="1:43" ht="13.5" customHeight="1" x14ac:dyDescent="0.2">
      <c r="A15" s="82" t="s">
        <v>143</v>
      </c>
      <c r="B15" s="83">
        <v>16</v>
      </c>
      <c r="C15" s="83">
        <v>13</v>
      </c>
      <c r="D15" s="83">
        <v>16</v>
      </c>
      <c r="E15" s="84" t="s">
        <v>81</v>
      </c>
      <c r="F15" s="58"/>
      <c r="G15" s="64"/>
      <c r="H15" s="58"/>
      <c r="I15" s="58"/>
      <c r="J15" s="58"/>
      <c r="K15" s="58"/>
      <c r="L15" s="58"/>
      <c r="M15" s="58"/>
      <c r="N15" s="58"/>
      <c r="AC15" s="202"/>
      <c r="AD15" s="351" t="s">
        <v>154</v>
      </c>
      <c r="AE15" s="73" t="str">
        <f>IF(Sprachen!$F$1=1,IF(Sprachen!$B70="","",Sprachen!$B70),IF(Sprachen!$F$1=2,IF(Sprachen!$C70="","",Sprachen!$C70),IF(Sprachen!$F$1=3,IF(Sprachen!$D70="","",Sprachen!$D70),"Übersetzung fehlt")))</f>
        <v/>
      </c>
      <c r="AF15" s="69">
        <v>4</v>
      </c>
      <c r="AG15" s="69">
        <v>1</v>
      </c>
      <c r="AH15" s="69">
        <v>4</v>
      </c>
      <c r="AI15" s="69">
        <v>3</v>
      </c>
      <c r="AJ15" s="69" t="s">
        <v>225</v>
      </c>
      <c r="AK15" s="70" t="s">
        <v>225</v>
      </c>
      <c r="AL15" s="70" t="s">
        <v>83</v>
      </c>
      <c r="AM15" s="69">
        <v>0</v>
      </c>
      <c r="AN15" s="70" t="s">
        <v>83</v>
      </c>
      <c r="AO15" s="70" t="s">
        <v>84</v>
      </c>
      <c r="AP15" s="93">
        <v>14</v>
      </c>
      <c r="AQ15" s="116" t="s">
        <v>261</v>
      </c>
    </row>
    <row r="16" spans="1:43" ht="13.5" customHeight="1" x14ac:dyDescent="0.2">
      <c r="A16" s="85"/>
      <c r="B16" s="86"/>
      <c r="C16" s="83">
        <v>14</v>
      </c>
      <c r="D16" s="83">
        <v>16</v>
      </c>
      <c r="E16" s="84" t="s">
        <v>81</v>
      </c>
      <c r="F16" s="58"/>
      <c r="G16" s="64"/>
      <c r="H16" s="58"/>
      <c r="I16" s="58"/>
      <c r="J16" s="58"/>
      <c r="K16" s="58"/>
      <c r="L16" s="58"/>
      <c r="M16" s="58"/>
      <c r="N16" s="58"/>
      <c r="AC16" s="202"/>
      <c r="AD16" s="351" t="s">
        <v>631</v>
      </c>
      <c r="AE16" s="73" t="str">
        <f>IF(Sprachen!$F$1=1,IF(Sprachen!$B71="","",Sprachen!$B71),IF(Sprachen!$F$1=2,IF(Sprachen!$C71="","",Sprachen!$C71),IF(Sprachen!$F$1=3,IF(Sprachen!$D71="","",Sprachen!$D71),"Übersetzung fehlt")))</f>
        <v/>
      </c>
      <c r="AF16" s="69">
        <v>4</v>
      </c>
      <c r="AG16" s="69">
        <v>4</v>
      </c>
      <c r="AH16" s="69">
        <v>4</v>
      </c>
      <c r="AI16" s="69">
        <v>8</v>
      </c>
      <c r="AJ16" s="69" t="s">
        <v>225</v>
      </c>
      <c r="AK16" s="70" t="s">
        <v>225</v>
      </c>
      <c r="AL16" s="70" t="s">
        <v>83</v>
      </c>
      <c r="AM16" s="69">
        <v>0</v>
      </c>
      <c r="AN16" s="70" t="s">
        <v>83</v>
      </c>
      <c r="AO16" s="70" t="s">
        <v>84</v>
      </c>
      <c r="AP16" s="93">
        <v>14</v>
      </c>
      <c r="AQ16" s="116" t="s">
        <v>261</v>
      </c>
    </row>
    <row r="17" spans="1:45" ht="13.5" customHeight="1" x14ac:dyDescent="0.2">
      <c r="A17" s="85"/>
      <c r="B17" s="86"/>
      <c r="C17" s="83">
        <v>15</v>
      </c>
      <c r="D17" s="83">
        <v>16</v>
      </c>
      <c r="E17" s="84" t="s">
        <v>81</v>
      </c>
      <c r="F17" s="58"/>
      <c r="G17" s="64"/>
      <c r="H17" s="58"/>
      <c r="I17" s="58"/>
      <c r="J17" s="58"/>
      <c r="K17" s="58"/>
      <c r="L17" s="58"/>
      <c r="M17" s="58"/>
      <c r="N17" s="58"/>
      <c r="Z17" s="65"/>
      <c r="AC17" s="202"/>
      <c r="AD17" s="351" t="s">
        <v>296</v>
      </c>
      <c r="AE17" s="73" t="str">
        <f>IF(Sprachen!$F$1=1,IF(Sprachen!$B72="","",Sprachen!$B72),IF(Sprachen!$F$1=2,IF(Sprachen!$C72="","",Sprachen!$C72),IF(Sprachen!$F$1=3,IF(Sprachen!$D72="","",Sprachen!$D72),"Übersetzung fehlt")))</f>
        <v/>
      </c>
      <c r="AF17" s="69">
        <v>4</v>
      </c>
      <c r="AG17" s="69">
        <v>9</v>
      </c>
      <c r="AH17" s="69">
        <v>4</v>
      </c>
      <c r="AI17" s="69">
        <v>9</v>
      </c>
      <c r="AJ17" s="69" t="s">
        <v>225</v>
      </c>
      <c r="AK17" s="70" t="s">
        <v>225</v>
      </c>
      <c r="AL17" s="70" t="s">
        <v>83</v>
      </c>
      <c r="AM17" s="69">
        <v>0</v>
      </c>
      <c r="AN17" s="70" t="s">
        <v>83</v>
      </c>
      <c r="AO17" s="70" t="s">
        <v>84</v>
      </c>
      <c r="AP17" s="93">
        <v>10</v>
      </c>
      <c r="AQ17" s="116" t="s">
        <v>272</v>
      </c>
      <c r="AS17" s="107"/>
    </row>
    <row r="18" spans="1:45" ht="13.5" customHeight="1" x14ac:dyDescent="0.2">
      <c r="A18" s="85"/>
      <c r="B18" s="86"/>
      <c r="C18" s="83">
        <v>16</v>
      </c>
      <c r="D18" s="83">
        <v>8</v>
      </c>
      <c r="E18" s="84" t="s">
        <v>81</v>
      </c>
      <c r="F18" s="58"/>
      <c r="G18" s="64"/>
      <c r="H18" s="58"/>
      <c r="I18" s="58"/>
      <c r="J18" s="58"/>
      <c r="K18" s="58"/>
      <c r="L18" s="58"/>
      <c r="M18" s="58"/>
      <c r="N18" s="58"/>
      <c r="AC18" s="202"/>
      <c r="AD18" s="351" t="s">
        <v>157</v>
      </c>
      <c r="AE18" s="73" t="str">
        <f>IF(Sprachen!$F$1=1,IF(Sprachen!$B73="","",Sprachen!$B73),IF(Sprachen!$F$1=2,IF(Sprachen!$C73="","",Sprachen!$C73),IF(Sprachen!$F$1=3,IF(Sprachen!$D73="","",Sprachen!$D73),"Übersetzung fehlt")))</f>
        <v xml:space="preserve"> </v>
      </c>
      <c r="AF18" s="69">
        <v>4</v>
      </c>
      <c r="AG18" s="69">
        <v>10</v>
      </c>
      <c r="AH18" s="69">
        <v>4</v>
      </c>
      <c r="AI18" s="69">
        <v>10</v>
      </c>
      <c r="AJ18" s="69" t="s">
        <v>225</v>
      </c>
      <c r="AK18" s="70" t="s">
        <v>225</v>
      </c>
      <c r="AL18" s="70" t="s">
        <v>83</v>
      </c>
      <c r="AM18" s="69">
        <v>0</v>
      </c>
      <c r="AN18" s="70" t="s">
        <v>83</v>
      </c>
      <c r="AO18" s="70" t="s">
        <v>84</v>
      </c>
      <c r="AP18" s="93">
        <v>10</v>
      </c>
      <c r="AQ18" s="116" t="s">
        <v>261</v>
      </c>
    </row>
    <row r="19" spans="1:45" ht="13.5" customHeight="1" x14ac:dyDescent="0.2">
      <c r="A19" s="85"/>
      <c r="B19" s="86"/>
      <c r="C19" s="83">
        <v>17</v>
      </c>
      <c r="D19" s="83">
        <v>16</v>
      </c>
      <c r="E19" s="84" t="s">
        <v>81</v>
      </c>
      <c r="F19" s="58"/>
      <c r="G19" s="64"/>
      <c r="H19" s="58"/>
      <c r="I19" s="58"/>
      <c r="J19" s="58"/>
      <c r="K19" s="58"/>
      <c r="L19" s="58"/>
      <c r="M19" s="58"/>
      <c r="N19" s="58"/>
      <c r="AC19" s="202"/>
      <c r="AD19" s="352" t="s">
        <v>299</v>
      </c>
      <c r="AE19" s="73" t="str">
        <f>IF(Sprachen!$F$1=1,IF(Sprachen!$B74="","",Sprachen!$B74),IF(Sprachen!$F$1=2,IF(Sprachen!$C74="","",Sprachen!$C74),IF(Sprachen!$F$1=3,IF(Sprachen!$D74="","",Sprachen!$D74),"Übersetzung fehlt")))</f>
        <v xml:space="preserve"> </v>
      </c>
      <c r="AF19" s="69">
        <v>4</v>
      </c>
      <c r="AG19" s="69">
        <v>11</v>
      </c>
      <c r="AH19" s="69">
        <v>4</v>
      </c>
      <c r="AI19" s="69">
        <v>11</v>
      </c>
      <c r="AJ19" s="69" t="s">
        <v>225</v>
      </c>
      <c r="AK19" s="70" t="s">
        <v>225</v>
      </c>
      <c r="AL19" s="70" t="s">
        <v>83</v>
      </c>
      <c r="AM19" s="69">
        <v>0</v>
      </c>
      <c r="AN19" s="70" t="s">
        <v>83</v>
      </c>
      <c r="AO19" s="70" t="s">
        <v>84</v>
      </c>
      <c r="AP19" s="93">
        <v>10</v>
      </c>
      <c r="AQ19" s="116" t="s">
        <v>261</v>
      </c>
    </row>
    <row r="20" spans="1:45" ht="13.5" customHeight="1" x14ac:dyDescent="0.2">
      <c r="A20" s="85"/>
      <c r="B20" s="86"/>
      <c r="C20" s="83">
        <v>18</v>
      </c>
      <c r="D20" s="83">
        <v>16</v>
      </c>
      <c r="E20" s="84" t="s">
        <v>81</v>
      </c>
      <c r="F20" s="58"/>
      <c r="G20" s="58"/>
      <c r="H20" s="58"/>
      <c r="I20" s="58"/>
      <c r="J20" s="58"/>
      <c r="K20" s="58"/>
      <c r="L20" s="58"/>
      <c r="M20" s="58"/>
      <c r="N20" s="58"/>
      <c r="AC20" s="202"/>
      <c r="AD20" s="351" t="s">
        <v>158</v>
      </c>
      <c r="AE20" s="73" t="str">
        <f>IF(Sprachen!$F$1=1,IF(Sprachen!$B75="","",Sprachen!$B75),IF(Sprachen!$F$1=2,IF(Sprachen!$C75="","",Sprachen!$C75),IF(Sprachen!$F$1=3,IF(Sprachen!$D75="","",Sprachen!$D75),"Übersetzung fehlt")))</f>
        <v xml:space="preserve"> </v>
      </c>
      <c r="AF20" s="69">
        <v>4</v>
      </c>
      <c r="AG20" s="69">
        <v>12</v>
      </c>
      <c r="AH20" s="69">
        <v>4</v>
      </c>
      <c r="AI20" s="69">
        <v>12</v>
      </c>
      <c r="AJ20" s="69" t="s">
        <v>225</v>
      </c>
      <c r="AK20" s="70" t="s">
        <v>225</v>
      </c>
      <c r="AL20" s="70" t="s">
        <v>83</v>
      </c>
      <c r="AM20" s="69">
        <v>0</v>
      </c>
      <c r="AN20" s="70" t="s">
        <v>83</v>
      </c>
      <c r="AO20" s="70" t="s">
        <v>84</v>
      </c>
      <c r="AP20" s="93">
        <v>10</v>
      </c>
      <c r="AQ20" s="116" t="s">
        <v>261</v>
      </c>
    </row>
    <row r="21" spans="1:45" s="108" customFormat="1" ht="13.5" customHeight="1" x14ac:dyDescent="0.2">
      <c r="A21" s="85"/>
      <c r="B21" s="86"/>
      <c r="C21" s="83">
        <v>19</v>
      </c>
      <c r="D21" s="83">
        <v>16</v>
      </c>
      <c r="E21" s="84" t="s">
        <v>81</v>
      </c>
      <c r="F21" s="58"/>
      <c r="G21" s="58"/>
      <c r="H21" s="58"/>
      <c r="I21" s="58"/>
      <c r="J21" s="58"/>
      <c r="K21" s="58"/>
      <c r="L21" s="58"/>
      <c r="M21" s="58"/>
      <c r="N21" s="58"/>
      <c r="AC21" s="202"/>
      <c r="AD21" s="351" t="s">
        <v>159</v>
      </c>
      <c r="AE21" s="73" t="str">
        <f>IF(Sprachen!$F$1=1,IF(Sprachen!$B76="","",Sprachen!$B76),IF(Sprachen!$F$1=2,IF(Sprachen!$C76="","",Sprachen!$C76),IF(Sprachen!$F$1=3,IF(Sprachen!$D76="","",Sprachen!$D76),"Übersetzung fehlt")))</f>
        <v xml:space="preserve"> </v>
      </c>
      <c r="AF21" s="69">
        <v>4</v>
      </c>
      <c r="AG21" s="69">
        <v>13</v>
      </c>
      <c r="AH21" s="69">
        <v>4</v>
      </c>
      <c r="AI21" s="69">
        <v>13</v>
      </c>
      <c r="AJ21" s="69" t="s">
        <v>225</v>
      </c>
      <c r="AK21" s="70" t="s">
        <v>225</v>
      </c>
      <c r="AL21" s="70" t="s">
        <v>83</v>
      </c>
      <c r="AM21" s="69">
        <v>0</v>
      </c>
      <c r="AN21" s="70" t="s">
        <v>83</v>
      </c>
      <c r="AO21" s="70" t="s">
        <v>84</v>
      </c>
      <c r="AP21" s="93">
        <v>10</v>
      </c>
      <c r="AQ21" s="116" t="s">
        <v>261</v>
      </c>
    </row>
    <row r="22" spans="1:45" ht="13.5" customHeight="1" x14ac:dyDescent="0.2">
      <c r="A22" s="85"/>
      <c r="B22" s="86"/>
      <c r="C22" s="83">
        <v>20</v>
      </c>
      <c r="D22" s="83">
        <v>16</v>
      </c>
      <c r="E22" s="84" t="s">
        <v>81</v>
      </c>
      <c r="F22" s="58"/>
      <c r="G22" s="64"/>
      <c r="H22" s="58"/>
      <c r="I22" s="58"/>
      <c r="J22" s="58"/>
      <c r="K22" s="58"/>
      <c r="L22" s="58"/>
      <c r="M22" s="58"/>
      <c r="N22" s="58"/>
      <c r="AC22" s="202"/>
      <c r="AD22" s="351" t="s">
        <v>445</v>
      </c>
      <c r="AE22" s="73" t="str">
        <f>IF(Sprachen!$F$1=1,IF(Sprachen!$B77="","",Sprachen!$B77),IF(Sprachen!$F$1=2,IF(Sprachen!$C77="","",Sprachen!$C77),IF(Sprachen!$F$1=3,IF(Sprachen!$D77="","",Sprachen!$D77),"Übersetzung fehlt")))</f>
        <v>Artikelnummer:</v>
      </c>
      <c r="AF22" s="69">
        <v>5</v>
      </c>
      <c r="AG22" s="69">
        <v>1</v>
      </c>
      <c r="AH22" s="69">
        <v>5</v>
      </c>
      <c r="AI22" s="69">
        <v>2</v>
      </c>
      <c r="AJ22" s="69" t="s">
        <v>9</v>
      </c>
      <c r="AK22" s="70" t="s">
        <v>225</v>
      </c>
      <c r="AL22" s="70" t="s">
        <v>83</v>
      </c>
      <c r="AM22" s="69">
        <v>0</v>
      </c>
      <c r="AN22" s="70" t="s">
        <v>83</v>
      </c>
      <c r="AO22" s="70" t="s">
        <v>83</v>
      </c>
      <c r="AP22" s="93">
        <v>10</v>
      </c>
      <c r="AQ22" s="116" t="s">
        <v>261</v>
      </c>
    </row>
    <row r="23" spans="1:45" ht="13.5" customHeight="1" x14ac:dyDescent="0.2">
      <c r="A23" s="85"/>
      <c r="B23" s="86"/>
      <c r="C23" s="83">
        <v>21</v>
      </c>
      <c r="D23" s="83">
        <v>16</v>
      </c>
      <c r="E23" s="84" t="s">
        <v>81</v>
      </c>
      <c r="F23" s="58"/>
      <c r="G23" s="64"/>
      <c r="H23" s="58"/>
      <c r="I23" s="58"/>
      <c r="J23" s="58"/>
      <c r="K23" s="58"/>
      <c r="L23" s="58"/>
      <c r="M23" s="58"/>
      <c r="N23" s="58"/>
      <c r="AC23" s="202"/>
      <c r="AD23" s="351" t="s">
        <v>507</v>
      </c>
      <c r="AE23" s="73" t="str">
        <f>IF(Sprachen!$F$1=1,IF(Sprachen!$B264="","",Sprachen!$B264),IF(Sprachen!$F$1=2,IF(Sprachen!$C78="","",Sprachen!$C78),IF(Sprachen!$F$1=3,IF(Sprachen!$D78="","",Sprachen!$D78),"Übersetzung fehlt")))</f>
        <v>Erfassungsdatum des LL:</v>
      </c>
      <c r="AF23" s="69">
        <v>5</v>
      </c>
      <c r="AG23" s="69">
        <v>3</v>
      </c>
      <c r="AH23" s="69">
        <v>5</v>
      </c>
      <c r="AI23" s="69">
        <v>3</v>
      </c>
      <c r="AJ23" s="69" t="s">
        <v>9</v>
      </c>
      <c r="AK23" s="70" t="s">
        <v>225</v>
      </c>
      <c r="AL23" s="70" t="s">
        <v>83</v>
      </c>
      <c r="AM23" s="69">
        <v>0</v>
      </c>
      <c r="AN23" s="70" t="s">
        <v>83</v>
      </c>
      <c r="AO23" s="70" t="s">
        <v>84</v>
      </c>
      <c r="AP23" s="93">
        <v>10</v>
      </c>
      <c r="AQ23" s="116" t="s">
        <v>272</v>
      </c>
    </row>
    <row r="24" spans="1:45" ht="13.5" customHeight="1" x14ac:dyDescent="0.2">
      <c r="A24" s="85"/>
      <c r="B24" s="86"/>
      <c r="C24" s="83">
        <v>22</v>
      </c>
      <c r="D24" s="83">
        <v>16</v>
      </c>
      <c r="E24" s="84" t="s">
        <v>81</v>
      </c>
      <c r="F24" s="58"/>
      <c r="G24" s="64"/>
      <c r="H24" s="58"/>
      <c r="I24" s="58"/>
      <c r="J24" s="58"/>
      <c r="K24" s="58"/>
      <c r="L24" s="58"/>
      <c r="M24" s="58"/>
      <c r="N24" s="58"/>
      <c r="AD24" s="351" t="s">
        <v>155</v>
      </c>
      <c r="AE24" s="73" t="str">
        <f>IF(Sprachen!$F$1=1,IF(Sprachen!$B79="","",Sprachen!$B79),IF(Sprachen!$F$1=2,IF(Sprachen!$C79="","",Sprachen!$C79),IF(Sprachen!$F$1=3,IF(Sprachen!$D79="","",Sprachen!$D79),"Übersetzung fehlt")))</f>
        <v>EDV-Nr.:</v>
      </c>
      <c r="AF24" s="69">
        <v>5</v>
      </c>
      <c r="AG24" s="69">
        <v>4</v>
      </c>
      <c r="AH24" s="69">
        <v>5</v>
      </c>
      <c r="AI24" s="69">
        <v>4</v>
      </c>
      <c r="AJ24" s="69" t="s">
        <v>9</v>
      </c>
      <c r="AK24" s="70" t="s">
        <v>225</v>
      </c>
      <c r="AL24" s="70" t="s">
        <v>83</v>
      </c>
      <c r="AM24" s="69">
        <v>0</v>
      </c>
      <c r="AN24" s="70" t="s">
        <v>83</v>
      </c>
      <c r="AO24" s="70" t="s">
        <v>83</v>
      </c>
      <c r="AP24" s="93">
        <v>10</v>
      </c>
      <c r="AQ24" s="116" t="s">
        <v>261</v>
      </c>
    </row>
    <row r="25" spans="1:45" ht="13.5" customHeight="1" x14ac:dyDescent="0.2">
      <c r="A25" s="85"/>
      <c r="B25" s="86"/>
      <c r="C25" s="83">
        <v>23</v>
      </c>
      <c r="D25" s="83">
        <v>16</v>
      </c>
      <c r="E25" s="84" t="s">
        <v>81</v>
      </c>
      <c r="F25" s="58"/>
      <c r="G25" s="58"/>
      <c r="H25" s="58"/>
      <c r="I25" s="58"/>
      <c r="J25" s="58"/>
      <c r="K25" s="58"/>
      <c r="L25" s="58"/>
      <c r="M25" s="58"/>
      <c r="N25" s="58"/>
      <c r="AD25" s="351" t="s">
        <v>542</v>
      </c>
      <c r="AE25" s="73" t="str">
        <f>IF(Sprachen!$F$1=1,IF(Sprachen!$B80="","",Sprachen!$B80),IF(Sprachen!$F$1=2,IF(Sprachen!$C80="","",Sprachen!$C80),IF(Sprachen!$F$1=3,IF(Sprachen!$D80="","",Sprachen!$D80),"Übersetzung fehlt")))</f>
        <v xml:space="preserve"> </v>
      </c>
      <c r="AF25" s="69">
        <v>5</v>
      </c>
      <c r="AG25" s="69">
        <v>5</v>
      </c>
      <c r="AH25" s="69">
        <v>5</v>
      </c>
      <c r="AI25" s="69">
        <v>5</v>
      </c>
      <c r="AJ25" s="69" t="s">
        <v>225</v>
      </c>
      <c r="AK25" s="70" t="s">
        <v>225</v>
      </c>
      <c r="AL25" s="70" t="s">
        <v>83</v>
      </c>
      <c r="AM25" s="69">
        <v>0</v>
      </c>
      <c r="AN25" s="70" t="s">
        <v>83</v>
      </c>
      <c r="AO25" s="70" t="s">
        <v>84</v>
      </c>
      <c r="AP25" s="93">
        <v>10</v>
      </c>
      <c r="AQ25" s="116" t="s">
        <v>272</v>
      </c>
    </row>
    <row r="26" spans="1:45" ht="13.5" customHeight="1" x14ac:dyDescent="0.2">
      <c r="A26" s="85"/>
      <c r="B26" s="86"/>
      <c r="C26" s="83">
        <v>24</v>
      </c>
      <c r="D26" s="83">
        <v>16</v>
      </c>
      <c r="E26" s="84" t="s">
        <v>81</v>
      </c>
      <c r="F26" s="58"/>
      <c r="G26" s="58"/>
      <c r="H26" s="58"/>
      <c r="I26" s="58"/>
      <c r="J26" s="58"/>
      <c r="K26" s="58"/>
      <c r="L26" s="58"/>
      <c r="M26" s="58"/>
      <c r="N26" s="58"/>
      <c r="AD26" s="351" t="s">
        <v>216</v>
      </c>
      <c r="AE26" s="73" t="str">
        <f>IF(Sprachen!$F$1=1,IF(Sprachen!$B81="","",Sprachen!$B81),IF(Sprachen!$F$1=2,IF(Sprachen!$C81="","",Sprachen!$C81),IF(Sprachen!$F$1=3,IF(Sprachen!$D81="","",Sprachen!$D81),"Übersetzung fehlt")))</f>
        <v>EDV-Nr. alt:</v>
      </c>
      <c r="AF26" s="69">
        <v>5</v>
      </c>
      <c r="AG26" s="69">
        <v>6</v>
      </c>
      <c r="AH26" s="69">
        <v>5</v>
      </c>
      <c r="AI26" s="69">
        <v>7</v>
      </c>
      <c r="AJ26" s="69" t="s">
        <v>225</v>
      </c>
      <c r="AK26" s="70" t="s">
        <v>225</v>
      </c>
      <c r="AL26" s="70" t="s">
        <v>83</v>
      </c>
      <c r="AM26" s="69">
        <v>0</v>
      </c>
      <c r="AN26" s="70" t="s">
        <v>83</v>
      </c>
      <c r="AO26" s="70" t="s">
        <v>83</v>
      </c>
      <c r="AP26" s="93">
        <v>10</v>
      </c>
      <c r="AQ26" s="116" t="s">
        <v>261</v>
      </c>
    </row>
    <row r="27" spans="1:45" ht="13.5" customHeight="1" x14ac:dyDescent="0.2">
      <c r="A27" s="85"/>
      <c r="B27" s="86"/>
      <c r="C27" s="83">
        <v>25</v>
      </c>
      <c r="D27" s="83">
        <v>16</v>
      </c>
      <c r="E27" s="84" t="s">
        <v>81</v>
      </c>
      <c r="F27" s="58"/>
      <c r="G27" s="58"/>
      <c r="H27" s="58"/>
      <c r="I27" s="58"/>
      <c r="J27" s="58"/>
      <c r="K27" s="58"/>
      <c r="L27" s="58"/>
      <c r="M27" s="58"/>
      <c r="N27" s="58"/>
      <c r="AD27" s="351" t="s">
        <v>543</v>
      </c>
      <c r="AE27" s="73" t="str">
        <f>IF(Sprachen!$F$1=1,IF(Sprachen!$B82="","",Sprachen!$B82),IF(Sprachen!$F$1=2,IF(Sprachen!$C82="","",Sprachen!$C82),IF(Sprachen!$F$1=3,IF(Sprachen!$D82="","",Sprachen!$D82),"Übersetzung fehlt")))</f>
        <v xml:space="preserve"> </v>
      </c>
      <c r="AF27" s="69">
        <v>5</v>
      </c>
      <c r="AG27" s="69">
        <v>8</v>
      </c>
      <c r="AH27" s="69">
        <v>5</v>
      </c>
      <c r="AI27" s="69">
        <v>8</v>
      </c>
      <c r="AJ27" s="69" t="s">
        <v>225</v>
      </c>
      <c r="AK27" s="70" t="s">
        <v>225</v>
      </c>
      <c r="AL27" s="70" t="s">
        <v>83</v>
      </c>
      <c r="AM27" s="69">
        <v>0</v>
      </c>
      <c r="AN27" s="70" t="s">
        <v>83</v>
      </c>
      <c r="AO27" s="70" t="s">
        <v>84</v>
      </c>
      <c r="AP27" s="93">
        <v>10</v>
      </c>
      <c r="AQ27" s="116" t="s">
        <v>272</v>
      </c>
    </row>
    <row r="28" spans="1:45" ht="13.5" customHeight="1" x14ac:dyDescent="0.2">
      <c r="A28" s="85"/>
      <c r="B28" s="86"/>
      <c r="C28" s="83">
        <v>26</v>
      </c>
      <c r="D28" s="83">
        <v>16</v>
      </c>
      <c r="E28" s="84" t="s">
        <v>81</v>
      </c>
      <c r="F28" s="58"/>
      <c r="G28" s="58"/>
      <c r="H28" s="58"/>
      <c r="I28" s="58"/>
      <c r="J28" s="58"/>
      <c r="K28" s="58"/>
      <c r="L28" s="58"/>
      <c r="M28" s="58"/>
      <c r="N28" s="58"/>
      <c r="AD28" s="351" t="s">
        <v>544</v>
      </c>
      <c r="AE28" s="73" t="str">
        <f>IF(Sprachen!$F$1=1,IF(Sprachen!$B83="","",Sprachen!$B83),IF(Sprachen!$F$1=2,IF(Sprachen!$C83="","",Sprachen!$C83),IF(Sprachen!$F$1=3,IF(Sprachen!$D83="","",Sprachen!$D83),"Übersetzung fehlt")))</f>
        <v>Änderungsm. gültig ab:</v>
      </c>
      <c r="AF28" s="69">
        <v>5</v>
      </c>
      <c r="AG28" s="69">
        <v>9</v>
      </c>
      <c r="AH28" s="69">
        <v>5</v>
      </c>
      <c r="AI28" s="69">
        <v>12</v>
      </c>
      <c r="AJ28" s="69" t="s">
        <v>225</v>
      </c>
      <c r="AK28" s="70" t="s">
        <v>225</v>
      </c>
      <c r="AL28" s="70" t="s">
        <v>83</v>
      </c>
      <c r="AM28" s="69">
        <v>0</v>
      </c>
      <c r="AN28" s="70" t="s">
        <v>83</v>
      </c>
      <c r="AO28" s="70" t="s">
        <v>83</v>
      </c>
      <c r="AP28" s="93">
        <v>10</v>
      </c>
      <c r="AQ28" s="116" t="s">
        <v>261</v>
      </c>
    </row>
    <row r="29" spans="1:45" ht="13.5" customHeight="1" x14ac:dyDescent="0.2">
      <c r="A29" s="85"/>
      <c r="B29" s="86"/>
      <c r="C29" s="83">
        <v>27</v>
      </c>
      <c r="D29" s="83">
        <v>16</v>
      </c>
      <c r="E29" s="84" t="s">
        <v>81</v>
      </c>
      <c r="F29" s="58"/>
      <c r="G29" s="58"/>
      <c r="H29" s="58"/>
      <c r="I29" s="58"/>
      <c r="J29" s="58"/>
      <c r="K29" s="58"/>
      <c r="L29" s="58"/>
      <c r="M29" s="58"/>
      <c r="N29" s="58"/>
      <c r="AD29" s="351" t="s">
        <v>545</v>
      </c>
      <c r="AE29" s="73" t="str">
        <f>IF(Sprachen!$F$1=1,IF(Sprachen!$B84="","",Sprachen!$B84),IF(Sprachen!$F$1=2,IF(Sprachen!$C84="","",Sprachen!$C84),IF(Sprachen!$F$1=3,IF(Sprachen!$D84="","",Sprachen!$D84),"Übersetzung fehlt")))</f>
        <v xml:space="preserve"> </v>
      </c>
      <c r="AF29" s="69">
        <v>5</v>
      </c>
      <c r="AG29" s="69">
        <v>13</v>
      </c>
      <c r="AH29" s="69">
        <v>5</v>
      </c>
      <c r="AI29" s="69">
        <v>13</v>
      </c>
      <c r="AJ29" s="69" t="s">
        <v>225</v>
      </c>
      <c r="AK29" s="70" t="s">
        <v>225</v>
      </c>
      <c r="AL29" s="70" t="s">
        <v>83</v>
      </c>
      <c r="AM29" s="69">
        <v>0</v>
      </c>
      <c r="AN29" s="70" t="s">
        <v>83</v>
      </c>
      <c r="AO29" s="70" t="s">
        <v>84</v>
      </c>
      <c r="AP29" s="93">
        <v>10</v>
      </c>
      <c r="AQ29" s="97" t="s">
        <v>262</v>
      </c>
    </row>
    <row r="30" spans="1:45" ht="13.5" customHeight="1" x14ac:dyDescent="0.2">
      <c r="A30" s="85"/>
      <c r="B30" s="86"/>
      <c r="C30" s="83">
        <v>28</v>
      </c>
      <c r="D30" s="83">
        <v>16</v>
      </c>
      <c r="E30" s="84" t="s">
        <v>81</v>
      </c>
      <c r="F30" s="58"/>
      <c r="G30" s="58"/>
      <c r="H30" s="58"/>
      <c r="I30" s="58"/>
      <c r="J30" s="58"/>
      <c r="K30" s="58"/>
      <c r="L30" s="58"/>
      <c r="M30" s="58"/>
      <c r="N30" s="58"/>
      <c r="AD30" s="351" t="s">
        <v>156</v>
      </c>
      <c r="AE30" s="73" t="str">
        <f>IF(Sprachen!$F$1=1,IF(Sprachen!$B85="","",Sprachen!$B85),IF(Sprachen!$F$1=2,IF(Sprachen!$C85="","",Sprachen!$C85),IF(Sprachen!$F$1=3,IF(Sprachen!$D85="","",Sprachen!$D85),"Übersetzung fehlt")))</f>
        <v/>
      </c>
      <c r="AF30" s="69">
        <v>6</v>
      </c>
      <c r="AG30" s="69">
        <v>1</v>
      </c>
      <c r="AH30" s="69">
        <v>6</v>
      </c>
      <c r="AI30" s="69">
        <v>13</v>
      </c>
      <c r="AJ30" s="69" t="s">
        <v>225</v>
      </c>
      <c r="AK30" s="70" t="s">
        <v>225</v>
      </c>
      <c r="AL30" s="70" t="s">
        <v>83</v>
      </c>
      <c r="AM30" s="69">
        <v>0</v>
      </c>
      <c r="AN30" s="70" t="s">
        <v>83</v>
      </c>
      <c r="AO30" s="70" t="s">
        <v>84</v>
      </c>
      <c r="AP30" s="93">
        <v>10</v>
      </c>
      <c r="AQ30" s="116" t="s">
        <v>261</v>
      </c>
    </row>
    <row r="31" spans="1:45" ht="13.5" customHeight="1" x14ac:dyDescent="0.2">
      <c r="A31" s="85"/>
      <c r="B31" s="86"/>
      <c r="C31" s="83">
        <v>29</v>
      </c>
      <c r="D31" s="83">
        <v>16</v>
      </c>
      <c r="E31" s="84" t="s">
        <v>81</v>
      </c>
      <c r="F31" s="58"/>
      <c r="G31" s="58"/>
      <c r="H31" s="58"/>
      <c r="I31" s="58"/>
      <c r="J31" s="58"/>
      <c r="K31" s="58"/>
      <c r="L31" s="58"/>
      <c r="M31" s="58"/>
      <c r="N31" s="58"/>
      <c r="AD31" s="351" t="s">
        <v>167</v>
      </c>
      <c r="AE31" s="73" t="str">
        <f>IF(Sprachen!$F$1=1,IF(Sprachen!$B86="","",Sprachen!$B86),IF(Sprachen!$F$1=2,IF(Sprachen!$C86="","",Sprachen!$C86),IF(Sprachen!$F$1=3,IF(Sprachen!$D86="","",Sprachen!$D86),"Übersetzung fehlt")))</f>
        <v>Kundenteilenummer:</v>
      </c>
      <c r="AF31" s="69">
        <v>7</v>
      </c>
      <c r="AG31" s="69">
        <v>1</v>
      </c>
      <c r="AH31" s="69">
        <v>7</v>
      </c>
      <c r="AI31" s="69">
        <v>2</v>
      </c>
      <c r="AJ31" s="69" t="s">
        <v>9</v>
      </c>
      <c r="AK31" s="70" t="s">
        <v>225</v>
      </c>
      <c r="AL31" s="70" t="s">
        <v>83</v>
      </c>
      <c r="AM31" s="69">
        <v>0</v>
      </c>
      <c r="AN31" s="70" t="s">
        <v>83</v>
      </c>
      <c r="AO31" s="70" t="s">
        <v>83</v>
      </c>
      <c r="AP31" s="93">
        <v>10</v>
      </c>
      <c r="AQ31" s="116" t="s">
        <v>261</v>
      </c>
    </row>
    <row r="32" spans="1:45" ht="13.5" customHeight="1" x14ac:dyDescent="0.2">
      <c r="A32" s="85"/>
      <c r="B32" s="86"/>
      <c r="C32" s="83">
        <v>30</v>
      </c>
      <c r="D32" s="83">
        <v>16</v>
      </c>
      <c r="E32" s="84" t="s">
        <v>81</v>
      </c>
      <c r="F32" s="58"/>
      <c r="G32" s="58"/>
      <c r="H32" s="58"/>
      <c r="I32" s="58"/>
      <c r="J32" s="58"/>
      <c r="K32" s="58"/>
      <c r="L32" s="58"/>
      <c r="M32" s="58"/>
      <c r="N32" s="58"/>
      <c r="AD32" s="351" t="s">
        <v>509</v>
      </c>
      <c r="AE32" s="73" t="str">
        <f>IF(Sprachen!$F$1=1,IF(Sprachen!$B87="","",Sprachen!$B87),IF(Sprachen!$F$1=2,IF(Sprachen!$C87="","",Sprachen!$C87),IF(Sprachen!$F$1=3,IF(Sprachen!$D87="","",Sprachen!$D87),"Übersetzung fehlt")))</f>
        <v xml:space="preserve"> </v>
      </c>
      <c r="AF32" s="69">
        <v>7</v>
      </c>
      <c r="AG32" s="69">
        <v>3</v>
      </c>
      <c r="AH32" s="69">
        <v>7</v>
      </c>
      <c r="AI32" s="69">
        <v>4</v>
      </c>
      <c r="AJ32" s="69" t="s">
        <v>9</v>
      </c>
      <c r="AK32" s="70" t="s">
        <v>225</v>
      </c>
      <c r="AL32" s="70" t="s">
        <v>83</v>
      </c>
      <c r="AM32" s="69">
        <v>0</v>
      </c>
      <c r="AN32" s="70" t="s">
        <v>83</v>
      </c>
      <c r="AO32" s="70" t="s">
        <v>84</v>
      </c>
      <c r="AP32" s="93">
        <v>10</v>
      </c>
      <c r="AQ32" s="116" t="s">
        <v>261</v>
      </c>
    </row>
    <row r="33" spans="1:43" ht="13.5" customHeight="1" x14ac:dyDescent="0.2">
      <c r="A33" s="85"/>
      <c r="B33" s="86"/>
      <c r="C33" s="83">
        <v>31</v>
      </c>
      <c r="D33" s="83">
        <v>16</v>
      </c>
      <c r="E33" s="84" t="s">
        <v>81</v>
      </c>
      <c r="F33" s="58"/>
      <c r="G33" s="58"/>
      <c r="H33" s="58"/>
      <c r="I33" s="58"/>
      <c r="J33" s="58"/>
      <c r="K33" s="58"/>
      <c r="L33" s="58"/>
      <c r="M33" s="58"/>
      <c r="N33" s="58"/>
      <c r="AD33" s="351" t="s">
        <v>547</v>
      </c>
      <c r="AE33" s="73" t="str">
        <f>IF(Sprachen!$F$1=1,IF(Sprachen!$B88="","",Sprachen!$B88),IF(Sprachen!$F$1=2,IF(Sprachen!$C88="","",Sprachen!$C88),IF(Sprachen!$F$1=3,IF(Sprachen!$D88="","",Sprachen!$D88),"Übersetzung fehlt")))</f>
        <v>Teilebezeichnung Kunde:</v>
      </c>
      <c r="AF33" s="69">
        <v>7</v>
      </c>
      <c r="AG33" s="69">
        <v>5</v>
      </c>
      <c r="AH33" s="69">
        <v>7</v>
      </c>
      <c r="AI33" s="69">
        <v>7</v>
      </c>
      <c r="AJ33" s="69" t="s">
        <v>9</v>
      </c>
      <c r="AK33" s="70" t="s">
        <v>225</v>
      </c>
      <c r="AL33" s="70" t="s">
        <v>83</v>
      </c>
      <c r="AM33" s="69">
        <v>0</v>
      </c>
      <c r="AN33" s="70" t="s">
        <v>83</v>
      </c>
      <c r="AO33" s="70" t="s">
        <v>83</v>
      </c>
      <c r="AP33" s="93">
        <v>10</v>
      </c>
      <c r="AQ33" s="116" t="s">
        <v>261</v>
      </c>
    </row>
    <row r="34" spans="1:43" ht="13.5" customHeight="1" x14ac:dyDescent="0.2">
      <c r="A34" s="85"/>
      <c r="B34" s="86"/>
      <c r="C34" s="83">
        <v>32</v>
      </c>
      <c r="D34" s="83">
        <v>16</v>
      </c>
      <c r="E34" s="84" t="s">
        <v>81</v>
      </c>
      <c r="F34" s="58"/>
      <c r="G34" s="58"/>
      <c r="H34" s="58"/>
      <c r="I34" s="58"/>
      <c r="J34" s="58"/>
      <c r="K34" s="58"/>
      <c r="L34" s="58"/>
      <c r="M34" s="58"/>
      <c r="N34" s="58"/>
      <c r="AD34" s="351" t="s">
        <v>546</v>
      </c>
      <c r="AE34" s="73" t="str">
        <f>IF(Sprachen!$F$1=1,IF(Sprachen!$B89="","",Sprachen!$B89),IF(Sprachen!$F$1=2,IF(Sprachen!$C89="","",Sprachen!$C89),IF(Sprachen!$F$1=3,IF(Sprachen!$D89="","",Sprachen!$D89),"Übersetzung fehlt")))</f>
        <v/>
      </c>
      <c r="AF34" s="69">
        <v>7</v>
      </c>
      <c r="AG34" s="69">
        <v>8</v>
      </c>
      <c r="AH34" s="69">
        <v>7</v>
      </c>
      <c r="AI34" s="69">
        <v>13</v>
      </c>
      <c r="AJ34" s="69" t="s">
        <v>9</v>
      </c>
      <c r="AK34" s="70" t="s">
        <v>225</v>
      </c>
      <c r="AL34" s="70" t="s">
        <v>83</v>
      </c>
      <c r="AM34" s="69">
        <v>0</v>
      </c>
      <c r="AN34" s="70" t="s">
        <v>83</v>
      </c>
      <c r="AO34" s="70" t="s">
        <v>84</v>
      </c>
      <c r="AP34" s="93">
        <v>10</v>
      </c>
      <c r="AQ34" s="116" t="s">
        <v>261</v>
      </c>
    </row>
    <row r="35" spans="1:43" ht="13.5" customHeight="1" x14ac:dyDescent="0.2">
      <c r="A35" s="85"/>
      <c r="B35" s="86"/>
      <c r="C35" s="83">
        <v>33</v>
      </c>
      <c r="D35" s="83">
        <v>16</v>
      </c>
      <c r="E35" s="84" t="s">
        <v>81</v>
      </c>
      <c r="F35" s="58"/>
      <c r="G35" s="58"/>
      <c r="H35" s="58"/>
      <c r="I35" s="58"/>
      <c r="J35" s="58"/>
      <c r="K35" s="58"/>
      <c r="L35" s="58"/>
      <c r="M35" s="58"/>
      <c r="N35" s="58"/>
      <c r="AD35" s="351" t="s">
        <v>532</v>
      </c>
      <c r="AE35" s="73" t="str">
        <f>IF(Sprachen!$F$1=1,IF(Sprachen!$B90="","",Sprachen!$B90),IF(Sprachen!$F$1=2,IF(Sprachen!$C90="","",Sprachen!$C90),IF(Sprachen!$F$1=3,IF(Sprachen!$D90="","",Sprachen!$D90),"Übersetzung fehlt")))</f>
        <v>Änderungsnummer Kunde:</v>
      </c>
      <c r="AF35" s="69">
        <v>8</v>
      </c>
      <c r="AG35" s="69">
        <v>1</v>
      </c>
      <c r="AH35" s="69">
        <v>8</v>
      </c>
      <c r="AI35" s="69">
        <v>2</v>
      </c>
      <c r="AJ35" s="69" t="s">
        <v>9</v>
      </c>
      <c r="AK35" s="70" t="s">
        <v>225</v>
      </c>
      <c r="AL35" s="70" t="s">
        <v>83</v>
      </c>
      <c r="AM35" s="69">
        <v>0</v>
      </c>
      <c r="AN35" s="70" t="s">
        <v>83</v>
      </c>
      <c r="AO35" s="70" t="s">
        <v>83</v>
      </c>
      <c r="AP35" s="93">
        <v>10</v>
      </c>
      <c r="AQ35" s="116" t="s">
        <v>261</v>
      </c>
    </row>
    <row r="36" spans="1:43" ht="13.5" customHeight="1" x14ac:dyDescent="0.2">
      <c r="A36" s="85"/>
      <c r="B36" s="86"/>
      <c r="C36" s="83">
        <v>34</v>
      </c>
      <c r="D36" s="83">
        <v>16</v>
      </c>
      <c r="E36" s="84" t="s">
        <v>81</v>
      </c>
      <c r="F36" s="58"/>
      <c r="G36" s="58"/>
      <c r="H36" s="58"/>
      <c r="I36" s="58"/>
      <c r="J36" s="58"/>
      <c r="K36" s="58"/>
      <c r="L36" s="58"/>
      <c r="M36" s="58"/>
      <c r="N36" s="58"/>
      <c r="AD36" s="351" t="s">
        <v>550</v>
      </c>
      <c r="AE36" s="73" t="str">
        <f>IF(Sprachen!$F$1=1,IF(Sprachen!$B91="","",Sprachen!$B91),IF(Sprachen!$F$1=2,IF(Sprachen!$C91="","",Sprachen!$C91),IF(Sprachen!$F$1=3,IF(Sprachen!$D91="","",Sprachen!$D91),"Übersetzung fehlt")))</f>
        <v/>
      </c>
      <c r="AF36" s="69">
        <v>8</v>
      </c>
      <c r="AG36" s="69">
        <v>3</v>
      </c>
      <c r="AH36" s="69">
        <v>8</v>
      </c>
      <c r="AI36" s="69">
        <v>4</v>
      </c>
      <c r="AJ36" s="69" t="s">
        <v>9</v>
      </c>
      <c r="AK36" s="70" t="s">
        <v>225</v>
      </c>
      <c r="AL36" s="70" t="s">
        <v>83</v>
      </c>
      <c r="AM36" s="69">
        <v>0</v>
      </c>
      <c r="AN36" s="70" t="s">
        <v>83</v>
      </c>
      <c r="AO36" s="70" t="s">
        <v>84</v>
      </c>
      <c r="AP36" s="93">
        <v>10</v>
      </c>
      <c r="AQ36" s="116" t="s">
        <v>261</v>
      </c>
    </row>
    <row r="37" spans="1:43" ht="13.5" customHeight="1" x14ac:dyDescent="0.2">
      <c r="A37" s="85"/>
      <c r="B37" s="86"/>
      <c r="C37" s="83">
        <v>35</v>
      </c>
      <c r="D37" s="83">
        <v>16</v>
      </c>
      <c r="E37" s="84" t="s">
        <v>81</v>
      </c>
      <c r="F37" s="58"/>
      <c r="G37" s="58"/>
      <c r="H37" s="58"/>
      <c r="I37" s="58"/>
      <c r="J37" s="58"/>
      <c r="K37" s="58"/>
      <c r="L37" s="58"/>
      <c r="M37" s="58"/>
      <c r="N37" s="58"/>
      <c r="AD37" s="351" t="s">
        <v>531</v>
      </c>
      <c r="AE37" s="73" t="str">
        <f>IF(Sprachen!$F$1=1,IF(Sprachen!$B92="","",Sprachen!$B92),IF(Sprachen!$F$1=2,IF(Sprachen!$C92="","",Sprachen!$C92),IF(Sprachen!$F$1=3,IF(Sprachen!$D92="","",Sprachen!$D92),"Übersetzung fehlt")))</f>
        <v>Index Kunde:</v>
      </c>
      <c r="AF37" s="69">
        <v>8</v>
      </c>
      <c r="AG37" s="69">
        <v>5</v>
      </c>
      <c r="AH37" s="69">
        <v>8</v>
      </c>
      <c r="AI37" s="69">
        <v>5</v>
      </c>
      <c r="AJ37" s="69" t="s">
        <v>9</v>
      </c>
      <c r="AK37" s="70" t="s">
        <v>225</v>
      </c>
      <c r="AL37" s="70" t="s">
        <v>83</v>
      </c>
      <c r="AM37" s="69">
        <v>0</v>
      </c>
      <c r="AN37" s="70" t="s">
        <v>83</v>
      </c>
      <c r="AO37" s="70" t="s">
        <v>83</v>
      </c>
      <c r="AP37" s="93">
        <v>10</v>
      </c>
      <c r="AQ37" s="116" t="s">
        <v>261</v>
      </c>
    </row>
    <row r="38" spans="1:43" ht="13.5" customHeight="1" x14ac:dyDescent="0.2">
      <c r="A38" s="85"/>
      <c r="B38" s="86"/>
      <c r="C38" s="83">
        <v>36</v>
      </c>
      <c r="D38" s="83">
        <v>16</v>
      </c>
      <c r="E38" s="84" t="s">
        <v>81</v>
      </c>
      <c r="F38" s="58"/>
      <c r="G38" s="58"/>
      <c r="H38" s="58"/>
      <c r="I38" s="58"/>
      <c r="J38" s="58"/>
      <c r="K38" s="58"/>
      <c r="L38" s="58"/>
      <c r="M38" s="58"/>
      <c r="N38" s="58"/>
      <c r="AD38" s="351" t="s">
        <v>548</v>
      </c>
      <c r="AE38" s="73" t="str">
        <f>IF(Sprachen!$F$1=1,IF(Sprachen!$B93="","",Sprachen!$B93),IF(Sprachen!$F$1=2,IF(Sprachen!$C93="","",Sprachen!$C93),IF(Sprachen!$F$1=3,IF(Sprachen!$D93="","",Sprachen!$D93),"Übersetzung fehlt")))</f>
        <v/>
      </c>
      <c r="AF38" s="69">
        <v>8</v>
      </c>
      <c r="AG38" s="69">
        <v>6</v>
      </c>
      <c r="AH38" s="69">
        <v>8</v>
      </c>
      <c r="AI38" s="69">
        <v>7</v>
      </c>
      <c r="AJ38" s="69" t="s">
        <v>9</v>
      </c>
      <c r="AK38" s="70" t="s">
        <v>225</v>
      </c>
      <c r="AL38" s="70" t="s">
        <v>83</v>
      </c>
      <c r="AM38" s="69">
        <v>0</v>
      </c>
      <c r="AN38" s="70" t="s">
        <v>83</v>
      </c>
      <c r="AO38" s="70" t="s">
        <v>84</v>
      </c>
      <c r="AP38" s="93">
        <v>8</v>
      </c>
      <c r="AQ38" s="116" t="s">
        <v>272</v>
      </c>
    </row>
    <row r="39" spans="1:43" ht="13.5" customHeight="1" x14ac:dyDescent="0.2">
      <c r="A39" s="85"/>
      <c r="B39" s="86"/>
      <c r="C39" s="83">
        <v>37</v>
      </c>
      <c r="D39" s="83">
        <v>16</v>
      </c>
      <c r="E39" s="84" t="s">
        <v>81</v>
      </c>
      <c r="F39" s="58"/>
      <c r="G39" s="58"/>
      <c r="H39" s="58"/>
      <c r="I39" s="58"/>
      <c r="J39" s="58"/>
      <c r="K39" s="58"/>
      <c r="L39" s="58"/>
      <c r="M39" s="58"/>
      <c r="N39" s="58"/>
      <c r="AD39" s="351" t="s">
        <v>533</v>
      </c>
      <c r="AE39" s="73" t="str">
        <f>IF(Sprachen!$F$1=1,IF(Sprachen!$B94="","",Sprachen!$B94),IF(Sprachen!$F$1=2,IF(Sprachen!$C94="","",Sprachen!$C94),IF(Sprachen!$F$1=3,IF(Sprachen!$D94="","",Sprachen!$D94),"Übersetzung fehlt")))</f>
        <v>Zeichnungsindex Kunde:</v>
      </c>
      <c r="AF39" s="69">
        <v>8</v>
      </c>
      <c r="AG39" s="69">
        <v>8</v>
      </c>
      <c r="AH39" s="69">
        <v>8</v>
      </c>
      <c r="AI39" s="69">
        <v>12</v>
      </c>
      <c r="AJ39" s="69" t="s">
        <v>9</v>
      </c>
      <c r="AK39" s="70" t="s">
        <v>225</v>
      </c>
      <c r="AL39" s="70" t="s">
        <v>83</v>
      </c>
      <c r="AM39" s="69">
        <v>0</v>
      </c>
      <c r="AN39" s="70" t="s">
        <v>83</v>
      </c>
      <c r="AO39" s="70" t="s">
        <v>83</v>
      </c>
      <c r="AP39" s="93">
        <v>10</v>
      </c>
      <c r="AQ39" s="116" t="s">
        <v>261</v>
      </c>
    </row>
    <row r="40" spans="1:43" ht="13.5" customHeight="1" x14ac:dyDescent="0.2">
      <c r="A40" s="85"/>
      <c r="B40" s="86"/>
      <c r="C40" s="83">
        <v>38</v>
      </c>
      <c r="D40" s="83">
        <v>8</v>
      </c>
      <c r="E40" s="84" t="s">
        <v>81</v>
      </c>
      <c r="F40" s="58"/>
      <c r="G40" s="58"/>
      <c r="H40" s="58"/>
      <c r="I40" s="58"/>
      <c r="J40" s="58"/>
      <c r="K40" s="58"/>
      <c r="L40" s="58"/>
      <c r="M40" s="58"/>
      <c r="N40" s="58"/>
      <c r="AD40" s="351" t="s">
        <v>549</v>
      </c>
      <c r="AE40" s="73" t="str">
        <f>IF(Sprachen!$F$1=1,IF(Sprachen!$B95="","",Sprachen!$B95),IF(Sprachen!$F$1=2,IF(Sprachen!$C95="","",Sprachen!$C95),IF(Sprachen!$F$1=3,IF(Sprachen!$D95="","",Sprachen!$D95),"Übersetzung fehlt")))</f>
        <v/>
      </c>
      <c r="AF40" s="69">
        <v>8</v>
      </c>
      <c r="AG40" s="69">
        <v>13</v>
      </c>
      <c r="AH40" s="69">
        <v>8</v>
      </c>
      <c r="AI40" s="69">
        <v>13</v>
      </c>
      <c r="AJ40" s="69" t="s">
        <v>9</v>
      </c>
      <c r="AK40" s="70" t="s">
        <v>225</v>
      </c>
      <c r="AL40" s="70" t="s">
        <v>83</v>
      </c>
      <c r="AM40" s="69">
        <v>0</v>
      </c>
      <c r="AN40" s="70" t="s">
        <v>83</v>
      </c>
      <c r="AO40" s="70" t="s">
        <v>84</v>
      </c>
      <c r="AP40" s="93">
        <v>8</v>
      </c>
      <c r="AQ40" s="116" t="s">
        <v>272</v>
      </c>
    </row>
    <row r="41" spans="1:43" ht="13.5" customHeight="1" x14ac:dyDescent="0.2">
      <c r="A41" s="85"/>
      <c r="B41" s="86"/>
      <c r="C41" s="83">
        <v>39</v>
      </c>
      <c r="D41" s="83">
        <v>20</v>
      </c>
      <c r="E41" s="84" t="s">
        <v>81</v>
      </c>
      <c r="F41" s="58"/>
      <c r="G41" s="58"/>
      <c r="H41" s="58"/>
      <c r="I41" s="58"/>
      <c r="J41" s="58"/>
      <c r="K41" s="58"/>
      <c r="L41" s="58"/>
      <c r="M41" s="58"/>
      <c r="N41" s="58"/>
      <c r="AD41" s="351" t="s">
        <v>91</v>
      </c>
      <c r="AE41" s="73" t="str">
        <f>IF(Sprachen!$F$1=1,IF(Sprachen!$B96="","",Sprachen!$B96),IF(Sprachen!$F$1=2,IF(Sprachen!$C96="","",Sprachen!$C96),IF(Sprachen!$F$1=3,IF(Sprachen!$D96="","",Sprachen!$D96),"Übersetzung fehlt")))</f>
        <v>Kunde:</v>
      </c>
      <c r="AF41" s="69">
        <v>9</v>
      </c>
      <c r="AG41" s="69">
        <v>1</v>
      </c>
      <c r="AH41" s="69">
        <v>9</v>
      </c>
      <c r="AI41" s="69">
        <v>2</v>
      </c>
      <c r="AJ41" s="69" t="s">
        <v>9</v>
      </c>
      <c r="AK41" s="70" t="s">
        <v>225</v>
      </c>
      <c r="AL41" s="70" t="s">
        <v>83</v>
      </c>
      <c r="AM41" s="69">
        <v>0</v>
      </c>
      <c r="AN41" s="70" t="s">
        <v>83</v>
      </c>
      <c r="AO41" s="70" t="s">
        <v>83</v>
      </c>
      <c r="AP41" s="93">
        <v>10</v>
      </c>
      <c r="AQ41" s="116" t="s">
        <v>261</v>
      </c>
    </row>
    <row r="42" spans="1:43" ht="13.5" customHeight="1" x14ac:dyDescent="0.2">
      <c r="A42" s="85"/>
      <c r="B42" s="86"/>
      <c r="C42" s="83">
        <v>40</v>
      </c>
      <c r="D42" s="83">
        <v>20</v>
      </c>
      <c r="E42" s="84" t="s">
        <v>81</v>
      </c>
      <c r="F42" s="58"/>
      <c r="G42" s="58"/>
      <c r="H42" s="58"/>
      <c r="I42" s="58"/>
      <c r="J42" s="58"/>
      <c r="K42" s="58"/>
      <c r="L42" s="58"/>
      <c r="M42" s="58"/>
      <c r="N42" s="58"/>
      <c r="AD42" s="351" t="s">
        <v>160</v>
      </c>
      <c r="AE42" s="73" t="str">
        <f>IF(Sprachen!$F$1=1,IF(Sprachen!$B97="","",Sprachen!$B97),IF(Sprachen!$F$1=2,IF(Sprachen!$C97="","",Sprachen!$C97),IF(Sprachen!$F$1=3,IF(Sprachen!$D97="","",Sprachen!$D97),"Übersetzung fehlt")))</f>
        <v/>
      </c>
      <c r="AF42" s="69">
        <v>9</v>
      </c>
      <c r="AG42" s="69">
        <v>3</v>
      </c>
      <c r="AH42" s="69">
        <v>9</v>
      </c>
      <c r="AI42" s="69">
        <v>4</v>
      </c>
      <c r="AJ42" s="69" t="s">
        <v>9</v>
      </c>
      <c r="AK42" s="70" t="s">
        <v>225</v>
      </c>
      <c r="AL42" s="70" t="s">
        <v>83</v>
      </c>
      <c r="AM42" s="69">
        <v>0</v>
      </c>
      <c r="AN42" s="70" t="s">
        <v>83</v>
      </c>
      <c r="AO42" s="70" t="s">
        <v>84</v>
      </c>
      <c r="AP42" s="93">
        <v>10</v>
      </c>
      <c r="AQ42" s="116" t="s">
        <v>272</v>
      </c>
    </row>
    <row r="43" spans="1:43" ht="13.5" customHeight="1" x14ac:dyDescent="0.2">
      <c r="A43" s="85"/>
      <c r="B43" s="86"/>
      <c r="C43" s="83">
        <v>41</v>
      </c>
      <c r="D43" s="83">
        <v>20</v>
      </c>
      <c r="E43" s="84" t="s">
        <v>81</v>
      </c>
      <c r="AD43" s="351" t="s">
        <v>88</v>
      </c>
      <c r="AE43" s="73" t="str">
        <f>IF(Sprachen!$F$1=1,IF(Sprachen!$B98="","",Sprachen!$B98),IF(Sprachen!$F$1=2,IF(Sprachen!$C98="","",Sprachen!$C98),IF(Sprachen!$F$1=3,IF(Sprachen!$D98="","",Sprachen!$D98),"Übersetzung fehlt")))</f>
        <v>Modell:</v>
      </c>
      <c r="AF43" s="69">
        <v>9</v>
      </c>
      <c r="AG43" s="69">
        <v>5</v>
      </c>
      <c r="AH43" s="69">
        <v>9</v>
      </c>
      <c r="AI43" s="69">
        <v>5</v>
      </c>
      <c r="AJ43" s="69" t="s">
        <v>9</v>
      </c>
      <c r="AK43" s="70" t="s">
        <v>225</v>
      </c>
      <c r="AL43" s="70" t="s">
        <v>83</v>
      </c>
      <c r="AM43" s="69">
        <v>0</v>
      </c>
      <c r="AN43" s="70" t="s">
        <v>83</v>
      </c>
      <c r="AO43" s="70" t="s">
        <v>83</v>
      </c>
      <c r="AP43" s="93">
        <v>10</v>
      </c>
      <c r="AQ43" s="116" t="s">
        <v>261</v>
      </c>
    </row>
    <row r="44" spans="1:43" ht="13.5" customHeight="1" x14ac:dyDescent="0.2">
      <c r="A44" s="85"/>
      <c r="B44" s="86"/>
      <c r="C44" s="83">
        <v>42</v>
      </c>
      <c r="D44" s="83">
        <v>20</v>
      </c>
      <c r="E44" s="84" t="s">
        <v>81</v>
      </c>
      <c r="AD44" s="351" t="s">
        <v>551</v>
      </c>
      <c r="AE44" s="73"/>
      <c r="AF44" s="69">
        <v>9</v>
      </c>
      <c r="AG44" s="69">
        <v>6</v>
      </c>
      <c r="AH44" s="69">
        <v>9</v>
      </c>
      <c r="AI44" s="69">
        <v>13</v>
      </c>
      <c r="AJ44" s="69" t="s">
        <v>9</v>
      </c>
      <c r="AK44" s="70" t="s">
        <v>225</v>
      </c>
      <c r="AL44" s="70" t="s">
        <v>83</v>
      </c>
      <c r="AM44" s="69">
        <v>0</v>
      </c>
      <c r="AN44" s="70" t="s">
        <v>83</v>
      </c>
      <c r="AO44" s="70" t="s">
        <v>84</v>
      </c>
      <c r="AP44" s="93">
        <v>10</v>
      </c>
      <c r="AQ44" s="116" t="s">
        <v>261</v>
      </c>
    </row>
    <row r="45" spans="1:43" ht="13.5" customHeight="1" x14ac:dyDescent="0.2">
      <c r="A45" s="85"/>
      <c r="B45" s="86"/>
      <c r="C45" s="83">
        <v>43</v>
      </c>
      <c r="D45" s="83">
        <v>16</v>
      </c>
      <c r="E45" s="84" t="s">
        <v>81</v>
      </c>
      <c r="AD45" s="351" t="s">
        <v>289</v>
      </c>
      <c r="AE45" s="73" t="str">
        <f>IF(Sprachen!$F$1=1,IF(Sprachen!$B100="","",Sprachen!$B100),IF(Sprachen!$F$1=2,IF(Sprachen!$C100="","",Sprachen!$C100),IF(Sprachen!$F$1=3,IF(Sprachen!$D100="","",Sprachen!$D100),"Übersetzung fehlt")))</f>
        <v>Gleichteil (G) / Spiegelbildlich vorhand. (S) / Mehrfachverwendung (M):</v>
      </c>
      <c r="AF45" s="69">
        <v>10</v>
      </c>
      <c r="AG45" s="69">
        <v>1</v>
      </c>
      <c r="AH45" s="69">
        <v>10</v>
      </c>
      <c r="AI45" s="69">
        <v>5</v>
      </c>
      <c r="AJ45" s="69" t="s">
        <v>9</v>
      </c>
      <c r="AK45" s="70" t="s">
        <v>225</v>
      </c>
      <c r="AL45" s="70" t="s">
        <v>83</v>
      </c>
      <c r="AM45" s="69">
        <v>0</v>
      </c>
      <c r="AN45" s="70" t="s">
        <v>83</v>
      </c>
      <c r="AO45" s="70" t="s">
        <v>83</v>
      </c>
      <c r="AP45" s="93">
        <v>10</v>
      </c>
      <c r="AQ45" s="116" t="s">
        <v>261</v>
      </c>
    </row>
    <row r="46" spans="1:43" ht="13.5" customHeight="1" x14ac:dyDescent="0.2">
      <c r="A46" s="85"/>
      <c r="B46" s="86"/>
      <c r="C46" s="83">
        <v>44</v>
      </c>
      <c r="D46" s="83">
        <v>16</v>
      </c>
      <c r="E46" s="84" t="s">
        <v>81</v>
      </c>
      <c r="AD46" s="351" t="s">
        <v>552</v>
      </c>
      <c r="AE46" s="73" t="str">
        <f>IF(Sprachen!$F$1=1,IF(Sprachen!$B101="","",Sprachen!$B101),IF(Sprachen!$F$1=2,IF(Sprachen!$C101="","",Sprachen!$C101),IF(Sprachen!$F$1=3,IF(Sprachen!$D101="","",Sprachen!$D101),"Übersetzung fehlt")))</f>
        <v/>
      </c>
      <c r="AF46" s="69">
        <v>10</v>
      </c>
      <c r="AG46" s="69">
        <v>6</v>
      </c>
      <c r="AH46" s="69">
        <v>10</v>
      </c>
      <c r="AI46" s="69">
        <v>13</v>
      </c>
      <c r="AJ46" s="69" t="s">
        <v>9</v>
      </c>
      <c r="AK46" s="70" t="s">
        <v>225</v>
      </c>
      <c r="AL46" s="70" t="s">
        <v>83</v>
      </c>
      <c r="AM46" s="69">
        <v>0</v>
      </c>
      <c r="AN46" s="70" t="s">
        <v>83</v>
      </c>
      <c r="AO46" s="70" t="s">
        <v>84</v>
      </c>
      <c r="AP46" s="93">
        <v>10</v>
      </c>
      <c r="AQ46" s="116" t="s">
        <v>261</v>
      </c>
    </row>
    <row r="47" spans="1:43" ht="13.5" customHeight="1" x14ac:dyDescent="0.2">
      <c r="A47" s="85"/>
      <c r="B47" s="86"/>
      <c r="C47" s="83">
        <v>45</v>
      </c>
      <c r="D47" s="83">
        <v>16</v>
      </c>
      <c r="E47" s="84" t="s">
        <v>81</v>
      </c>
      <c r="AD47" s="351" t="s">
        <v>156</v>
      </c>
      <c r="AE47" s="73" t="str">
        <f>IF(Sprachen!$F$1=1,IF(Sprachen!$B102="","",Sprachen!$B102),IF(Sprachen!$F$1=2,IF(Sprachen!$C102="","",Sprachen!$C102),IF(Sprachen!$F$1=3,IF(Sprachen!$D102="","",Sprachen!$D102),"Übersetzung fehlt")))</f>
        <v/>
      </c>
      <c r="AF47" s="69">
        <v>10</v>
      </c>
      <c r="AG47" s="69">
        <v>8</v>
      </c>
      <c r="AH47" s="69">
        <v>10</v>
      </c>
      <c r="AI47" s="69">
        <v>13</v>
      </c>
      <c r="AJ47" s="69" t="s">
        <v>9</v>
      </c>
      <c r="AK47" s="70" t="s">
        <v>225</v>
      </c>
      <c r="AL47" s="70" t="s">
        <v>83</v>
      </c>
      <c r="AM47" s="69">
        <v>0</v>
      </c>
      <c r="AN47" s="70" t="s">
        <v>83</v>
      </c>
      <c r="AO47" s="70" t="s">
        <v>83</v>
      </c>
      <c r="AP47" s="93">
        <v>10</v>
      </c>
      <c r="AQ47" s="116" t="s">
        <v>261</v>
      </c>
    </row>
    <row r="48" spans="1:43" ht="13.5" customHeight="1" x14ac:dyDescent="0.2">
      <c r="A48" s="85"/>
      <c r="B48" s="86"/>
      <c r="C48" s="83">
        <v>46</v>
      </c>
      <c r="D48" s="83">
        <v>16</v>
      </c>
      <c r="E48" s="84" t="s">
        <v>81</v>
      </c>
      <c r="AD48" s="351" t="s">
        <v>156</v>
      </c>
      <c r="AE48" s="73" t="str">
        <f>IF(Sprachen!$F$1=1,IF(Sprachen!$B103="","",Sprachen!$B103),IF(Sprachen!$F$1=2,IF(Sprachen!$C103="","",Sprachen!$C103),IF(Sprachen!$F$1=3,IF(Sprachen!$D103="","",Sprachen!$D103),"Übersetzung fehlt")))</f>
        <v/>
      </c>
      <c r="AF48" s="69">
        <v>10</v>
      </c>
      <c r="AG48" s="69">
        <v>8</v>
      </c>
      <c r="AH48" s="69">
        <v>10</v>
      </c>
      <c r="AI48" s="69">
        <v>13</v>
      </c>
      <c r="AJ48" s="69" t="s">
        <v>9</v>
      </c>
      <c r="AK48" s="70" t="s">
        <v>225</v>
      </c>
      <c r="AL48" s="70" t="s">
        <v>83</v>
      </c>
      <c r="AM48" s="69">
        <v>0</v>
      </c>
      <c r="AN48" s="70" t="s">
        <v>83</v>
      </c>
      <c r="AO48" s="70" t="s">
        <v>84</v>
      </c>
      <c r="AP48" s="93">
        <v>10</v>
      </c>
      <c r="AQ48" s="116" t="s">
        <v>261</v>
      </c>
    </row>
    <row r="49" spans="1:43" ht="13.5" customHeight="1" x14ac:dyDescent="0.2">
      <c r="A49" s="85"/>
      <c r="B49" s="86"/>
      <c r="C49" s="83">
        <v>47</v>
      </c>
      <c r="D49" s="83">
        <v>16</v>
      </c>
      <c r="E49" s="84" t="s">
        <v>81</v>
      </c>
      <c r="AD49" s="351" t="s">
        <v>156</v>
      </c>
      <c r="AE49" s="73" t="str">
        <f>IF(Sprachen!$F$1=1,IF(Sprachen!$B104="","",Sprachen!$B104),IF(Sprachen!$F$1=2,IF(Sprachen!$C104="","",Sprachen!$C104),IF(Sprachen!$F$1=3,IF(Sprachen!$D104="","",Sprachen!$D104),"Übersetzung fehlt")))</f>
        <v/>
      </c>
      <c r="AF49" s="69">
        <v>11</v>
      </c>
      <c r="AG49" s="69">
        <v>1</v>
      </c>
      <c r="AH49" s="69">
        <v>11</v>
      </c>
      <c r="AI49" s="69">
        <v>13</v>
      </c>
      <c r="AJ49" s="69" t="s">
        <v>9</v>
      </c>
      <c r="AK49" s="70" t="s">
        <v>225</v>
      </c>
      <c r="AL49" s="70" t="s">
        <v>83</v>
      </c>
      <c r="AM49" s="69">
        <v>0</v>
      </c>
      <c r="AN49" s="70" t="s">
        <v>83</v>
      </c>
      <c r="AO49" s="70" t="s">
        <v>84</v>
      </c>
      <c r="AP49" s="93">
        <v>10</v>
      </c>
      <c r="AQ49" s="116" t="s">
        <v>261</v>
      </c>
    </row>
    <row r="50" spans="1:43" ht="13.5" customHeight="1" x14ac:dyDescent="0.2">
      <c r="A50" s="85"/>
      <c r="B50" s="86"/>
      <c r="C50" s="83">
        <v>48</v>
      </c>
      <c r="D50" s="83">
        <v>16</v>
      </c>
      <c r="E50" s="84" t="s">
        <v>81</v>
      </c>
      <c r="AD50" s="351" t="s">
        <v>128</v>
      </c>
      <c r="AE50" s="73" t="str">
        <f>IF(Sprachen!$F$1=1,IF(Sprachen!$B105="","",Sprachen!$B105),IF(Sprachen!$F$1=2,IF(Sprachen!$C105="","",Sprachen!$C105),IF(Sprachen!$F$1=3,IF(Sprachen!$D105="","",Sprachen!$D105),"Übersetzung fehlt")))</f>
        <v>Datensatz Pfad:</v>
      </c>
      <c r="AF50" s="69">
        <v>12</v>
      </c>
      <c r="AG50" s="69">
        <v>1</v>
      </c>
      <c r="AH50" s="69">
        <v>12</v>
      </c>
      <c r="AI50" s="69">
        <v>2</v>
      </c>
      <c r="AJ50" s="69" t="s">
        <v>9</v>
      </c>
      <c r="AK50" s="70" t="s">
        <v>225</v>
      </c>
      <c r="AL50" s="70" t="s">
        <v>83</v>
      </c>
      <c r="AM50" s="69">
        <v>0</v>
      </c>
      <c r="AN50" s="70" t="s">
        <v>83</v>
      </c>
      <c r="AO50" s="70" t="s">
        <v>83</v>
      </c>
      <c r="AP50" s="93">
        <v>10</v>
      </c>
      <c r="AQ50" s="116" t="s">
        <v>261</v>
      </c>
    </row>
    <row r="51" spans="1:43" ht="13.5" customHeight="1" x14ac:dyDescent="0.2">
      <c r="A51" s="85"/>
      <c r="B51" s="86"/>
      <c r="C51" s="83">
        <v>49</v>
      </c>
      <c r="D51" s="83">
        <v>16</v>
      </c>
      <c r="E51" s="84" t="s">
        <v>81</v>
      </c>
      <c r="AD51" s="351" t="s">
        <v>161</v>
      </c>
      <c r="AE51" s="73" t="str">
        <f>IF(Sprachen!$F$1=1,IF(Sprachen!$B106="","",Sprachen!$B106),IF(Sprachen!$F$1=2,IF(Sprachen!$C106="","",Sprachen!$C106),IF(Sprachen!$F$1=3,IF(Sprachen!$D106="","",Sprachen!$D106),"Übersetzung fehlt")))</f>
        <v/>
      </c>
      <c r="AF51" s="69">
        <v>12</v>
      </c>
      <c r="AG51" s="69">
        <v>3</v>
      </c>
      <c r="AH51" s="69">
        <v>12</v>
      </c>
      <c r="AI51" s="69">
        <v>13</v>
      </c>
      <c r="AJ51" s="69" t="s">
        <v>9</v>
      </c>
      <c r="AK51" s="70" t="s">
        <v>225</v>
      </c>
      <c r="AL51" s="70" t="s">
        <v>83</v>
      </c>
      <c r="AM51" s="69">
        <v>0</v>
      </c>
      <c r="AN51" s="70" t="s">
        <v>83</v>
      </c>
      <c r="AO51" s="70" t="s">
        <v>84</v>
      </c>
      <c r="AP51" s="93">
        <v>8</v>
      </c>
      <c r="AQ51" s="116" t="s">
        <v>261</v>
      </c>
    </row>
    <row r="52" spans="1:43" ht="13.5" customHeight="1" x14ac:dyDescent="0.2">
      <c r="A52" s="85"/>
      <c r="B52" s="86"/>
      <c r="C52" s="83">
        <v>50</v>
      </c>
      <c r="D52" s="83">
        <v>16</v>
      </c>
      <c r="E52" s="84" t="s">
        <v>81</v>
      </c>
      <c r="AD52" s="351" t="s">
        <v>129</v>
      </c>
      <c r="AE52" s="73" t="str">
        <f>IF(Sprachen!$F$1=1,IF(Sprachen!$B107="","",Sprachen!$B107),IF(Sprachen!$F$1=2,IF(Sprachen!$C107="","",Sprachen!$C107),IF(Sprachen!$F$1=3,IF(Sprachen!$D107="","",Sprachen!$D107),"Übersetzung fehlt")))</f>
        <v>Datensatz Bez.:</v>
      </c>
      <c r="AF52" s="69">
        <v>13</v>
      </c>
      <c r="AG52" s="69">
        <v>1</v>
      </c>
      <c r="AH52" s="69">
        <v>13</v>
      </c>
      <c r="AI52" s="69">
        <v>2</v>
      </c>
      <c r="AJ52" s="69" t="s">
        <v>9</v>
      </c>
      <c r="AK52" s="70" t="s">
        <v>225</v>
      </c>
      <c r="AL52" s="70" t="s">
        <v>83</v>
      </c>
      <c r="AM52" s="69">
        <v>0</v>
      </c>
      <c r="AN52" s="70" t="s">
        <v>83</v>
      </c>
      <c r="AO52" s="70" t="s">
        <v>83</v>
      </c>
      <c r="AP52" s="93">
        <v>10</v>
      </c>
      <c r="AQ52" s="116" t="s">
        <v>261</v>
      </c>
    </row>
    <row r="53" spans="1:43" ht="13.5" customHeight="1" x14ac:dyDescent="0.2">
      <c r="A53" s="85"/>
      <c r="B53" s="86"/>
      <c r="C53" s="83">
        <v>51</v>
      </c>
      <c r="D53" s="83">
        <v>8</v>
      </c>
      <c r="E53" s="84" t="s">
        <v>81</v>
      </c>
      <c r="AD53" s="351" t="s">
        <v>162</v>
      </c>
      <c r="AE53" s="73" t="str">
        <f>IF(Sprachen!$F$1=1,IF(Sprachen!$B108="","",Sprachen!$B108),IF(Sprachen!$F$1=2,IF(Sprachen!$C108="","",Sprachen!$C108),IF(Sprachen!$F$1=3,IF(Sprachen!$D108="","",Sprachen!$D108),"Übersetzung fehlt")))</f>
        <v/>
      </c>
      <c r="AF53" s="69">
        <v>13</v>
      </c>
      <c r="AG53" s="69">
        <v>3</v>
      </c>
      <c r="AH53" s="69">
        <v>13</v>
      </c>
      <c r="AI53" s="69">
        <v>13</v>
      </c>
      <c r="AJ53" s="69" t="s">
        <v>9</v>
      </c>
      <c r="AK53" s="70" t="s">
        <v>225</v>
      </c>
      <c r="AL53" s="70" t="s">
        <v>83</v>
      </c>
      <c r="AM53" s="69">
        <v>0</v>
      </c>
      <c r="AN53" s="70" t="s">
        <v>83</v>
      </c>
      <c r="AO53" s="70" t="s">
        <v>84</v>
      </c>
      <c r="AP53" s="93">
        <v>10</v>
      </c>
      <c r="AQ53" s="116" t="s">
        <v>261</v>
      </c>
    </row>
    <row r="54" spans="1:43" ht="13.5" customHeight="1" x14ac:dyDescent="0.2">
      <c r="A54" s="85"/>
      <c r="B54" s="86"/>
      <c r="C54" s="83">
        <v>52</v>
      </c>
      <c r="D54" s="83">
        <v>16</v>
      </c>
      <c r="E54" s="84" t="s">
        <v>81</v>
      </c>
      <c r="AD54" s="351" t="s">
        <v>130</v>
      </c>
      <c r="AE54" s="73" t="str">
        <f>IF(Sprachen!$F$1=1,IF(Sprachen!$B109="","",Sprachen!$B109),IF(Sprachen!$F$1=2,IF(Sprachen!$C109="","",Sprachen!$C109),IF(Sprachen!$F$1=3,IF(Sprachen!$D109="","",Sprachen!$D109),"Übersetzung fehlt")))</f>
        <v>Zeichnung Pfad:</v>
      </c>
      <c r="AF54" s="69">
        <v>14</v>
      </c>
      <c r="AG54" s="69">
        <v>1</v>
      </c>
      <c r="AH54" s="69">
        <v>14</v>
      </c>
      <c r="AI54" s="69">
        <v>2</v>
      </c>
      <c r="AJ54" s="69" t="s">
        <v>9</v>
      </c>
      <c r="AK54" s="70" t="s">
        <v>225</v>
      </c>
      <c r="AL54" s="70" t="s">
        <v>83</v>
      </c>
      <c r="AM54" s="69">
        <v>0</v>
      </c>
      <c r="AN54" s="70" t="s">
        <v>83</v>
      </c>
      <c r="AO54" s="70" t="s">
        <v>83</v>
      </c>
      <c r="AP54" s="93">
        <v>10</v>
      </c>
      <c r="AQ54" s="116" t="s">
        <v>261</v>
      </c>
    </row>
    <row r="55" spans="1:43" ht="13.5" customHeight="1" x14ac:dyDescent="0.2">
      <c r="A55" s="85"/>
      <c r="B55" s="86"/>
      <c r="C55" s="83">
        <v>53</v>
      </c>
      <c r="D55" s="83">
        <v>16</v>
      </c>
      <c r="E55" s="84" t="s">
        <v>81</v>
      </c>
      <c r="AD55" s="351" t="s">
        <v>163</v>
      </c>
      <c r="AE55" s="73" t="str">
        <f>IF(Sprachen!$F$1=1,IF(Sprachen!$B110="","",Sprachen!$B110),IF(Sprachen!$F$1=2,IF(Sprachen!$C110="","",Sprachen!$C110),IF(Sprachen!$F$1=3,IF(Sprachen!$D110="","",Sprachen!$D110),"Übersetzung fehlt")))</f>
        <v/>
      </c>
      <c r="AF55" s="69">
        <v>14</v>
      </c>
      <c r="AG55" s="69">
        <v>3</v>
      </c>
      <c r="AH55" s="69">
        <v>14</v>
      </c>
      <c r="AI55" s="69">
        <v>12</v>
      </c>
      <c r="AJ55" s="69" t="s">
        <v>9</v>
      </c>
      <c r="AK55" s="70" t="s">
        <v>225</v>
      </c>
      <c r="AL55" s="70" t="s">
        <v>83</v>
      </c>
      <c r="AM55" s="69">
        <v>0</v>
      </c>
      <c r="AN55" s="70" t="s">
        <v>83</v>
      </c>
      <c r="AO55" s="70" t="s">
        <v>84</v>
      </c>
      <c r="AP55" s="93">
        <v>8</v>
      </c>
      <c r="AQ55" s="116" t="s">
        <v>261</v>
      </c>
    </row>
    <row r="56" spans="1:43" ht="13.5" customHeight="1" x14ac:dyDescent="0.2">
      <c r="A56" s="85"/>
      <c r="B56" s="86"/>
      <c r="C56" s="83">
        <v>54</v>
      </c>
      <c r="D56" s="83">
        <v>16</v>
      </c>
      <c r="E56" s="84" t="s">
        <v>81</v>
      </c>
      <c r="AD56" s="351" t="s">
        <v>165</v>
      </c>
      <c r="AE56" s="73" t="str">
        <f>IF(Sprachen!$F$1=1,IF(Sprachen!$B111="","",Sprachen!$B111),IF(Sprachen!$F$1=2,IF(Sprachen!$C111="","",Sprachen!$C111),IF(Sprachen!$F$1=3,IF(Sprachen!$D111="","",Sprachen!$D111),"Übersetzung fehlt")))</f>
        <v>Datum:</v>
      </c>
      <c r="AF56" s="69">
        <v>14</v>
      </c>
      <c r="AG56" s="69">
        <v>13</v>
      </c>
      <c r="AH56" s="69">
        <v>14</v>
      </c>
      <c r="AI56" s="69">
        <v>13</v>
      </c>
      <c r="AJ56" s="69" t="s">
        <v>225</v>
      </c>
      <c r="AK56" s="70" t="s">
        <v>225</v>
      </c>
      <c r="AL56" s="70" t="s">
        <v>83</v>
      </c>
      <c r="AM56" s="69">
        <v>0</v>
      </c>
      <c r="AN56" s="70" t="s">
        <v>83</v>
      </c>
      <c r="AO56" s="70" t="s">
        <v>83</v>
      </c>
      <c r="AP56" s="93">
        <v>10</v>
      </c>
      <c r="AQ56" s="116" t="s">
        <v>261</v>
      </c>
    </row>
    <row r="57" spans="1:43" ht="13.5" customHeight="1" x14ac:dyDescent="0.2">
      <c r="A57" s="85"/>
      <c r="B57" s="86"/>
      <c r="C57" s="83">
        <v>55</v>
      </c>
      <c r="D57" s="83">
        <v>16</v>
      </c>
      <c r="E57" s="84" t="s">
        <v>81</v>
      </c>
      <c r="AD57" s="351" t="s">
        <v>131</v>
      </c>
      <c r="AE57" s="73" t="str">
        <f>IF(Sprachen!$F$1=1,IF(Sprachen!$B112="","",Sprachen!$B112),IF(Sprachen!$F$1=2,IF(Sprachen!$C112="","",Sprachen!$C112),IF(Sprachen!$F$1=3,IF(Sprachen!$D112="","",Sprachen!$D112),"Übersetzung fehlt")))</f>
        <v>Zeichnung Bez.:</v>
      </c>
      <c r="AF57" s="69">
        <v>15</v>
      </c>
      <c r="AG57" s="69">
        <v>1</v>
      </c>
      <c r="AH57" s="69">
        <v>15</v>
      </c>
      <c r="AI57" s="69">
        <v>2</v>
      </c>
      <c r="AJ57" s="69" t="s">
        <v>9</v>
      </c>
      <c r="AK57" s="70" t="s">
        <v>225</v>
      </c>
      <c r="AL57" s="70" t="s">
        <v>83</v>
      </c>
      <c r="AM57" s="69">
        <v>0</v>
      </c>
      <c r="AN57" s="70" t="s">
        <v>83</v>
      </c>
      <c r="AO57" s="70" t="s">
        <v>83</v>
      </c>
      <c r="AP57" s="93">
        <v>10</v>
      </c>
      <c r="AQ57" s="116" t="s">
        <v>261</v>
      </c>
    </row>
    <row r="58" spans="1:43" ht="13.5" customHeight="1" x14ac:dyDescent="0.2">
      <c r="A58" s="85"/>
      <c r="B58" s="86"/>
      <c r="C58" s="83">
        <v>56</v>
      </c>
      <c r="D58" s="83">
        <v>16</v>
      </c>
      <c r="E58" s="84" t="s">
        <v>81</v>
      </c>
      <c r="AD58" s="351" t="s">
        <v>166</v>
      </c>
      <c r="AE58" s="73" t="str">
        <f>IF(Sprachen!$F$1=1,IF(Sprachen!$B113="","",Sprachen!$B113),IF(Sprachen!$F$1=2,IF(Sprachen!$C113="","",Sprachen!$C113),IF(Sprachen!$F$1=3,IF(Sprachen!$D113="","",Sprachen!$D113),"Übersetzung fehlt")))</f>
        <v/>
      </c>
      <c r="AF58" s="69">
        <v>15</v>
      </c>
      <c r="AG58" s="69">
        <v>3</v>
      </c>
      <c r="AH58" s="69">
        <v>15</v>
      </c>
      <c r="AI58" s="69">
        <v>12</v>
      </c>
      <c r="AJ58" s="69" t="s">
        <v>9</v>
      </c>
      <c r="AK58" s="70" t="s">
        <v>225</v>
      </c>
      <c r="AL58" s="70" t="s">
        <v>83</v>
      </c>
      <c r="AM58" s="69">
        <v>0</v>
      </c>
      <c r="AN58" s="70" t="s">
        <v>83</v>
      </c>
      <c r="AO58" s="70" t="s">
        <v>84</v>
      </c>
      <c r="AP58" s="93">
        <v>10</v>
      </c>
      <c r="AQ58" s="116" t="s">
        <v>261</v>
      </c>
    </row>
    <row r="59" spans="1:43" ht="13.5" customHeight="1" x14ac:dyDescent="0.2">
      <c r="A59" s="85"/>
      <c r="B59" s="86"/>
      <c r="C59" s="83">
        <v>57</v>
      </c>
      <c r="D59" s="83">
        <v>16</v>
      </c>
      <c r="E59" s="84" t="s">
        <v>81</v>
      </c>
      <c r="AD59" s="351" t="s">
        <v>164</v>
      </c>
      <c r="AE59" s="73" t="str">
        <f>IF(Sprachen!$F$1=1,IF(Sprachen!$B114="","",Sprachen!$B114),IF(Sprachen!$F$1=2,IF(Sprachen!$C114="","",Sprachen!$C114),IF(Sprachen!$F$1=3,IF(Sprachen!$D114="","",Sprachen!$D114),"Übersetzung fehlt")))</f>
        <v/>
      </c>
      <c r="AF59" s="69">
        <v>15</v>
      </c>
      <c r="AG59" s="69">
        <v>13</v>
      </c>
      <c r="AH59" s="69">
        <v>15</v>
      </c>
      <c r="AI59" s="69">
        <v>13</v>
      </c>
      <c r="AJ59" s="69" t="s">
        <v>225</v>
      </c>
      <c r="AK59" s="70" t="s">
        <v>225</v>
      </c>
      <c r="AL59" s="70" t="s">
        <v>83</v>
      </c>
      <c r="AM59" s="69">
        <v>0</v>
      </c>
      <c r="AN59" s="70" t="s">
        <v>83</v>
      </c>
      <c r="AO59" s="70" t="s">
        <v>84</v>
      </c>
      <c r="AP59" s="93">
        <v>10</v>
      </c>
      <c r="AQ59" s="97" t="s">
        <v>262</v>
      </c>
    </row>
    <row r="60" spans="1:43" ht="13.5" customHeight="1" x14ac:dyDescent="0.2">
      <c r="A60" s="85"/>
      <c r="B60" s="86"/>
      <c r="C60" s="83">
        <v>58</v>
      </c>
      <c r="D60" s="83">
        <v>16</v>
      </c>
      <c r="E60" s="84" t="s">
        <v>81</v>
      </c>
      <c r="AA60" s="28"/>
      <c r="AD60" s="351" t="s">
        <v>156</v>
      </c>
      <c r="AE60" s="73" t="str">
        <f>IF(Sprachen!$F$1=1,IF(Sprachen!$B115="","",Sprachen!$B115),IF(Sprachen!$F$1=2,IF(Sprachen!$C115="","",Sprachen!$C115),IF(Sprachen!$F$1=3,IF(Sprachen!$D115="","",Sprachen!$D115),"Übersetzung fehlt")))</f>
        <v/>
      </c>
      <c r="AF60" s="69">
        <v>16</v>
      </c>
      <c r="AG60" s="69">
        <v>1</v>
      </c>
      <c r="AH60" s="69">
        <v>16</v>
      </c>
      <c r="AI60" s="69">
        <v>13</v>
      </c>
      <c r="AJ60" s="69" t="s">
        <v>225</v>
      </c>
      <c r="AK60" s="70" t="s">
        <v>225</v>
      </c>
      <c r="AL60" s="70" t="s">
        <v>83</v>
      </c>
      <c r="AM60" s="69">
        <v>0</v>
      </c>
      <c r="AN60" s="70" t="s">
        <v>83</v>
      </c>
      <c r="AO60" s="70" t="s">
        <v>84</v>
      </c>
      <c r="AP60" s="93">
        <v>10</v>
      </c>
      <c r="AQ60" s="116" t="s">
        <v>261</v>
      </c>
    </row>
    <row r="61" spans="1:43" ht="13.5" customHeight="1" x14ac:dyDescent="0.2">
      <c r="A61" s="85"/>
      <c r="B61" s="86"/>
      <c r="C61" s="83">
        <v>59</v>
      </c>
      <c r="D61" s="83">
        <v>16</v>
      </c>
      <c r="E61" s="84" t="s">
        <v>81</v>
      </c>
      <c r="AD61" s="351" t="s">
        <v>93</v>
      </c>
      <c r="AE61" s="73" t="str">
        <f>IF(Sprachen!$F$1=1,IF(Sprachen!$B116="","",Sprachen!$B116),IF(Sprachen!$F$1=2,IF(Sprachen!$C116="","",Sprachen!$C116),IF(Sprachen!$F$1=3,IF(Sprachen!$D116="","",Sprachen!$D116),"Übersetzung fehlt")))</f>
        <v>Verteiler:</v>
      </c>
      <c r="AF61" s="69">
        <v>17</v>
      </c>
      <c r="AG61" s="69">
        <v>1</v>
      </c>
      <c r="AH61" s="69">
        <v>17</v>
      </c>
      <c r="AI61" s="69">
        <v>3</v>
      </c>
      <c r="AJ61" s="69" t="s">
        <v>9</v>
      </c>
      <c r="AK61" s="70" t="s">
        <v>225</v>
      </c>
      <c r="AL61" s="70" t="s">
        <v>83</v>
      </c>
      <c r="AM61" s="69">
        <v>0</v>
      </c>
      <c r="AN61" s="70" t="s">
        <v>83</v>
      </c>
      <c r="AO61" s="70" t="s">
        <v>83</v>
      </c>
      <c r="AP61" s="93">
        <v>10</v>
      </c>
      <c r="AQ61" s="116" t="s">
        <v>261</v>
      </c>
    </row>
    <row r="62" spans="1:43" ht="13.5" customHeight="1" x14ac:dyDescent="0.2">
      <c r="A62" s="85"/>
      <c r="B62" s="86"/>
      <c r="C62" s="83">
        <v>60</v>
      </c>
      <c r="D62" s="83">
        <v>16</v>
      </c>
      <c r="E62" s="84" t="s">
        <v>81</v>
      </c>
      <c r="AD62" s="351" t="s">
        <v>95</v>
      </c>
      <c r="AE62" s="73" t="str">
        <f>IF(Sprachen!$F$1=1,IF(Sprachen!$B117="","",Sprachen!$B117),IF(Sprachen!$F$1=2,IF(Sprachen!$C117="","",Sprachen!$C117),IF(Sprachen!$F$1=3,IF(Sprachen!$D117="","",Sprachen!$D117),"Übersetzung fehlt")))</f>
        <v>Name:</v>
      </c>
      <c r="AF62" s="69">
        <v>17</v>
      </c>
      <c r="AG62" s="69">
        <v>4</v>
      </c>
      <c r="AH62" s="69">
        <v>17</v>
      </c>
      <c r="AI62" s="69">
        <v>13</v>
      </c>
      <c r="AJ62" s="69" t="s">
        <v>225</v>
      </c>
      <c r="AK62" s="70" t="s">
        <v>225</v>
      </c>
      <c r="AL62" s="70" t="s">
        <v>83</v>
      </c>
      <c r="AM62" s="69">
        <v>0</v>
      </c>
      <c r="AN62" s="70" t="s">
        <v>83</v>
      </c>
      <c r="AO62" s="70" t="s">
        <v>83</v>
      </c>
      <c r="AP62" s="93">
        <v>10</v>
      </c>
      <c r="AQ62" s="116" t="s">
        <v>261</v>
      </c>
    </row>
    <row r="63" spans="1:43" ht="13.5" customHeight="1" x14ac:dyDescent="0.2">
      <c r="A63" s="85"/>
      <c r="B63" s="86"/>
      <c r="C63" s="83">
        <v>61</v>
      </c>
      <c r="D63" s="83">
        <v>16</v>
      </c>
      <c r="E63" s="84" t="s">
        <v>81</v>
      </c>
      <c r="AD63" s="353" t="s">
        <v>553</v>
      </c>
      <c r="AE63" s="73" t="str">
        <f>IF(Sprachen!$F$1=1,IF(Sprachen!$B118="","",Sprachen!$B118),IF(Sprachen!$F$1=2,IF(Sprachen!$C118="","",Sprachen!$C118),IF(Sprachen!$F$1=3,IF(Sprachen!$D118="","",Sprachen!$D118),"Übersetzung fehlt")))</f>
        <v>Supply Chain Management</v>
      </c>
      <c r="AF63" s="69">
        <v>18</v>
      </c>
      <c r="AG63" s="69">
        <v>1</v>
      </c>
      <c r="AH63" s="69">
        <v>18</v>
      </c>
      <c r="AI63" s="69">
        <v>2</v>
      </c>
      <c r="AJ63" s="69" t="s">
        <v>9</v>
      </c>
      <c r="AK63" s="70" t="s">
        <v>225</v>
      </c>
      <c r="AL63" s="70" t="s">
        <v>83</v>
      </c>
      <c r="AM63" s="69">
        <v>0</v>
      </c>
      <c r="AN63" s="70" t="s">
        <v>83</v>
      </c>
      <c r="AO63" s="70" t="s">
        <v>84</v>
      </c>
      <c r="AP63" s="93">
        <v>10</v>
      </c>
      <c r="AQ63" s="116" t="s">
        <v>261</v>
      </c>
    </row>
    <row r="64" spans="1:43" ht="13.5" customHeight="1" x14ac:dyDescent="0.2">
      <c r="A64" s="85"/>
      <c r="B64" s="86"/>
      <c r="C64" s="83">
        <v>62</v>
      </c>
      <c r="D64" s="83">
        <v>16</v>
      </c>
      <c r="E64" s="84" t="s">
        <v>81</v>
      </c>
      <c r="AD64" s="351" t="s">
        <v>554</v>
      </c>
      <c r="AE64" s="73" t="str">
        <f>IF(Sprachen!$F$1=1,IF(Sprachen!$B119="","",Sprachen!$B119),IF(Sprachen!$F$1=2,IF(Sprachen!$C119="","",Sprachen!$C119),IF(Sprachen!$F$1=3,IF(Sprachen!$D119="","",Sprachen!$D119),"Übersetzung fehlt")))</f>
        <v>( SCM )</v>
      </c>
      <c r="AF64" s="69">
        <v>18</v>
      </c>
      <c r="AG64" s="69">
        <v>3</v>
      </c>
      <c r="AH64" s="69">
        <v>18</v>
      </c>
      <c r="AI64" s="69">
        <v>3</v>
      </c>
      <c r="AJ64" s="69" t="s">
        <v>9</v>
      </c>
      <c r="AK64" s="70" t="s">
        <v>225</v>
      </c>
      <c r="AL64" s="70" t="s">
        <v>83</v>
      </c>
      <c r="AM64" s="69">
        <v>0</v>
      </c>
      <c r="AN64" s="70" t="s">
        <v>83</v>
      </c>
      <c r="AO64" s="70" t="s">
        <v>84</v>
      </c>
      <c r="AP64" s="93">
        <v>10</v>
      </c>
      <c r="AQ64" s="116" t="s">
        <v>261</v>
      </c>
    </row>
    <row r="65" spans="1:43" ht="13.5" customHeight="1" x14ac:dyDescent="0.2">
      <c r="A65" s="85"/>
      <c r="B65" s="86"/>
      <c r="C65" s="83">
        <v>63</v>
      </c>
      <c r="D65" s="83">
        <v>16</v>
      </c>
      <c r="E65" s="84" t="s">
        <v>81</v>
      </c>
      <c r="AA65" s="67"/>
      <c r="AB65" s="67"/>
      <c r="AD65" s="351" t="s">
        <v>555</v>
      </c>
      <c r="AE65" s="73" t="str">
        <f>IF(Sprachen!$F$1=1,IF(Sprachen!$B120="","",Sprachen!$B120),IF(Sprachen!$F$1=2,IF(Sprachen!$C120="","",Sprachen!$C120),IF(Sprachen!$F$1=3,IF(Sprachen!$D120="","",Sprachen!$D120),"Übersetzung fehlt")))</f>
        <v/>
      </c>
      <c r="AF65" s="69">
        <v>18</v>
      </c>
      <c r="AG65" s="69">
        <v>4</v>
      </c>
      <c r="AH65" s="69">
        <v>18</v>
      </c>
      <c r="AI65" s="69">
        <v>13</v>
      </c>
      <c r="AJ65" s="69" t="s">
        <v>225</v>
      </c>
      <c r="AK65" s="70" t="s">
        <v>225</v>
      </c>
      <c r="AL65" s="70" t="s">
        <v>83</v>
      </c>
      <c r="AM65" s="69">
        <v>0</v>
      </c>
      <c r="AN65" s="70" t="s">
        <v>83</v>
      </c>
      <c r="AO65" s="70" t="s">
        <v>84</v>
      </c>
      <c r="AP65" s="93">
        <v>10</v>
      </c>
      <c r="AQ65" s="116" t="s">
        <v>261</v>
      </c>
    </row>
    <row r="66" spans="1:43" ht="13.5" customHeight="1" x14ac:dyDescent="0.2">
      <c r="A66" s="85"/>
      <c r="B66" s="86"/>
      <c r="C66" s="83">
        <v>64</v>
      </c>
      <c r="D66" s="83">
        <v>16</v>
      </c>
      <c r="E66" s="84" t="s">
        <v>81</v>
      </c>
      <c r="AA66" s="67"/>
      <c r="AB66" s="67"/>
      <c r="AD66" s="353" t="s">
        <v>556</v>
      </c>
      <c r="AE66" s="73" t="str">
        <f>IF(Sprachen!$F$1=1,IF(Sprachen!$B121="","",Sprachen!$B121),IF(Sprachen!$F$1=2,IF(Sprachen!$C121="","",Sprachen!$C121),IF(Sprachen!$F$1=3,IF(Sprachen!$D121="","",Sprachen!$D121),"Übersetzung fehlt")))</f>
        <v>EK Werkzeugtechnik</v>
      </c>
      <c r="AF66" s="69">
        <v>19</v>
      </c>
      <c r="AG66" s="69">
        <v>1</v>
      </c>
      <c r="AH66" s="69">
        <v>19</v>
      </c>
      <c r="AI66" s="69">
        <v>2</v>
      </c>
      <c r="AJ66" s="69" t="s">
        <v>9</v>
      </c>
      <c r="AK66" s="70" t="s">
        <v>225</v>
      </c>
      <c r="AL66" s="70" t="s">
        <v>83</v>
      </c>
      <c r="AM66" s="69">
        <v>0</v>
      </c>
      <c r="AN66" s="70" t="s">
        <v>83</v>
      </c>
      <c r="AO66" s="70" t="s">
        <v>84</v>
      </c>
      <c r="AP66" s="93">
        <v>10</v>
      </c>
      <c r="AQ66" s="116" t="s">
        <v>261</v>
      </c>
    </row>
    <row r="67" spans="1:43" ht="13.5" customHeight="1" x14ac:dyDescent="0.2">
      <c r="A67" s="85"/>
      <c r="B67" s="86"/>
      <c r="C67" s="83">
        <v>65</v>
      </c>
      <c r="D67" s="83">
        <v>16</v>
      </c>
      <c r="E67" s="84" t="s">
        <v>81</v>
      </c>
      <c r="AA67" s="68"/>
      <c r="AB67" s="67"/>
      <c r="AD67" s="351" t="s">
        <v>563</v>
      </c>
      <c r="AE67" s="73" t="str">
        <f>IF(Sprachen!$F$1=1,IF(Sprachen!$B122="","",Sprachen!$B122),IF(Sprachen!$F$1=2,IF(Sprachen!$C122="","",Sprachen!$C122),IF(Sprachen!$F$1=3,IF(Sprachen!$D122="","",Sprachen!$D122),"Übersetzung fehlt")))</f>
        <v>( ST-EK )</v>
      </c>
      <c r="AF67" s="69">
        <v>19</v>
      </c>
      <c r="AG67" s="69">
        <v>3</v>
      </c>
      <c r="AH67" s="69">
        <v>19</v>
      </c>
      <c r="AI67" s="69">
        <v>3</v>
      </c>
      <c r="AJ67" s="69" t="s">
        <v>9</v>
      </c>
      <c r="AK67" s="70" t="s">
        <v>225</v>
      </c>
      <c r="AL67" s="70" t="s">
        <v>83</v>
      </c>
      <c r="AM67" s="69">
        <v>0</v>
      </c>
      <c r="AN67" s="70" t="s">
        <v>83</v>
      </c>
      <c r="AO67" s="70" t="s">
        <v>84</v>
      </c>
      <c r="AP67" s="93">
        <v>10</v>
      </c>
      <c r="AQ67" s="116" t="s">
        <v>261</v>
      </c>
    </row>
    <row r="68" spans="1:43" ht="13.5" customHeight="1" x14ac:dyDescent="0.2">
      <c r="A68" s="368"/>
      <c r="B68" s="369"/>
      <c r="C68" s="370">
        <v>66</v>
      </c>
      <c r="D68" s="370">
        <v>16</v>
      </c>
      <c r="E68" s="371" t="s">
        <v>81</v>
      </c>
      <c r="AA68" s="68"/>
      <c r="AB68" s="67"/>
      <c r="AD68" s="351" t="s">
        <v>564</v>
      </c>
      <c r="AE68" s="73" t="str">
        <f>IF(Sprachen!$F$1=1,IF(Sprachen!$B123="","",Sprachen!$B123),IF(Sprachen!$F$1=2,IF(Sprachen!$C123="","",Sprachen!$C123),IF(Sprachen!$F$1=3,IF(Sprachen!$D123="","",Sprachen!$D123),"Übersetzung fehlt")))</f>
        <v/>
      </c>
      <c r="AF68" s="69">
        <v>19</v>
      </c>
      <c r="AG68" s="69">
        <v>4</v>
      </c>
      <c r="AH68" s="69">
        <v>19</v>
      </c>
      <c r="AI68" s="69">
        <v>13</v>
      </c>
      <c r="AJ68" s="69" t="s">
        <v>225</v>
      </c>
      <c r="AK68" s="70" t="s">
        <v>225</v>
      </c>
      <c r="AL68" s="70" t="s">
        <v>83</v>
      </c>
      <c r="AM68" s="69">
        <v>0</v>
      </c>
      <c r="AN68" s="70" t="s">
        <v>83</v>
      </c>
      <c r="AO68" s="70" t="s">
        <v>84</v>
      </c>
      <c r="AP68" s="93">
        <v>10</v>
      </c>
      <c r="AQ68" s="116" t="s">
        <v>261</v>
      </c>
    </row>
    <row r="69" spans="1:43" ht="13.5" customHeight="1" x14ac:dyDescent="0.2">
      <c r="A69" s="372"/>
      <c r="B69" s="365"/>
      <c r="C69" s="356">
        <v>67</v>
      </c>
      <c r="D69" s="356">
        <v>16</v>
      </c>
      <c r="E69" s="371" t="s">
        <v>81</v>
      </c>
      <c r="AA69" s="68"/>
      <c r="AB69" s="67"/>
      <c r="AD69" s="353" t="s">
        <v>557</v>
      </c>
      <c r="AE69" s="73" t="str">
        <f>IF(Sprachen!$F$1=1,IF(Sprachen!$B124="","",Sprachen!$B124),IF(Sprachen!$F$1=2,IF(Sprachen!$C124="","",Sprachen!$C124),IF(Sprachen!$F$1=3,IF(Sprachen!$D124="","",Sprachen!$D124),"Übersetzung fehlt")))</f>
        <v>EK Verbindungstechnik</v>
      </c>
      <c r="AF69" s="69">
        <v>20</v>
      </c>
      <c r="AG69" s="69">
        <v>1</v>
      </c>
      <c r="AH69" s="69">
        <v>20</v>
      </c>
      <c r="AI69" s="69">
        <v>2</v>
      </c>
      <c r="AJ69" s="69" t="s">
        <v>9</v>
      </c>
      <c r="AK69" s="70" t="s">
        <v>225</v>
      </c>
      <c r="AL69" s="70" t="s">
        <v>83</v>
      </c>
      <c r="AM69" s="69">
        <v>0</v>
      </c>
      <c r="AN69" s="70" t="s">
        <v>83</v>
      </c>
      <c r="AO69" s="70" t="s">
        <v>84</v>
      </c>
      <c r="AP69" s="93">
        <v>10</v>
      </c>
      <c r="AQ69" s="116" t="s">
        <v>261</v>
      </c>
    </row>
    <row r="70" spans="1:43" ht="13.5" customHeight="1" thickBot="1" x14ac:dyDescent="0.25">
      <c r="A70" s="366"/>
      <c r="B70" s="363"/>
      <c r="C70" s="349">
        <v>68</v>
      </c>
      <c r="D70" s="349">
        <v>16</v>
      </c>
      <c r="E70" s="367" t="s">
        <v>81</v>
      </c>
      <c r="AA70" s="68"/>
      <c r="AB70" s="67"/>
      <c r="AD70" s="351" t="s">
        <v>565</v>
      </c>
      <c r="AE70" s="73" t="str">
        <f>IF(Sprachen!$F$1=1,IF(Sprachen!$B125="","",Sprachen!$B125),IF(Sprachen!$F$1=2,IF(Sprachen!$C125="","",Sprachen!$C125),IF(Sprachen!$F$1=3,IF(Sprachen!$D125="","",Sprachen!$D125),"Übersetzung fehlt")))</f>
        <v>( VT-EK )</v>
      </c>
      <c r="AF70" s="69">
        <v>20</v>
      </c>
      <c r="AG70" s="69">
        <v>3</v>
      </c>
      <c r="AH70" s="69">
        <v>20</v>
      </c>
      <c r="AI70" s="69">
        <v>3</v>
      </c>
      <c r="AJ70" s="69" t="s">
        <v>9</v>
      </c>
      <c r="AK70" s="70" t="s">
        <v>225</v>
      </c>
      <c r="AL70" s="70" t="s">
        <v>83</v>
      </c>
      <c r="AM70" s="69">
        <v>0</v>
      </c>
      <c r="AN70" s="70" t="s">
        <v>83</v>
      </c>
      <c r="AO70" s="70" t="s">
        <v>84</v>
      </c>
      <c r="AP70" s="93">
        <v>10</v>
      </c>
      <c r="AQ70" s="116" t="s">
        <v>261</v>
      </c>
    </row>
    <row r="71" spans="1:43" ht="13.5" customHeight="1" thickTop="1" x14ac:dyDescent="0.2">
      <c r="AA71" s="68"/>
      <c r="AB71" s="67"/>
      <c r="AD71" s="351" t="s">
        <v>566</v>
      </c>
      <c r="AE71" s="73" t="str">
        <f>IF(Sprachen!$F$1=1,IF(Sprachen!$B126="","",Sprachen!$B126),IF(Sprachen!$F$1=2,IF(Sprachen!$C126="","",Sprachen!$C126),IF(Sprachen!$F$1=3,IF(Sprachen!$D126="","",Sprachen!$D126),"Übersetzung fehlt")))</f>
        <v/>
      </c>
      <c r="AF71" s="69">
        <v>20</v>
      </c>
      <c r="AG71" s="69">
        <v>4</v>
      </c>
      <c r="AH71" s="69">
        <v>20</v>
      </c>
      <c r="AI71" s="69">
        <v>13</v>
      </c>
      <c r="AJ71" s="69" t="s">
        <v>225</v>
      </c>
      <c r="AK71" s="70" t="s">
        <v>225</v>
      </c>
      <c r="AL71" s="70" t="s">
        <v>83</v>
      </c>
      <c r="AM71" s="69">
        <v>0</v>
      </c>
      <c r="AN71" s="70" t="s">
        <v>83</v>
      </c>
      <c r="AO71" s="70" t="s">
        <v>84</v>
      </c>
      <c r="AP71" s="93">
        <v>10</v>
      </c>
      <c r="AQ71" s="116" t="s">
        <v>261</v>
      </c>
    </row>
    <row r="72" spans="1:43" ht="13.5" customHeight="1" x14ac:dyDescent="0.2">
      <c r="AA72" s="68"/>
      <c r="AB72" s="67"/>
      <c r="AD72" s="353" t="s">
        <v>558</v>
      </c>
      <c r="AE72" s="73" t="str">
        <f>IF(Sprachen!$F$1=1,IF(Sprachen!$B127="","",Sprachen!$B127),IF(Sprachen!$F$1=2,IF(Sprachen!$C127="","",Sprachen!$C127),IF(Sprachen!$F$1=3,IF(Sprachen!$D127="","",Sprachen!$D127),"Übersetzung fehlt")))</f>
        <v xml:space="preserve">EK Kaufteile               </v>
      </c>
      <c r="AF72" s="69">
        <v>21</v>
      </c>
      <c r="AG72" s="69">
        <v>1</v>
      </c>
      <c r="AH72" s="69">
        <v>21</v>
      </c>
      <c r="AI72" s="69">
        <v>2</v>
      </c>
      <c r="AJ72" s="69" t="s">
        <v>9</v>
      </c>
      <c r="AK72" s="70" t="s">
        <v>225</v>
      </c>
      <c r="AL72" s="70" t="s">
        <v>83</v>
      </c>
      <c r="AM72" s="69">
        <v>0</v>
      </c>
      <c r="AN72" s="70" t="s">
        <v>83</v>
      </c>
      <c r="AO72" s="70" t="s">
        <v>84</v>
      </c>
      <c r="AP72" s="93">
        <v>10</v>
      </c>
      <c r="AQ72" s="116" t="s">
        <v>261</v>
      </c>
    </row>
    <row r="73" spans="1:43" ht="13.5" customHeight="1" x14ac:dyDescent="0.2">
      <c r="AA73" s="68"/>
      <c r="AB73" s="67"/>
      <c r="AD73" s="351" t="s">
        <v>593</v>
      </c>
      <c r="AE73" s="73" t="str">
        <f>IF(Sprachen!$F$1=1,IF(Sprachen!$B128="","",Sprachen!$B128),IF(Sprachen!$F$1=2,IF(Sprachen!$C128="","",Sprachen!$C128),IF(Sprachen!$F$1=3,IF(Sprachen!$D128="","",Sprachen!$D128),"Übersetzung fehlt")))</f>
        <v>( EKK )</v>
      </c>
      <c r="AF73" s="69">
        <v>21</v>
      </c>
      <c r="AG73" s="69">
        <v>3</v>
      </c>
      <c r="AH73" s="69">
        <v>21</v>
      </c>
      <c r="AI73" s="69">
        <v>3</v>
      </c>
      <c r="AJ73" s="69" t="s">
        <v>9</v>
      </c>
      <c r="AK73" s="70" t="s">
        <v>225</v>
      </c>
      <c r="AL73" s="70" t="s">
        <v>83</v>
      </c>
      <c r="AM73" s="69">
        <v>0</v>
      </c>
      <c r="AN73" s="70" t="s">
        <v>83</v>
      </c>
      <c r="AO73" s="70" t="s">
        <v>84</v>
      </c>
      <c r="AP73" s="93">
        <v>10</v>
      </c>
      <c r="AQ73" s="116" t="s">
        <v>261</v>
      </c>
    </row>
    <row r="74" spans="1:43" ht="13.5" customHeight="1" x14ac:dyDescent="0.2">
      <c r="AA74" s="68"/>
      <c r="AB74" s="67"/>
      <c r="AD74" s="351" t="s">
        <v>594</v>
      </c>
      <c r="AE74" s="73" t="str">
        <f>IF(Sprachen!$F$1=1,IF(Sprachen!$B129="","",Sprachen!$B129),IF(Sprachen!$F$1=2,IF(Sprachen!$C129="","",Sprachen!$C129),IF(Sprachen!$F$1=3,IF(Sprachen!$D129="","",Sprachen!$D129),"Übersetzung fehlt")))</f>
        <v/>
      </c>
      <c r="AF74" s="69">
        <v>21</v>
      </c>
      <c r="AG74" s="69">
        <v>4</v>
      </c>
      <c r="AH74" s="69">
        <v>21</v>
      </c>
      <c r="AI74" s="69">
        <v>13</v>
      </c>
      <c r="AJ74" s="69" t="s">
        <v>225</v>
      </c>
      <c r="AK74" s="70" t="s">
        <v>225</v>
      </c>
      <c r="AL74" s="70" t="s">
        <v>83</v>
      </c>
      <c r="AM74" s="69">
        <v>0</v>
      </c>
      <c r="AN74" s="70" t="s">
        <v>83</v>
      </c>
      <c r="AO74" s="70" t="s">
        <v>84</v>
      </c>
      <c r="AP74" s="93">
        <v>10</v>
      </c>
      <c r="AQ74" s="116" t="s">
        <v>261</v>
      </c>
    </row>
    <row r="75" spans="1:43" ht="13.5" customHeight="1" x14ac:dyDescent="0.2">
      <c r="AA75" s="68"/>
      <c r="AB75" s="67"/>
      <c r="AD75" s="353" t="s">
        <v>559</v>
      </c>
      <c r="AE75" s="73" t="str">
        <f>IF(Sprachen!$F$1=1,IF(Sprachen!$B130="","",Sprachen!$B130),IF(Sprachen!$F$1=2,IF(Sprachen!$C130="","",Sprachen!$C130),IF(Sprachen!$F$1=3,IF(Sprachen!$D130="","",Sprachen!$D130),"Übersetzung fehlt")))</f>
        <v>Verbindungstechnik</v>
      </c>
      <c r="AF75" s="69">
        <v>22</v>
      </c>
      <c r="AG75" s="69">
        <v>1</v>
      </c>
      <c r="AH75" s="69">
        <v>22</v>
      </c>
      <c r="AI75" s="69">
        <v>2</v>
      </c>
      <c r="AJ75" s="69" t="s">
        <v>9</v>
      </c>
      <c r="AK75" s="70" t="s">
        <v>225</v>
      </c>
      <c r="AL75" s="70" t="s">
        <v>83</v>
      </c>
      <c r="AM75" s="69">
        <v>0</v>
      </c>
      <c r="AN75" s="70" t="s">
        <v>83</v>
      </c>
      <c r="AO75" s="70" t="s">
        <v>84</v>
      </c>
      <c r="AP75" s="93">
        <v>10</v>
      </c>
      <c r="AQ75" s="116" t="s">
        <v>261</v>
      </c>
    </row>
    <row r="76" spans="1:43" ht="13.5" customHeight="1" x14ac:dyDescent="0.2">
      <c r="AA76" s="68"/>
      <c r="AB76" s="67"/>
      <c r="AD76" s="351" t="s">
        <v>595</v>
      </c>
      <c r="AE76" s="73" t="str">
        <f>IF(Sprachen!$F$1=1,IF(Sprachen!$B131="","",Sprachen!$B131),IF(Sprachen!$F$1=2,IF(Sprachen!$C131="","",Sprachen!$C131),IF(Sprachen!$F$1=3,IF(Sprachen!$D131="","",Sprachen!$D131),"Übersetzung fehlt")))</f>
        <v>( VT )</v>
      </c>
      <c r="AF76" s="69">
        <v>22</v>
      </c>
      <c r="AG76" s="69">
        <v>3</v>
      </c>
      <c r="AH76" s="69">
        <v>22</v>
      </c>
      <c r="AI76" s="69">
        <v>3</v>
      </c>
      <c r="AJ76" s="69" t="s">
        <v>9</v>
      </c>
      <c r="AK76" s="70" t="s">
        <v>225</v>
      </c>
      <c r="AL76" s="70" t="s">
        <v>83</v>
      </c>
      <c r="AM76" s="69">
        <v>0</v>
      </c>
      <c r="AN76" s="70" t="s">
        <v>83</v>
      </c>
      <c r="AO76" s="70" t="s">
        <v>84</v>
      </c>
      <c r="AP76" s="93">
        <v>10</v>
      </c>
      <c r="AQ76" s="116" t="s">
        <v>261</v>
      </c>
    </row>
    <row r="77" spans="1:43" ht="13.5" customHeight="1" x14ac:dyDescent="0.2">
      <c r="AA77" s="68"/>
      <c r="AB77" s="67"/>
      <c r="AD77" s="351" t="s">
        <v>596</v>
      </c>
      <c r="AE77" s="73" t="str">
        <f>IF(Sprachen!$F$1=1,IF(Sprachen!$B132="","",Sprachen!$B132),IF(Sprachen!$F$1=2,IF(Sprachen!$C132="","",Sprachen!$C132),IF(Sprachen!$F$1=3,IF(Sprachen!$D132="","",Sprachen!$D132),"Übersetzung fehlt")))</f>
        <v/>
      </c>
      <c r="AF77" s="69">
        <v>22</v>
      </c>
      <c r="AG77" s="69">
        <v>4</v>
      </c>
      <c r="AH77" s="69">
        <v>22</v>
      </c>
      <c r="AI77" s="69">
        <v>13</v>
      </c>
      <c r="AJ77" s="69" t="s">
        <v>225</v>
      </c>
      <c r="AK77" s="70" t="s">
        <v>225</v>
      </c>
      <c r="AL77" s="70" t="s">
        <v>83</v>
      </c>
      <c r="AM77" s="69">
        <v>0</v>
      </c>
      <c r="AN77" s="70" t="s">
        <v>83</v>
      </c>
      <c r="AO77" s="70" t="s">
        <v>84</v>
      </c>
      <c r="AP77" s="93">
        <v>10</v>
      </c>
      <c r="AQ77" s="116" t="s">
        <v>261</v>
      </c>
    </row>
    <row r="78" spans="1:43" ht="13.5" customHeight="1" x14ac:dyDescent="0.2">
      <c r="AA78" s="68"/>
      <c r="AB78" s="67"/>
      <c r="AD78" s="353" t="s">
        <v>560</v>
      </c>
      <c r="AE78" s="73" t="str">
        <f>IF(Sprachen!$F$1=1,IF(Sprachen!$B133="","",Sprachen!$B133),IF(Sprachen!$F$1=2,IF(Sprachen!$C133="","",Sprachen!$C133),IF(Sprachen!$F$1=3,IF(Sprachen!$D133="","",Sprachen!$D133),"Übersetzung fehlt")))</f>
        <v xml:space="preserve">Qualitätstechnik  </v>
      </c>
      <c r="AF78" s="69">
        <v>23</v>
      </c>
      <c r="AG78" s="69">
        <v>1</v>
      </c>
      <c r="AH78" s="69">
        <v>23</v>
      </c>
      <c r="AI78" s="69">
        <v>2</v>
      </c>
      <c r="AJ78" s="69" t="s">
        <v>9</v>
      </c>
      <c r="AK78" s="70" t="s">
        <v>225</v>
      </c>
      <c r="AL78" s="70" t="s">
        <v>83</v>
      </c>
      <c r="AM78" s="69">
        <v>0</v>
      </c>
      <c r="AN78" s="70" t="s">
        <v>83</v>
      </c>
      <c r="AO78" s="70" t="s">
        <v>84</v>
      </c>
      <c r="AP78" s="93">
        <v>10</v>
      </c>
      <c r="AQ78" s="116" t="s">
        <v>261</v>
      </c>
    </row>
    <row r="79" spans="1:43" ht="13.5" customHeight="1" x14ac:dyDescent="0.2">
      <c r="Z79" s="108"/>
      <c r="AA79" s="68"/>
      <c r="AB79" s="67"/>
      <c r="AD79" s="351" t="s">
        <v>597</v>
      </c>
      <c r="AE79" s="73" t="str">
        <f>IF(Sprachen!$F$1=1,IF(Sprachen!$B134="","",Sprachen!$B134),IF(Sprachen!$F$1=2,IF(Sprachen!$C134="","",Sprachen!$C134),IF(Sprachen!$F$1=3,IF(Sprachen!$D134="","",Sprachen!$D134),"Übersetzung fehlt")))</f>
        <v xml:space="preserve">( QT )   </v>
      </c>
      <c r="AF79" s="69">
        <v>23</v>
      </c>
      <c r="AG79" s="69">
        <v>3</v>
      </c>
      <c r="AH79" s="69">
        <v>23</v>
      </c>
      <c r="AI79" s="69">
        <v>3</v>
      </c>
      <c r="AJ79" s="69" t="s">
        <v>9</v>
      </c>
      <c r="AK79" s="70" t="s">
        <v>225</v>
      </c>
      <c r="AL79" s="70" t="s">
        <v>83</v>
      </c>
      <c r="AM79" s="69">
        <v>0</v>
      </c>
      <c r="AN79" s="70" t="s">
        <v>83</v>
      </c>
      <c r="AO79" s="70" t="s">
        <v>84</v>
      </c>
      <c r="AP79" s="93">
        <v>10</v>
      </c>
      <c r="AQ79" s="116" t="s">
        <v>261</v>
      </c>
    </row>
    <row r="80" spans="1:43" ht="13.5" customHeight="1" x14ac:dyDescent="0.2">
      <c r="Z80" s="108"/>
      <c r="AA80" s="67"/>
      <c r="AB80" s="67"/>
      <c r="AD80" s="351" t="s">
        <v>598</v>
      </c>
      <c r="AE80" s="73" t="str">
        <f>IF(Sprachen!$F$1=1,IF(Sprachen!$B135="","",Sprachen!$B135),IF(Sprachen!$F$1=2,IF(Sprachen!$C135="","",Sprachen!$C135),IF(Sprachen!$F$1=3,IF(Sprachen!$D135="","",Sprachen!$D135),"Übersetzung fehlt")))</f>
        <v/>
      </c>
      <c r="AF80" s="69">
        <v>23</v>
      </c>
      <c r="AG80" s="69">
        <v>4</v>
      </c>
      <c r="AH80" s="69">
        <v>23</v>
      </c>
      <c r="AI80" s="69">
        <v>13</v>
      </c>
      <c r="AJ80" s="69" t="s">
        <v>225</v>
      </c>
      <c r="AK80" s="70" t="s">
        <v>225</v>
      </c>
      <c r="AL80" s="70" t="s">
        <v>83</v>
      </c>
      <c r="AM80" s="69">
        <v>0</v>
      </c>
      <c r="AN80" s="70" t="s">
        <v>83</v>
      </c>
      <c r="AO80" s="70" t="s">
        <v>84</v>
      </c>
      <c r="AP80" s="93">
        <v>10</v>
      </c>
      <c r="AQ80" s="116" t="s">
        <v>261</v>
      </c>
    </row>
    <row r="81" spans="26:43" ht="13.5" customHeight="1" x14ac:dyDescent="0.2">
      <c r="Z81" s="108"/>
      <c r="AA81" s="67"/>
      <c r="AB81" s="67"/>
      <c r="AD81" s="353" t="s">
        <v>561</v>
      </c>
      <c r="AE81" s="73" t="str">
        <f>IF(Sprachen!$F$1=1,IF(Sprachen!$B136="","",Sprachen!$B136),IF(Sprachen!$F$1=2,IF(Sprachen!$C136="","",Sprachen!$C136),IF(Sprachen!$F$1=3,IF(Sprachen!$D136="","",Sprachen!$D136),"Übersetzung fehlt")))</f>
        <v xml:space="preserve">Verkauf Automobil                   </v>
      </c>
      <c r="AF81" s="69">
        <v>24</v>
      </c>
      <c r="AG81" s="69">
        <v>1</v>
      </c>
      <c r="AH81" s="69">
        <v>24</v>
      </c>
      <c r="AI81" s="69">
        <v>2</v>
      </c>
      <c r="AJ81" s="69" t="s">
        <v>9</v>
      </c>
      <c r="AK81" s="70" t="s">
        <v>225</v>
      </c>
      <c r="AL81" s="70" t="s">
        <v>83</v>
      </c>
      <c r="AM81" s="69">
        <v>0</v>
      </c>
      <c r="AN81" s="70" t="s">
        <v>83</v>
      </c>
      <c r="AO81" s="70" t="s">
        <v>84</v>
      </c>
      <c r="AP81" s="93">
        <v>10</v>
      </c>
      <c r="AQ81" s="116" t="s">
        <v>261</v>
      </c>
    </row>
    <row r="82" spans="26:43" ht="13.5" customHeight="1" x14ac:dyDescent="0.2">
      <c r="Z82" s="108"/>
      <c r="AA82" s="67"/>
      <c r="AB82" s="67"/>
      <c r="AD82" s="351" t="s">
        <v>599</v>
      </c>
      <c r="AE82" s="73" t="str">
        <f>IF(Sprachen!$F$1=1,IF(Sprachen!$B137="","",Sprachen!$B137),IF(Sprachen!$F$1=2,IF(Sprachen!$C137="","",Sprachen!$C137),IF(Sprachen!$F$1=3,IF(Sprachen!$D137="","",Sprachen!$D137),"Übersetzung fehlt")))</f>
        <v>( KM )</v>
      </c>
      <c r="AF82" s="69">
        <v>24</v>
      </c>
      <c r="AG82" s="69">
        <v>3</v>
      </c>
      <c r="AH82" s="69">
        <v>24</v>
      </c>
      <c r="AI82" s="69">
        <v>3</v>
      </c>
      <c r="AJ82" s="69" t="s">
        <v>9</v>
      </c>
      <c r="AK82" s="70" t="s">
        <v>225</v>
      </c>
      <c r="AL82" s="70" t="s">
        <v>83</v>
      </c>
      <c r="AM82" s="69">
        <v>0</v>
      </c>
      <c r="AN82" s="70" t="s">
        <v>83</v>
      </c>
      <c r="AO82" s="70" t="s">
        <v>84</v>
      </c>
      <c r="AP82" s="93">
        <v>10</v>
      </c>
      <c r="AQ82" s="116" t="s">
        <v>261</v>
      </c>
    </row>
    <row r="83" spans="26:43" ht="13.5" customHeight="1" x14ac:dyDescent="0.2">
      <c r="Z83" s="108"/>
      <c r="AA83" s="67"/>
      <c r="AB83" s="67"/>
      <c r="AD83" s="351" t="s">
        <v>600</v>
      </c>
      <c r="AE83" s="73" t="str">
        <f>IF(Sprachen!$F$1=1,IF(Sprachen!$B138="","",Sprachen!$B138),IF(Sprachen!$F$1=2,IF(Sprachen!$C138="","",Sprachen!$C138),IF(Sprachen!$F$1=3,IF(Sprachen!$D138="","",Sprachen!$D138),"Übersetzung fehlt")))</f>
        <v/>
      </c>
      <c r="AF83" s="69">
        <v>24</v>
      </c>
      <c r="AG83" s="69">
        <v>4</v>
      </c>
      <c r="AH83" s="69">
        <v>24</v>
      </c>
      <c r="AI83" s="69">
        <v>13</v>
      </c>
      <c r="AJ83" s="69" t="s">
        <v>225</v>
      </c>
      <c r="AK83" s="70" t="s">
        <v>225</v>
      </c>
      <c r="AL83" s="70" t="s">
        <v>83</v>
      </c>
      <c r="AM83" s="69">
        <v>0</v>
      </c>
      <c r="AN83" s="70" t="s">
        <v>83</v>
      </c>
      <c r="AO83" s="70" t="s">
        <v>84</v>
      </c>
      <c r="AP83" s="93">
        <v>10</v>
      </c>
      <c r="AQ83" s="116" t="s">
        <v>261</v>
      </c>
    </row>
    <row r="84" spans="26:43" ht="13.5" customHeight="1" x14ac:dyDescent="0.2">
      <c r="Z84" s="108"/>
      <c r="AA84" s="67"/>
      <c r="AB84" s="67"/>
      <c r="AD84" s="353" t="s">
        <v>562</v>
      </c>
      <c r="AE84" s="73" t="str">
        <f>IF(Sprachen!$F$1=1,IF(Sprachen!$B139="","",Sprachen!$B139),IF(Sprachen!$F$1=2,IF(Sprachen!$C139="","",Sprachen!$C139),IF(Sprachen!$F$1=3,IF(Sprachen!$D139="","",Sprachen!$D139),"Übersetzung fehlt")))</f>
        <v xml:space="preserve">Werk </v>
      </c>
      <c r="AF84" s="69">
        <v>25</v>
      </c>
      <c r="AG84" s="69">
        <v>1</v>
      </c>
      <c r="AH84" s="69">
        <v>25</v>
      </c>
      <c r="AI84" s="69">
        <v>2</v>
      </c>
      <c r="AJ84" s="69" t="s">
        <v>9</v>
      </c>
      <c r="AK84" s="70" t="s">
        <v>225</v>
      </c>
      <c r="AL84" s="70" t="s">
        <v>83</v>
      </c>
      <c r="AM84" s="69">
        <v>0</v>
      </c>
      <c r="AN84" s="70" t="s">
        <v>83</v>
      </c>
      <c r="AO84" s="70" t="s">
        <v>84</v>
      </c>
      <c r="AP84" s="93">
        <v>10</v>
      </c>
      <c r="AQ84" s="116" t="s">
        <v>261</v>
      </c>
    </row>
    <row r="85" spans="26:43" ht="13.5" customHeight="1" x14ac:dyDescent="0.2">
      <c r="Z85" s="108"/>
      <c r="AA85" s="67"/>
      <c r="AB85" s="67"/>
      <c r="AD85" s="351" t="s">
        <v>601</v>
      </c>
      <c r="AE85" s="73" t="str">
        <f>IF(Sprachen!$F$1=1,IF(Sprachen!$B140="","",Sprachen!$B140),IF(Sprachen!$F$1=2,IF(Sprachen!$C140="","",Sprachen!$C140),IF(Sprachen!$F$1=3,IF(Sprachen!$D140="","",Sprachen!$D140),"Übersetzung fehlt")))</f>
        <v>( Wi )</v>
      </c>
      <c r="AF85" s="69">
        <v>25</v>
      </c>
      <c r="AG85" s="69">
        <v>3</v>
      </c>
      <c r="AH85" s="69">
        <v>25</v>
      </c>
      <c r="AI85" s="69">
        <v>3</v>
      </c>
      <c r="AJ85" s="69" t="s">
        <v>9</v>
      </c>
      <c r="AK85" s="70" t="s">
        <v>225</v>
      </c>
      <c r="AL85" s="70" t="s">
        <v>83</v>
      </c>
      <c r="AM85" s="69">
        <v>0</v>
      </c>
      <c r="AN85" s="70" t="s">
        <v>83</v>
      </c>
      <c r="AO85" s="70" t="s">
        <v>84</v>
      </c>
      <c r="AP85" s="93">
        <v>10</v>
      </c>
      <c r="AQ85" s="116" t="s">
        <v>261</v>
      </c>
    </row>
    <row r="86" spans="26:43" ht="13.5" customHeight="1" x14ac:dyDescent="0.2">
      <c r="Z86" s="108"/>
      <c r="AA86" s="67"/>
      <c r="AB86" s="67"/>
      <c r="AD86" s="351" t="s">
        <v>602</v>
      </c>
      <c r="AE86" s="73" t="str">
        <f>IF(Sprachen!$F$1=1,IF(Sprachen!$B141="","",Sprachen!$B141),IF(Sprachen!$F$1=2,IF(Sprachen!$C141="","",Sprachen!$C141),IF(Sprachen!$F$1=3,IF(Sprachen!$D141="","",Sprachen!$D141),"Übersetzung fehlt")))</f>
        <v/>
      </c>
      <c r="AF86" s="69">
        <v>25</v>
      </c>
      <c r="AG86" s="69">
        <v>4</v>
      </c>
      <c r="AH86" s="69">
        <v>25</v>
      </c>
      <c r="AI86" s="69">
        <v>13</v>
      </c>
      <c r="AJ86" s="69" t="s">
        <v>225</v>
      </c>
      <c r="AK86" s="70" t="s">
        <v>225</v>
      </c>
      <c r="AL86" s="70" t="s">
        <v>83</v>
      </c>
      <c r="AM86" s="69">
        <v>0</v>
      </c>
      <c r="AN86" s="70" t="s">
        <v>83</v>
      </c>
      <c r="AO86" s="70" t="s">
        <v>84</v>
      </c>
      <c r="AP86" s="93">
        <v>10</v>
      </c>
      <c r="AQ86" s="116" t="s">
        <v>261</v>
      </c>
    </row>
    <row r="87" spans="26:43" ht="13.5" customHeight="1" x14ac:dyDescent="0.2">
      <c r="Z87" s="108"/>
      <c r="AA87" s="67"/>
      <c r="AB87" s="67"/>
      <c r="AD87" s="353" t="s">
        <v>567</v>
      </c>
      <c r="AE87" s="73" t="str">
        <f>IF(Sprachen!$F$1=1,IF(Sprachen!$B142="","",Sprachen!$B142),IF(Sprachen!$F$1=2,IF(Sprachen!$C142="","",Sprachen!$C142),IF(Sprachen!$F$1=3,IF(Sprachen!$D142="","",Sprachen!$D142),"Übersetzung fehlt")))</f>
        <v xml:space="preserve">Meßtechnik </v>
      </c>
      <c r="AF87" s="69">
        <v>26</v>
      </c>
      <c r="AG87" s="69">
        <v>1</v>
      </c>
      <c r="AH87" s="69">
        <v>26</v>
      </c>
      <c r="AI87" s="69">
        <v>2</v>
      </c>
      <c r="AJ87" s="69" t="s">
        <v>9</v>
      </c>
      <c r="AK87" s="70" t="s">
        <v>225</v>
      </c>
      <c r="AL87" s="70" t="s">
        <v>83</v>
      </c>
      <c r="AM87" s="69">
        <v>0</v>
      </c>
      <c r="AN87" s="70" t="s">
        <v>83</v>
      </c>
      <c r="AO87" s="70" t="s">
        <v>84</v>
      </c>
      <c r="AP87" s="93">
        <v>10</v>
      </c>
      <c r="AQ87" s="116" t="s">
        <v>261</v>
      </c>
    </row>
    <row r="88" spans="26:43" ht="13.5" customHeight="1" x14ac:dyDescent="0.2">
      <c r="Z88" s="108"/>
      <c r="AD88" s="351" t="s">
        <v>603</v>
      </c>
      <c r="AE88" s="73" t="str">
        <f>IF(Sprachen!$F$1=1,IF(Sprachen!$B143="","",Sprachen!$B143),IF(Sprachen!$F$1=2,IF(Sprachen!$C143="","",Sprachen!$C143),IF(Sprachen!$F$1=3,IF(Sprachen!$D143="","",Sprachen!$D143),"Übersetzung fehlt")))</f>
        <v>( ZQW-MT )</v>
      </c>
      <c r="AF88" s="69">
        <v>26</v>
      </c>
      <c r="AG88" s="69">
        <v>3</v>
      </c>
      <c r="AH88" s="69">
        <v>26</v>
      </c>
      <c r="AI88" s="69">
        <v>3</v>
      </c>
      <c r="AJ88" s="69" t="s">
        <v>9</v>
      </c>
      <c r="AK88" s="70" t="s">
        <v>225</v>
      </c>
      <c r="AL88" s="70" t="s">
        <v>83</v>
      </c>
      <c r="AM88" s="69">
        <v>0</v>
      </c>
      <c r="AN88" s="70" t="s">
        <v>83</v>
      </c>
      <c r="AO88" s="70" t="s">
        <v>84</v>
      </c>
      <c r="AP88" s="93">
        <v>10</v>
      </c>
      <c r="AQ88" s="116" t="s">
        <v>261</v>
      </c>
    </row>
    <row r="89" spans="26:43" ht="13.5" customHeight="1" x14ac:dyDescent="0.2">
      <c r="Z89" s="108" t="str">
        <f>IF(Teammitglieder!A18="","",Teammitglieder!A18)</f>
        <v/>
      </c>
      <c r="AD89" s="351" t="s">
        <v>604</v>
      </c>
      <c r="AE89" s="73" t="str">
        <f>IF(Sprachen!$F$1=1,IF(Sprachen!$B144="","",Sprachen!$B144),IF(Sprachen!$F$1=2,IF(Sprachen!$C144="","",Sprachen!$C144),IF(Sprachen!$F$1=3,IF(Sprachen!$D144="","",Sprachen!$D144),"Übersetzung fehlt")))</f>
        <v/>
      </c>
      <c r="AF89" s="69">
        <v>26</v>
      </c>
      <c r="AG89" s="69">
        <v>4</v>
      </c>
      <c r="AH89" s="69">
        <v>26</v>
      </c>
      <c r="AI89" s="69">
        <v>13</v>
      </c>
      <c r="AJ89" s="69" t="s">
        <v>225</v>
      </c>
      <c r="AK89" s="70" t="s">
        <v>225</v>
      </c>
      <c r="AL89" s="70" t="s">
        <v>83</v>
      </c>
      <c r="AM89" s="69">
        <v>0</v>
      </c>
      <c r="AN89" s="70" t="s">
        <v>83</v>
      </c>
      <c r="AO89" s="70" t="s">
        <v>84</v>
      </c>
      <c r="AP89" s="93">
        <v>10</v>
      </c>
      <c r="AQ89" s="116" t="s">
        <v>261</v>
      </c>
    </row>
    <row r="90" spans="26:43" ht="13.5" customHeight="1" x14ac:dyDescent="0.2">
      <c r="Z90" s="108" t="str">
        <f>IF(Teammitglieder!A19="","",Teammitglieder!A19)</f>
        <v/>
      </c>
      <c r="AD90" s="353" t="s">
        <v>568</v>
      </c>
      <c r="AE90" s="73" t="str">
        <f>IF(Sprachen!$F$1=1,IF(Sprachen!$B145="","",Sprachen!$B145),IF(Sprachen!$F$1=2,IF(Sprachen!$C145="","",Sprachen!$C145),IF(Sprachen!$F$1=3,IF(Sprachen!$D145="","",Sprachen!$D145),"Übersetzung fehlt")))</f>
        <v xml:space="preserve">Prüfplanung </v>
      </c>
      <c r="AF90" s="69">
        <v>27</v>
      </c>
      <c r="AG90" s="69">
        <v>1</v>
      </c>
      <c r="AH90" s="69">
        <v>27</v>
      </c>
      <c r="AI90" s="69">
        <v>2</v>
      </c>
      <c r="AJ90" s="69" t="s">
        <v>9</v>
      </c>
      <c r="AK90" s="70" t="s">
        <v>225</v>
      </c>
      <c r="AL90" s="70" t="s">
        <v>83</v>
      </c>
      <c r="AM90" s="69">
        <v>0</v>
      </c>
      <c r="AN90" s="70" t="s">
        <v>83</v>
      </c>
      <c r="AO90" s="70" t="s">
        <v>84</v>
      </c>
      <c r="AP90" s="93">
        <v>10</v>
      </c>
      <c r="AQ90" s="116" t="s">
        <v>261</v>
      </c>
    </row>
    <row r="91" spans="26:43" ht="13.5" customHeight="1" x14ac:dyDescent="0.2">
      <c r="Z91" s="108" t="str">
        <f>IF(Teammitglieder!A20="","",Teammitglieder!A20)</f>
        <v/>
      </c>
      <c r="AD91" s="351" t="s">
        <v>569</v>
      </c>
      <c r="AE91" s="73" t="str">
        <f>IF(Sprachen!$F$1=1,IF(Sprachen!$B146="","",Sprachen!$B146),IF(Sprachen!$F$1=2,IF(Sprachen!$C146="","",Sprachen!$C146),IF(Sprachen!$F$1=3,IF(Sprachen!$D146="","",Sprachen!$D146),"Übersetzung fehlt")))</f>
        <v>( ZQW-AS )</v>
      </c>
      <c r="AF91" s="69">
        <v>27</v>
      </c>
      <c r="AG91" s="69">
        <v>3</v>
      </c>
      <c r="AH91" s="69">
        <v>27</v>
      </c>
      <c r="AI91" s="69">
        <v>3</v>
      </c>
      <c r="AJ91" s="69" t="s">
        <v>9</v>
      </c>
      <c r="AK91" s="70" t="s">
        <v>225</v>
      </c>
      <c r="AL91" s="70" t="s">
        <v>83</v>
      </c>
      <c r="AM91" s="69">
        <v>0</v>
      </c>
      <c r="AN91" s="70" t="s">
        <v>83</v>
      </c>
      <c r="AO91" s="70" t="s">
        <v>84</v>
      </c>
      <c r="AP91" s="93">
        <v>10</v>
      </c>
      <c r="AQ91" s="116" t="s">
        <v>261</v>
      </c>
    </row>
    <row r="92" spans="26:43" ht="13.5" customHeight="1" x14ac:dyDescent="0.2">
      <c r="Z92" s="108"/>
      <c r="AD92" s="351" t="s">
        <v>570</v>
      </c>
      <c r="AE92" s="73" t="str">
        <f>IF(Sprachen!$F$1=1,IF(Sprachen!$B147="","",Sprachen!$B147),IF(Sprachen!$F$1=2,IF(Sprachen!$C147="","",Sprachen!$C147),IF(Sprachen!$F$1=3,IF(Sprachen!$D147="","",Sprachen!$D147),"Übersetzung fehlt")))</f>
        <v/>
      </c>
      <c r="AF92" s="69">
        <v>27</v>
      </c>
      <c r="AG92" s="69">
        <v>4</v>
      </c>
      <c r="AH92" s="69">
        <v>27</v>
      </c>
      <c r="AI92" s="69">
        <v>13</v>
      </c>
      <c r="AJ92" s="69" t="s">
        <v>225</v>
      </c>
      <c r="AK92" s="70" t="s">
        <v>225</v>
      </c>
      <c r="AL92" s="70" t="s">
        <v>83</v>
      </c>
      <c r="AM92" s="69">
        <v>0</v>
      </c>
      <c r="AN92" s="70" t="s">
        <v>83</v>
      </c>
      <c r="AO92" s="70" t="s">
        <v>84</v>
      </c>
      <c r="AP92" s="93">
        <v>10</v>
      </c>
      <c r="AQ92" s="116" t="s">
        <v>261</v>
      </c>
    </row>
    <row r="93" spans="26:43" ht="13.5" customHeight="1" x14ac:dyDescent="0.2">
      <c r="Z93" s="108" t="str">
        <f>IF(Teammitglieder!A22="","",Teammitglieder!A22)</f>
        <v/>
      </c>
      <c r="AD93" s="353" t="s">
        <v>571</v>
      </c>
      <c r="AE93" s="73" t="str">
        <f>IF(Sprachen!$F$1=1,IF(Sprachen!$B148="","",Sprachen!$B148),IF(Sprachen!$F$1=2,IF(Sprachen!$C148="","",Sprachen!$C148),IF(Sprachen!$F$1=3,IF(Sprachen!$D148="","",Sprachen!$D148),"Übersetzung fehlt")))</f>
        <v>Prüfmittelplanung</v>
      </c>
      <c r="AF93" s="69">
        <v>28</v>
      </c>
      <c r="AG93" s="69">
        <v>1</v>
      </c>
      <c r="AH93" s="69">
        <v>28</v>
      </c>
      <c r="AI93" s="69">
        <v>2</v>
      </c>
      <c r="AJ93" s="69" t="s">
        <v>9</v>
      </c>
      <c r="AK93" s="70" t="s">
        <v>225</v>
      </c>
      <c r="AL93" s="70" t="s">
        <v>83</v>
      </c>
      <c r="AM93" s="69">
        <v>0</v>
      </c>
      <c r="AN93" s="70" t="s">
        <v>83</v>
      </c>
      <c r="AO93" s="70" t="s">
        <v>84</v>
      </c>
      <c r="AP93" s="93">
        <v>10</v>
      </c>
      <c r="AQ93" s="116" t="s">
        <v>261</v>
      </c>
    </row>
    <row r="94" spans="26:43" ht="13.5" customHeight="1" x14ac:dyDescent="0.2">
      <c r="Z94" s="108" t="str">
        <f>IF(Teammitglieder!A23="","",Teammitglieder!A23)</f>
        <v/>
      </c>
      <c r="AD94" s="351" t="s">
        <v>572</v>
      </c>
      <c r="AE94" s="73" t="str">
        <f>IF(Sprachen!$F$1=1,IF(Sprachen!$B149="","",Sprachen!$B149),IF(Sprachen!$F$1=2,IF(Sprachen!$C149="","",Sprachen!$C149),IF(Sprachen!$F$1=3,IF(Sprachen!$D149="","",Sprachen!$D149),"Übersetzung fehlt")))</f>
        <v>( PP )</v>
      </c>
      <c r="AF94" s="69">
        <v>28</v>
      </c>
      <c r="AG94" s="69">
        <v>3</v>
      </c>
      <c r="AH94" s="69">
        <v>28</v>
      </c>
      <c r="AI94" s="69">
        <v>3</v>
      </c>
      <c r="AJ94" s="69" t="s">
        <v>9</v>
      </c>
      <c r="AK94" s="70" t="s">
        <v>225</v>
      </c>
      <c r="AL94" s="70" t="s">
        <v>83</v>
      </c>
      <c r="AM94" s="69">
        <v>0</v>
      </c>
      <c r="AN94" s="70" t="s">
        <v>83</v>
      </c>
      <c r="AO94" s="70" t="s">
        <v>84</v>
      </c>
      <c r="AP94" s="93">
        <v>10</v>
      </c>
      <c r="AQ94" s="116" t="s">
        <v>261</v>
      </c>
    </row>
    <row r="95" spans="26:43" ht="13.5" customHeight="1" x14ac:dyDescent="0.2">
      <c r="Z95" s="108" t="str">
        <f>IF(Teammitglieder!A24="","",Teammitglieder!A24)</f>
        <v/>
      </c>
      <c r="AD95" s="351" t="s">
        <v>573</v>
      </c>
      <c r="AE95" s="73" t="str">
        <f>IF(Sprachen!$F$1=1,IF(Sprachen!$B150="","",Sprachen!$B150),IF(Sprachen!$F$1=2,IF(Sprachen!$C150="","",Sprachen!$C150),IF(Sprachen!$F$1=3,IF(Sprachen!$D150="","",Sprachen!$D150),"Übersetzung fehlt")))</f>
        <v/>
      </c>
      <c r="AF95" s="69">
        <v>28</v>
      </c>
      <c r="AG95" s="69">
        <v>4</v>
      </c>
      <c r="AH95" s="69">
        <v>28</v>
      </c>
      <c r="AI95" s="69">
        <v>13</v>
      </c>
      <c r="AJ95" s="69" t="s">
        <v>225</v>
      </c>
      <c r="AK95" s="70" t="s">
        <v>225</v>
      </c>
      <c r="AL95" s="70" t="s">
        <v>83</v>
      </c>
      <c r="AM95" s="69">
        <v>0</v>
      </c>
      <c r="AN95" s="70" t="s">
        <v>83</v>
      </c>
      <c r="AO95" s="70" t="s">
        <v>84</v>
      </c>
      <c r="AP95" s="93">
        <v>10</v>
      </c>
      <c r="AQ95" s="116" t="s">
        <v>261</v>
      </c>
    </row>
    <row r="96" spans="26:43" ht="13.5" customHeight="1" x14ac:dyDescent="0.2">
      <c r="AD96" s="353" t="s">
        <v>574</v>
      </c>
      <c r="AE96" s="73" t="str">
        <f>IF(Sprachen!$F$1=1,IF(Sprachen!$B151="","",Sprachen!$B151),IF(Sprachen!$F$1=2,IF(Sprachen!$C151="","",Sprachen!$C151),IF(Sprachen!$F$1=3,IF(Sprachen!$D151="","",Sprachen!$D151),"Übersetzung fehlt")))</f>
        <v xml:space="preserve">Projektleiter       </v>
      </c>
      <c r="AF96" s="69">
        <v>29</v>
      </c>
      <c r="AG96" s="69">
        <v>1</v>
      </c>
      <c r="AH96" s="69">
        <v>29</v>
      </c>
      <c r="AI96" s="69">
        <v>2</v>
      </c>
      <c r="AJ96" s="69" t="s">
        <v>9</v>
      </c>
      <c r="AK96" s="70" t="s">
        <v>225</v>
      </c>
      <c r="AL96" s="70" t="s">
        <v>83</v>
      </c>
      <c r="AM96" s="69">
        <v>0</v>
      </c>
      <c r="AN96" s="70" t="s">
        <v>83</v>
      </c>
      <c r="AO96" s="70" t="s">
        <v>84</v>
      </c>
      <c r="AP96" s="93">
        <v>10</v>
      </c>
      <c r="AQ96" s="116" t="s">
        <v>261</v>
      </c>
    </row>
    <row r="97" spans="24:43" ht="13.5" customHeight="1" x14ac:dyDescent="0.2">
      <c r="AD97" s="351" t="s">
        <v>575</v>
      </c>
      <c r="AE97" s="73" t="str">
        <f>IF(Sprachen!$F$1=1,IF(Sprachen!$B152="","",Sprachen!$B152),IF(Sprachen!$F$1=2,IF(Sprachen!$C152="","",Sprachen!$C152),IF(Sprachen!$F$1=3,IF(Sprachen!$D152="","",Sprachen!$D152),"Übersetzung fehlt")))</f>
        <v xml:space="preserve">( PB-PL )         </v>
      </c>
      <c r="AF97" s="69">
        <v>29</v>
      </c>
      <c r="AG97" s="69">
        <v>3</v>
      </c>
      <c r="AH97" s="69">
        <v>29</v>
      </c>
      <c r="AI97" s="69">
        <v>3</v>
      </c>
      <c r="AJ97" s="69" t="s">
        <v>9</v>
      </c>
      <c r="AK97" s="70" t="s">
        <v>225</v>
      </c>
      <c r="AL97" s="70" t="s">
        <v>83</v>
      </c>
      <c r="AM97" s="69">
        <v>0</v>
      </c>
      <c r="AN97" s="70" t="s">
        <v>83</v>
      </c>
      <c r="AO97" s="70" t="s">
        <v>84</v>
      </c>
      <c r="AP97" s="93">
        <v>10</v>
      </c>
      <c r="AQ97" s="116" t="s">
        <v>261</v>
      </c>
    </row>
    <row r="98" spans="24:43" ht="13.5" customHeight="1" x14ac:dyDescent="0.2">
      <c r="AD98" s="351" t="s">
        <v>576</v>
      </c>
      <c r="AE98" s="73" t="str">
        <f>IF(Sprachen!$F$1=1,IF(Sprachen!$B153="","",Sprachen!$B153),IF(Sprachen!$F$1=2,IF(Sprachen!$C153="","",Sprachen!$C153),IF(Sprachen!$F$1=3,IF(Sprachen!$D153="","",Sprachen!$D153),"Übersetzung fehlt")))</f>
        <v/>
      </c>
      <c r="AF98" s="69">
        <v>29</v>
      </c>
      <c r="AG98" s="69">
        <v>4</v>
      </c>
      <c r="AH98" s="69">
        <v>29</v>
      </c>
      <c r="AI98" s="69">
        <v>13</v>
      </c>
      <c r="AJ98" s="69" t="s">
        <v>225</v>
      </c>
      <c r="AK98" s="70" t="s">
        <v>225</v>
      </c>
      <c r="AL98" s="70" t="s">
        <v>83</v>
      </c>
      <c r="AM98" s="69">
        <v>0</v>
      </c>
      <c r="AN98" s="70" t="s">
        <v>83</v>
      </c>
      <c r="AO98" s="70" t="s">
        <v>84</v>
      </c>
      <c r="AP98" s="93">
        <v>10</v>
      </c>
      <c r="AQ98" s="116" t="s">
        <v>261</v>
      </c>
    </row>
    <row r="99" spans="24:43" ht="13.5" customHeight="1" x14ac:dyDescent="0.2">
      <c r="AD99" s="353" t="s">
        <v>577</v>
      </c>
      <c r="AE99" s="73" t="str">
        <f>IF(Sprachen!$F$1=1,IF(Sprachen!$B154="","",Sprachen!$B154),IF(Sprachen!$F$1=2,IF(Sprachen!$C154="","",Sprachen!$C154),IF(Sprachen!$F$1=3,IF(Sprachen!$D154="","",Sprachen!$D154),"Übersetzung fehlt")))</f>
        <v xml:space="preserve">PF-Management </v>
      </c>
      <c r="AF99" s="69">
        <v>30</v>
      </c>
      <c r="AG99" s="69">
        <v>1</v>
      </c>
      <c r="AH99" s="69">
        <v>30</v>
      </c>
      <c r="AI99" s="69">
        <v>2</v>
      </c>
      <c r="AJ99" s="69" t="s">
        <v>9</v>
      </c>
      <c r="AK99" s="70" t="s">
        <v>225</v>
      </c>
      <c r="AL99" s="70" t="s">
        <v>83</v>
      </c>
      <c r="AM99" s="69">
        <v>0</v>
      </c>
      <c r="AN99" s="70" t="s">
        <v>83</v>
      </c>
      <c r="AO99" s="70" t="s">
        <v>84</v>
      </c>
      <c r="AP99" s="93">
        <v>10</v>
      </c>
      <c r="AQ99" s="116" t="s">
        <v>261</v>
      </c>
    </row>
    <row r="100" spans="24:43" ht="13.5" customHeight="1" x14ac:dyDescent="0.2">
      <c r="AD100" s="351" t="s">
        <v>578</v>
      </c>
      <c r="AE100" s="73" t="str">
        <f>IF(Sprachen!$F$1=1,IF(Sprachen!$B155="","",Sprachen!$B155),IF(Sprachen!$F$1=2,IF(Sprachen!$C155="","",Sprachen!$C155),IF(Sprachen!$F$1=3,IF(Sprachen!$D155="","",Sprachen!$D155),"Übersetzung fehlt")))</f>
        <v>( PB-L)</v>
      </c>
      <c r="AF100" s="69">
        <v>30</v>
      </c>
      <c r="AG100" s="69">
        <v>3</v>
      </c>
      <c r="AH100" s="69">
        <v>30</v>
      </c>
      <c r="AI100" s="69">
        <v>3</v>
      </c>
      <c r="AJ100" s="69" t="s">
        <v>9</v>
      </c>
      <c r="AK100" s="70" t="s">
        <v>225</v>
      </c>
      <c r="AL100" s="70" t="s">
        <v>83</v>
      </c>
      <c r="AM100" s="69">
        <v>0</v>
      </c>
      <c r="AN100" s="70" t="s">
        <v>83</v>
      </c>
      <c r="AO100" s="70" t="s">
        <v>84</v>
      </c>
      <c r="AP100" s="93">
        <v>10</v>
      </c>
      <c r="AQ100" s="116" t="s">
        <v>261</v>
      </c>
    </row>
    <row r="101" spans="24:43" ht="13.5" customHeight="1" x14ac:dyDescent="0.2">
      <c r="AD101" s="351" t="s">
        <v>579</v>
      </c>
      <c r="AE101" s="73" t="str">
        <f>IF(Sprachen!$F$1=1,IF(Sprachen!$B156="","",Sprachen!$B156),IF(Sprachen!$F$1=2,IF(Sprachen!$C156="","",Sprachen!$C156),IF(Sprachen!$F$1=3,IF(Sprachen!$D156="","",Sprachen!$D156),"Übersetzung fehlt")))</f>
        <v/>
      </c>
      <c r="AF101" s="69">
        <v>30</v>
      </c>
      <c r="AG101" s="69">
        <v>4</v>
      </c>
      <c r="AH101" s="69">
        <v>30</v>
      </c>
      <c r="AI101" s="69">
        <v>13</v>
      </c>
      <c r="AJ101" s="69" t="s">
        <v>225</v>
      </c>
      <c r="AK101" s="70" t="s">
        <v>225</v>
      </c>
      <c r="AL101" s="70" t="s">
        <v>83</v>
      </c>
      <c r="AM101" s="69">
        <v>0</v>
      </c>
      <c r="AN101" s="70" t="s">
        <v>83</v>
      </c>
      <c r="AO101" s="70" t="s">
        <v>84</v>
      </c>
      <c r="AP101" s="93">
        <v>10</v>
      </c>
      <c r="AQ101" s="116" t="s">
        <v>261</v>
      </c>
    </row>
    <row r="102" spans="24:43" ht="13.5" customHeight="1" x14ac:dyDescent="0.2">
      <c r="AD102" s="353" t="s">
        <v>580</v>
      </c>
      <c r="AE102" s="73" t="str">
        <f>IF(Sprachen!$F$1=1,IF(Sprachen!$B157="","",Sprachen!$B157),IF(Sprachen!$F$1=2,IF(Sprachen!$C157="","",Sprachen!$C157),IF(Sprachen!$F$1=3,IF(Sprachen!$D157="","",Sprachen!$D157),"Übersetzung fehlt")))</f>
        <v xml:space="preserve">Profiltechnik  </v>
      </c>
      <c r="AF102" s="69">
        <v>31</v>
      </c>
      <c r="AG102" s="69">
        <v>1</v>
      </c>
      <c r="AH102" s="69">
        <v>31</v>
      </c>
      <c r="AI102" s="69">
        <v>2</v>
      </c>
      <c r="AJ102" s="69" t="s">
        <v>9</v>
      </c>
      <c r="AK102" s="70" t="s">
        <v>225</v>
      </c>
      <c r="AL102" s="70" t="s">
        <v>83</v>
      </c>
      <c r="AM102" s="69">
        <v>0</v>
      </c>
      <c r="AN102" s="70" t="s">
        <v>83</v>
      </c>
      <c r="AO102" s="70" t="s">
        <v>84</v>
      </c>
      <c r="AP102" s="93">
        <v>10</v>
      </c>
      <c r="AQ102" s="116" t="s">
        <v>261</v>
      </c>
    </row>
    <row r="103" spans="24:43" ht="13.5" customHeight="1" x14ac:dyDescent="0.2">
      <c r="Y103" s="28"/>
      <c r="AB103" s="66"/>
      <c r="AD103" s="351" t="s">
        <v>581</v>
      </c>
      <c r="AE103" s="73" t="str">
        <f>IF(Sprachen!$F$1=1,IF(Sprachen!$B158="","",Sprachen!$B158),IF(Sprachen!$F$1=2,IF(Sprachen!$C158="","",Sprachen!$C158),IF(Sprachen!$F$1=3,IF(Sprachen!$D158="","",Sprachen!$D158),"Übersetzung fehlt")))</f>
        <v>( PT )</v>
      </c>
      <c r="AF103" s="69">
        <v>31</v>
      </c>
      <c r="AG103" s="69">
        <v>3</v>
      </c>
      <c r="AH103" s="69">
        <v>31</v>
      </c>
      <c r="AI103" s="69">
        <v>3</v>
      </c>
      <c r="AJ103" s="69" t="s">
        <v>9</v>
      </c>
      <c r="AK103" s="70" t="s">
        <v>225</v>
      </c>
      <c r="AL103" s="70" t="s">
        <v>83</v>
      </c>
      <c r="AM103" s="69">
        <v>0</v>
      </c>
      <c r="AN103" s="70" t="s">
        <v>83</v>
      </c>
      <c r="AO103" s="70" t="s">
        <v>84</v>
      </c>
      <c r="AP103" s="93">
        <v>10</v>
      </c>
      <c r="AQ103" s="116" t="s">
        <v>261</v>
      </c>
    </row>
    <row r="104" spans="24:43" ht="13.5" customHeight="1" x14ac:dyDescent="0.2">
      <c r="X104" s="28"/>
      <c r="Z104" s="66"/>
      <c r="AB104" s="66"/>
      <c r="AD104" s="351" t="s">
        <v>582</v>
      </c>
      <c r="AE104" s="73" t="str">
        <f>IF(Sprachen!$F$1=1,IF(Sprachen!$B159="","",Sprachen!$B159),IF(Sprachen!$F$1=2,IF(Sprachen!$C159="","",Sprachen!$C159),IF(Sprachen!$F$1=3,IF(Sprachen!$D159="","",Sprachen!$D159),"Übersetzung fehlt")))</f>
        <v/>
      </c>
      <c r="AF104" s="69">
        <v>31</v>
      </c>
      <c r="AG104" s="69">
        <v>4</v>
      </c>
      <c r="AH104" s="69">
        <v>31</v>
      </c>
      <c r="AI104" s="69">
        <v>13</v>
      </c>
      <c r="AJ104" s="69" t="s">
        <v>225</v>
      </c>
      <c r="AK104" s="70" t="s">
        <v>225</v>
      </c>
      <c r="AL104" s="70" t="s">
        <v>83</v>
      </c>
      <c r="AM104" s="69">
        <v>0</v>
      </c>
      <c r="AN104" s="70" t="s">
        <v>83</v>
      </c>
      <c r="AO104" s="70" t="s">
        <v>84</v>
      </c>
      <c r="AP104" s="93">
        <v>10</v>
      </c>
      <c r="AQ104" s="116" t="s">
        <v>261</v>
      </c>
    </row>
    <row r="105" spans="24:43" ht="13.5" customHeight="1" x14ac:dyDescent="0.2">
      <c r="X105" s="28"/>
      <c r="Y105" s="66"/>
      <c r="Z105" s="66"/>
      <c r="AB105" s="66"/>
      <c r="AD105" s="353" t="s">
        <v>583</v>
      </c>
      <c r="AE105" s="73" t="str">
        <f>IF(Sprachen!$F$1=1,IF(Sprachen!$B160="","",Sprachen!$B160),IF(Sprachen!$F$1=2,IF(Sprachen!$C160="","",Sprachen!$C160),IF(Sprachen!$F$1=3,IF(Sprachen!$D160="","",Sprachen!$D160),"Übersetzung fehlt")))</f>
        <v>Entwicklung</v>
      </c>
      <c r="AF105" s="69">
        <v>32</v>
      </c>
      <c r="AG105" s="69">
        <v>1</v>
      </c>
      <c r="AH105" s="69">
        <v>32</v>
      </c>
      <c r="AI105" s="69">
        <v>2</v>
      </c>
      <c r="AJ105" s="69" t="s">
        <v>9</v>
      </c>
      <c r="AK105" s="70" t="s">
        <v>225</v>
      </c>
      <c r="AL105" s="70" t="s">
        <v>83</v>
      </c>
      <c r="AM105" s="69">
        <v>0</v>
      </c>
      <c r="AN105" s="70" t="s">
        <v>83</v>
      </c>
      <c r="AO105" s="70" t="s">
        <v>84</v>
      </c>
      <c r="AP105" s="93">
        <v>10</v>
      </c>
      <c r="AQ105" s="116" t="s">
        <v>261</v>
      </c>
    </row>
    <row r="106" spans="24:43" ht="13.5" customHeight="1" x14ac:dyDescent="0.2">
      <c r="X106" s="28"/>
      <c r="Y106" s="66"/>
      <c r="Z106" s="66"/>
      <c r="AB106" s="66"/>
      <c r="AD106" s="351" t="s">
        <v>584</v>
      </c>
      <c r="AE106" s="73" t="str">
        <f>IF(Sprachen!$F$1=1,IF(Sprachen!$B161="","",Sprachen!$B161),IF(Sprachen!$F$1=2,IF(Sprachen!$C161="","",Sprachen!$C161),IF(Sprachen!$F$1=3,IF(Sprachen!$D161="","",Sprachen!$D161),"Übersetzung fehlt")))</f>
        <v>( E )</v>
      </c>
      <c r="AF106" s="69">
        <v>32</v>
      </c>
      <c r="AG106" s="69">
        <v>3</v>
      </c>
      <c r="AH106" s="69">
        <v>32</v>
      </c>
      <c r="AI106" s="69">
        <v>3</v>
      </c>
      <c r="AJ106" s="69" t="s">
        <v>9</v>
      </c>
      <c r="AK106" s="70" t="s">
        <v>225</v>
      </c>
      <c r="AL106" s="70" t="s">
        <v>83</v>
      </c>
      <c r="AM106" s="69">
        <v>0</v>
      </c>
      <c r="AN106" s="70" t="s">
        <v>83</v>
      </c>
      <c r="AO106" s="70" t="s">
        <v>84</v>
      </c>
      <c r="AP106" s="93">
        <v>10</v>
      </c>
      <c r="AQ106" s="116" t="s">
        <v>261</v>
      </c>
    </row>
    <row r="107" spans="24:43" ht="13.5" customHeight="1" x14ac:dyDescent="0.2">
      <c r="X107" s="28"/>
      <c r="Y107" s="66"/>
      <c r="Z107" s="66"/>
      <c r="AB107" s="66"/>
      <c r="AD107" s="351" t="s">
        <v>585</v>
      </c>
      <c r="AE107" s="73" t="str">
        <f>IF(Sprachen!$F$1=1,IF(Sprachen!$B162="","",Sprachen!$B162),IF(Sprachen!$F$1=2,IF(Sprachen!$C162="","",Sprachen!$C162),IF(Sprachen!$F$1=3,IF(Sprachen!$D162="","",Sprachen!$D162),"Übersetzung fehlt")))</f>
        <v/>
      </c>
      <c r="AF107" s="69">
        <v>32</v>
      </c>
      <c r="AG107" s="69">
        <v>4</v>
      </c>
      <c r="AH107" s="69">
        <v>32</v>
      </c>
      <c r="AI107" s="69">
        <v>13</v>
      </c>
      <c r="AJ107" s="69" t="s">
        <v>225</v>
      </c>
      <c r="AK107" s="70" t="s">
        <v>225</v>
      </c>
      <c r="AL107" s="70" t="s">
        <v>83</v>
      </c>
      <c r="AM107" s="69">
        <v>0</v>
      </c>
      <c r="AN107" s="70" t="s">
        <v>83</v>
      </c>
      <c r="AO107" s="70" t="s">
        <v>84</v>
      </c>
      <c r="AP107" s="93">
        <v>10</v>
      </c>
      <c r="AQ107" s="116" t="s">
        <v>261</v>
      </c>
    </row>
    <row r="108" spans="24:43" ht="13.5" customHeight="1" x14ac:dyDescent="0.2">
      <c r="AD108" s="353" t="s">
        <v>586</v>
      </c>
      <c r="AE108" s="73" t="str">
        <f>IF(Sprachen!$F$1=1,IF(Sprachen!$B163="","",Sprachen!$B163),IF(Sprachen!$F$1=2,IF(Sprachen!$C163="","",Sprachen!$C163),IF(Sprachen!$F$1=3,IF(Sprachen!$D163="","",Sprachen!$D163),"Übersetzung fehlt")))</f>
        <v/>
      </c>
      <c r="AF108" s="69">
        <v>33</v>
      </c>
      <c r="AG108" s="69">
        <v>1</v>
      </c>
      <c r="AH108" s="69">
        <v>33</v>
      </c>
      <c r="AI108" s="69">
        <v>2</v>
      </c>
      <c r="AJ108" s="69" t="s">
        <v>9</v>
      </c>
      <c r="AK108" s="70" t="s">
        <v>225</v>
      </c>
      <c r="AL108" s="70" t="s">
        <v>83</v>
      </c>
      <c r="AM108" s="69">
        <v>0</v>
      </c>
      <c r="AN108" s="70" t="s">
        <v>83</v>
      </c>
      <c r="AO108" s="70" t="s">
        <v>84</v>
      </c>
      <c r="AP108" s="93">
        <v>10</v>
      </c>
      <c r="AQ108" s="116" t="s">
        <v>261</v>
      </c>
    </row>
    <row r="109" spans="24:43" ht="13.5" customHeight="1" x14ac:dyDescent="0.2">
      <c r="AD109" s="351" t="s">
        <v>587</v>
      </c>
      <c r="AE109" s="73" t="str">
        <f>IF(Sprachen!$F$1=1,IF(Sprachen!$B164="","",Sprachen!$B164),IF(Sprachen!$F$1=2,IF(Sprachen!$C164="","",Sprachen!$C164),IF(Sprachen!$F$1=3,IF(Sprachen!$D164="","",Sprachen!$D164),"Übersetzung fehlt")))</f>
        <v/>
      </c>
      <c r="AF109" s="69">
        <v>33</v>
      </c>
      <c r="AG109" s="69">
        <v>3</v>
      </c>
      <c r="AH109" s="69">
        <v>33</v>
      </c>
      <c r="AI109" s="69">
        <v>3</v>
      </c>
      <c r="AJ109" s="69" t="s">
        <v>9</v>
      </c>
      <c r="AK109" s="70" t="s">
        <v>225</v>
      </c>
      <c r="AL109" s="70" t="s">
        <v>83</v>
      </c>
      <c r="AM109" s="69">
        <v>0</v>
      </c>
      <c r="AN109" s="70" t="s">
        <v>83</v>
      </c>
      <c r="AO109" s="70" t="s">
        <v>84</v>
      </c>
      <c r="AP109" s="93">
        <v>10</v>
      </c>
      <c r="AQ109" s="116" t="s">
        <v>261</v>
      </c>
    </row>
    <row r="110" spans="24:43" ht="13.5" customHeight="1" x14ac:dyDescent="0.2">
      <c r="AD110" s="351" t="s">
        <v>588</v>
      </c>
      <c r="AE110" s="73" t="str">
        <f>IF(Sprachen!$F$1=1,IF(Sprachen!$B165="","",Sprachen!$B165),IF(Sprachen!$F$1=2,IF(Sprachen!$C165="","",Sprachen!$C165),IF(Sprachen!$F$1=3,IF(Sprachen!$D165="","",Sprachen!$D165),"Übersetzung fehlt")))</f>
        <v/>
      </c>
      <c r="AF110" s="69">
        <v>33</v>
      </c>
      <c r="AG110" s="69">
        <v>4</v>
      </c>
      <c r="AH110" s="69">
        <v>33</v>
      </c>
      <c r="AI110" s="69">
        <v>13</v>
      </c>
      <c r="AJ110" s="69" t="s">
        <v>225</v>
      </c>
      <c r="AK110" s="70" t="s">
        <v>225</v>
      </c>
      <c r="AL110" s="70" t="s">
        <v>83</v>
      </c>
      <c r="AM110" s="69">
        <v>0</v>
      </c>
      <c r="AN110" s="70" t="s">
        <v>83</v>
      </c>
      <c r="AO110" s="70" t="s">
        <v>84</v>
      </c>
      <c r="AP110" s="93">
        <v>10</v>
      </c>
      <c r="AQ110" s="116" t="s">
        <v>261</v>
      </c>
    </row>
    <row r="111" spans="24:43" ht="13.5" customHeight="1" x14ac:dyDescent="0.2">
      <c r="AD111" s="353" t="s">
        <v>590</v>
      </c>
      <c r="AE111" s="73" t="str">
        <f>IF(Sprachen!$F$1=1,IF(Sprachen!$B166="","",Sprachen!$B166),IF(Sprachen!$F$1=2,IF(Sprachen!$C166="","",Sprachen!$C166),IF(Sprachen!$F$1=3,IF(Sprachen!$D166="","",Sprachen!$D166),"Übersetzung fehlt")))</f>
        <v/>
      </c>
      <c r="AF111" s="69">
        <v>34</v>
      </c>
      <c r="AG111" s="69">
        <v>1</v>
      </c>
      <c r="AH111" s="69">
        <v>34</v>
      </c>
      <c r="AI111" s="69">
        <v>2</v>
      </c>
      <c r="AJ111" s="69" t="s">
        <v>9</v>
      </c>
      <c r="AK111" s="70" t="s">
        <v>225</v>
      </c>
      <c r="AL111" s="70" t="s">
        <v>83</v>
      </c>
      <c r="AM111" s="69">
        <v>0</v>
      </c>
      <c r="AN111" s="70" t="s">
        <v>83</v>
      </c>
      <c r="AO111" s="70" t="s">
        <v>84</v>
      </c>
      <c r="AP111" s="93">
        <v>10</v>
      </c>
      <c r="AQ111" s="116" t="s">
        <v>261</v>
      </c>
    </row>
    <row r="112" spans="24:43" ht="13.5" customHeight="1" x14ac:dyDescent="0.2">
      <c r="AD112" s="351" t="s">
        <v>589</v>
      </c>
      <c r="AE112" s="73" t="str">
        <f>IF(Sprachen!$F$1=1,IF(Sprachen!$B167="","",Sprachen!$B167),IF(Sprachen!$F$1=2,IF(Sprachen!$C167="","",Sprachen!$C167),IF(Sprachen!$F$1=3,IF(Sprachen!$D167="","",Sprachen!$D167),"Übersetzung fehlt")))</f>
        <v/>
      </c>
      <c r="AF112" s="69">
        <v>34</v>
      </c>
      <c r="AG112" s="69">
        <v>3</v>
      </c>
      <c r="AH112" s="69">
        <v>34</v>
      </c>
      <c r="AI112" s="69">
        <v>3</v>
      </c>
      <c r="AJ112" s="69" t="s">
        <v>9</v>
      </c>
      <c r="AK112" s="70" t="s">
        <v>225</v>
      </c>
      <c r="AL112" s="70" t="s">
        <v>83</v>
      </c>
      <c r="AM112" s="69">
        <v>0</v>
      </c>
      <c r="AN112" s="70" t="s">
        <v>83</v>
      </c>
      <c r="AO112" s="70" t="s">
        <v>84</v>
      </c>
      <c r="AP112" s="93">
        <v>10</v>
      </c>
      <c r="AQ112" s="116" t="s">
        <v>261</v>
      </c>
    </row>
    <row r="113" spans="13:43" ht="13.5" customHeight="1" x14ac:dyDescent="0.2">
      <c r="AD113" s="351" t="s">
        <v>591</v>
      </c>
      <c r="AE113" s="73" t="str">
        <f>IF(Sprachen!$F$1=1,IF(Sprachen!$B168="","",Sprachen!$B168),IF(Sprachen!$F$1=2,IF(Sprachen!$C168="","",Sprachen!$C168),IF(Sprachen!$F$1=3,IF(Sprachen!$D168="","",Sprachen!$D168),"Übersetzung fehlt")))</f>
        <v/>
      </c>
      <c r="AF113" s="69">
        <v>34</v>
      </c>
      <c r="AG113" s="69">
        <v>4</v>
      </c>
      <c r="AH113" s="69">
        <v>34</v>
      </c>
      <c r="AI113" s="69">
        <v>13</v>
      </c>
      <c r="AJ113" s="69" t="s">
        <v>225</v>
      </c>
      <c r="AK113" s="70" t="s">
        <v>225</v>
      </c>
      <c r="AL113" s="70" t="s">
        <v>83</v>
      </c>
      <c r="AM113" s="69">
        <v>0</v>
      </c>
      <c r="AN113" s="70" t="s">
        <v>83</v>
      </c>
      <c r="AO113" s="70" t="s">
        <v>84</v>
      </c>
      <c r="AP113" s="93">
        <v>10</v>
      </c>
      <c r="AQ113" s="116" t="s">
        <v>261</v>
      </c>
    </row>
    <row r="114" spans="13:43" ht="13.5" customHeight="1" x14ac:dyDescent="0.2">
      <c r="AD114" s="353" t="s">
        <v>592</v>
      </c>
      <c r="AE114" s="73" t="str">
        <f>IF(Sprachen!$F$1=1,IF(Sprachen!$B169="","",Sprachen!$B169),IF(Sprachen!$F$1=2,IF(Sprachen!$C169="","",Sprachen!$C169),IF(Sprachen!$F$1=3,IF(Sprachen!$D169="","",Sprachen!$D169),"Übersetzung fehlt")))</f>
        <v/>
      </c>
      <c r="AF114" s="69">
        <v>35</v>
      </c>
      <c r="AG114" s="69">
        <v>1</v>
      </c>
      <c r="AH114" s="69">
        <v>35</v>
      </c>
      <c r="AI114" s="69">
        <v>2</v>
      </c>
      <c r="AJ114" s="69" t="s">
        <v>9</v>
      </c>
      <c r="AK114" s="70" t="s">
        <v>225</v>
      </c>
      <c r="AL114" s="70" t="s">
        <v>83</v>
      </c>
      <c r="AM114" s="69">
        <v>0</v>
      </c>
      <c r="AN114" s="70" t="s">
        <v>83</v>
      </c>
      <c r="AO114" s="70" t="s">
        <v>84</v>
      </c>
      <c r="AP114" s="93">
        <v>10</v>
      </c>
      <c r="AQ114" s="116" t="s">
        <v>261</v>
      </c>
    </row>
    <row r="115" spans="13:43" ht="13.5" customHeight="1" x14ac:dyDescent="0.2">
      <c r="AD115" s="351" t="s">
        <v>605</v>
      </c>
      <c r="AE115" s="73" t="str">
        <f>IF(Sprachen!$F$1=1,IF(Sprachen!$B170="","",Sprachen!$B170),IF(Sprachen!$F$1=2,IF(Sprachen!$C170="","",Sprachen!$C170),IF(Sprachen!$F$1=3,IF(Sprachen!$D170="","",Sprachen!$D170),"Übersetzung fehlt")))</f>
        <v/>
      </c>
      <c r="AF115" s="69">
        <v>35</v>
      </c>
      <c r="AG115" s="69">
        <v>3</v>
      </c>
      <c r="AH115" s="69">
        <v>35</v>
      </c>
      <c r="AI115" s="69">
        <v>3</v>
      </c>
      <c r="AJ115" s="69" t="s">
        <v>9</v>
      </c>
      <c r="AK115" s="70" t="s">
        <v>225</v>
      </c>
      <c r="AL115" s="70" t="s">
        <v>83</v>
      </c>
      <c r="AM115" s="69">
        <v>0</v>
      </c>
      <c r="AN115" s="70" t="s">
        <v>83</v>
      </c>
      <c r="AO115" s="70" t="s">
        <v>84</v>
      </c>
      <c r="AP115" s="93">
        <v>10</v>
      </c>
      <c r="AQ115" s="116" t="s">
        <v>261</v>
      </c>
    </row>
    <row r="116" spans="13:43" ht="13.5" customHeight="1" x14ac:dyDescent="0.2">
      <c r="AD116" s="351" t="s">
        <v>606</v>
      </c>
      <c r="AE116" s="73" t="str">
        <f>IF(Sprachen!$F$1=1,IF(Sprachen!$B171="","",Sprachen!$B171),IF(Sprachen!$F$1=2,IF(Sprachen!$C171="","",Sprachen!$C171),IF(Sprachen!$F$1=3,IF(Sprachen!$D171="","",Sprachen!$D171),"Übersetzung fehlt")))</f>
        <v/>
      </c>
      <c r="AF116" s="69">
        <v>35</v>
      </c>
      <c r="AG116" s="69">
        <v>4</v>
      </c>
      <c r="AH116" s="69">
        <v>35</v>
      </c>
      <c r="AI116" s="69">
        <v>13</v>
      </c>
      <c r="AJ116" s="69" t="s">
        <v>225</v>
      </c>
      <c r="AK116" s="70" t="s">
        <v>225</v>
      </c>
      <c r="AL116" s="70" t="s">
        <v>83</v>
      </c>
      <c r="AM116" s="69">
        <v>0</v>
      </c>
      <c r="AN116" s="70" t="s">
        <v>83</v>
      </c>
      <c r="AO116" s="70" t="s">
        <v>84</v>
      </c>
      <c r="AP116" s="93">
        <v>10</v>
      </c>
      <c r="AQ116" s="116" t="s">
        <v>261</v>
      </c>
    </row>
    <row r="117" spans="13:43" ht="13.5" customHeight="1" x14ac:dyDescent="0.2">
      <c r="AD117" s="353" t="s">
        <v>607</v>
      </c>
      <c r="AE117" s="73" t="str">
        <f>IF(Sprachen!$F$1=1,IF(Sprachen!$B172="","",Sprachen!$B172),IF(Sprachen!$F$1=2,IF(Sprachen!$C172="","",Sprachen!$C172),IF(Sprachen!$F$1=3,IF(Sprachen!$D172="","",Sprachen!$D172),"Übersetzung fehlt")))</f>
        <v/>
      </c>
      <c r="AF117" s="69">
        <v>36</v>
      </c>
      <c r="AG117" s="69">
        <v>1</v>
      </c>
      <c r="AH117" s="69">
        <v>36</v>
      </c>
      <c r="AI117" s="69">
        <v>2</v>
      </c>
      <c r="AJ117" s="69" t="s">
        <v>9</v>
      </c>
      <c r="AK117" s="70" t="s">
        <v>225</v>
      </c>
      <c r="AL117" s="70" t="s">
        <v>83</v>
      </c>
      <c r="AM117" s="69">
        <v>0</v>
      </c>
      <c r="AN117" s="70" t="s">
        <v>83</v>
      </c>
      <c r="AO117" s="70" t="s">
        <v>84</v>
      </c>
      <c r="AP117" s="93">
        <v>10</v>
      </c>
      <c r="AQ117" s="116" t="s">
        <v>261</v>
      </c>
    </row>
    <row r="118" spans="13:43" ht="13.5" customHeight="1" x14ac:dyDescent="0.2">
      <c r="AD118" s="351" t="s">
        <v>608</v>
      </c>
      <c r="AE118" s="73" t="str">
        <f>IF(Sprachen!$F$1=1,IF(Sprachen!$B173="","",Sprachen!$B173),IF(Sprachen!$F$1=2,IF(Sprachen!$C173="","",Sprachen!$C173),IF(Sprachen!$F$1=3,IF(Sprachen!$D173="","",Sprachen!$D173),"Übersetzung fehlt")))</f>
        <v/>
      </c>
      <c r="AF118" s="69">
        <v>36</v>
      </c>
      <c r="AG118" s="69">
        <v>3</v>
      </c>
      <c r="AH118" s="69">
        <v>36</v>
      </c>
      <c r="AI118" s="69">
        <v>3</v>
      </c>
      <c r="AJ118" s="69" t="s">
        <v>9</v>
      </c>
      <c r="AK118" s="70" t="s">
        <v>225</v>
      </c>
      <c r="AL118" s="70" t="s">
        <v>83</v>
      </c>
      <c r="AM118" s="69">
        <v>0</v>
      </c>
      <c r="AN118" s="70" t="s">
        <v>83</v>
      </c>
      <c r="AO118" s="70" t="s">
        <v>84</v>
      </c>
      <c r="AP118" s="93">
        <v>10</v>
      </c>
      <c r="AQ118" s="116" t="s">
        <v>261</v>
      </c>
    </row>
    <row r="119" spans="13:43" ht="13.5" customHeight="1" x14ac:dyDescent="0.2">
      <c r="AD119" s="351" t="s">
        <v>609</v>
      </c>
      <c r="AE119" s="73" t="str">
        <f>IF(Sprachen!$F$1=1,IF(Sprachen!$B174="","",Sprachen!$B174),IF(Sprachen!$F$1=2,IF(Sprachen!$C174="","",Sprachen!$C174),IF(Sprachen!$F$1=3,IF(Sprachen!$D174="","",Sprachen!$D174),"Übersetzung fehlt")))</f>
        <v/>
      </c>
      <c r="AF119" s="69">
        <v>36</v>
      </c>
      <c r="AG119" s="69">
        <v>4</v>
      </c>
      <c r="AH119" s="69">
        <v>36</v>
      </c>
      <c r="AI119" s="69">
        <v>13</v>
      </c>
      <c r="AJ119" s="69" t="s">
        <v>225</v>
      </c>
      <c r="AK119" s="70" t="s">
        <v>225</v>
      </c>
      <c r="AL119" s="70" t="s">
        <v>83</v>
      </c>
      <c r="AM119" s="69">
        <v>0</v>
      </c>
      <c r="AN119" s="70" t="s">
        <v>83</v>
      </c>
      <c r="AO119" s="70" t="s">
        <v>84</v>
      </c>
      <c r="AP119" s="93">
        <v>10</v>
      </c>
      <c r="AQ119" s="116" t="s">
        <v>261</v>
      </c>
    </row>
    <row r="120" spans="13:43" ht="13.5" customHeight="1" x14ac:dyDescent="0.2">
      <c r="AD120" s="353" t="s">
        <v>610</v>
      </c>
      <c r="AE120" s="73" t="str">
        <f>IF(Sprachen!$F$1=1,IF(Sprachen!$B175="","",Sprachen!$B175),IF(Sprachen!$F$1=2,IF(Sprachen!$C175="","",Sprachen!$C175),IF(Sprachen!$F$1=3,IF(Sprachen!$D175="","",Sprachen!$D175),"Übersetzung fehlt")))</f>
        <v/>
      </c>
      <c r="AF120" s="69">
        <v>37</v>
      </c>
      <c r="AG120" s="69">
        <v>1</v>
      </c>
      <c r="AH120" s="69">
        <v>37</v>
      </c>
      <c r="AI120" s="69">
        <v>2</v>
      </c>
      <c r="AJ120" s="69" t="s">
        <v>9</v>
      </c>
      <c r="AK120" s="70" t="s">
        <v>225</v>
      </c>
      <c r="AL120" s="70" t="s">
        <v>83</v>
      </c>
      <c r="AM120" s="69">
        <v>0</v>
      </c>
      <c r="AN120" s="70" t="s">
        <v>83</v>
      </c>
      <c r="AO120" s="70" t="s">
        <v>84</v>
      </c>
      <c r="AP120" s="93">
        <v>10</v>
      </c>
      <c r="AQ120" s="116" t="s">
        <v>261</v>
      </c>
    </row>
    <row r="121" spans="13:43" ht="13.5" customHeight="1" x14ac:dyDescent="0.2">
      <c r="AD121" s="351" t="s">
        <v>611</v>
      </c>
      <c r="AE121" s="73" t="str">
        <f>IF(Sprachen!$F$1=1,IF(Sprachen!$B176="","",Sprachen!$B176),IF(Sprachen!$F$1=2,IF(Sprachen!$C176="","",Sprachen!$C176),IF(Sprachen!$F$1=3,IF(Sprachen!$D176="","",Sprachen!$D176),"Übersetzung fehlt")))</f>
        <v/>
      </c>
      <c r="AF121" s="69">
        <v>37</v>
      </c>
      <c r="AG121" s="69">
        <v>3</v>
      </c>
      <c r="AH121" s="69">
        <v>37</v>
      </c>
      <c r="AI121" s="69">
        <v>3</v>
      </c>
      <c r="AJ121" s="69" t="s">
        <v>9</v>
      </c>
      <c r="AK121" s="70" t="s">
        <v>225</v>
      </c>
      <c r="AL121" s="70" t="s">
        <v>83</v>
      </c>
      <c r="AM121" s="69">
        <v>0</v>
      </c>
      <c r="AN121" s="70" t="s">
        <v>83</v>
      </c>
      <c r="AO121" s="70" t="s">
        <v>84</v>
      </c>
      <c r="AP121" s="93">
        <v>10</v>
      </c>
      <c r="AQ121" s="116" t="s">
        <v>261</v>
      </c>
    </row>
    <row r="122" spans="13:43" ht="13.5" customHeight="1" x14ac:dyDescent="0.2">
      <c r="M122" s="106"/>
      <c r="AD122" s="351" t="s">
        <v>612</v>
      </c>
      <c r="AE122" s="73" t="str">
        <f>IF(Sprachen!$F$1=1,IF(Sprachen!$B177="","",Sprachen!$B177),IF(Sprachen!$F$1=2,IF(Sprachen!$C177="","",Sprachen!$C177),IF(Sprachen!$F$1=3,IF(Sprachen!$D177="","",Sprachen!$D177),"Übersetzung fehlt")))</f>
        <v/>
      </c>
      <c r="AF122" s="69">
        <v>37</v>
      </c>
      <c r="AG122" s="69">
        <v>4</v>
      </c>
      <c r="AH122" s="69">
        <v>37</v>
      </c>
      <c r="AI122" s="69">
        <v>13</v>
      </c>
      <c r="AJ122" s="69" t="s">
        <v>225</v>
      </c>
      <c r="AK122" s="70" t="s">
        <v>225</v>
      </c>
      <c r="AL122" s="70" t="s">
        <v>83</v>
      </c>
      <c r="AM122" s="69">
        <v>0</v>
      </c>
      <c r="AN122" s="70" t="s">
        <v>83</v>
      </c>
      <c r="AO122" s="70" t="s">
        <v>84</v>
      </c>
      <c r="AP122" s="93">
        <v>10</v>
      </c>
      <c r="AQ122" s="116" t="s">
        <v>261</v>
      </c>
    </row>
    <row r="123" spans="13:43" s="108" customFormat="1" ht="13.5" customHeight="1" x14ac:dyDescent="0.2">
      <c r="AD123" s="351" t="s">
        <v>156</v>
      </c>
      <c r="AE123" s="73"/>
      <c r="AF123" s="69">
        <v>38</v>
      </c>
      <c r="AG123" s="69">
        <v>1</v>
      </c>
      <c r="AH123" s="69">
        <v>38</v>
      </c>
      <c r="AI123" s="69">
        <v>13</v>
      </c>
      <c r="AJ123" s="69" t="s">
        <v>225</v>
      </c>
      <c r="AK123" s="70" t="s">
        <v>225</v>
      </c>
      <c r="AL123" s="70" t="s">
        <v>83</v>
      </c>
      <c r="AM123" s="69">
        <v>0</v>
      </c>
      <c r="AN123" s="70" t="s">
        <v>83</v>
      </c>
      <c r="AO123" s="70" t="s">
        <v>84</v>
      </c>
      <c r="AP123" s="93">
        <v>10</v>
      </c>
      <c r="AQ123" s="116" t="s">
        <v>261</v>
      </c>
    </row>
    <row r="124" spans="13:43" ht="13.5" customHeight="1" x14ac:dyDescent="0.2">
      <c r="AD124" s="351" t="s">
        <v>123</v>
      </c>
      <c r="AE124" s="73" t="str">
        <f>IF(Sprachen!$F$1=1,IF(Sprachen!$B179="","",Sprachen!$B179),IF(Sprachen!$F$1=2,IF(Sprachen!$C179="","",Sprachen!$C179),IF(Sprachen!$F$1=3,IF(Sprachen!$D179="","",Sprachen!$D179),"Übersetzung fehlt")))</f>
        <v>Kundenseitig Abstimmungsgebunden?</v>
      </c>
      <c r="AF124" s="69">
        <v>39</v>
      </c>
      <c r="AG124" s="69">
        <v>1</v>
      </c>
      <c r="AH124" s="69">
        <v>39</v>
      </c>
      <c r="AI124" s="69">
        <v>5</v>
      </c>
      <c r="AJ124" s="69" t="s">
        <v>9</v>
      </c>
      <c r="AK124" s="70" t="s">
        <v>225</v>
      </c>
      <c r="AL124" s="70" t="s">
        <v>83</v>
      </c>
      <c r="AM124" s="69">
        <v>0</v>
      </c>
      <c r="AN124" s="70" t="s">
        <v>83</v>
      </c>
      <c r="AO124" s="70" t="s">
        <v>83</v>
      </c>
      <c r="AP124" s="93">
        <v>10</v>
      </c>
      <c r="AQ124" s="116" t="s">
        <v>261</v>
      </c>
    </row>
    <row r="125" spans="13:43" ht="13.5" customHeight="1" x14ac:dyDescent="0.2">
      <c r="M125" s="106"/>
      <c r="AD125" s="351" t="s">
        <v>168</v>
      </c>
      <c r="AE125" s="73" t="str">
        <f>IF(Sprachen!$F$1=1,IF(Sprachen!$B180="","",Sprachen!$B180),IF(Sprachen!$F$1=2,IF(Sprachen!$C180="","",Sprachen!$C180),IF(Sprachen!$F$1=3,IF(Sprachen!$D180="","",Sprachen!$D180),"Übersetzung fehlt")))</f>
        <v/>
      </c>
      <c r="AF125" s="69">
        <v>39</v>
      </c>
      <c r="AG125" s="69">
        <v>6</v>
      </c>
      <c r="AH125" s="69">
        <v>39</v>
      </c>
      <c r="AI125" s="69">
        <v>7</v>
      </c>
      <c r="AJ125" s="69" t="s">
        <v>225</v>
      </c>
      <c r="AK125" s="70" t="s">
        <v>225</v>
      </c>
      <c r="AL125" s="70" t="s">
        <v>83</v>
      </c>
      <c r="AM125" s="69">
        <v>0</v>
      </c>
      <c r="AN125" s="70" t="s">
        <v>83</v>
      </c>
      <c r="AO125" s="70" t="s">
        <v>84</v>
      </c>
      <c r="AP125" s="93">
        <v>10</v>
      </c>
      <c r="AQ125" s="116" t="s">
        <v>261</v>
      </c>
    </row>
    <row r="126" spans="13:43" ht="13.5" customHeight="1" x14ac:dyDescent="0.2">
      <c r="M126" s="106"/>
      <c r="AD126" s="351" t="s">
        <v>169</v>
      </c>
      <c r="AE126" s="73" t="str">
        <f>IF(Sprachen!$F$1=1,IF(Sprachen!$B181="","",Sprachen!$B181),IF(Sprachen!$F$1=2,IF(Sprachen!$C181="","",Sprachen!$C181),IF(Sprachen!$F$1=3,IF(Sprachen!$D181="","",Sprachen!$D181),"Übersetzung fehlt")))</f>
        <v>Hier klicken, um Bild einzufügen</v>
      </c>
      <c r="AF126" s="69">
        <v>39</v>
      </c>
      <c r="AG126" s="69">
        <v>8</v>
      </c>
      <c r="AH126" s="69">
        <v>50</v>
      </c>
      <c r="AI126" s="69">
        <v>13</v>
      </c>
      <c r="AJ126" s="69" t="s">
        <v>225</v>
      </c>
      <c r="AK126" s="70" t="s">
        <v>225</v>
      </c>
      <c r="AL126" s="70" t="s">
        <v>83</v>
      </c>
      <c r="AM126" s="69">
        <v>0</v>
      </c>
      <c r="AN126" s="70" t="s">
        <v>83</v>
      </c>
      <c r="AO126" s="70" t="s">
        <v>84</v>
      </c>
      <c r="AP126" s="93">
        <v>10</v>
      </c>
      <c r="AQ126" s="116" t="s">
        <v>261</v>
      </c>
    </row>
    <row r="127" spans="13:43" ht="13.5" customHeight="1" x14ac:dyDescent="0.2">
      <c r="M127" s="106"/>
      <c r="AD127" s="351" t="s">
        <v>124</v>
      </c>
      <c r="AE127" s="73" t="str">
        <f>IF(Sprachen!$F$1=1,IF(Sprachen!$B182="","",Sprachen!$B182),IF(Sprachen!$F$1=2,IF(Sprachen!$C182="","",Sprachen!$C182),IF(Sprachen!$F$1=3,IF(Sprachen!$D182="","",Sprachen!$D182),"Übersetzung fehlt")))</f>
        <v>Hinweise:</v>
      </c>
      <c r="AF127" s="69">
        <v>40</v>
      </c>
      <c r="AG127" s="69">
        <v>1</v>
      </c>
      <c r="AH127" s="69">
        <v>44</v>
      </c>
      <c r="AI127" s="69">
        <v>1</v>
      </c>
      <c r="AJ127" s="69" t="s">
        <v>9</v>
      </c>
      <c r="AK127" s="70" t="s">
        <v>225</v>
      </c>
      <c r="AL127" s="70" t="s">
        <v>83</v>
      </c>
      <c r="AM127" s="69">
        <v>90</v>
      </c>
      <c r="AN127" s="70" t="s">
        <v>83</v>
      </c>
      <c r="AO127" s="70" t="s">
        <v>83</v>
      </c>
      <c r="AP127" s="93">
        <v>10</v>
      </c>
      <c r="AQ127" s="116" t="s">
        <v>261</v>
      </c>
    </row>
    <row r="128" spans="13:43" ht="13.5" customHeight="1" x14ac:dyDescent="0.2">
      <c r="AD128" s="351" t="s">
        <v>614</v>
      </c>
      <c r="AE128" s="73" t="str">
        <f>IF(Sprachen!$F$1=1,IF(Sprachen!$B183="","",Sprachen!$B183),IF(Sprachen!$F$1=2,IF(Sprachen!$C183="","",Sprachen!$C183),IF(Sprachen!$F$1=3,IF(Sprachen!$D183="","",Sprachen!$D183),"Übersetzung fehlt")))</f>
        <v/>
      </c>
      <c r="AF128" s="69">
        <v>40</v>
      </c>
      <c r="AG128" s="69">
        <v>2</v>
      </c>
      <c r="AH128" s="69">
        <v>44</v>
      </c>
      <c r="AI128" s="69">
        <v>7</v>
      </c>
      <c r="AJ128" s="69" t="s">
        <v>225</v>
      </c>
      <c r="AK128" s="70" t="s">
        <v>225</v>
      </c>
      <c r="AL128" s="70" t="s">
        <v>83</v>
      </c>
      <c r="AM128" s="69">
        <v>0</v>
      </c>
      <c r="AN128" s="70" t="s">
        <v>83</v>
      </c>
      <c r="AO128" s="70" t="s">
        <v>84</v>
      </c>
      <c r="AP128" s="93">
        <v>10</v>
      </c>
      <c r="AQ128" s="116" t="s">
        <v>261</v>
      </c>
    </row>
    <row r="129" spans="30:43" ht="13.5" customHeight="1" x14ac:dyDescent="0.2">
      <c r="AD129" s="353" t="s">
        <v>217</v>
      </c>
      <c r="AE129" s="73" t="str">
        <f>IF(Sprachen!$F$1=1,IF(Sprachen!$B184="","",Sprachen!$B184),IF(Sprachen!$F$1=2,IF(Sprachen!$C184="","",Sprachen!$C184),IF(Sprachen!$F$1=3,IF(Sprachen!$D184="","",Sprachen!$D184),"Übersetzung fehlt")))</f>
        <v>Bemerkung:</v>
      </c>
      <c r="AF129" s="69">
        <v>45</v>
      </c>
      <c r="AG129" s="69">
        <v>1</v>
      </c>
      <c r="AH129" s="69">
        <v>50</v>
      </c>
      <c r="AI129" s="69">
        <v>1</v>
      </c>
      <c r="AJ129" s="69" t="s">
        <v>9</v>
      </c>
      <c r="AK129" s="70" t="s">
        <v>225</v>
      </c>
      <c r="AL129" s="70" t="s">
        <v>83</v>
      </c>
      <c r="AM129" s="69">
        <v>90</v>
      </c>
      <c r="AN129" s="70" t="s">
        <v>83</v>
      </c>
      <c r="AO129" s="70" t="s">
        <v>83</v>
      </c>
      <c r="AP129" s="93">
        <v>10</v>
      </c>
      <c r="AQ129" s="116" t="s">
        <v>261</v>
      </c>
    </row>
    <row r="130" spans="30:43" ht="13.5" customHeight="1" x14ac:dyDescent="0.2">
      <c r="AD130" s="351" t="s">
        <v>613</v>
      </c>
      <c r="AE130" s="73" t="str">
        <f>IF(Sprachen!$F$1=1,IF(Sprachen!$B185="","",Sprachen!$B185),IF(Sprachen!$F$1=2,IF(Sprachen!$C185="","",Sprachen!$C185),IF(Sprachen!$F$1=3,IF(Sprachen!$D185="","",Sprachen!$D185),"Übersetzung fehlt")))</f>
        <v/>
      </c>
      <c r="AF130" s="69">
        <v>45</v>
      </c>
      <c r="AG130" s="69">
        <v>2</v>
      </c>
      <c r="AH130" s="69">
        <v>50</v>
      </c>
      <c r="AI130" s="69">
        <v>7</v>
      </c>
      <c r="AJ130" s="69" t="s">
        <v>225</v>
      </c>
      <c r="AK130" s="70" t="s">
        <v>225</v>
      </c>
      <c r="AL130" s="70" t="s">
        <v>83</v>
      </c>
      <c r="AM130" s="69">
        <v>0</v>
      </c>
      <c r="AN130" s="70" t="s">
        <v>83</v>
      </c>
      <c r="AO130" s="70" t="s">
        <v>84</v>
      </c>
      <c r="AP130" s="93">
        <v>10</v>
      </c>
      <c r="AQ130" s="116" t="s">
        <v>261</v>
      </c>
    </row>
    <row r="131" spans="30:43" s="108" customFormat="1" ht="13.5" customHeight="1" x14ac:dyDescent="0.2">
      <c r="AD131" s="351" t="s">
        <v>156</v>
      </c>
      <c r="AE131" s="73"/>
      <c r="AF131" s="69">
        <v>51</v>
      </c>
      <c r="AG131" s="69">
        <v>1</v>
      </c>
      <c r="AH131" s="69">
        <v>51</v>
      </c>
      <c r="AI131" s="69">
        <v>13</v>
      </c>
      <c r="AJ131" s="69" t="s">
        <v>225</v>
      </c>
      <c r="AK131" s="70" t="s">
        <v>225</v>
      </c>
      <c r="AL131" s="70" t="s">
        <v>83</v>
      </c>
      <c r="AM131" s="69">
        <v>0</v>
      </c>
      <c r="AN131" s="70" t="s">
        <v>83</v>
      </c>
      <c r="AO131" s="70" t="s">
        <v>84</v>
      </c>
      <c r="AP131" s="93">
        <v>10</v>
      </c>
      <c r="AQ131" s="116" t="s">
        <v>261</v>
      </c>
    </row>
    <row r="132" spans="30:43" ht="13.5" customHeight="1" x14ac:dyDescent="0.2">
      <c r="AD132" s="351" t="s">
        <v>316</v>
      </c>
      <c r="AE132" s="73" t="str">
        <f>IF(Sprachen!$F$1=1,IF(Sprachen!$B187="","",Sprachen!$B187),IF(Sprachen!$F$1=2,IF(Sprachen!$C187="","",Sprachen!$C187),IF(Sprachen!$F$1=3,IF(Sprachen!$D187="","",Sprachen!$D187),"Übersetzung fehlt")))</f>
        <v>3D-Index:</v>
      </c>
      <c r="AF132" s="69">
        <v>52</v>
      </c>
      <c r="AG132" s="69">
        <v>1</v>
      </c>
      <c r="AH132" s="69">
        <v>52</v>
      </c>
      <c r="AI132" s="69">
        <v>1</v>
      </c>
      <c r="AJ132" s="69" t="s">
        <v>225</v>
      </c>
      <c r="AK132" s="70" t="s">
        <v>225</v>
      </c>
      <c r="AL132" s="70" t="s">
        <v>83</v>
      </c>
      <c r="AM132" s="69">
        <v>0</v>
      </c>
      <c r="AN132" s="70" t="s">
        <v>83</v>
      </c>
      <c r="AO132" s="70" t="s">
        <v>83</v>
      </c>
      <c r="AP132" s="93">
        <v>8</v>
      </c>
      <c r="AQ132" s="116" t="s">
        <v>261</v>
      </c>
    </row>
    <row r="133" spans="30:43" ht="13.5" customHeight="1" x14ac:dyDescent="0.2">
      <c r="AD133" s="351" t="s">
        <v>125</v>
      </c>
      <c r="AE133" s="73" t="str">
        <f>IF(Sprachen!$F$1=1,IF(Sprachen!$B188="","",Sprachen!$B188),IF(Sprachen!$F$1=2,IF(Sprachen!$C188="","",Sprachen!$C188),IF(Sprachen!$F$1=3,IF(Sprachen!$D188="","",Sprachen!$D188),"Übersetzung fehlt")))</f>
        <v>Kurzbeschreibung der Änderung:</v>
      </c>
      <c r="AF133" s="69">
        <v>52</v>
      </c>
      <c r="AG133" s="69">
        <v>2</v>
      </c>
      <c r="AH133" s="69">
        <v>52</v>
      </c>
      <c r="AI133" s="69">
        <v>12</v>
      </c>
      <c r="AJ133" s="69" t="s">
        <v>225</v>
      </c>
      <c r="AK133" s="70" t="s">
        <v>225</v>
      </c>
      <c r="AL133" s="70" t="s">
        <v>83</v>
      </c>
      <c r="AM133" s="69">
        <v>0</v>
      </c>
      <c r="AN133" s="70" t="s">
        <v>83</v>
      </c>
      <c r="AO133" s="70" t="s">
        <v>83</v>
      </c>
      <c r="AP133" s="93">
        <v>10</v>
      </c>
      <c r="AQ133" s="116" t="s">
        <v>261</v>
      </c>
    </row>
    <row r="134" spans="30:43" ht="13.5" customHeight="1" x14ac:dyDescent="0.2">
      <c r="AD134" s="351" t="s">
        <v>535</v>
      </c>
      <c r="AE134" s="73" t="str">
        <f>IF(Sprachen!$F$1=1,IF(Sprachen!$B189="","",Sprachen!$B189),IF(Sprachen!$F$1=2,IF(Sprachen!$C189="","",Sprachen!$C189),IF(Sprachen!$F$1=3,IF(Sprachen!$D189="","",Sprachen!$D189),"Übersetzung fehlt")))</f>
        <v>Erf.-Dat.:</v>
      </c>
      <c r="AF134" s="69">
        <v>52</v>
      </c>
      <c r="AG134" s="69">
        <v>13</v>
      </c>
      <c r="AH134" s="69">
        <v>52</v>
      </c>
      <c r="AI134" s="69">
        <v>13</v>
      </c>
      <c r="AJ134" s="69" t="s">
        <v>225</v>
      </c>
      <c r="AK134" s="70" t="s">
        <v>225</v>
      </c>
      <c r="AL134" s="70" t="s">
        <v>83</v>
      </c>
      <c r="AM134" s="69">
        <v>0</v>
      </c>
      <c r="AN134" s="70" t="s">
        <v>83</v>
      </c>
      <c r="AO134" s="70" t="s">
        <v>83</v>
      </c>
      <c r="AP134" s="93">
        <v>10</v>
      </c>
      <c r="AQ134" s="116" t="s">
        <v>261</v>
      </c>
    </row>
    <row r="135" spans="30:43" ht="13.5" customHeight="1" x14ac:dyDescent="0.2">
      <c r="AD135" s="351" t="s">
        <v>170</v>
      </c>
      <c r="AE135" s="73" t="str">
        <f>IF(Sprachen!$F$1=1,IF(Sprachen!$B190="","",Sprachen!$B190),IF(Sprachen!$F$1=2,IF(Sprachen!$C190="","",Sprachen!$C190),IF(Sprachen!$F$1=3,IF(Sprachen!$D190="","",Sprachen!$D190),"Übersetzung fehlt")))</f>
        <v/>
      </c>
      <c r="AF135" s="69">
        <v>53</v>
      </c>
      <c r="AG135" s="69">
        <v>1</v>
      </c>
      <c r="AH135" s="69">
        <v>53</v>
      </c>
      <c r="AI135" s="69">
        <v>1</v>
      </c>
      <c r="AJ135" s="69" t="s">
        <v>225</v>
      </c>
      <c r="AK135" s="70" t="s">
        <v>225</v>
      </c>
      <c r="AL135" s="70" t="s">
        <v>83</v>
      </c>
      <c r="AM135" s="69">
        <v>0</v>
      </c>
      <c r="AN135" s="70" t="s">
        <v>83</v>
      </c>
      <c r="AO135" s="70" t="s">
        <v>84</v>
      </c>
      <c r="AP135" s="93">
        <v>10</v>
      </c>
      <c r="AQ135" s="162">
        <v>0</v>
      </c>
    </row>
    <row r="136" spans="30:43" ht="13.5" customHeight="1" x14ac:dyDescent="0.2">
      <c r="AD136" s="351" t="s">
        <v>172</v>
      </c>
      <c r="AE136" s="73" t="str">
        <f>IF(Sprachen!$F$1=1,IF(Sprachen!$B191="","",Sprachen!$B191),IF(Sprachen!$F$1=2,IF(Sprachen!$C191="","",Sprachen!$C191),IF(Sprachen!$F$1=3,IF(Sprachen!$D191="","",Sprachen!$D191),"Übersetzung fehlt")))</f>
        <v/>
      </c>
      <c r="AF136" s="69">
        <v>53</v>
      </c>
      <c r="AG136" s="69">
        <v>2</v>
      </c>
      <c r="AH136" s="69">
        <v>53</v>
      </c>
      <c r="AI136" s="69">
        <v>12</v>
      </c>
      <c r="AJ136" s="69" t="s">
        <v>9</v>
      </c>
      <c r="AK136" s="70" t="s">
        <v>225</v>
      </c>
      <c r="AL136" s="70" t="s">
        <v>83</v>
      </c>
      <c r="AM136" s="69">
        <v>0</v>
      </c>
      <c r="AN136" s="70" t="s">
        <v>83</v>
      </c>
      <c r="AO136" s="70" t="s">
        <v>84</v>
      </c>
      <c r="AP136" s="93">
        <v>10</v>
      </c>
      <c r="AQ136" s="95" t="s">
        <v>261</v>
      </c>
    </row>
    <row r="137" spans="30:43" ht="13.5" customHeight="1" x14ac:dyDescent="0.2">
      <c r="AD137" s="351" t="s">
        <v>171</v>
      </c>
      <c r="AE137" s="73" t="str">
        <f>IF(Sprachen!$F$1=1,IF(Sprachen!$B192="","",Sprachen!$B192),IF(Sprachen!$F$1=2,IF(Sprachen!$C192="","",Sprachen!$C192),IF(Sprachen!$F$1=3,IF(Sprachen!$D192="","",Sprachen!$D192),"Übersetzung fehlt")))</f>
        <v/>
      </c>
      <c r="AF137" s="69">
        <v>53</v>
      </c>
      <c r="AG137" s="69">
        <v>13</v>
      </c>
      <c r="AH137" s="69">
        <v>53</v>
      </c>
      <c r="AI137" s="69">
        <v>13</v>
      </c>
      <c r="AJ137" s="69" t="s">
        <v>225</v>
      </c>
      <c r="AK137" s="70" t="s">
        <v>225</v>
      </c>
      <c r="AL137" s="70" t="s">
        <v>83</v>
      </c>
      <c r="AM137" s="69">
        <v>0</v>
      </c>
      <c r="AN137" s="70" t="s">
        <v>83</v>
      </c>
      <c r="AO137" s="70" t="s">
        <v>84</v>
      </c>
      <c r="AP137" s="93">
        <v>10</v>
      </c>
      <c r="AQ137" s="97" t="s">
        <v>262</v>
      </c>
    </row>
    <row r="138" spans="30:43" ht="13.5" customHeight="1" x14ac:dyDescent="0.2">
      <c r="AD138" s="351" t="s">
        <v>173</v>
      </c>
      <c r="AE138" s="73" t="str">
        <f>IF(Sprachen!$F$1=1,IF(Sprachen!$B193="","",Sprachen!$B193),IF(Sprachen!$F$1=2,IF(Sprachen!$C193="","",Sprachen!$C193),IF(Sprachen!$F$1=3,IF(Sprachen!$D193="","",Sprachen!$D193),"Übersetzung fehlt")))</f>
        <v/>
      </c>
      <c r="AF138" s="69">
        <v>54</v>
      </c>
      <c r="AG138" s="69">
        <v>1</v>
      </c>
      <c r="AH138" s="69">
        <v>54</v>
      </c>
      <c r="AI138" s="69">
        <v>1</v>
      </c>
      <c r="AJ138" s="69" t="s">
        <v>225</v>
      </c>
      <c r="AK138" s="70" t="s">
        <v>225</v>
      </c>
      <c r="AL138" s="70" t="s">
        <v>83</v>
      </c>
      <c r="AM138" s="69">
        <v>0</v>
      </c>
      <c r="AN138" s="70" t="s">
        <v>83</v>
      </c>
      <c r="AO138" s="70" t="s">
        <v>84</v>
      </c>
      <c r="AP138" s="93">
        <v>10</v>
      </c>
      <c r="AQ138" s="162">
        <v>0</v>
      </c>
    </row>
    <row r="139" spans="30:43" ht="13.5" customHeight="1" x14ac:dyDescent="0.2">
      <c r="AD139" s="351" t="s">
        <v>174</v>
      </c>
      <c r="AE139" s="73" t="str">
        <f>IF(Sprachen!$F$1=1,IF(Sprachen!$B194="","",Sprachen!$B194),IF(Sprachen!$F$1=2,IF(Sprachen!$C194="","",Sprachen!$C194),IF(Sprachen!$F$1=3,IF(Sprachen!$D194="","",Sprachen!$D194),"Übersetzung fehlt")))</f>
        <v/>
      </c>
      <c r="AF139" s="69">
        <v>54</v>
      </c>
      <c r="AG139" s="69">
        <v>2</v>
      </c>
      <c r="AH139" s="69">
        <v>54</v>
      </c>
      <c r="AI139" s="69">
        <v>12</v>
      </c>
      <c r="AJ139" s="69" t="s">
        <v>9</v>
      </c>
      <c r="AK139" s="70" t="s">
        <v>225</v>
      </c>
      <c r="AL139" s="70" t="s">
        <v>83</v>
      </c>
      <c r="AM139" s="69">
        <v>0</v>
      </c>
      <c r="AN139" s="70" t="s">
        <v>83</v>
      </c>
      <c r="AO139" s="70" t="s">
        <v>84</v>
      </c>
      <c r="AP139" s="93">
        <v>10</v>
      </c>
      <c r="AQ139" s="95" t="s">
        <v>261</v>
      </c>
    </row>
    <row r="140" spans="30:43" ht="13.5" customHeight="1" x14ac:dyDescent="0.2">
      <c r="AD140" s="351" t="s">
        <v>175</v>
      </c>
      <c r="AE140" s="73" t="str">
        <f>IF(Sprachen!$F$1=1,IF(Sprachen!$B195="","",Sprachen!$B195),IF(Sprachen!$F$1=2,IF(Sprachen!$C195="","",Sprachen!$C195),IF(Sprachen!$F$1=3,IF(Sprachen!$D195="","",Sprachen!$D195),"Übersetzung fehlt")))</f>
        <v/>
      </c>
      <c r="AF140" s="69">
        <v>54</v>
      </c>
      <c r="AG140" s="69">
        <v>13</v>
      </c>
      <c r="AH140" s="69">
        <v>54</v>
      </c>
      <c r="AI140" s="69">
        <v>13</v>
      </c>
      <c r="AJ140" s="69" t="s">
        <v>225</v>
      </c>
      <c r="AK140" s="70" t="s">
        <v>225</v>
      </c>
      <c r="AL140" s="70" t="s">
        <v>83</v>
      </c>
      <c r="AM140" s="69">
        <v>0</v>
      </c>
      <c r="AN140" s="70" t="s">
        <v>83</v>
      </c>
      <c r="AO140" s="70" t="s">
        <v>84</v>
      </c>
      <c r="AP140" s="93">
        <v>10</v>
      </c>
      <c r="AQ140" s="97" t="s">
        <v>262</v>
      </c>
    </row>
    <row r="141" spans="30:43" ht="13.5" customHeight="1" x14ac:dyDescent="0.2">
      <c r="AD141" s="351" t="s">
        <v>176</v>
      </c>
      <c r="AE141" s="73" t="str">
        <f>IF(Sprachen!$F$1=1,IF(Sprachen!$B196="","",Sprachen!$B196),IF(Sprachen!$F$1=2,IF(Sprachen!$C196="","",Sprachen!$C196),IF(Sprachen!$F$1=3,IF(Sprachen!$D196="","",Sprachen!$D196),"Übersetzung fehlt")))</f>
        <v/>
      </c>
      <c r="AF141" s="69">
        <v>55</v>
      </c>
      <c r="AG141" s="69">
        <v>1</v>
      </c>
      <c r="AH141" s="69">
        <v>55</v>
      </c>
      <c r="AI141" s="69">
        <v>1</v>
      </c>
      <c r="AJ141" s="69" t="s">
        <v>225</v>
      </c>
      <c r="AK141" s="70" t="s">
        <v>225</v>
      </c>
      <c r="AL141" s="70" t="s">
        <v>83</v>
      </c>
      <c r="AM141" s="69">
        <v>0</v>
      </c>
      <c r="AN141" s="70" t="s">
        <v>83</v>
      </c>
      <c r="AO141" s="70" t="s">
        <v>84</v>
      </c>
      <c r="AP141" s="93">
        <v>10</v>
      </c>
      <c r="AQ141" s="162">
        <v>0</v>
      </c>
    </row>
    <row r="142" spans="30:43" ht="13.5" customHeight="1" x14ac:dyDescent="0.2">
      <c r="AD142" s="351" t="s">
        <v>177</v>
      </c>
      <c r="AE142" s="73" t="str">
        <f>IF(Sprachen!$F$1=1,IF(Sprachen!$B197="","",Sprachen!$B197),IF(Sprachen!$F$1=2,IF(Sprachen!$C197="","",Sprachen!$C197),IF(Sprachen!$F$1=3,IF(Sprachen!$D197="","",Sprachen!$D197),"Übersetzung fehlt")))</f>
        <v/>
      </c>
      <c r="AF142" s="69">
        <v>55</v>
      </c>
      <c r="AG142" s="69">
        <v>2</v>
      </c>
      <c r="AH142" s="69">
        <v>55</v>
      </c>
      <c r="AI142" s="69">
        <v>12</v>
      </c>
      <c r="AJ142" s="69" t="s">
        <v>9</v>
      </c>
      <c r="AK142" s="70" t="s">
        <v>225</v>
      </c>
      <c r="AL142" s="70" t="s">
        <v>83</v>
      </c>
      <c r="AM142" s="69">
        <v>0</v>
      </c>
      <c r="AN142" s="70" t="s">
        <v>83</v>
      </c>
      <c r="AO142" s="70" t="s">
        <v>84</v>
      </c>
      <c r="AP142" s="93">
        <v>10</v>
      </c>
      <c r="AQ142" s="95" t="s">
        <v>261</v>
      </c>
    </row>
    <row r="143" spans="30:43" ht="13.5" customHeight="1" x14ac:dyDescent="0.2">
      <c r="AD143" s="351" t="s">
        <v>178</v>
      </c>
      <c r="AE143" s="73" t="str">
        <f>IF(Sprachen!$F$1=1,IF(Sprachen!$B198="","",Sprachen!$B198),IF(Sprachen!$F$1=2,IF(Sprachen!$C198="","",Sprachen!$C198),IF(Sprachen!$F$1=3,IF(Sprachen!$D198="","",Sprachen!$D198),"Übersetzung fehlt")))</f>
        <v/>
      </c>
      <c r="AF143" s="69">
        <v>55</v>
      </c>
      <c r="AG143" s="69">
        <v>13</v>
      </c>
      <c r="AH143" s="69">
        <v>55</v>
      </c>
      <c r="AI143" s="69">
        <v>13</v>
      </c>
      <c r="AJ143" s="69" t="s">
        <v>225</v>
      </c>
      <c r="AK143" s="70" t="s">
        <v>225</v>
      </c>
      <c r="AL143" s="70" t="s">
        <v>83</v>
      </c>
      <c r="AM143" s="69">
        <v>0</v>
      </c>
      <c r="AN143" s="70" t="s">
        <v>83</v>
      </c>
      <c r="AO143" s="70" t="s">
        <v>84</v>
      </c>
      <c r="AP143" s="93">
        <v>10</v>
      </c>
      <c r="AQ143" s="97" t="s">
        <v>262</v>
      </c>
    </row>
    <row r="144" spans="30:43" ht="13.5" customHeight="1" x14ac:dyDescent="0.2">
      <c r="AD144" s="351" t="s">
        <v>179</v>
      </c>
      <c r="AE144" s="73" t="str">
        <f>IF(Sprachen!$F$1=1,IF(Sprachen!$B199="","",Sprachen!$B199),IF(Sprachen!$F$1=2,IF(Sprachen!$C199="","",Sprachen!$C199),IF(Sprachen!$F$1=3,IF(Sprachen!$D199="","",Sprachen!$D199),"Übersetzung fehlt")))</f>
        <v/>
      </c>
      <c r="AF144" s="69">
        <v>56</v>
      </c>
      <c r="AG144" s="69">
        <v>1</v>
      </c>
      <c r="AH144" s="69">
        <v>56</v>
      </c>
      <c r="AI144" s="69">
        <v>1</v>
      </c>
      <c r="AJ144" s="69" t="s">
        <v>225</v>
      </c>
      <c r="AK144" s="70" t="s">
        <v>225</v>
      </c>
      <c r="AL144" s="70" t="s">
        <v>83</v>
      </c>
      <c r="AM144" s="69">
        <v>0</v>
      </c>
      <c r="AN144" s="70" t="s">
        <v>83</v>
      </c>
      <c r="AO144" s="70" t="s">
        <v>84</v>
      </c>
      <c r="AP144" s="93">
        <v>10</v>
      </c>
      <c r="AQ144" s="162">
        <v>0</v>
      </c>
    </row>
    <row r="145" spans="1:43" ht="13.5" customHeight="1" x14ac:dyDescent="0.2">
      <c r="AD145" s="351" t="s">
        <v>180</v>
      </c>
      <c r="AE145" s="73" t="str">
        <f>IF(Sprachen!$F$1=1,IF(Sprachen!$B200="","",Sprachen!$B200),IF(Sprachen!$F$1=2,IF(Sprachen!$C200="","",Sprachen!$C200),IF(Sprachen!$F$1=3,IF(Sprachen!$D200="","",Sprachen!$D200),"Übersetzung fehlt")))</f>
        <v/>
      </c>
      <c r="AF145" s="69">
        <v>56</v>
      </c>
      <c r="AG145" s="69">
        <v>2</v>
      </c>
      <c r="AH145" s="69">
        <v>56</v>
      </c>
      <c r="AI145" s="69">
        <v>12</v>
      </c>
      <c r="AJ145" s="69" t="s">
        <v>9</v>
      </c>
      <c r="AK145" s="70" t="s">
        <v>225</v>
      </c>
      <c r="AL145" s="70" t="s">
        <v>83</v>
      </c>
      <c r="AM145" s="69">
        <v>0</v>
      </c>
      <c r="AN145" s="70" t="s">
        <v>83</v>
      </c>
      <c r="AO145" s="70" t="s">
        <v>84</v>
      </c>
      <c r="AP145" s="93">
        <v>10</v>
      </c>
      <c r="AQ145" s="95" t="s">
        <v>261</v>
      </c>
    </row>
    <row r="146" spans="1:43" s="108" customFormat="1" ht="13.5" customHeight="1" x14ac:dyDescent="0.2">
      <c r="A146"/>
      <c r="B146"/>
      <c r="C146"/>
      <c r="D146"/>
      <c r="E146"/>
      <c r="F146"/>
      <c r="G146"/>
      <c r="H146"/>
      <c r="I146"/>
      <c r="J146"/>
      <c r="K146"/>
      <c r="L146"/>
      <c r="M146"/>
      <c r="N146"/>
      <c r="AD146" s="351" t="s">
        <v>181</v>
      </c>
      <c r="AE146" s="73" t="str">
        <f>IF(Sprachen!$F$1=1,IF(Sprachen!$B201="","",Sprachen!$B201),IF(Sprachen!$F$1=2,IF(Sprachen!$C201="","",Sprachen!$C201),IF(Sprachen!$F$1=3,IF(Sprachen!$D201="","",Sprachen!$D201),"Übersetzung fehlt")))</f>
        <v/>
      </c>
      <c r="AF146" s="69">
        <v>56</v>
      </c>
      <c r="AG146" s="69">
        <v>13</v>
      </c>
      <c r="AH146" s="69">
        <v>56</v>
      </c>
      <c r="AI146" s="69">
        <v>13</v>
      </c>
      <c r="AJ146" s="69" t="s">
        <v>225</v>
      </c>
      <c r="AK146" s="70" t="s">
        <v>225</v>
      </c>
      <c r="AL146" s="70" t="s">
        <v>83</v>
      </c>
      <c r="AM146" s="69">
        <v>0</v>
      </c>
      <c r="AN146" s="70" t="s">
        <v>83</v>
      </c>
      <c r="AO146" s="70" t="s">
        <v>84</v>
      </c>
      <c r="AP146" s="93">
        <v>10</v>
      </c>
      <c r="AQ146" s="97" t="s">
        <v>262</v>
      </c>
    </row>
    <row r="147" spans="1:43" s="108" customFormat="1" ht="13.5" customHeight="1" x14ac:dyDescent="0.2">
      <c r="AD147" s="351" t="s">
        <v>182</v>
      </c>
      <c r="AE147" s="73" t="str">
        <f>IF(Sprachen!$F$1=1,IF(Sprachen!$B202="","",Sprachen!$B202),IF(Sprachen!$F$1=2,IF(Sprachen!$C202="","",Sprachen!$C202),IF(Sprachen!$F$1=3,IF(Sprachen!$D202="","",Sprachen!$D202),"Übersetzung fehlt")))</f>
        <v/>
      </c>
      <c r="AF147" s="69">
        <v>57</v>
      </c>
      <c r="AG147" s="69">
        <v>1</v>
      </c>
      <c r="AH147" s="69">
        <v>57</v>
      </c>
      <c r="AI147" s="69">
        <v>1</v>
      </c>
      <c r="AJ147" s="69" t="s">
        <v>225</v>
      </c>
      <c r="AK147" s="70" t="s">
        <v>225</v>
      </c>
      <c r="AL147" s="70" t="s">
        <v>83</v>
      </c>
      <c r="AM147" s="69">
        <v>0</v>
      </c>
      <c r="AN147" s="70" t="s">
        <v>83</v>
      </c>
      <c r="AO147" s="70" t="s">
        <v>84</v>
      </c>
      <c r="AP147" s="93">
        <v>10</v>
      </c>
      <c r="AQ147" s="162">
        <v>0</v>
      </c>
    </row>
    <row r="148" spans="1:43" s="108" customFormat="1" ht="13.5" customHeight="1" x14ac:dyDescent="0.2">
      <c r="AD148" s="351" t="s">
        <v>183</v>
      </c>
      <c r="AE148" s="73" t="str">
        <f>IF(Sprachen!$F$1=1,IF(Sprachen!$B203="","",Sprachen!$B203),IF(Sprachen!$F$1=2,IF(Sprachen!$C203="","",Sprachen!$C203),IF(Sprachen!$F$1=3,IF(Sprachen!$D203="","",Sprachen!$D203),"Übersetzung fehlt")))</f>
        <v/>
      </c>
      <c r="AF148" s="69">
        <v>57</v>
      </c>
      <c r="AG148" s="69">
        <v>2</v>
      </c>
      <c r="AH148" s="69">
        <v>57</v>
      </c>
      <c r="AI148" s="69">
        <v>12</v>
      </c>
      <c r="AJ148" s="69" t="s">
        <v>9</v>
      </c>
      <c r="AK148" s="70" t="s">
        <v>225</v>
      </c>
      <c r="AL148" s="70" t="s">
        <v>83</v>
      </c>
      <c r="AM148" s="69">
        <v>0</v>
      </c>
      <c r="AN148" s="70" t="s">
        <v>83</v>
      </c>
      <c r="AO148" s="70" t="s">
        <v>84</v>
      </c>
      <c r="AP148" s="93">
        <v>10</v>
      </c>
      <c r="AQ148" s="95" t="s">
        <v>261</v>
      </c>
    </row>
    <row r="149" spans="1:43" s="108" customFormat="1" ht="13.5" customHeight="1" x14ac:dyDescent="0.2">
      <c r="AD149" s="351" t="s">
        <v>184</v>
      </c>
      <c r="AE149" s="73" t="str">
        <f>IF(Sprachen!$F$1=1,IF(Sprachen!$B204="","",Sprachen!$B204),IF(Sprachen!$F$1=2,IF(Sprachen!$C204="","",Sprachen!$C204),IF(Sprachen!$F$1=3,IF(Sprachen!$D204="","",Sprachen!$D204),"Übersetzung fehlt")))</f>
        <v/>
      </c>
      <c r="AF149" s="69">
        <v>57</v>
      </c>
      <c r="AG149" s="69">
        <v>13</v>
      </c>
      <c r="AH149" s="69">
        <v>57</v>
      </c>
      <c r="AI149" s="69">
        <v>13</v>
      </c>
      <c r="AJ149" s="69" t="s">
        <v>225</v>
      </c>
      <c r="AK149" s="70" t="s">
        <v>225</v>
      </c>
      <c r="AL149" s="70" t="s">
        <v>83</v>
      </c>
      <c r="AM149" s="69">
        <v>0</v>
      </c>
      <c r="AN149" s="70" t="s">
        <v>83</v>
      </c>
      <c r="AO149" s="70" t="s">
        <v>84</v>
      </c>
      <c r="AP149" s="93">
        <v>10</v>
      </c>
      <c r="AQ149" s="97" t="s">
        <v>262</v>
      </c>
    </row>
    <row r="150" spans="1:43" s="108" customFormat="1" ht="13.5" customHeight="1" x14ac:dyDescent="0.2">
      <c r="AD150" s="351" t="s">
        <v>185</v>
      </c>
      <c r="AE150" s="73" t="str">
        <f>IF(Sprachen!$F$1=1,IF(Sprachen!$B205="","",Sprachen!$B205),IF(Sprachen!$F$1=2,IF(Sprachen!$C205="","",Sprachen!$C205),IF(Sprachen!$F$1=3,IF(Sprachen!$D205="","",Sprachen!$D205),"Übersetzung fehlt")))</f>
        <v/>
      </c>
      <c r="AF150" s="69">
        <v>58</v>
      </c>
      <c r="AG150" s="69">
        <v>1</v>
      </c>
      <c r="AH150" s="69">
        <v>58</v>
      </c>
      <c r="AI150" s="69">
        <v>1</v>
      </c>
      <c r="AJ150" s="69" t="s">
        <v>225</v>
      </c>
      <c r="AK150" s="70" t="s">
        <v>225</v>
      </c>
      <c r="AL150" s="70" t="s">
        <v>83</v>
      </c>
      <c r="AM150" s="69">
        <v>0</v>
      </c>
      <c r="AN150" s="70" t="s">
        <v>83</v>
      </c>
      <c r="AO150" s="70" t="s">
        <v>84</v>
      </c>
      <c r="AP150" s="93">
        <v>10</v>
      </c>
      <c r="AQ150" s="162">
        <v>0</v>
      </c>
    </row>
    <row r="151" spans="1:43" s="108" customFormat="1" ht="13.5" customHeight="1" x14ac:dyDescent="0.2">
      <c r="AD151" s="351" t="s">
        <v>186</v>
      </c>
      <c r="AE151" s="73" t="str">
        <f>IF(Sprachen!$F$1=1,IF(Sprachen!$B206="","",Sprachen!$B206),IF(Sprachen!$F$1=2,IF(Sprachen!$C206="","",Sprachen!$C206),IF(Sprachen!$F$1=3,IF(Sprachen!$D206="","",Sprachen!$D206),"Übersetzung fehlt")))</f>
        <v/>
      </c>
      <c r="AF151" s="69">
        <v>58</v>
      </c>
      <c r="AG151" s="69">
        <v>2</v>
      </c>
      <c r="AH151" s="69">
        <v>58</v>
      </c>
      <c r="AI151" s="69">
        <v>12</v>
      </c>
      <c r="AJ151" s="69" t="s">
        <v>9</v>
      </c>
      <c r="AK151" s="70" t="s">
        <v>225</v>
      </c>
      <c r="AL151" s="70" t="s">
        <v>83</v>
      </c>
      <c r="AM151" s="69">
        <v>0</v>
      </c>
      <c r="AN151" s="70" t="s">
        <v>83</v>
      </c>
      <c r="AO151" s="70" t="s">
        <v>84</v>
      </c>
      <c r="AP151" s="93">
        <v>10</v>
      </c>
      <c r="AQ151" s="95" t="s">
        <v>261</v>
      </c>
    </row>
    <row r="152" spans="1:43" s="108" customFormat="1" ht="13.5" customHeight="1" x14ac:dyDescent="0.2">
      <c r="AD152" s="351" t="s">
        <v>187</v>
      </c>
      <c r="AE152" s="73" t="str">
        <f>IF(Sprachen!$F$1=1,IF(Sprachen!$B207="","",Sprachen!$B207),IF(Sprachen!$F$1=2,IF(Sprachen!$C207="","",Sprachen!$C207),IF(Sprachen!$F$1=3,IF(Sprachen!$D207="","",Sprachen!$D207),"Übersetzung fehlt")))</f>
        <v/>
      </c>
      <c r="AF152" s="69">
        <v>58</v>
      </c>
      <c r="AG152" s="69">
        <v>13</v>
      </c>
      <c r="AH152" s="69">
        <v>58</v>
      </c>
      <c r="AI152" s="69">
        <v>13</v>
      </c>
      <c r="AJ152" s="69" t="s">
        <v>225</v>
      </c>
      <c r="AK152" s="70" t="s">
        <v>225</v>
      </c>
      <c r="AL152" s="70" t="s">
        <v>83</v>
      </c>
      <c r="AM152" s="69">
        <v>0</v>
      </c>
      <c r="AN152" s="70" t="s">
        <v>83</v>
      </c>
      <c r="AO152" s="70" t="s">
        <v>84</v>
      </c>
      <c r="AP152" s="93">
        <v>10</v>
      </c>
      <c r="AQ152" s="97" t="s">
        <v>262</v>
      </c>
    </row>
    <row r="153" spans="1:43" s="108" customFormat="1" ht="13.5" customHeight="1" x14ac:dyDescent="0.2">
      <c r="AD153" s="351" t="s">
        <v>188</v>
      </c>
      <c r="AE153" s="73" t="str">
        <f>IF(Sprachen!$F$1=1,IF(Sprachen!$B208="","",Sprachen!$B208),IF(Sprachen!$F$1=2,IF(Sprachen!$C208="","",Sprachen!$C208),IF(Sprachen!$F$1=3,IF(Sprachen!$D208="","",Sprachen!$D208),"Übersetzung fehlt")))</f>
        <v/>
      </c>
      <c r="AF153" s="69">
        <v>59</v>
      </c>
      <c r="AG153" s="69">
        <v>1</v>
      </c>
      <c r="AH153" s="69">
        <v>59</v>
      </c>
      <c r="AI153" s="69">
        <v>1</v>
      </c>
      <c r="AJ153" s="69" t="s">
        <v>225</v>
      </c>
      <c r="AK153" s="70" t="s">
        <v>225</v>
      </c>
      <c r="AL153" s="70" t="s">
        <v>83</v>
      </c>
      <c r="AM153" s="69">
        <v>0</v>
      </c>
      <c r="AN153" s="70" t="s">
        <v>83</v>
      </c>
      <c r="AO153" s="70" t="s">
        <v>84</v>
      </c>
      <c r="AP153" s="93">
        <v>10</v>
      </c>
      <c r="AQ153" s="162">
        <v>0</v>
      </c>
    </row>
    <row r="154" spans="1:43" s="108" customFormat="1" ht="13.5" customHeight="1" x14ac:dyDescent="0.2">
      <c r="AD154" s="351" t="s">
        <v>189</v>
      </c>
      <c r="AE154" s="73" t="str">
        <f>IF(Sprachen!$F$1=1,IF(Sprachen!$B209="","",Sprachen!$B209),IF(Sprachen!$F$1=2,IF(Sprachen!$C209="","",Sprachen!$C209),IF(Sprachen!$F$1=3,IF(Sprachen!$D209="","",Sprachen!$D209),"Übersetzung fehlt")))</f>
        <v/>
      </c>
      <c r="AF154" s="69">
        <v>59</v>
      </c>
      <c r="AG154" s="69">
        <v>2</v>
      </c>
      <c r="AH154" s="69">
        <v>59</v>
      </c>
      <c r="AI154" s="69">
        <v>12</v>
      </c>
      <c r="AJ154" s="69" t="s">
        <v>9</v>
      </c>
      <c r="AK154" s="70" t="s">
        <v>225</v>
      </c>
      <c r="AL154" s="70" t="s">
        <v>83</v>
      </c>
      <c r="AM154" s="69">
        <v>0</v>
      </c>
      <c r="AN154" s="70" t="s">
        <v>83</v>
      </c>
      <c r="AO154" s="70" t="s">
        <v>84</v>
      </c>
      <c r="AP154" s="93">
        <v>10</v>
      </c>
      <c r="AQ154" s="95" t="s">
        <v>261</v>
      </c>
    </row>
    <row r="155" spans="1:43" s="108" customFormat="1" ht="13.5" customHeight="1" x14ac:dyDescent="0.2">
      <c r="AD155" s="351" t="s">
        <v>190</v>
      </c>
      <c r="AE155" s="73" t="str">
        <f>IF(Sprachen!$F$1=1,IF(Sprachen!$B210="","",Sprachen!$B210),IF(Sprachen!$F$1=2,IF(Sprachen!$C210="","",Sprachen!$C210),IF(Sprachen!$F$1=3,IF(Sprachen!$D210="","",Sprachen!$D210),"Übersetzung fehlt")))</f>
        <v/>
      </c>
      <c r="AF155" s="69">
        <v>59</v>
      </c>
      <c r="AG155" s="69">
        <v>13</v>
      </c>
      <c r="AH155" s="69">
        <v>59</v>
      </c>
      <c r="AI155" s="69">
        <v>13</v>
      </c>
      <c r="AJ155" s="69" t="s">
        <v>225</v>
      </c>
      <c r="AK155" s="70" t="s">
        <v>225</v>
      </c>
      <c r="AL155" s="70" t="s">
        <v>83</v>
      </c>
      <c r="AM155" s="69">
        <v>0</v>
      </c>
      <c r="AN155" s="70" t="s">
        <v>83</v>
      </c>
      <c r="AO155" s="70" t="s">
        <v>84</v>
      </c>
      <c r="AP155" s="93">
        <v>10</v>
      </c>
      <c r="AQ155" s="97" t="s">
        <v>262</v>
      </c>
    </row>
    <row r="156" spans="1:43" s="108" customFormat="1" ht="13.5" customHeight="1" x14ac:dyDescent="0.2">
      <c r="AD156" s="351" t="s">
        <v>191</v>
      </c>
      <c r="AE156" s="73" t="str">
        <f>IF(Sprachen!$F$1=1,IF(Sprachen!$B211="","",Sprachen!$B211),IF(Sprachen!$F$1=2,IF(Sprachen!$C211="","",Sprachen!$C211),IF(Sprachen!$F$1=3,IF(Sprachen!$D211="","",Sprachen!$D211),"Übersetzung fehlt")))</f>
        <v/>
      </c>
      <c r="AF156" s="69">
        <v>60</v>
      </c>
      <c r="AG156" s="69">
        <v>1</v>
      </c>
      <c r="AH156" s="69">
        <v>60</v>
      </c>
      <c r="AI156" s="69">
        <v>1</v>
      </c>
      <c r="AJ156" s="69" t="s">
        <v>225</v>
      </c>
      <c r="AK156" s="70" t="s">
        <v>225</v>
      </c>
      <c r="AL156" s="70" t="s">
        <v>83</v>
      </c>
      <c r="AM156" s="69">
        <v>0</v>
      </c>
      <c r="AN156" s="70" t="s">
        <v>83</v>
      </c>
      <c r="AO156" s="70" t="s">
        <v>84</v>
      </c>
      <c r="AP156" s="93">
        <v>10</v>
      </c>
      <c r="AQ156" s="162">
        <v>0</v>
      </c>
    </row>
    <row r="157" spans="1:43" s="108" customFormat="1" ht="13.5" customHeight="1" x14ac:dyDescent="0.2">
      <c r="AD157" s="351" t="s">
        <v>192</v>
      </c>
      <c r="AE157" s="73" t="str">
        <f>IF(Sprachen!$F$1=1,IF(Sprachen!$B212="","",Sprachen!$B212),IF(Sprachen!$F$1=2,IF(Sprachen!$C212="","",Sprachen!$C212),IF(Sprachen!$F$1=3,IF(Sprachen!$D212="","",Sprachen!$D212),"Übersetzung fehlt")))</f>
        <v/>
      </c>
      <c r="AF157" s="69">
        <v>60</v>
      </c>
      <c r="AG157" s="69">
        <v>2</v>
      </c>
      <c r="AH157" s="69">
        <v>60</v>
      </c>
      <c r="AI157" s="69">
        <v>12</v>
      </c>
      <c r="AJ157" s="69" t="s">
        <v>9</v>
      </c>
      <c r="AK157" s="70" t="s">
        <v>225</v>
      </c>
      <c r="AL157" s="70" t="s">
        <v>83</v>
      </c>
      <c r="AM157" s="69">
        <v>0</v>
      </c>
      <c r="AN157" s="70" t="s">
        <v>83</v>
      </c>
      <c r="AO157" s="70" t="s">
        <v>84</v>
      </c>
      <c r="AP157" s="93">
        <v>10</v>
      </c>
      <c r="AQ157" s="95" t="s">
        <v>261</v>
      </c>
    </row>
    <row r="158" spans="1:43" ht="13.5" customHeight="1" x14ac:dyDescent="0.2">
      <c r="A158" s="108"/>
      <c r="B158" s="108"/>
      <c r="C158" s="108"/>
      <c r="D158" s="108"/>
      <c r="E158" s="108"/>
      <c r="F158" s="108"/>
      <c r="G158" s="108"/>
      <c r="H158" s="108"/>
      <c r="I158" s="108"/>
      <c r="J158" s="108"/>
      <c r="K158" s="108"/>
      <c r="L158" s="108"/>
      <c r="M158" s="108"/>
      <c r="N158" s="108"/>
      <c r="AD158" s="351" t="s">
        <v>193</v>
      </c>
      <c r="AE158" s="73" t="str">
        <f>IF(Sprachen!$F$1=1,IF(Sprachen!$B213="","",Sprachen!$B213),IF(Sprachen!$F$1=2,IF(Sprachen!$C213="","",Sprachen!$C213),IF(Sprachen!$F$1=3,IF(Sprachen!$D213="","",Sprachen!$D213),"Übersetzung fehlt")))</f>
        <v/>
      </c>
      <c r="AF158" s="69">
        <v>60</v>
      </c>
      <c r="AG158" s="69">
        <v>13</v>
      </c>
      <c r="AH158" s="69">
        <v>60</v>
      </c>
      <c r="AI158" s="69">
        <v>13</v>
      </c>
      <c r="AJ158" s="69" t="s">
        <v>225</v>
      </c>
      <c r="AK158" s="70" t="s">
        <v>225</v>
      </c>
      <c r="AL158" s="70" t="s">
        <v>83</v>
      </c>
      <c r="AM158" s="69">
        <v>0</v>
      </c>
      <c r="AN158" s="70" t="s">
        <v>83</v>
      </c>
      <c r="AO158" s="70" t="s">
        <v>84</v>
      </c>
      <c r="AP158" s="93">
        <v>10</v>
      </c>
      <c r="AQ158" s="97" t="s">
        <v>262</v>
      </c>
    </row>
    <row r="159" spans="1:43" ht="13.5" customHeight="1" x14ac:dyDescent="0.2">
      <c r="AD159" s="351" t="s">
        <v>194</v>
      </c>
      <c r="AE159" s="73" t="str">
        <f>IF(Sprachen!$F$1=1,IF(Sprachen!$B214="","",Sprachen!$B214),IF(Sprachen!$F$1=2,IF(Sprachen!$C214="","",Sprachen!$C214),IF(Sprachen!$F$1=3,IF(Sprachen!$D214="","",Sprachen!$D214),"Übersetzung fehlt")))</f>
        <v/>
      </c>
      <c r="AF159" s="69">
        <v>61</v>
      </c>
      <c r="AG159" s="69">
        <v>1</v>
      </c>
      <c r="AH159" s="69">
        <v>61</v>
      </c>
      <c r="AI159" s="69">
        <v>1</v>
      </c>
      <c r="AJ159" s="69" t="s">
        <v>225</v>
      </c>
      <c r="AK159" s="70" t="s">
        <v>225</v>
      </c>
      <c r="AL159" s="70" t="s">
        <v>83</v>
      </c>
      <c r="AM159" s="69">
        <v>0</v>
      </c>
      <c r="AN159" s="70" t="s">
        <v>83</v>
      </c>
      <c r="AO159" s="70" t="s">
        <v>84</v>
      </c>
      <c r="AP159" s="93">
        <v>10</v>
      </c>
      <c r="AQ159" s="162">
        <v>0</v>
      </c>
    </row>
    <row r="160" spans="1:43" ht="13.5" customHeight="1" x14ac:dyDescent="0.2">
      <c r="AD160" s="351" t="s">
        <v>195</v>
      </c>
      <c r="AE160" s="73" t="str">
        <f>IF(Sprachen!$F$1=1,IF(Sprachen!$B215="","",Sprachen!$B215),IF(Sprachen!$F$1=2,IF(Sprachen!$C215="","",Sprachen!$C215),IF(Sprachen!$F$1=3,IF(Sprachen!$D215="","",Sprachen!$D215),"Übersetzung fehlt")))</f>
        <v/>
      </c>
      <c r="AF160" s="69">
        <v>61</v>
      </c>
      <c r="AG160" s="69">
        <v>2</v>
      </c>
      <c r="AH160" s="69">
        <v>61</v>
      </c>
      <c r="AI160" s="69">
        <v>12</v>
      </c>
      <c r="AJ160" s="69" t="s">
        <v>9</v>
      </c>
      <c r="AK160" s="70" t="s">
        <v>225</v>
      </c>
      <c r="AL160" s="70" t="s">
        <v>83</v>
      </c>
      <c r="AM160" s="69">
        <v>0</v>
      </c>
      <c r="AN160" s="70" t="s">
        <v>83</v>
      </c>
      <c r="AO160" s="70" t="s">
        <v>84</v>
      </c>
      <c r="AP160" s="93">
        <v>10</v>
      </c>
      <c r="AQ160" s="95" t="s">
        <v>261</v>
      </c>
    </row>
    <row r="161" spans="30:43" ht="13.5" customHeight="1" x14ac:dyDescent="0.2">
      <c r="AD161" s="351" t="s">
        <v>196</v>
      </c>
      <c r="AE161" s="73" t="str">
        <f>IF(Sprachen!$F$1=1,IF(Sprachen!$B216="","",Sprachen!$B216),IF(Sprachen!$F$1=2,IF(Sprachen!$C216="","",Sprachen!$C216),IF(Sprachen!$F$1=3,IF(Sprachen!$D216="","",Sprachen!$D216),"Übersetzung fehlt")))</f>
        <v/>
      </c>
      <c r="AF161" s="69">
        <v>61</v>
      </c>
      <c r="AG161" s="69">
        <v>13</v>
      </c>
      <c r="AH161" s="69">
        <v>61</v>
      </c>
      <c r="AI161" s="69">
        <v>13</v>
      </c>
      <c r="AJ161" s="69" t="s">
        <v>225</v>
      </c>
      <c r="AK161" s="70" t="s">
        <v>225</v>
      </c>
      <c r="AL161" s="70" t="s">
        <v>83</v>
      </c>
      <c r="AM161" s="69">
        <v>0</v>
      </c>
      <c r="AN161" s="70" t="s">
        <v>83</v>
      </c>
      <c r="AO161" s="70" t="s">
        <v>84</v>
      </c>
      <c r="AP161" s="93">
        <v>10</v>
      </c>
      <c r="AQ161" s="97" t="s">
        <v>262</v>
      </c>
    </row>
    <row r="162" spans="30:43" ht="13.5" customHeight="1" x14ac:dyDescent="0.2">
      <c r="AD162" s="351" t="s">
        <v>197</v>
      </c>
      <c r="AE162" s="73" t="str">
        <f>IF(Sprachen!$F$1=1,IF(Sprachen!$B217="","",Sprachen!$B217),IF(Sprachen!$F$1=2,IF(Sprachen!$C217="","",Sprachen!$C217),IF(Sprachen!$F$1=3,IF(Sprachen!$D217="","",Sprachen!$D217),"Übersetzung fehlt")))</f>
        <v/>
      </c>
      <c r="AF162" s="69">
        <v>62</v>
      </c>
      <c r="AG162" s="69">
        <v>1</v>
      </c>
      <c r="AH162" s="69">
        <v>62</v>
      </c>
      <c r="AI162" s="69">
        <v>1</v>
      </c>
      <c r="AJ162" s="69" t="s">
        <v>225</v>
      </c>
      <c r="AK162" s="70" t="s">
        <v>225</v>
      </c>
      <c r="AL162" s="70" t="s">
        <v>83</v>
      </c>
      <c r="AM162" s="69">
        <v>0</v>
      </c>
      <c r="AN162" s="70" t="s">
        <v>83</v>
      </c>
      <c r="AO162" s="70" t="s">
        <v>84</v>
      </c>
      <c r="AP162" s="93">
        <v>10</v>
      </c>
      <c r="AQ162" s="162">
        <v>0</v>
      </c>
    </row>
    <row r="163" spans="30:43" ht="13.5" customHeight="1" x14ac:dyDescent="0.2">
      <c r="AD163" s="351" t="s">
        <v>198</v>
      </c>
      <c r="AE163" s="73" t="str">
        <f>IF(Sprachen!$F$1=1,IF(Sprachen!$B218="","",Sprachen!$B218),IF(Sprachen!$F$1=2,IF(Sprachen!$C218="","",Sprachen!$C218),IF(Sprachen!$F$1=3,IF(Sprachen!$D218="","",Sprachen!$D218),"Übersetzung fehlt")))</f>
        <v/>
      </c>
      <c r="AF163" s="69">
        <v>62</v>
      </c>
      <c r="AG163" s="69">
        <v>2</v>
      </c>
      <c r="AH163" s="69">
        <v>62</v>
      </c>
      <c r="AI163" s="69">
        <v>12</v>
      </c>
      <c r="AJ163" s="69" t="s">
        <v>9</v>
      </c>
      <c r="AK163" s="70" t="s">
        <v>225</v>
      </c>
      <c r="AL163" s="70" t="s">
        <v>83</v>
      </c>
      <c r="AM163" s="69">
        <v>0</v>
      </c>
      <c r="AN163" s="70" t="s">
        <v>83</v>
      </c>
      <c r="AO163" s="70" t="s">
        <v>84</v>
      </c>
      <c r="AP163" s="93">
        <v>10</v>
      </c>
      <c r="AQ163" s="95" t="s">
        <v>261</v>
      </c>
    </row>
    <row r="164" spans="30:43" ht="13.5" customHeight="1" x14ac:dyDescent="0.2">
      <c r="AD164" s="351" t="s">
        <v>199</v>
      </c>
      <c r="AE164" s="73" t="str">
        <f>IF(Sprachen!$F$1=1,IF(Sprachen!$B219="","",Sprachen!$B219),IF(Sprachen!$F$1=2,IF(Sprachen!$C219="","",Sprachen!$C219),IF(Sprachen!$F$1=3,IF(Sprachen!$D219="","",Sprachen!$D219),"Übersetzung fehlt")))</f>
        <v/>
      </c>
      <c r="AF164" s="69">
        <v>62</v>
      </c>
      <c r="AG164" s="69">
        <v>13</v>
      </c>
      <c r="AH164" s="69">
        <v>62</v>
      </c>
      <c r="AI164" s="69">
        <v>13</v>
      </c>
      <c r="AJ164" s="69" t="s">
        <v>225</v>
      </c>
      <c r="AK164" s="70" t="s">
        <v>225</v>
      </c>
      <c r="AL164" s="70" t="s">
        <v>83</v>
      </c>
      <c r="AM164" s="69">
        <v>0</v>
      </c>
      <c r="AN164" s="70" t="s">
        <v>83</v>
      </c>
      <c r="AO164" s="70" t="s">
        <v>84</v>
      </c>
      <c r="AP164" s="93">
        <v>10</v>
      </c>
      <c r="AQ164" s="97" t="s">
        <v>262</v>
      </c>
    </row>
    <row r="165" spans="30:43" ht="13.5" customHeight="1" x14ac:dyDescent="0.2">
      <c r="AD165" s="351" t="s">
        <v>200</v>
      </c>
      <c r="AE165" s="73" t="str">
        <f>IF(Sprachen!$F$1=1,IF(Sprachen!$B220="","",Sprachen!$B220),IF(Sprachen!$F$1=2,IF(Sprachen!$C220="","",Sprachen!$C220),IF(Sprachen!$F$1=3,IF(Sprachen!$D220="","",Sprachen!$D220),"Übersetzung fehlt")))</f>
        <v/>
      </c>
      <c r="AF165" s="69">
        <v>63</v>
      </c>
      <c r="AG165" s="69">
        <v>1</v>
      </c>
      <c r="AH165" s="69">
        <v>63</v>
      </c>
      <c r="AI165" s="69">
        <v>1</v>
      </c>
      <c r="AJ165" s="69" t="s">
        <v>225</v>
      </c>
      <c r="AK165" s="70" t="s">
        <v>225</v>
      </c>
      <c r="AL165" s="70" t="s">
        <v>83</v>
      </c>
      <c r="AM165" s="69">
        <v>0</v>
      </c>
      <c r="AN165" s="70" t="s">
        <v>83</v>
      </c>
      <c r="AO165" s="70" t="s">
        <v>84</v>
      </c>
      <c r="AP165" s="93">
        <v>10</v>
      </c>
      <c r="AQ165" s="162">
        <v>0</v>
      </c>
    </row>
    <row r="166" spans="30:43" ht="13.5" customHeight="1" x14ac:dyDescent="0.2">
      <c r="AD166" s="351" t="s">
        <v>201</v>
      </c>
      <c r="AE166" s="73" t="str">
        <f>IF(Sprachen!$F$1=1,IF(Sprachen!$B221="","",Sprachen!$B221),IF(Sprachen!$F$1=2,IF(Sprachen!$C221="","",Sprachen!$C221),IF(Sprachen!$F$1=3,IF(Sprachen!$D221="","",Sprachen!$D221),"Übersetzung fehlt")))</f>
        <v/>
      </c>
      <c r="AF166" s="69">
        <v>63</v>
      </c>
      <c r="AG166" s="69">
        <v>2</v>
      </c>
      <c r="AH166" s="69">
        <v>63</v>
      </c>
      <c r="AI166" s="69">
        <v>12</v>
      </c>
      <c r="AJ166" s="69" t="s">
        <v>9</v>
      </c>
      <c r="AK166" s="70" t="s">
        <v>225</v>
      </c>
      <c r="AL166" s="70" t="s">
        <v>83</v>
      </c>
      <c r="AM166" s="69">
        <v>0</v>
      </c>
      <c r="AN166" s="70" t="s">
        <v>83</v>
      </c>
      <c r="AO166" s="70" t="s">
        <v>84</v>
      </c>
      <c r="AP166" s="93">
        <v>10</v>
      </c>
      <c r="AQ166" s="95" t="s">
        <v>261</v>
      </c>
    </row>
    <row r="167" spans="30:43" ht="13.5" customHeight="1" x14ac:dyDescent="0.2">
      <c r="AD167" s="351" t="s">
        <v>202</v>
      </c>
      <c r="AE167" s="73" t="str">
        <f>IF(Sprachen!$F$1=1,IF(Sprachen!$B222="","",Sprachen!$B222),IF(Sprachen!$F$1=2,IF(Sprachen!$C222="","",Sprachen!$C222),IF(Sprachen!$F$1=3,IF(Sprachen!$D222="","",Sprachen!$D222),"Übersetzung fehlt")))</f>
        <v/>
      </c>
      <c r="AF167" s="69">
        <v>63</v>
      </c>
      <c r="AG167" s="69">
        <v>13</v>
      </c>
      <c r="AH167" s="69">
        <v>63</v>
      </c>
      <c r="AI167" s="69">
        <v>13</v>
      </c>
      <c r="AJ167" s="69" t="s">
        <v>225</v>
      </c>
      <c r="AK167" s="70" t="s">
        <v>225</v>
      </c>
      <c r="AL167" s="70" t="s">
        <v>83</v>
      </c>
      <c r="AM167" s="69">
        <v>0</v>
      </c>
      <c r="AN167" s="70" t="s">
        <v>83</v>
      </c>
      <c r="AO167" s="70" t="s">
        <v>84</v>
      </c>
      <c r="AP167" s="93">
        <v>10</v>
      </c>
      <c r="AQ167" s="97" t="s">
        <v>262</v>
      </c>
    </row>
    <row r="168" spans="30:43" ht="13.5" customHeight="1" x14ac:dyDescent="0.2">
      <c r="AD168" s="351" t="s">
        <v>203</v>
      </c>
      <c r="AE168" s="73" t="str">
        <f>IF(Sprachen!$F$1=1,IF(Sprachen!$B223="","",Sprachen!$B223),IF(Sprachen!$F$1=2,IF(Sprachen!$C223="","",Sprachen!$C223),IF(Sprachen!$F$1=3,IF(Sprachen!$D223="","",Sprachen!$D223),"Übersetzung fehlt")))</f>
        <v/>
      </c>
      <c r="AF168" s="69">
        <v>64</v>
      </c>
      <c r="AG168" s="69">
        <v>1</v>
      </c>
      <c r="AH168" s="69">
        <v>64</v>
      </c>
      <c r="AI168" s="69">
        <v>1</v>
      </c>
      <c r="AJ168" s="69" t="s">
        <v>225</v>
      </c>
      <c r="AK168" s="70" t="s">
        <v>225</v>
      </c>
      <c r="AL168" s="70" t="s">
        <v>83</v>
      </c>
      <c r="AM168" s="69">
        <v>0</v>
      </c>
      <c r="AN168" s="70" t="s">
        <v>83</v>
      </c>
      <c r="AO168" s="70" t="s">
        <v>84</v>
      </c>
      <c r="AP168" s="93">
        <v>10</v>
      </c>
      <c r="AQ168" s="162">
        <v>0</v>
      </c>
    </row>
    <row r="169" spans="30:43" ht="13.5" customHeight="1" x14ac:dyDescent="0.2">
      <c r="AD169" s="351" t="s">
        <v>204</v>
      </c>
      <c r="AE169" s="73" t="str">
        <f>IF(Sprachen!$F$1=1,IF(Sprachen!$B224="","",Sprachen!$B224),IF(Sprachen!$F$1=2,IF(Sprachen!$C224="","",Sprachen!$C224),IF(Sprachen!$F$1=3,IF(Sprachen!$D224="","",Sprachen!$D224),"Übersetzung fehlt")))</f>
        <v/>
      </c>
      <c r="AF169" s="69">
        <v>64</v>
      </c>
      <c r="AG169" s="69">
        <v>2</v>
      </c>
      <c r="AH169" s="69">
        <v>64</v>
      </c>
      <c r="AI169" s="69">
        <v>12</v>
      </c>
      <c r="AJ169" s="69" t="s">
        <v>9</v>
      </c>
      <c r="AK169" s="70" t="s">
        <v>225</v>
      </c>
      <c r="AL169" s="70" t="s">
        <v>83</v>
      </c>
      <c r="AM169" s="69">
        <v>0</v>
      </c>
      <c r="AN169" s="70" t="s">
        <v>83</v>
      </c>
      <c r="AO169" s="70" t="s">
        <v>84</v>
      </c>
      <c r="AP169" s="93">
        <v>10</v>
      </c>
      <c r="AQ169" s="95" t="s">
        <v>261</v>
      </c>
    </row>
    <row r="170" spans="30:43" ht="13.5" customHeight="1" x14ac:dyDescent="0.2">
      <c r="AD170" s="351" t="s">
        <v>205</v>
      </c>
      <c r="AE170" s="73" t="str">
        <f>IF(Sprachen!$F$1=1,IF(Sprachen!$B225="","",Sprachen!$B225),IF(Sprachen!$F$1=2,IF(Sprachen!$C225="","",Sprachen!$C225),IF(Sprachen!$F$1=3,IF(Sprachen!$D225="","",Sprachen!$D225),"Übersetzung fehlt")))</f>
        <v/>
      </c>
      <c r="AF170" s="69">
        <v>64</v>
      </c>
      <c r="AG170" s="69">
        <v>13</v>
      </c>
      <c r="AH170" s="69">
        <v>64</v>
      </c>
      <c r="AI170" s="69">
        <v>13</v>
      </c>
      <c r="AJ170" s="69" t="s">
        <v>225</v>
      </c>
      <c r="AK170" s="70" t="s">
        <v>225</v>
      </c>
      <c r="AL170" s="70" t="s">
        <v>83</v>
      </c>
      <c r="AM170" s="69">
        <v>0</v>
      </c>
      <c r="AN170" s="70" t="s">
        <v>83</v>
      </c>
      <c r="AO170" s="70" t="s">
        <v>84</v>
      </c>
      <c r="AP170" s="93">
        <v>10</v>
      </c>
      <c r="AQ170" s="97" t="s">
        <v>262</v>
      </c>
    </row>
    <row r="171" spans="30:43" ht="13.5" customHeight="1" x14ac:dyDescent="0.2">
      <c r="AD171" s="351" t="s">
        <v>206</v>
      </c>
      <c r="AE171" s="73" t="str">
        <f>IF(Sprachen!$F$1=1,IF(Sprachen!$B226="","",Sprachen!$B226),IF(Sprachen!$F$1=2,IF(Sprachen!$C226="","",Sprachen!$C226),IF(Sprachen!$F$1=3,IF(Sprachen!$D226="","",Sprachen!$D226),"Übersetzung fehlt")))</f>
        <v/>
      </c>
      <c r="AF171" s="69">
        <v>65</v>
      </c>
      <c r="AG171" s="69">
        <v>1</v>
      </c>
      <c r="AH171" s="69">
        <v>65</v>
      </c>
      <c r="AI171" s="69">
        <v>1</v>
      </c>
      <c r="AJ171" s="69" t="s">
        <v>225</v>
      </c>
      <c r="AK171" s="70" t="s">
        <v>225</v>
      </c>
      <c r="AL171" s="70" t="s">
        <v>83</v>
      </c>
      <c r="AM171" s="69">
        <v>0</v>
      </c>
      <c r="AN171" s="70" t="s">
        <v>83</v>
      </c>
      <c r="AO171" s="70" t="s">
        <v>84</v>
      </c>
      <c r="AP171" s="93">
        <v>10</v>
      </c>
      <c r="AQ171" s="162">
        <v>0</v>
      </c>
    </row>
    <row r="172" spans="30:43" ht="13.5" customHeight="1" x14ac:dyDescent="0.2">
      <c r="AD172" s="351" t="s">
        <v>207</v>
      </c>
      <c r="AE172" s="73" t="str">
        <f>IF(Sprachen!$F$1=1,IF(Sprachen!$B227="","",Sprachen!$B227),IF(Sprachen!$F$1=2,IF(Sprachen!$C227="","",Sprachen!$C227),IF(Sprachen!$F$1=3,IF(Sprachen!$D227="","",Sprachen!$D227),"Übersetzung fehlt")))</f>
        <v/>
      </c>
      <c r="AF172" s="69">
        <v>65</v>
      </c>
      <c r="AG172" s="69">
        <v>2</v>
      </c>
      <c r="AH172" s="69">
        <v>65</v>
      </c>
      <c r="AI172" s="69">
        <v>12</v>
      </c>
      <c r="AJ172" s="69" t="s">
        <v>9</v>
      </c>
      <c r="AK172" s="70" t="s">
        <v>225</v>
      </c>
      <c r="AL172" s="70" t="s">
        <v>83</v>
      </c>
      <c r="AM172" s="69">
        <v>0</v>
      </c>
      <c r="AN172" s="70" t="s">
        <v>83</v>
      </c>
      <c r="AO172" s="70" t="s">
        <v>84</v>
      </c>
      <c r="AP172" s="93">
        <v>10</v>
      </c>
      <c r="AQ172" s="95" t="s">
        <v>261</v>
      </c>
    </row>
    <row r="173" spans="30:43" ht="13.5" customHeight="1" x14ac:dyDescent="0.2">
      <c r="AD173" s="351" t="s">
        <v>208</v>
      </c>
      <c r="AE173" s="73" t="str">
        <f>IF(Sprachen!$F$1=1,IF(Sprachen!$B228="","",Sprachen!$B228),IF(Sprachen!$F$1=2,IF(Sprachen!$C228="","",Sprachen!$C228),IF(Sprachen!$F$1=3,IF(Sprachen!$D228="","",Sprachen!$D228),"Übersetzung fehlt")))</f>
        <v/>
      </c>
      <c r="AF173" s="69">
        <v>65</v>
      </c>
      <c r="AG173" s="69">
        <v>13</v>
      </c>
      <c r="AH173" s="69">
        <v>65</v>
      </c>
      <c r="AI173" s="69">
        <v>13</v>
      </c>
      <c r="AJ173" s="69" t="s">
        <v>225</v>
      </c>
      <c r="AK173" s="70" t="s">
        <v>225</v>
      </c>
      <c r="AL173" s="70" t="s">
        <v>83</v>
      </c>
      <c r="AM173" s="69">
        <v>0</v>
      </c>
      <c r="AN173" s="70" t="s">
        <v>83</v>
      </c>
      <c r="AO173" s="70" t="s">
        <v>84</v>
      </c>
      <c r="AP173" s="93">
        <v>10</v>
      </c>
      <c r="AQ173" s="97" t="s">
        <v>262</v>
      </c>
    </row>
    <row r="174" spans="30:43" ht="13.5" customHeight="1" x14ac:dyDescent="0.2">
      <c r="AD174" s="351" t="s">
        <v>209</v>
      </c>
      <c r="AE174" s="73" t="str">
        <f>IF(Sprachen!$F$1=1,IF(Sprachen!$B229="","",Sprachen!$B229),IF(Sprachen!$F$1=2,IF(Sprachen!$C229="","",Sprachen!$C229),IF(Sprachen!$F$1=3,IF(Sprachen!$D229="","",Sprachen!$D229),"Übersetzung fehlt")))</f>
        <v/>
      </c>
      <c r="AF174" s="69">
        <v>66</v>
      </c>
      <c r="AG174" s="69">
        <v>1</v>
      </c>
      <c r="AH174" s="69">
        <v>66</v>
      </c>
      <c r="AI174" s="69">
        <v>1</v>
      </c>
      <c r="AJ174" s="69" t="s">
        <v>225</v>
      </c>
      <c r="AK174" s="70" t="s">
        <v>225</v>
      </c>
      <c r="AL174" s="70" t="s">
        <v>83</v>
      </c>
      <c r="AM174" s="69">
        <v>0</v>
      </c>
      <c r="AN174" s="70" t="s">
        <v>83</v>
      </c>
      <c r="AO174" s="70" t="s">
        <v>84</v>
      </c>
      <c r="AP174" s="93">
        <v>10</v>
      </c>
      <c r="AQ174" s="162">
        <v>0</v>
      </c>
    </row>
    <row r="175" spans="30:43" ht="13.5" customHeight="1" x14ac:dyDescent="0.2">
      <c r="AD175" s="351" t="s">
        <v>210</v>
      </c>
      <c r="AE175" s="73" t="str">
        <f>IF(Sprachen!$F$1=1,IF(Sprachen!$B230="","",Sprachen!$B230),IF(Sprachen!$F$1=2,IF(Sprachen!$C230="","",Sprachen!$C230),IF(Sprachen!$F$1=3,IF(Sprachen!$D230="","",Sprachen!$D230),"Übersetzung fehlt")))</f>
        <v/>
      </c>
      <c r="AF175" s="69">
        <v>66</v>
      </c>
      <c r="AG175" s="69">
        <v>2</v>
      </c>
      <c r="AH175" s="69">
        <v>66</v>
      </c>
      <c r="AI175" s="69">
        <v>12</v>
      </c>
      <c r="AJ175" s="69" t="s">
        <v>9</v>
      </c>
      <c r="AK175" s="70" t="s">
        <v>225</v>
      </c>
      <c r="AL175" s="70" t="s">
        <v>83</v>
      </c>
      <c r="AM175" s="69">
        <v>0</v>
      </c>
      <c r="AN175" s="70" t="s">
        <v>83</v>
      </c>
      <c r="AO175" s="70" t="s">
        <v>84</v>
      </c>
      <c r="AP175" s="93">
        <v>10</v>
      </c>
      <c r="AQ175" s="95" t="s">
        <v>261</v>
      </c>
    </row>
    <row r="176" spans="30:43" ht="13.5" customHeight="1" x14ac:dyDescent="0.2">
      <c r="AD176" s="351" t="s">
        <v>211</v>
      </c>
      <c r="AE176" s="73" t="str">
        <f>IF(Sprachen!$F$1=1,IF(Sprachen!$B231="","",Sprachen!$B231),IF(Sprachen!$F$1=2,IF(Sprachen!$C231="","",Sprachen!$C231),IF(Sprachen!$F$1=3,IF(Sprachen!$D231="","",Sprachen!$D231),"Übersetzung fehlt")))</f>
        <v/>
      </c>
      <c r="AF176" s="69">
        <v>66</v>
      </c>
      <c r="AG176" s="69">
        <v>13</v>
      </c>
      <c r="AH176" s="69">
        <v>66</v>
      </c>
      <c r="AI176" s="69">
        <v>13</v>
      </c>
      <c r="AJ176" s="69" t="s">
        <v>225</v>
      </c>
      <c r="AK176" s="70" t="s">
        <v>225</v>
      </c>
      <c r="AL176" s="70" t="s">
        <v>83</v>
      </c>
      <c r="AM176" s="69">
        <v>0</v>
      </c>
      <c r="AN176" s="70" t="s">
        <v>83</v>
      </c>
      <c r="AO176" s="70" t="s">
        <v>84</v>
      </c>
      <c r="AP176" s="93">
        <v>10</v>
      </c>
      <c r="AQ176" s="97" t="s">
        <v>262</v>
      </c>
    </row>
    <row r="177" spans="30:43" ht="13.5" customHeight="1" x14ac:dyDescent="0.2">
      <c r="AD177" s="351" t="s">
        <v>212</v>
      </c>
      <c r="AE177" s="73" t="str">
        <f>IF(Sprachen!$F$1=1,IF(Sprachen!$B232="","",Sprachen!$B232),IF(Sprachen!$F$1=2,IF(Sprachen!$C232="","",Sprachen!$C232),IF(Sprachen!$F$1=3,IF(Sprachen!$D232="","",Sprachen!$D232),"Übersetzung fehlt")))</f>
        <v/>
      </c>
      <c r="AF177" s="69">
        <v>67</v>
      </c>
      <c r="AG177" s="69">
        <v>1</v>
      </c>
      <c r="AH177" s="69">
        <v>67</v>
      </c>
      <c r="AI177" s="69">
        <v>1</v>
      </c>
      <c r="AJ177" s="69" t="s">
        <v>225</v>
      </c>
      <c r="AK177" s="70" t="s">
        <v>225</v>
      </c>
      <c r="AL177" s="70" t="s">
        <v>83</v>
      </c>
      <c r="AM177" s="69">
        <v>0</v>
      </c>
      <c r="AN177" s="70" t="s">
        <v>83</v>
      </c>
      <c r="AO177" s="70" t="s">
        <v>84</v>
      </c>
      <c r="AP177" s="93">
        <v>10</v>
      </c>
      <c r="AQ177" s="162">
        <v>0</v>
      </c>
    </row>
    <row r="178" spans="30:43" ht="13.5" customHeight="1" x14ac:dyDescent="0.2">
      <c r="AD178" s="351" t="s">
        <v>213</v>
      </c>
      <c r="AE178" s="73" t="str">
        <f>IF(Sprachen!$F$1=1,IF(Sprachen!$B233="","",Sprachen!$B233),IF(Sprachen!$F$1=2,IF(Sprachen!$C233="","",Sprachen!$C233),IF(Sprachen!$F$1=3,IF(Sprachen!$D233="","",Sprachen!$D233),"Übersetzung fehlt")))</f>
        <v/>
      </c>
      <c r="AF178" s="69">
        <v>67</v>
      </c>
      <c r="AG178" s="69">
        <v>2</v>
      </c>
      <c r="AH178" s="69">
        <v>67</v>
      </c>
      <c r="AI178" s="69">
        <v>12</v>
      </c>
      <c r="AJ178" s="69" t="s">
        <v>9</v>
      </c>
      <c r="AK178" s="70" t="s">
        <v>225</v>
      </c>
      <c r="AL178" s="70" t="s">
        <v>83</v>
      </c>
      <c r="AM178" s="69">
        <v>0</v>
      </c>
      <c r="AN178" s="70" t="s">
        <v>83</v>
      </c>
      <c r="AO178" s="70" t="s">
        <v>84</v>
      </c>
      <c r="AP178" s="93">
        <v>10</v>
      </c>
      <c r="AQ178" s="95" t="s">
        <v>261</v>
      </c>
    </row>
    <row r="179" spans="30:43" ht="13.5" customHeight="1" thickBot="1" x14ac:dyDescent="0.25">
      <c r="AD179" s="354" t="s">
        <v>214</v>
      </c>
      <c r="AE179" s="363" t="str">
        <f>IF(Sprachen!$F$1=1,IF(Sprachen!$B234="","",Sprachen!$B234),IF(Sprachen!$F$1=2,IF(Sprachen!$C234="","",Sprachen!$C234),IF(Sprachen!$F$1=3,IF(Sprachen!$D234="","",Sprachen!$D234),"Übersetzung fehlt")))</f>
        <v/>
      </c>
      <c r="AF179" s="71">
        <v>67</v>
      </c>
      <c r="AG179" s="71">
        <v>13</v>
      </c>
      <c r="AH179" s="71">
        <v>67</v>
      </c>
      <c r="AI179" s="71">
        <v>13</v>
      </c>
      <c r="AJ179" s="71" t="s">
        <v>225</v>
      </c>
      <c r="AK179" s="72" t="s">
        <v>225</v>
      </c>
      <c r="AL179" s="72" t="s">
        <v>83</v>
      </c>
      <c r="AM179" s="71">
        <v>0</v>
      </c>
      <c r="AN179" s="72" t="s">
        <v>83</v>
      </c>
      <c r="AO179" s="72" t="s">
        <v>84</v>
      </c>
      <c r="AP179" s="94">
        <v>10</v>
      </c>
      <c r="AQ179" s="105" t="s">
        <v>262</v>
      </c>
    </row>
    <row r="180" spans="30:43" ht="13.5" thickTop="1" x14ac:dyDescent="0.2"/>
  </sheetData>
  <mergeCells count="1">
    <mergeCell ref="AD2:AQ2"/>
  </mergeCells>
  <dataValidations count="3">
    <dataValidation type="list" allowBlank="1" showInputMessage="1" showErrorMessage="1" sqref="AL4:AL179 AN4:AO179">
      <formula1>Auswahlliste</formula1>
    </dataValidation>
    <dataValidation type="list" allowBlank="1" showInputMessage="1" showErrorMessage="1" sqref="AJ4:AJ179">
      <formula1>H._Ausricht.</formula1>
    </dataValidation>
    <dataValidation type="list" allowBlank="1" showInputMessage="1" showErrorMessage="1" sqref="AK4:AK179">
      <formula1>V._Ausricht.</formula1>
    </dataValidation>
  </dataValidations>
  <pageMargins left="0.7" right="0.7" top="0.78740157499999996" bottom="0.78740157499999996" header="0.3" footer="0.3"/>
  <pageSetup paperSize="9" orientation="portrait" r:id="rId1"/>
  <headerFooter>
    <oddFooter>&amp;LErstellt am: 11.05.2015 - durch Kurth, Thorsten</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pageSetUpPr fitToPage="1"/>
  </sheetPr>
  <dimension ref="A1:H408"/>
  <sheetViews>
    <sheetView zoomScaleNormal="100" workbookViewId="0">
      <pane ySplit="2" topLeftCell="A322" activePane="bottomLeft" state="frozen"/>
      <selection activeCell="G44" sqref="G44"/>
      <selection pane="bottomLeft" activeCell="A327" sqref="A327"/>
    </sheetView>
  </sheetViews>
  <sheetFormatPr baseColWidth="10" defaultRowHeight="12.75" x14ac:dyDescent="0.2"/>
  <cols>
    <col min="1" max="1" width="55" style="203" bestFit="1" customWidth="1"/>
    <col min="2" max="2" width="61.7109375" style="25" customWidth="1"/>
    <col min="3" max="3" width="58.28515625" style="25" customWidth="1"/>
    <col min="4" max="4" width="83.7109375" style="25" bestFit="1" customWidth="1"/>
    <col min="5" max="5" width="16.5703125" style="25" bestFit="1" customWidth="1"/>
    <col min="6" max="6" width="41.42578125" style="25" bestFit="1" customWidth="1"/>
    <col min="7" max="7" width="94.7109375" style="25" customWidth="1"/>
    <col min="8" max="16384" width="11.42578125" style="25"/>
  </cols>
  <sheetData>
    <row r="1" spans="1:6" ht="26.25" x14ac:dyDescent="0.4">
      <c r="B1" s="593" t="s">
        <v>318</v>
      </c>
      <c r="C1" s="593"/>
      <c r="D1" s="593"/>
      <c r="E1" s="25" t="s">
        <v>335</v>
      </c>
      <c r="F1" s="25">
        <f>IF(Stückliste!AG4="Deutsch / German",1,IF(Stückliste!AG4="Englisch / English",2,0))</f>
        <v>1</v>
      </c>
    </row>
    <row r="2" spans="1:6" ht="16.5" thickBot="1" x14ac:dyDescent="0.3">
      <c r="A2" s="203" t="s">
        <v>615</v>
      </c>
      <c r="B2" s="165" t="s">
        <v>319</v>
      </c>
      <c r="C2" s="166" t="s">
        <v>320</v>
      </c>
      <c r="D2" s="166" t="s">
        <v>321</v>
      </c>
      <c r="E2" s="167" t="s">
        <v>230</v>
      </c>
    </row>
    <row r="3" spans="1:6" ht="25.5" x14ac:dyDescent="0.2">
      <c r="B3" s="189" t="s">
        <v>443</v>
      </c>
      <c r="C3" s="209" t="s">
        <v>444</v>
      </c>
      <c r="D3" s="168"/>
    </row>
    <row r="4" spans="1:6" x14ac:dyDescent="0.2">
      <c r="B4" s="169" t="s">
        <v>89</v>
      </c>
      <c r="C4" s="204" t="s">
        <v>322</v>
      </c>
      <c r="D4" s="25" t="s">
        <v>323</v>
      </c>
    </row>
    <row r="5" spans="1:6" x14ac:dyDescent="0.2">
      <c r="B5" s="25" t="s">
        <v>657</v>
      </c>
      <c r="C5" s="203" t="s">
        <v>658</v>
      </c>
      <c r="D5" s="25" t="s">
        <v>324</v>
      </c>
    </row>
    <row r="6" spans="1:6" x14ac:dyDescent="0.2">
      <c r="B6" s="25" t="s">
        <v>87</v>
      </c>
      <c r="C6" s="203" t="s">
        <v>325</v>
      </c>
      <c r="D6" s="25" t="s">
        <v>326</v>
      </c>
    </row>
    <row r="7" spans="1:6" x14ac:dyDescent="0.2">
      <c r="B7" s="25" t="s">
        <v>90</v>
      </c>
      <c r="C7" s="203" t="s">
        <v>327</v>
      </c>
      <c r="D7" s="25" t="s">
        <v>328</v>
      </c>
    </row>
    <row r="8" spans="1:6" x14ac:dyDescent="0.2">
      <c r="B8" s="25" t="s">
        <v>91</v>
      </c>
      <c r="C8" s="203" t="s">
        <v>329</v>
      </c>
      <c r="D8" s="25" t="s">
        <v>330</v>
      </c>
    </row>
    <row r="9" spans="1:6" x14ac:dyDescent="0.2">
      <c r="B9" s="25" t="s">
        <v>88</v>
      </c>
      <c r="C9" s="203" t="s">
        <v>331</v>
      </c>
      <c r="D9" s="25" t="s">
        <v>332</v>
      </c>
    </row>
    <row r="10" spans="1:6" x14ac:dyDescent="0.2">
      <c r="B10" s="25" t="s">
        <v>94</v>
      </c>
      <c r="C10" s="203" t="s">
        <v>359</v>
      </c>
    </row>
    <row r="11" spans="1:6" x14ac:dyDescent="0.2">
      <c r="B11" s="25" t="s">
        <v>93</v>
      </c>
      <c r="C11" s="203" t="s">
        <v>360</v>
      </c>
    </row>
    <row r="12" spans="1:6" x14ac:dyDescent="0.2">
      <c r="B12" s="170" t="s">
        <v>333</v>
      </c>
      <c r="C12" s="206" t="s">
        <v>625</v>
      </c>
    </row>
    <row r="13" spans="1:6" ht="38.25" x14ac:dyDescent="0.2">
      <c r="B13" s="172" t="s">
        <v>312</v>
      </c>
      <c r="C13" s="205" t="s">
        <v>361</v>
      </c>
    </row>
    <row r="14" spans="1:6" ht="25.5" x14ac:dyDescent="0.2">
      <c r="B14" s="172" t="s">
        <v>311</v>
      </c>
      <c r="C14" s="205" t="s">
        <v>362</v>
      </c>
    </row>
    <row r="15" spans="1:6" ht="38.25" x14ac:dyDescent="0.2">
      <c r="B15" s="172" t="s">
        <v>288</v>
      </c>
      <c r="C15" s="205" t="s">
        <v>363</v>
      </c>
    </row>
    <row r="16" spans="1:6" ht="25.5" x14ac:dyDescent="0.2">
      <c r="B16" s="199" t="s">
        <v>85</v>
      </c>
      <c r="C16" s="208" t="s">
        <v>364</v>
      </c>
      <c r="D16" s="191"/>
    </row>
    <row r="17" spans="2:5" x14ac:dyDescent="0.2">
      <c r="B17" s="199" t="s">
        <v>69</v>
      </c>
      <c r="C17" s="207" t="s">
        <v>379</v>
      </c>
      <c r="D17" s="191"/>
    </row>
    <row r="18" spans="2:5" x14ac:dyDescent="0.2">
      <c r="B18" s="200" t="s">
        <v>343</v>
      </c>
      <c r="C18" s="207" t="s">
        <v>344</v>
      </c>
      <c r="D18" s="191"/>
    </row>
    <row r="19" spans="2:5" x14ac:dyDescent="0.2">
      <c r="B19" s="200" t="s">
        <v>345</v>
      </c>
      <c r="C19" s="207" t="s">
        <v>346</v>
      </c>
      <c r="D19" s="191"/>
    </row>
    <row r="20" spans="2:5" ht="25.5" x14ac:dyDescent="0.2">
      <c r="B20" s="199" t="s">
        <v>85</v>
      </c>
      <c r="C20" s="208" t="s">
        <v>364</v>
      </c>
      <c r="D20" s="190"/>
    </row>
    <row r="21" spans="2:5" x14ac:dyDescent="0.2">
      <c r="B21" s="199"/>
      <c r="C21" s="191"/>
      <c r="D21" s="190"/>
    </row>
    <row r="22" spans="2:5" x14ac:dyDescent="0.2">
      <c r="B22" s="199"/>
      <c r="C22" s="194"/>
      <c r="D22" s="192"/>
    </row>
    <row r="23" spans="2:5" x14ac:dyDescent="0.2">
      <c r="B23" s="172"/>
      <c r="C23" s="191"/>
      <c r="D23" s="192"/>
    </row>
    <row r="24" spans="2:5" x14ac:dyDescent="0.2">
      <c r="B24" s="172"/>
      <c r="C24" s="191"/>
      <c r="D24" s="193"/>
    </row>
    <row r="25" spans="2:5" x14ac:dyDescent="0.2">
      <c r="B25" s="172"/>
      <c r="C25" s="195"/>
      <c r="D25" s="193"/>
      <c r="E25" s="170"/>
    </row>
    <row r="26" spans="2:5" x14ac:dyDescent="0.2">
      <c r="B26" s="172" t="s">
        <v>74</v>
      </c>
      <c r="C26" s="212" t="s">
        <v>424</v>
      </c>
      <c r="D26" s="193"/>
    </row>
    <row r="27" spans="2:5" x14ac:dyDescent="0.2">
      <c r="B27" s="172" t="s">
        <v>6</v>
      </c>
      <c r="C27" s="212" t="s">
        <v>365</v>
      </c>
      <c r="D27" s="193"/>
      <c r="E27" s="170"/>
    </row>
    <row r="28" spans="2:5" x14ac:dyDescent="0.2">
      <c r="B28" s="172" t="s">
        <v>33</v>
      </c>
      <c r="C28" s="212" t="s">
        <v>366</v>
      </c>
      <c r="D28" s="193"/>
    </row>
    <row r="29" spans="2:5" x14ac:dyDescent="0.2">
      <c r="B29" s="172" t="s">
        <v>0</v>
      </c>
      <c r="C29" s="212" t="s">
        <v>367</v>
      </c>
      <c r="D29" s="193"/>
    </row>
    <row r="30" spans="2:5" x14ac:dyDescent="0.2">
      <c r="B30" s="172" t="s">
        <v>347</v>
      </c>
      <c r="C30" s="212" t="s">
        <v>4</v>
      </c>
      <c r="D30" s="193"/>
    </row>
    <row r="31" spans="2:5" x14ac:dyDescent="0.2">
      <c r="B31" s="172" t="s">
        <v>348</v>
      </c>
      <c r="C31" s="212" t="s">
        <v>349</v>
      </c>
      <c r="D31" s="190"/>
    </row>
    <row r="32" spans="2:5" x14ac:dyDescent="0.2">
      <c r="B32" s="172" t="s">
        <v>350</v>
      </c>
      <c r="C32" s="212" t="s">
        <v>351</v>
      </c>
      <c r="D32" s="196"/>
    </row>
    <row r="33" spans="2:4" ht="23.25" customHeight="1" x14ac:dyDescent="0.2">
      <c r="B33" s="172" t="s">
        <v>352</v>
      </c>
      <c r="C33" s="212" t="s">
        <v>353</v>
      </c>
      <c r="D33" s="190"/>
    </row>
    <row r="34" spans="2:4" x14ac:dyDescent="0.2">
      <c r="B34" s="172" t="s">
        <v>354</v>
      </c>
      <c r="C34" s="210" t="s">
        <v>355</v>
      </c>
      <c r="D34" s="190"/>
    </row>
    <row r="35" spans="2:4" x14ac:dyDescent="0.2">
      <c r="B35" s="172" t="s">
        <v>356</v>
      </c>
      <c r="C35" s="212" t="s">
        <v>368</v>
      </c>
      <c r="D35" s="190"/>
    </row>
    <row r="36" spans="2:4" x14ac:dyDescent="0.2">
      <c r="B36" s="172" t="s">
        <v>357</v>
      </c>
      <c r="C36" s="212" t="s">
        <v>425</v>
      </c>
      <c r="D36" s="190"/>
    </row>
    <row r="37" spans="2:4" x14ac:dyDescent="0.2">
      <c r="B37" s="172" t="s">
        <v>314</v>
      </c>
      <c r="C37" s="212" t="s">
        <v>369</v>
      </c>
      <c r="D37" s="192"/>
    </row>
    <row r="38" spans="2:4" x14ac:dyDescent="0.2">
      <c r="B38" s="172" t="s">
        <v>259</v>
      </c>
      <c r="C38" s="212" t="s">
        <v>370</v>
      </c>
      <c r="D38" s="192"/>
    </row>
    <row r="39" spans="2:4" x14ac:dyDescent="0.2">
      <c r="B39" s="172" t="s">
        <v>126</v>
      </c>
      <c r="C39" s="212" t="s">
        <v>371</v>
      </c>
      <c r="D39" s="190"/>
    </row>
    <row r="40" spans="2:4" ht="25.5" x14ac:dyDescent="0.2">
      <c r="B40" s="172" t="s">
        <v>300</v>
      </c>
      <c r="C40" s="211" t="s">
        <v>372</v>
      </c>
      <c r="D40" s="192"/>
    </row>
    <row r="41" spans="2:4" x14ac:dyDescent="0.2">
      <c r="B41" s="172"/>
      <c r="C41" s="191"/>
      <c r="D41" s="197"/>
    </row>
    <row r="42" spans="2:4" x14ac:dyDescent="0.2">
      <c r="B42" s="172"/>
      <c r="C42" s="191"/>
      <c r="D42" s="197"/>
    </row>
    <row r="43" spans="2:4" x14ac:dyDescent="0.2">
      <c r="B43" s="172"/>
      <c r="C43" s="191"/>
      <c r="D43" s="197"/>
    </row>
    <row r="44" spans="2:4" x14ac:dyDescent="0.2">
      <c r="B44" s="172"/>
      <c r="C44" s="191"/>
      <c r="D44" s="198"/>
    </row>
    <row r="45" spans="2:4" x14ac:dyDescent="0.2">
      <c r="C45" s="173"/>
    </row>
    <row r="46" spans="2:4" x14ac:dyDescent="0.2">
      <c r="B46" s="171"/>
      <c r="C46" s="173"/>
    </row>
    <row r="47" spans="2:4" x14ac:dyDescent="0.2">
      <c r="B47" s="172"/>
      <c r="C47" s="173"/>
    </row>
    <row r="48" spans="2:4" x14ac:dyDescent="0.2">
      <c r="C48" s="173"/>
    </row>
    <row r="49" spans="1:4" x14ac:dyDescent="0.2">
      <c r="C49" s="173"/>
    </row>
    <row r="50" spans="1:4" x14ac:dyDescent="0.2">
      <c r="B50" s="170"/>
      <c r="C50" s="173"/>
    </row>
    <row r="51" spans="1:4" x14ac:dyDescent="0.2">
      <c r="B51" s="171"/>
      <c r="C51" s="173"/>
    </row>
    <row r="52" spans="1:4" x14ac:dyDescent="0.2">
      <c r="B52" s="170"/>
      <c r="C52" s="173"/>
    </row>
    <row r="53" spans="1:4" x14ac:dyDescent="0.2">
      <c r="C53" s="173"/>
    </row>
    <row r="54" spans="1:4" x14ac:dyDescent="0.2">
      <c r="C54" s="173"/>
    </row>
    <row r="55" spans="1:4" x14ac:dyDescent="0.2">
      <c r="C55" s="173"/>
    </row>
    <row r="56" spans="1:4" x14ac:dyDescent="0.2">
      <c r="C56" s="173"/>
    </row>
    <row r="57" spans="1:4" x14ac:dyDescent="0.2">
      <c r="C57" s="173"/>
    </row>
    <row r="58" spans="1:4" ht="18" x14ac:dyDescent="0.25">
      <c r="B58" s="183" t="s">
        <v>223</v>
      </c>
      <c r="C58" s="183" t="s">
        <v>380</v>
      </c>
    </row>
    <row r="59" spans="1:4" x14ac:dyDescent="0.2">
      <c r="A59" s="350" t="s">
        <v>150</v>
      </c>
      <c r="B59" s="56" t="s">
        <v>340</v>
      </c>
      <c r="C59" s="173"/>
    </row>
    <row r="60" spans="1:4" x14ac:dyDescent="0.2">
      <c r="A60" s="351" t="s">
        <v>81</v>
      </c>
      <c r="B60" s="184" t="s">
        <v>81</v>
      </c>
      <c r="C60" s="213" t="s">
        <v>373</v>
      </c>
    </row>
    <row r="61" spans="1:4" x14ac:dyDescent="0.2">
      <c r="A61" s="351" t="s">
        <v>121</v>
      </c>
      <c r="B61" s="184" t="s">
        <v>121</v>
      </c>
      <c r="C61" s="213" t="s">
        <v>374</v>
      </c>
    </row>
    <row r="62" spans="1:4" x14ac:dyDescent="0.2">
      <c r="A62" s="355" t="s">
        <v>153</v>
      </c>
      <c r="B62" s="201" t="s">
        <v>340</v>
      </c>
      <c r="C62" s="213"/>
    </row>
    <row r="63" spans="1:4" x14ac:dyDescent="0.2">
      <c r="A63" s="351" t="s">
        <v>152</v>
      </c>
      <c r="B63" s="184" t="str">
        <f>B4</f>
        <v>Projekt-Nr:</v>
      </c>
      <c r="C63" s="214" t="s">
        <v>322</v>
      </c>
      <c r="D63" s="184" t="str">
        <f t="shared" ref="D63" si="0">D4</f>
        <v>Número de proyecto:</v>
      </c>
    </row>
    <row r="64" spans="1:4" x14ac:dyDescent="0.2">
      <c r="A64" s="351" t="s">
        <v>309</v>
      </c>
      <c r="B64" s="201" t="s">
        <v>309</v>
      </c>
      <c r="C64" s="213" t="s">
        <v>379</v>
      </c>
    </row>
    <row r="65" spans="1:3" x14ac:dyDescent="0.2">
      <c r="A65" s="351" t="s">
        <v>294</v>
      </c>
      <c r="B65" s="184" t="s">
        <v>295</v>
      </c>
      <c r="C65" s="213" t="s">
        <v>375</v>
      </c>
    </row>
    <row r="66" spans="1:3" x14ac:dyDescent="0.2">
      <c r="A66" s="351" t="s">
        <v>627</v>
      </c>
      <c r="B66" s="56" t="s">
        <v>627</v>
      </c>
      <c r="C66" s="173" t="s">
        <v>376</v>
      </c>
    </row>
    <row r="67" spans="1:3" x14ac:dyDescent="0.2">
      <c r="A67" s="352" t="s">
        <v>298</v>
      </c>
      <c r="B67" s="184" t="s">
        <v>298</v>
      </c>
      <c r="C67" s="173" t="s">
        <v>377</v>
      </c>
    </row>
    <row r="68" spans="1:3" x14ac:dyDescent="0.2">
      <c r="A68" s="351" t="s">
        <v>122</v>
      </c>
      <c r="B68" s="184" t="s">
        <v>122</v>
      </c>
      <c r="C68" s="173" t="s">
        <v>378</v>
      </c>
    </row>
    <row r="69" spans="1:3" x14ac:dyDescent="0.2">
      <c r="A69" s="351" t="s">
        <v>0</v>
      </c>
      <c r="B69" s="184" t="s">
        <v>0</v>
      </c>
      <c r="C69" s="173" t="s">
        <v>367</v>
      </c>
    </row>
    <row r="70" spans="1:3" x14ac:dyDescent="0.2">
      <c r="A70" s="355" t="s">
        <v>154</v>
      </c>
    </row>
    <row r="71" spans="1:3" x14ac:dyDescent="0.2">
      <c r="A71" s="355" t="s">
        <v>154</v>
      </c>
    </row>
    <row r="72" spans="1:3" x14ac:dyDescent="0.2">
      <c r="A72" s="355" t="s">
        <v>296</v>
      </c>
    </row>
    <row r="73" spans="1:3" x14ac:dyDescent="0.2">
      <c r="A73" s="355" t="s">
        <v>157</v>
      </c>
      <c r="B73" s="201" t="s">
        <v>340</v>
      </c>
      <c r="C73" s="173"/>
    </row>
    <row r="74" spans="1:3" x14ac:dyDescent="0.2">
      <c r="A74" s="337" t="s">
        <v>299</v>
      </c>
      <c r="B74" s="201" t="s">
        <v>340</v>
      </c>
      <c r="C74" s="173"/>
    </row>
    <row r="75" spans="1:3" x14ac:dyDescent="0.2">
      <c r="A75" s="355" t="s">
        <v>158</v>
      </c>
      <c r="B75" s="201" t="s">
        <v>340</v>
      </c>
      <c r="C75" s="173"/>
    </row>
    <row r="76" spans="1:3" x14ac:dyDescent="0.2">
      <c r="A76" s="355" t="s">
        <v>159</v>
      </c>
      <c r="B76" s="201" t="s">
        <v>340</v>
      </c>
      <c r="C76" s="173"/>
    </row>
    <row r="77" spans="1:3" x14ac:dyDescent="0.2">
      <c r="A77" s="351" t="s">
        <v>445</v>
      </c>
      <c r="B77" s="201" t="s">
        <v>541</v>
      </c>
      <c r="C77" s="173"/>
    </row>
    <row r="78" spans="1:3" x14ac:dyDescent="0.2">
      <c r="A78" s="355" t="s">
        <v>507</v>
      </c>
      <c r="C78" s="173"/>
    </row>
    <row r="79" spans="1:3" x14ac:dyDescent="0.2">
      <c r="A79" s="351" t="s">
        <v>155</v>
      </c>
      <c r="B79" s="56" t="s">
        <v>628</v>
      </c>
      <c r="C79" s="173" t="s">
        <v>648</v>
      </c>
    </row>
    <row r="80" spans="1:3" x14ac:dyDescent="0.2">
      <c r="A80" s="355" t="s">
        <v>542</v>
      </c>
      <c r="B80" s="201" t="s">
        <v>340</v>
      </c>
      <c r="C80" s="173"/>
    </row>
    <row r="81" spans="1:3" x14ac:dyDescent="0.2">
      <c r="A81" s="351" t="s">
        <v>216</v>
      </c>
      <c r="B81" s="56" t="s">
        <v>629</v>
      </c>
      <c r="C81" s="173" t="s">
        <v>647</v>
      </c>
    </row>
    <row r="82" spans="1:3" x14ac:dyDescent="0.2">
      <c r="A82" s="355" t="s">
        <v>543</v>
      </c>
      <c r="B82" s="201" t="s">
        <v>340</v>
      </c>
      <c r="C82" s="173"/>
    </row>
    <row r="83" spans="1:3" x14ac:dyDescent="0.2">
      <c r="A83" s="351" t="s">
        <v>544</v>
      </c>
      <c r="B83" s="25" t="s">
        <v>540</v>
      </c>
      <c r="C83" s="25" t="s">
        <v>623</v>
      </c>
    </row>
    <row r="84" spans="1:3" x14ac:dyDescent="0.2">
      <c r="A84" s="355" t="s">
        <v>545</v>
      </c>
      <c r="B84" s="201" t="s">
        <v>340</v>
      </c>
      <c r="C84" s="173"/>
    </row>
    <row r="85" spans="1:3" x14ac:dyDescent="0.2">
      <c r="A85" s="355" t="s">
        <v>156</v>
      </c>
      <c r="B85" s="184"/>
      <c r="C85" s="173"/>
    </row>
    <row r="86" spans="1:3" x14ac:dyDescent="0.2">
      <c r="A86" s="351" t="s">
        <v>167</v>
      </c>
      <c r="B86" s="184" t="s">
        <v>167</v>
      </c>
      <c r="C86" s="173" t="s">
        <v>622</v>
      </c>
    </row>
    <row r="87" spans="1:3" x14ac:dyDescent="0.2">
      <c r="A87" s="355" t="s">
        <v>509</v>
      </c>
      <c r="B87" s="201" t="s">
        <v>340</v>
      </c>
      <c r="C87" s="173"/>
    </row>
    <row r="88" spans="1:3" x14ac:dyDescent="0.2">
      <c r="A88" s="351" t="s">
        <v>547</v>
      </c>
      <c r="B88" s="184" t="s">
        <v>547</v>
      </c>
      <c r="C88" s="214" t="s">
        <v>616</v>
      </c>
    </row>
    <row r="89" spans="1:3" x14ac:dyDescent="0.2">
      <c r="A89" s="355" t="s">
        <v>546</v>
      </c>
      <c r="B89" s="184"/>
      <c r="C89" s="173"/>
    </row>
    <row r="90" spans="1:3" x14ac:dyDescent="0.2">
      <c r="A90" s="351" t="s">
        <v>532</v>
      </c>
      <c r="B90" s="25" t="s">
        <v>532</v>
      </c>
      <c r="C90" s="25" t="s">
        <v>621</v>
      </c>
    </row>
    <row r="91" spans="1:3" x14ac:dyDescent="0.2">
      <c r="A91" s="355" t="s">
        <v>550</v>
      </c>
      <c r="B91" s="184"/>
      <c r="C91" s="173"/>
    </row>
    <row r="92" spans="1:3" x14ac:dyDescent="0.2">
      <c r="A92" s="351" t="s">
        <v>531</v>
      </c>
      <c r="B92" s="184" t="s">
        <v>531</v>
      </c>
      <c r="C92" s="214" t="s">
        <v>617</v>
      </c>
    </row>
    <row r="93" spans="1:3" x14ac:dyDescent="0.2">
      <c r="A93" s="355" t="s">
        <v>548</v>
      </c>
      <c r="B93" s="184"/>
      <c r="C93" s="173"/>
    </row>
    <row r="94" spans="1:3" x14ac:dyDescent="0.2">
      <c r="A94" s="351" t="s">
        <v>533</v>
      </c>
      <c r="B94" s="184" t="s">
        <v>619</v>
      </c>
      <c r="C94" s="173" t="s">
        <v>618</v>
      </c>
    </row>
    <row r="95" spans="1:3" x14ac:dyDescent="0.2">
      <c r="A95" s="355" t="s">
        <v>549</v>
      </c>
    </row>
    <row r="96" spans="1:3" x14ac:dyDescent="0.2">
      <c r="A96" s="351" t="s">
        <v>91</v>
      </c>
      <c r="B96" s="184" t="s">
        <v>91</v>
      </c>
      <c r="C96" s="173" t="s">
        <v>329</v>
      </c>
    </row>
    <row r="97" spans="1:3" x14ac:dyDescent="0.2">
      <c r="A97" s="355" t="s">
        <v>160</v>
      </c>
    </row>
    <row r="98" spans="1:3" x14ac:dyDescent="0.2">
      <c r="A98" s="351" t="s">
        <v>88</v>
      </c>
      <c r="B98" s="184" t="s">
        <v>88</v>
      </c>
      <c r="C98" s="173" t="s">
        <v>331</v>
      </c>
    </row>
    <row r="99" spans="1:3" x14ac:dyDescent="0.2">
      <c r="A99" s="355" t="s">
        <v>551</v>
      </c>
      <c r="B99" s="184" t="s">
        <v>130</v>
      </c>
      <c r="C99" s="173" t="s">
        <v>381</v>
      </c>
    </row>
    <row r="100" spans="1:3" ht="25.5" x14ac:dyDescent="0.2">
      <c r="A100" s="364" t="s">
        <v>289</v>
      </c>
      <c r="B100" s="205" t="s">
        <v>530</v>
      </c>
      <c r="C100" s="205" t="s">
        <v>626</v>
      </c>
    </row>
    <row r="101" spans="1:3" x14ac:dyDescent="0.2">
      <c r="A101" s="355" t="s">
        <v>552</v>
      </c>
    </row>
    <row r="102" spans="1:3" x14ac:dyDescent="0.2">
      <c r="A102" s="355" t="s">
        <v>156</v>
      </c>
      <c r="B102" s="56"/>
      <c r="C102" s="173"/>
    </row>
    <row r="103" spans="1:3" x14ac:dyDescent="0.2">
      <c r="A103" s="355" t="s">
        <v>156</v>
      </c>
    </row>
    <row r="104" spans="1:3" x14ac:dyDescent="0.2">
      <c r="A104" s="355" t="s">
        <v>156</v>
      </c>
      <c r="B104" s="184"/>
      <c r="C104" s="173"/>
    </row>
    <row r="105" spans="1:3" x14ac:dyDescent="0.2">
      <c r="A105" s="351" t="s">
        <v>128</v>
      </c>
      <c r="B105" s="184" t="s">
        <v>128</v>
      </c>
      <c r="C105" s="173" t="s">
        <v>620</v>
      </c>
    </row>
    <row r="106" spans="1:3" x14ac:dyDescent="0.2">
      <c r="A106" s="355" t="s">
        <v>161</v>
      </c>
      <c r="B106" s="184"/>
      <c r="C106" s="173"/>
    </row>
    <row r="107" spans="1:3" x14ac:dyDescent="0.2">
      <c r="A107" s="351" t="s">
        <v>129</v>
      </c>
      <c r="B107" s="184" t="s">
        <v>228</v>
      </c>
      <c r="C107" s="173" t="s">
        <v>384</v>
      </c>
    </row>
    <row r="108" spans="1:3" x14ac:dyDescent="0.2">
      <c r="A108" s="355" t="s">
        <v>162</v>
      </c>
    </row>
    <row r="109" spans="1:3" x14ac:dyDescent="0.2">
      <c r="A109" s="351" t="s">
        <v>130</v>
      </c>
      <c r="B109" s="184" t="s">
        <v>130</v>
      </c>
      <c r="C109" s="214" t="s">
        <v>624</v>
      </c>
    </row>
    <row r="110" spans="1:3" x14ac:dyDescent="0.2">
      <c r="A110" s="355" t="s">
        <v>163</v>
      </c>
      <c r="B110" s="184"/>
      <c r="C110" s="173"/>
    </row>
    <row r="111" spans="1:3" x14ac:dyDescent="0.2">
      <c r="A111" s="351" t="s">
        <v>165</v>
      </c>
      <c r="B111" s="56" t="s">
        <v>87</v>
      </c>
      <c r="C111" s="173" t="s">
        <v>382</v>
      </c>
    </row>
    <row r="112" spans="1:3" x14ac:dyDescent="0.2">
      <c r="A112" s="351" t="s">
        <v>131</v>
      </c>
      <c r="B112" s="184" t="s">
        <v>229</v>
      </c>
      <c r="C112" s="173" t="s">
        <v>383</v>
      </c>
    </row>
    <row r="113" spans="1:4" x14ac:dyDescent="0.2">
      <c r="A113" s="355" t="s">
        <v>166</v>
      </c>
      <c r="B113" s="184"/>
      <c r="C113" s="173"/>
    </row>
    <row r="114" spans="1:4" x14ac:dyDescent="0.2">
      <c r="A114" s="355" t="s">
        <v>164</v>
      </c>
      <c r="B114" s="185"/>
      <c r="C114" s="173"/>
    </row>
    <row r="115" spans="1:4" x14ac:dyDescent="0.2">
      <c r="A115" s="355" t="s">
        <v>156</v>
      </c>
      <c r="B115" s="184"/>
      <c r="C115" s="173"/>
    </row>
    <row r="116" spans="1:4" x14ac:dyDescent="0.2">
      <c r="A116" s="351" t="s">
        <v>93</v>
      </c>
      <c r="B116" s="184" t="s">
        <v>93</v>
      </c>
      <c r="C116" s="173" t="s">
        <v>385</v>
      </c>
    </row>
    <row r="117" spans="1:4" x14ac:dyDescent="0.2">
      <c r="A117" s="351" t="s">
        <v>95</v>
      </c>
      <c r="B117" s="56" t="s">
        <v>386</v>
      </c>
      <c r="C117" s="173" t="s">
        <v>386</v>
      </c>
    </row>
    <row r="118" spans="1:4" x14ac:dyDescent="0.2">
      <c r="A118" s="353" t="s">
        <v>553</v>
      </c>
      <c r="B118" s="25" t="str">
        <f>IF(B330="","",B330)</f>
        <v>Supply Chain Management</v>
      </c>
      <c r="C118" s="203" t="str">
        <f t="shared" ref="C118:D118" si="1">IF(C330="","",C330)</f>
        <v>supply chain management</v>
      </c>
      <c r="D118" s="203">
        <f t="shared" si="1"/>
        <v>0</v>
      </c>
    </row>
    <row r="119" spans="1:4" x14ac:dyDescent="0.2">
      <c r="A119" s="351" t="s">
        <v>554</v>
      </c>
      <c r="B119" s="25" t="str">
        <f>IF(B350="","",B350)</f>
        <v>( SCM )</v>
      </c>
      <c r="C119" s="203" t="str">
        <f t="shared" ref="C119:D119" si="2">IF(C350="","",C350)</f>
        <v>( SCM )</v>
      </c>
      <c r="D119" s="203" t="str">
        <f t="shared" si="2"/>
        <v/>
      </c>
    </row>
    <row r="120" spans="1:4" x14ac:dyDescent="0.2">
      <c r="A120" s="355" t="s">
        <v>555</v>
      </c>
      <c r="B120" s="184"/>
      <c r="C120" s="184"/>
      <c r="D120" s="184"/>
    </row>
    <row r="121" spans="1:4" x14ac:dyDescent="0.2">
      <c r="A121" s="353" t="s">
        <v>556</v>
      </c>
      <c r="B121" s="203" t="str">
        <f>IF(B331="","",B331)</f>
        <v>EK Werkzeugtechnik</v>
      </c>
      <c r="C121" s="203" t="str">
        <f t="shared" ref="C121:D121" si="3">IF(C331="","",C331)</f>
        <v>EK tooling</v>
      </c>
      <c r="D121" s="203" t="str">
        <f t="shared" si="3"/>
        <v/>
      </c>
    </row>
    <row r="122" spans="1:4" x14ac:dyDescent="0.2">
      <c r="A122" s="351" t="s">
        <v>563</v>
      </c>
      <c r="B122" s="203" t="str">
        <f>IF(B351="","",B351)</f>
        <v>( ST-EK )</v>
      </c>
      <c r="C122" s="203" t="str">
        <f t="shared" ref="C122:D122" si="4">IF(C351="","",C351)</f>
        <v>( ST-EK )</v>
      </c>
      <c r="D122" s="203" t="str">
        <f t="shared" si="4"/>
        <v/>
      </c>
    </row>
    <row r="123" spans="1:4" x14ac:dyDescent="0.2">
      <c r="A123" s="355" t="s">
        <v>564</v>
      </c>
      <c r="B123" s="184"/>
      <c r="C123" s="184"/>
      <c r="D123" s="184"/>
    </row>
    <row r="124" spans="1:4" x14ac:dyDescent="0.2">
      <c r="A124" s="353" t="s">
        <v>557</v>
      </c>
      <c r="B124" s="25" t="str">
        <f>IF(B332="","",B332)</f>
        <v>EK Verbindungstechnik</v>
      </c>
      <c r="C124" s="203" t="str">
        <f t="shared" ref="C124:D124" si="5">IF(C332="","",C332)</f>
        <v>EK joining technique</v>
      </c>
      <c r="D124" s="203" t="str">
        <f t="shared" si="5"/>
        <v/>
      </c>
    </row>
    <row r="125" spans="1:4" x14ac:dyDescent="0.2">
      <c r="A125" s="351" t="s">
        <v>565</v>
      </c>
      <c r="B125" s="203" t="str">
        <f>IF(B352="","",B352)</f>
        <v>( VT-EK )</v>
      </c>
      <c r="C125" s="203" t="str">
        <f t="shared" ref="C125:D125" si="6">IF(C352="","",C352)</f>
        <v>( VT-EK )</v>
      </c>
      <c r="D125" s="203" t="str">
        <f t="shared" si="6"/>
        <v/>
      </c>
    </row>
    <row r="126" spans="1:4" x14ac:dyDescent="0.2">
      <c r="A126" s="355" t="s">
        <v>566</v>
      </c>
      <c r="B126" s="184"/>
      <c r="C126" s="184"/>
      <c r="D126" s="184"/>
    </row>
    <row r="127" spans="1:4" x14ac:dyDescent="0.2">
      <c r="A127" s="353" t="s">
        <v>558</v>
      </c>
      <c r="B127" s="25" t="str">
        <f>IF(B333="","",B333)</f>
        <v xml:space="preserve">EK Kaufteile               </v>
      </c>
      <c r="C127" s="203" t="str">
        <f t="shared" ref="C127:D127" si="7">IF(C333="","",C333)</f>
        <v>EK purchasing</v>
      </c>
      <c r="D127" s="203" t="str">
        <f t="shared" si="7"/>
        <v/>
      </c>
    </row>
    <row r="128" spans="1:4" x14ac:dyDescent="0.2">
      <c r="A128" s="351" t="s">
        <v>593</v>
      </c>
      <c r="B128" s="203" t="str">
        <f>IF(B353="","",B353)</f>
        <v>( EKK )</v>
      </c>
      <c r="C128" s="203" t="str">
        <f t="shared" ref="C128:D128" si="8">IF(C353="","",C353)</f>
        <v>( EKK )</v>
      </c>
      <c r="D128" s="203" t="str">
        <f t="shared" si="8"/>
        <v/>
      </c>
    </row>
    <row r="129" spans="1:4" x14ac:dyDescent="0.2">
      <c r="A129" s="355" t="s">
        <v>594</v>
      </c>
      <c r="B129" s="184"/>
      <c r="C129" s="184"/>
      <c r="D129" s="184"/>
    </row>
    <row r="130" spans="1:4" x14ac:dyDescent="0.2">
      <c r="A130" s="353" t="s">
        <v>559</v>
      </c>
      <c r="B130" s="203" t="str">
        <f>IF(B334="","",B334)</f>
        <v>Verbindungstechnik</v>
      </c>
      <c r="C130" s="203" t="str">
        <f t="shared" ref="C130:D130" si="9">IF(C334="","",C334)</f>
        <v>Joining technique</v>
      </c>
      <c r="D130" s="203" t="str">
        <f t="shared" si="9"/>
        <v/>
      </c>
    </row>
    <row r="131" spans="1:4" x14ac:dyDescent="0.2">
      <c r="A131" s="351" t="s">
        <v>595</v>
      </c>
      <c r="B131" s="203" t="str">
        <f>IF(B354="","",B354)</f>
        <v>( VT )</v>
      </c>
      <c r="C131" s="203" t="str">
        <f t="shared" ref="C131:D131" si="10">IF(C354="","",C354)</f>
        <v>( VT )</v>
      </c>
      <c r="D131" s="203" t="str">
        <f t="shared" si="10"/>
        <v/>
      </c>
    </row>
    <row r="132" spans="1:4" x14ac:dyDescent="0.2">
      <c r="A132" s="355" t="s">
        <v>596</v>
      </c>
      <c r="B132" s="184"/>
      <c r="C132" s="184"/>
      <c r="D132" s="184"/>
    </row>
    <row r="133" spans="1:4" x14ac:dyDescent="0.2">
      <c r="A133" s="353" t="s">
        <v>560</v>
      </c>
      <c r="B133" s="203" t="str">
        <f>IF(B335="","",B335)</f>
        <v xml:space="preserve">Qualitätstechnik  </v>
      </c>
      <c r="C133" s="203" t="str">
        <f t="shared" ref="C133:D133" si="11">IF(C335="","",C335)</f>
        <v xml:space="preserve">Quality </v>
      </c>
      <c r="D133" s="203" t="str">
        <f t="shared" si="11"/>
        <v/>
      </c>
    </row>
    <row r="134" spans="1:4" x14ac:dyDescent="0.2">
      <c r="A134" s="351" t="s">
        <v>597</v>
      </c>
      <c r="B134" s="203" t="str">
        <f>IF(B355="","",B355)</f>
        <v xml:space="preserve">( QT )   </v>
      </c>
      <c r="C134" s="203" t="str">
        <f t="shared" ref="C134:D134" si="12">IF(C355="","",C355)</f>
        <v xml:space="preserve">( QT )   </v>
      </c>
      <c r="D134" s="203" t="str">
        <f t="shared" si="12"/>
        <v/>
      </c>
    </row>
    <row r="135" spans="1:4" x14ac:dyDescent="0.2">
      <c r="A135" s="355" t="s">
        <v>598</v>
      </c>
      <c r="B135" s="184"/>
      <c r="C135" s="184"/>
      <c r="D135" s="184"/>
    </row>
    <row r="136" spans="1:4" x14ac:dyDescent="0.2">
      <c r="A136" s="353" t="s">
        <v>561</v>
      </c>
      <c r="B136" s="203" t="str">
        <f>IF(B336="","",B336)</f>
        <v xml:space="preserve">Verkauf Automobil                   </v>
      </c>
      <c r="C136" s="203" t="str">
        <f t="shared" ref="C136:D136" si="13">IF(C336="","",C336)</f>
        <v>Purchasing Automotive</v>
      </c>
      <c r="D136" s="203" t="str">
        <f t="shared" si="13"/>
        <v/>
      </c>
    </row>
    <row r="137" spans="1:4" x14ac:dyDescent="0.2">
      <c r="A137" s="351" t="s">
        <v>599</v>
      </c>
      <c r="B137" s="203" t="str">
        <f>IF(B356="","",B356)</f>
        <v>( KM )</v>
      </c>
      <c r="C137" s="203" t="str">
        <f t="shared" ref="C137:D137" si="14">IF(C356="","",C356)</f>
        <v>( KM )</v>
      </c>
      <c r="D137" s="203" t="str">
        <f t="shared" si="14"/>
        <v/>
      </c>
    </row>
    <row r="138" spans="1:4" x14ac:dyDescent="0.2">
      <c r="A138" s="355" t="s">
        <v>600</v>
      </c>
      <c r="B138" s="184"/>
      <c r="C138" s="184"/>
      <c r="D138" s="184"/>
    </row>
    <row r="139" spans="1:4" x14ac:dyDescent="0.2">
      <c r="A139" s="353" t="s">
        <v>562</v>
      </c>
      <c r="B139" s="203" t="str">
        <f>IF(B337="","",B337)</f>
        <v xml:space="preserve">Werk </v>
      </c>
      <c r="C139" s="203" t="str">
        <f t="shared" ref="C139:D139" si="15">IF(C337="","",C337)</f>
        <v>Site</v>
      </c>
      <c r="D139" s="203" t="str">
        <f t="shared" si="15"/>
        <v/>
      </c>
    </row>
    <row r="140" spans="1:4" x14ac:dyDescent="0.2">
      <c r="A140" s="351" t="s">
        <v>601</v>
      </c>
      <c r="B140" s="203" t="str">
        <f>IF(B357="","",B357)</f>
        <v>( Wi )</v>
      </c>
      <c r="C140" s="203" t="str">
        <f t="shared" ref="C140:D140" si="16">IF(C357="","",C357)</f>
        <v>( Wi )</v>
      </c>
      <c r="D140" s="203" t="str">
        <f t="shared" si="16"/>
        <v/>
      </c>
    </row>
    <row r="141" spans="1:4" x14ac:dyDescent="0.2">
      <c r="A141" s="355" t="s">
        <v>602</v>
      </c>
      <c r="B141" s="184"/>
      <c r="C141" s="184"/>
      <c r="D141" s="184"/>
    </row>
    <row r="142" spans="1:4" x14ac:dyDescent="0.2">
      <c r="A142" s="353" t="s">
        <v>567</v>
      </c>
      <c r="B142" s="203" t="str">
        <f>IF(B338="","",B338)</f>
        <v xml:space="preserve">Meßtechnik </v>
      </c>
      <c r="C142" s="203" t="str">
        <f t="shared" ref="C142:D142" si="17">IF(C338="","",C338)</f>
        <v>Measurement technology</v>
      </c>
      <c r="D142" s="203" t="str">
        <f t="shared" si="17"/>
        <v/>
      </c>
    </row>
    <row r="143" spans="1:4" x14ac:dyDescent="0.2">
      <c r="A143" s="351" t="s">
        <v>603</v>
      </c>
      <c r="B143" s="203" t="str">
        <f>IF(B358="","",B358)</f>
        <v>( ZQW-MT )</v>
      </c>
      <c r="C143" s="203" t="str">
        <f t="shared" ref="C143:D143" si="18">IF(C358="","",C358)</f>
        <v>( ZQW-MT )</v>
      </c>
      <c r="D143" s="203" t="str">
        <f t="shared" si="18"/>
        <v/>
      </c>
    </row>
    <row r="144" spans="1:4" x14ac:dyDescent="0.2">
      <c r="A144" s="355" t="s">
        <v>604</v>
      </c>
      <c r="B144" s="184"/>
      <c r="C144" s="184"/>
      <c r="D144" s="184"/>
    </row>
    <row r="145" spans="1:4" x14ac:dyDescent="0.2">
      <c r="A145" s="353" t="s">
        <v>568</v>
      </c>
      <c r="B145" s="203" t="str">
        <f>IF(B339="","",B339)</f>
        <v xml:space="preserve">Prüfplanung </v>
      </c>
      <c r="C145" s="203" t="str">
        <f t="shared" ref="C145:D145" si="19">IF(C339="","",C339)</f>
        <v>Test planning</v>
      </c>
      <c r="D145" s="203" t="str">
        <f t="shared" si="19"/>
        <v/>
      </c>
    </row>
    <row r="146" spans="1:4" x14ac:dyDescent="0.2">
      <c r="A146" s="351" t="s">
        <v>569</v>
      </c>
      <c r="B146" s="203" t="str">
        <f>IF(B359="","",B359)</f>
        <v>( ZQW-AS )</v>
      </c>
      <c r="C146" s="203" t="str">
        <f t="shared" ref="C146:D146" si="20">IF(C359="","",C359)</f>
        <v>( ZQW-AS )</v>
      </c>
      <c r="D146" s="203" t="str">
        <f t="shared" si="20"/>
        <v/>
      </c>
    </row>
    <row r="147" spans="1:4" x14ac:dyDescent="0.2">
      <c r="A147" s="355" t="s">
        <v>570</v>
      </c>
      <c r="B147" s="184"/>
      <c r="C147" s="184"/>
      <c r="D147" s="184"/>
    </row>
    <row r="148" spans="1:4" x14ac:dyDescent="0.2">
      <c r="A148" s="353" t="s">
        <v>571</v>
      </c>
      <c r="B148" s="203" t="str">
        <f>IF(B340="","",B340)</f>
        <v>Prüfmittelplanung</v>
      </c>
      <c r="C148" s="203" t="str">
        <f t="shared" ref="C148:D148" si="21">IF(C340="","",C340)</f>
        <v>inspection equip. planning</v>
      </c>
      <c r="D148" s="203" t="str">
        <f t="shared" si="21"/>
        <v/>
      </c>
    </row>
    <row r="149" spans="1:4" x14ac:dyDescent="0.2">
      <c r="A149" s="351" t="s">
        <v>572</v>
      </c>
      <c r="B149" s="203" t="str">
        <f>IF(B360="","",B360)</f>
        <v>( PP )</v>
      </c>
      <c r="C149" s="203" t="str">
        <f t="shared" ref="C149:D149" si="22">IF(C360="","",C360)</f>
        <v>( PP )</v>
      </c>
      <c r="D149" s="203" t="str">
        <f t="shared" si="22"/>
        <v/>
      </c>
    </row>
    <row r="150" spans="1:4" x14ac:dyDescent="0.2">
      <c r="A150" s="355" t="s">
        <v>573</v>
      </c>
      <c r="C150" s="203"/>
      <c r="D150" s="203"/>
    </row>
    <row r="151" spans="1:4" x14ac:dyDescent="0.2">
      <c r="A151" s="353" t="s">
        <v>574</v>
      </c>
      <c r="B151" s="203" t="str">
        <f>IF(B341="","",B341)</f>
        <v xml:space="preserve">Projektleiter       </v>
      </c>
      <c r="C151" s="203" t="str">
        <f t="shared" ref="C151:D151" si="23">IF(C341="","",C341)</f>
        <v>Project manager</v>
      </c>
      <c r="D151" s="203" t="str">
        <f t="shared" si="23"/>
        <v/>
      </c>
    </row>
    <row r="152" spans="1:4" x14ac:dyDescent="0.2">
      <c r="A152" s="351" t="s">
        <v>575</v>
      </c>
      <c r="B152" s="203" t="str">
        <f>IF(B361="","",B361)</f>
        <v xml:space="preserve">( PB-PL )         </v>
      </c>
      <c r="C152" s="203" t="str">
        <f t="shared" ref="C152:D152" si="24">IF(C361="","",C361)</f>
        <v xml:space="preserve">( PB-PL )         </v>
      </c>
      <c r="D152" s="203" t="str">
        <f t="shared" si="24"/>
        <v/>
      </c>
    </row>
    <row r="153" spans="1:4" x14ac:dyDescent="0.2">
      <c r="A153" s="355" t="s">
        <v>576</v>
      </c>
      <c r="B153" s="184"/>
      <c r="C153" s="184"/>
      <c r="D153" s="184"/>
    </row>
    <row r="154" spans="1:4" x14ac:dyDescent="0.2">
      <c r="A154" s="353" t="s">
        <v>577</v>
      </c>
      <c r="B154" s="203" t="str">
        <f>IF(B342="","",B342)</f>
        <v xml:space="preserve">PF-Management </v>
      </c>
      <c r="C154" s="203" t="str">
        <f t="shared" ref="C154:D154" si="25">IF(C342="","",C342)</f>
        <v>PF-Management</v>
      </c>
      <c r="D154" s="203" t="str">
        <f t="shared" si="25"/>
        <v/>
      </c>
    </row>
    <row r="155" spans="1:4" x14ac:dyDescent="0.2">
      <c r="A155" s="351" t="s">
        <v>578</v>
      </c>
      <c r="B155" s="203" t="str">
        <f>IF(B362="","",B362)</f>
        <v>( PB-L)</v>
      </c>
      <c r="C155" s="203" t="str">
        <f t="shared" ref="C155:D155" si="26">IF(C362="","",C362)</f>
        <v>( PB-L)</v>
      </c>
      <c r="D155" s="203" t="str">
        <f t="shared" si="26"/>
        <v/>
      </c>
    </row>
    <row r="156" spans="1:4" x14ac:dyDescent="0.2">
      <c r="A156" s="355" t="s">
        <v>579</v>
      </c>
      <c r="B156" s="184"/>
      <c r="C156" s="184"/>
      <c r="D156" s="184"/>
    </row>
    <row r="157" spans="1:4" x14ac:dyDescent="0.2">
      <c r="A157" s="353" t="s">
        <v>580</v>
      </c>
      <c r="B157" s="203" t="str">
        <f>IF(B343="","",B343)</f>
        <v xml:space="preserve">Profiltechnik  </v>
      </c>
      <c r="C157" s="203" t="str">
        <f t="shared" ref="C157:D157" si="27">IF(C343="","",C343)</f>
        <v>Profiling technique</v>
      </c>
      <c r="D157" s="203" t="str">
        <f t="shared" si="27"/>
        <v/>
      </c>
    </row>
    <row r="158" spans="1:4" x14ac:dyDescent="0.2">
      <c r="A158" s="351" t="s">
        <v>581</v>
      </c>
      <c r="B158" s="203" t="str">
        <f>IF(B363="","",B363)</f>
        <v>( PT )</v>
      </c>
      <c r="C158" s="203" t="str">
        <f t="shared" ref="C158:D158" si="28">IF(C363="","",C363)</f>
        <v>( PT )</v>
      </c>
      <c r="D158" s="203" t="str">
        <f t="shared" si="28"/>
        <v/>
      </c>
    </row>
    <row r="159" spans="1:4" x14ac:dyDescent="0.2">
      <c r="A159" s="355" t="s">
        <v>582</v>
      </c>
      <c r="B159" s="184"/>
      <c r="C159" s="184"/>
      <c r="D159" s="184"/>
    </row>
    <row r="160" spans="1:4" x14ac:dyDescent="0.2">
      <c r="A160" s="353" t="s">
        <v>583</v>
      </c>
      <c r="B160" s="203" t="str">
        <f>IF(B344="","",B344)</f>
        <v>Entwicklung</v>
      </c>
      <c r="C160" s="203" t="str">
        <f t="shared" ref="C160:D160" si="29">IF(C344="","",C344)</f>
        <v>Development</v>
      </c>
      <c r="D160" s="203" t="str">
        <f t="shared" si="29"/>
        <v/>
      </c>
    </row>
    <row r="161" spans="1:4" x14ac:dyDescent="0.2">
      <c r="A161" s="351" t="s">
        <v>584</v>
      </c>
      <c r="B161" s="203" t="str">
        <f>IF(B364="","",B364)</f>
        <v>( E )</v>
      </c>
      <c r="C161" s="203" t="str">
        <f t="shared" ref="C161:D161" si="30">IF(C364="","",C364)</f>
        <v>( E )</v>
      </c>
      <c r="D161" s="203" t="str">
        <f t="shared" si="30"/>
        <v/>
      </c>
    </row>
    <row r="162" spans="1:4" x14ac:dyDescent="0.2">
      <c r="A162" s="355" t="s">
        <v>585</v>
      </c>
      <c r="B162" s="184"/>
      <c r="C162" s="184"/>
      <c r="D162" s="184"/>
    </row>
    <row r="163" spans="1:4" x14ac:dyDescent="0.2">
      <c r="A163" s="353" t="s">
        <v>586</v>
      </c>
      <c r="B163" s="203" t="str">
        <f>IF(B345="","",B345)</f>
        <v/>
      </c>
      <c r="C163" s="203" t="str">
        <f t="shared" ref="C163:D163" si="31">IF(C345="","",C345)</f>
        <v/>
      </c>
      <c r="D163" s="203" t="str">
        <f t="shared" si="31"/>
        <v/>
      </c>
    </row>
    <row r="164" spans="1:4" x14ac:dyDescent="0.2">
      <c r="A164" s="351" t="s">
        <v>587</v>
      </c>
      <c r="B164" s="203" t="str">
        <f>IF(B365="","",B365)</f>
        <v/>
      </c>
      <c r="C164" s="203" t="str">
        <f t="shared" ref="C164:D164" si="32">IF(C365="","",C365)</f>
        <v/>
      </c>
      <c r="D164" s="203" t="str">
        <f t="shared" si="32"/>
        <v/>
      </c>
    </row>
    <row r="165" spans="1:4" x14ac:dyDescent="0.2">
      <c r="A165" s="355" t="s">
        <v>588</v>
      </c>
      <c r="B165" s="184"/>
      <c r="C165" s="184"/>
      <c r="D165" s="184"/>
    </row>
    <row r="166" spans="1:4" x14ac:dyDescent="0.2">
      <c r="A166" s="353" t="s">
        <v>590</v>
      </c>
      <c r="B166" s="203" t="str">
        <f>IF(B346="","",B346)</f>
        <v/>
      </c>
      <c r="C166" s="203" t="str">
        <f t="shared" ref="C166:D166" si="33">IF(C346="","",C346)</f>
        <v/>
      </c>
      <c r="D166" s="203" t="str">
        <f t="shared" si="33"/>
        <v/>
      </c>
    </row>
    <row r="167" spans="1:4" x14ac:dyDescent="0.2">
      <c r="A167" s="351" t="s">
        <v>589</v>
      </c>
      <c r="B167" s="203" t="str">
        <f>IF(B366="","",B366)</f>
        <v/>
      </c>
      <c r="C167" s="203" t="str">
        <f t="shared" ref="C167:D167" si="34">IF(C366="","",C366)</f>
        <v/>
      </c>
      <c r="D167" s="203" t="str">
        <f t="shared" si="34"/>
        <v/>
      </c>
    </row>
    <row r="168" spans="1:4" x14ac:dyDescent="0.2">
      <c r="A168" s="355" t="s">
        <v>591</v>
      </c>
      <c r="B168" s="184"/>
      <c r="C168" s="184"/>
      <c r="D168" s="184"/>
    </row>
    <row r="169" spans="1:4" x14ac:dyDescent="0.2">
      <c r="A169" s="353" t="s">
        <v>592</v>
      </c>
      <c r="B169" s="203" t="str">
        <f>IF(B347="","",B347)</f>
        <v/>
      </c>
      <c r="C169" s="203" t="str">
        <f t="shared" ref="C169:D169" si="35">IF(C347="","",C347)</f>
        <v/>
      </c>
      <c r="D169" s="203" t="str">
        <f t="shared" si="35"/>
        <v/>
      </c>
    </row>
    <row r="170" spans="1:4" x14ac:dyDescent="0.2">
      <c r="A170" s="351" t="s">
        <v>605</v>
      </c>
      <c r="B170" s="203" t="str">
        <f>IF(B367="","",B367)</f>
        <v/>
      </c>
      <c r="C170" s="203" t="str">
        <f t="shared" ref="C170:D170" si="36">IF(C367="","",C367)</f>
        <v/>
      </c>
      <c r="D170" s="203" t="str">
        <f t="shared" si="36"/>
        <v/>
      </c>
    </row>
    <row r="171" spans="1:4" x14ac:dyDescent="0.2">
      <c r="A171" s="355" t="s">
        <v>606</v>
      </c>
      <c r="B171" s="184"/>
      <c r="C171" s="184"/>
      <c r="D171" s="184"/>
    </row>
    <row r="172" spans="1:4" x14ac:dyDescent="0.2">
      <c r="A172" s="353" t="s">
        <v>607</v>
      </c>
      <c r="B172" s="203" t="str">
        <f>IF(B348="","",B348)</f>
        <v/>
      </c>
      <c r="C172" s="203" t="str">
        <f t="shared" ref="C172:D172" si="37">IF(C348="","",C348)</f>
        <v/>
      </c>
      <c r="D172" s="203" t="str">
        <f t="shared" si="37"/>
        <v/>
      </c>
    </row>
    <row r="173" spans="1:4" x14ac:dyDescent="0.2">
      <c r="A173" s="351" t="s">
        <v>608</v>
      </c>
      <c r="B173" s="203" t="str">
        <f>IF(B368="","",B368)</f>
        <v/>
      </c>
      <c r="C173" s="203" t="str">
        <f t="shared" ref="C173:D173" si="38">IF(C368="","",C368)</f>
        <v/>
      </c>
      <c r="D173" s="203" t="str">
        <f t="shared" si="38"/>
        <v/>
      </c>
    </row>
    <row r="174" spans="1:4" x14ac:dyDescent="0.2">
      <c r="A174" s="355" t="s">
        <v>609</v>
      </c>
      <c r="B174" s="184"/>
      <c r="C174" s="184"/>
      <c r="D174" s="184"/>
    </row>
    <row r="175" spans="1:4" x14ac:dyDescent="0.2">
      <c r="A175" s="353" t="s">
        <v>610</v>
      </c>
      <c r="B175" s="203"/>
      <c r="C175" s="203" t="str">
        <f t="shared" ref="C175:D175" si="39">IF(C349="","",C349)</f>
        <v/>
      </c>
      <c r="D175" s="203" t="str">
        <f t="shared" si="39"/>
        <v/>
      </c>
    </row>
    <row r="176" spans="1:4" x14ac:dyDescent="0.2">
      <c r="A176" s="351" t="s">
        <v>611</v>
      </c>
      <c r="B176" s="203" t="str">
        <f>IF(B369="","",B369)</f>
        <v/>
      </c>
      <c r="C176" s="203" t="str">
        <f t="shared" ref="C176:D176" si="40">IF(C369="","",C369)</f>
        <v/>
      </c>
      <c r="D176" s="203" t="str">
        <f t="shared" si="40"/>
        <v/>
      </c>
    </row>
    <row r="177" spans="1:3" x14ac:dyDescent="0.2">
      <c r="A177" s="355" t="s">
        <v>612</v>
      </c>
      <c r="B177" s="56"/>
      <c r="C177" s="214"/>
    </row>
    <row r="178" spans="1:3" s="203" customFormat="1" x14ac:dyDescent="0.2">
      <c r="A178" s="348" t="s">
        <v>156</v>
      </c>
      <c r="B178" s="56"/>
      <c r="C178" s="214"/>
    </row>
    <row r="179" spans="1:3" x14ac:dyDescent="0.2">
      <c r="A179" s="351" t="s">
        <v>123</v>
      </c>
      <c r="B179" s="184" t="s">
        <v>123</v>
      </c>
      <c r="C179" s="173" t="s">
        <v>649</v>
      </c>
    </row>
    <row r="180" spans="1:3" x14ac:dyDescent="0.2">
      <c r="A180" s="355" t="s">
        <v>168</v>
      </c>
    </row>
    <row r="181" spans="1:3" x14ac:dyDescent="0.2">
      <c r="A181" s="351" t="s">
        <v>169</v>
      </c>
      <c r="B181" s="56" t="s">
        <v>273</v>
      </c>
      <c r="C181" s="214" t="s">
        <v>415</v>
      </c>
    </row>
    <row r="182" spans="1:3" x14ac:dyDescent="0.2">
      <c r="A182" s="351" t="s">
        <v>124</v>
      </c>
      <c r="B182" s="184" t="s">
        <v>124</v>
      </c>
      <c r="C182" s="173" t="s">
        <v>387</v>
      </c>
    </row>
    <row r="183" spans="1:3" x14ac:dyDescent="0.2">
      <c r="A183" s="355" t="s">
        <v>614</v>
      </c>
      <c r="B183" s="185"/>
      <c r="C183" s="173"/>
    </row>
    <row r="184" spans="1:3" x14ac:dyDescent="0.2">
      <c r="A184" s="353" t="s">
        <v>217</v>
      </c>
      <c r="B184" s="56" t="s">
        <v>653</v>
      </c>
      <c r="C184" s="173" t="s">
        <v>393</v>
      </c>
    </row>
    <row r="185" spans="1:3" x14ac:dyDescent="0.2">
      <c r="A185" s="355" t="s">
        <v>613</v>
      </c>
      <c r="B185" s="184"/>
      <c r="C185" s="173"/>
    </row>
    <row r="186" spans="1:3" s="203" customFormat="1" x14ac:dyDescent="0.2">
      <c r="A186" s="348" t="s">
        <v>156</v>
      </c>
      <c r="B186" s="184"/>
      <c r="C186" s="214"/>
    </row>
    <row r="187" spans="1:3" x14ac:dyDescent="0.2">
      <c r="A187" s="351" t="s">
        <v>316</v>
      </c>
      <c r="B187" s="56" t="s">
        <v>652</v>
      </c>
      <c r="C187" s="214" t="s">
        <v>652</v>
      </c>
    </row>
    <row r="188" spans="1:3" x14ac:dyDescent="0.2">
      <c r="A188" s="351" t="s">
        <v>125</v>
      </c>
      <c r="B188" s="56" t="s">
        <v>651</v>
      </c>
      <c r="C188" s="214" t="s">
        <v>654</v>
      </c>
    </row>
    <row r="189" spans="1:3" x14ac:dyDescent="0.2">
      <c r="A189" s="351" t="s">
        <v>535</v>
      </c>
      <c r="B189" s="56" t="s">
        <v>650</v>
      </c>
      <c r="C189" s="214" t="s">
        <v>655</v>
      </c>
    </row>
    <row r="190" spans="1:3" x14ac:dyDescent="0.2">
      <c r="A190" s="355" t="s">
        <v>170</v>
      </c>
      <c r="B190" s="185"/>
      <c r="C190" s="173"/>
    </row>
    <row r="191" spans="1:3" x14ac:dyDescent="0.2">
      <c r="A191" s="355" t="s">
        <v>172</v>
      </c>
      <c r="B191" s="184"/>
      <c r="C191" s="173"/>
    </row>
    <row r="192" spans="1:3" x14ac:dyDescent="0.2">
      <c r="A192" s="355" t="s">
        <v>171</v>
      </c>
      <c r="B192" s="184"/>
      <c r="C192" s="173"/>
    </row>
    <row r="193" spans="1:4" x14ac:dyDescent="0.2">
      <c r="A193" s="355" t="s">
        <v>173</v>
      </c>
      <c r="B193" s="184"/>
      <c r="C193" s="173"/>
    </row>
    <row r="194" spans="1:4" x14ac:dyDescent="0.2">
      <c r="A194" s="355" t="s">
        <v>174</v>
      </c>
      <c r="B194" s="184"/>
      <c r="C194" s="173"/>
    </row>
    <row r="195" spans="1:4" x14ac:dyDescent="0.2">
      <c r="A195" s="355" t="s">
        <v>175</v>
      </c>
      <c r="B195" s="184"/>
      <c r="C195" s="173"/>
    </row>
    <row r="196" spans="1:4" x14ac:dyDescent="0.2">
      <c r="A196" s="355" t="s">
        <v>176</v>
      </c>
      <c r="B196" s="185"/>
      <c r="C196" s="173"/>
      <c r="D196" s="203"/>
    </row>
    <row r="197" spans="1:4" x14ac:dyDescent="0.2">
      <c r="A197" s="355" t="s">
        <v>177</v>
      </c>
      <c r="B197" s="184"/>
      <c r="C197" s="173"/>
      <c r="D197" s="203"/>
    </row>
    <row r="198" spans="1:4" x14ac:dyDescent="0.2">
      <c r="A198" s="355" t="s">
        <v>178</v>
      </c>
      <c r="B198" s="184"/>
      <c r="C198" s="173"/>
    </row>
    <row r="199" spans="1:4" x14ac:dyDescent="0.2">
      <c r="A199" s="355" t="s">
        <v>179</v>
      </c>
      <c r="B199" s="184"/>
      <c r="C199" s="173"/>
    </row>
    <row r="200" spans="1:4" x14ac:dyDescent="0.2">
      <c r="A200" s="355" t="s">
        <v>180</v>
      </c>
      <c r="B200" s="184"/>
      <c r="C200" s="173"/>
    </row>
    <row r="201" spans="1:4" x14ac:dyDescent="0.2">
      <c r="A201" s="355" t="s">
        <v>181</v>
      </c>
      <c r="B201" s="184"/>
      <c r="C201" s="173"/>
    </row>
    <row r="202" spans="1:4" x14ac:dyDescent="0.2">
      <c r="A202" s="355" t="s">
        <v>182</v>
      </c>
    </row>
    <row r="203" spans="1:4" x14ac:dyDescent="0.2">
      <c r="A203" s="355" t="s">
        <v>183</v>
      </c>
    </row>
    <row r="204" spans="1:4" x14ac:dyDescent="0.2">
      <c r="A204" s="355" t="s">
        <v>184</v>
      </c>
    </row>
    <row r="205" spans="1:4" x14ac:dyDescent="0.2">
      <c r="A205" s="355" t="s">
        <v>185</v>
      </c>
    </row>
    <row r="206" spans="1:4" x14ac:dyDescent="0.2">
      <c r="A206" s="355" t="s">
        <v>186</v>
      </c>
      <c r="B206" s="184"/>
      <c r="C206" s="173"/>
    </row>
    <row r="207" spans="1:4" x14ac:dyDescent="0.2">
      <c r="A207" s="355" t="s">
        <v>187</v>
      </c>
      <c r="B207" s="184"/>
      <c r="C207" s="173"/>
    </row>
    <row r="208" spans="1:4" x14ac:dyDescent="0.2">
      <c r="A208" s="355" t="s">
        <v>188</v>
      </c>
      <c r="B208" s="184"/>
      <c r="C208" s="173"/>
    </row>
    <row r="209" spans="1:3" x14ac:dyDescent="0.2">
      <c r="A209" s="355" t="s">
        <v>189</v>
      </c>
      <c r="B209" s="184"/>
      <c r="C209" s="173"/>
    </row>
    <row r="210" spans="1:3" x14ac:dyDescent="0.2">
      <c r="A210" s="355" t="s">
        <v>190</v>
      </c>
      <c r="B210" s="184"/>
      <c r="C210" s="173"/>
    </row>
    <row r="211" spans="1:3" x14ac:dyDescent="0.2">
      <c r="A211" s="355" t="s">
        <v>191</v>
      </c>
      <c r="B211" s="184"/>
      <c r="C211" s="173"/>
    </row>
    <row r="212" spans="1:3" x14ac:dyDescent="0.2">
      <c r="A212" s="355" t="s">
        <v>192</v>
      </c>
      <c r="B212" s="184"/>
      <c r="C212" s="173"/>
    </row>
    <row r="213" spans="1:3" x14ac:dyDescent="0.2">
      <c r="A213" s="355" t="s">
        <v>193</v>
      </c>
      <c r="B213" s="184"/>
      <c r="C213" s="173"/>
    </row>
    <row r="214" spans="1:3" x14ac:dyDescent="0.2">
      <c r="A214" s="355" t="s">
        <v>194</v>
      </c>
      <c r="B214" s="184"/>
      <c r="C214" s="173"/>
    </row>
    <row r="215" spans="1:3" x14ac:dyDescent="0.2">
      <c r="A215" s="355" t="s">
        <v>195</v>
      </c>
      <c r="B215" s="184"/>
      <c r="C215" s="173"/>
    </row>
    <row r="216" spans="1:3" x14ac:dyDescent="0.2">
      <c r="A216" s="355" t="s">
        <v>196</v>
      </c>
      <c r="B216" s="184"/>
      <c r="C216" s="173"/>
    </row>
    <row r="217" spans="1:3" x14ac:dyDescent="0.2">
      <c r="A217" s="355" t="s">
        <v>197</v>
      </c>
      <c r="B217" s="184"/>
      <c r="C217" s="173"/>
    </row>
    <row r="218" spans="1:3" x14ac:dyDescent="0.2">
      <c r="A218" s="355" t="s">
        <v>198</v>
      </c>
      <c r="B218" s="184"/>
      <c r="C218" s="173"/>
    </row>
    <row r="219" spans="1:3" x14ac:dyDescent="0.2">
      <c r="A219" s="355" t="s">
        <v>199</v>
      </c>
      <c r="B219" s="184"/>
      <c r="C219" s="173"/>
    </row>
    <row r="220" spans="1:3" x14ac:dyDescent="0.2">
      <c r="A220" s="355" t="s">
        <v>200</v>
      </c>
      <c r="B220" s="184"/>
      <c r="C220" s="173"/>
    </row>
    <row r="221" spans="1:3" x14ac:dyDescent="0.2">
      <c r="A221" s="355" t="s">
        <v>201</v>
      </c>
      <c r="B221" s="184"/>
      <c r="C221" s="173"/>
    </row>
    <row r="222" spans="1:3" x14ac:dyDescent="0.2">
      <c r="A222" s="355" t="s">
        <v>202</v>
      </c>
      <c r="B222" s="56"/>
      <c r="C222" s="173"/>
    </row>
    <row r="223" spans="1:3" x14ac:dyDescent="0.2">
      <c r="A223" s="355" t="s">
        <v>203</v>
      </c>
      <c r="B223" s="184"/>
      <c r="C223" s="173"/>
    </row>
    <row r="224" spans="1:3" x14ac:dyDescent="0.2">
      <c r="A224" s="355" t="s">
        <v>204</v>
      </c>
      <c r="B224" s="184"/>
      <c r="C224" s="173"/>
    </row>
    <row r="225" spans="1:3" x14ac:dyDescent="0.2">
      <c r="A225" s="355" t="s">
        <v>205</v>
      </c>
      <c r="B225" s="56"/>
      <c r="C225" s="173"/>
    </row>
    <row r="226" spans="1:3" x14ac:dyDescent="0.2">
      <c r="A226" s="355" t="s">
        <v>206</v>
      </c>
      <c r="B226" s="184"/>
      <c r="C226" s="173"/>
    </row>
    <row r="227" spans="1:3" x14ac:dyDescent="0.2">
      <c r="A227" s="355" t="s">
        <v>207</v>
      </c>
      <c r="B227" s="184"/>
      <c r="C227" s="173"/>
    </row>
    <row r="228" spans="1:3" x14ac:dyDescent="0.2">
      <c r="A228" s="355" t="s">
        <v>208</v>
      </c>
      <c r="B228" s="184"/>
      <c r="C228" s="173"/>
    </row>
    <row r="229" spans="1:3" x14ac:dyDescent="0.2">
      <c r="A229" s="355" t="s">
        <v>209</v>
      </c>
      <c r="B229" s="184"/>
      <c r="C229" s="173"/>
    </row>
    <row r="230" spans="1:3" x14ac:dyDescent="0.2">
      <c r="A230" s="355" t="s">
        <v>210</v>
      </c>
      <c r="B230" s="184"/>
      <c r="C230" s="173"/>
    </row>
    <row r="231" spans="1:3" x14ac:dyDescent="0.2">
      <c r="A231" s="355" t="s">
        <v>211</v>
      </c>
      <c r="B231" s="184"/>
      <c r="C231" s="173"/>
    </row>
    <row r="232" spans="1:3" x14ac:dyDescent="0.2">
      <c r="A232" s="355" t="s">
        <v>212</v>
      </c>
      <c r="B232" s="184"/>
      <c r="C232" s="173"/>
    </row>
    <row r="233" spans="1:3" x14ac:dyDescent="0.2">
      <c r="A233" s="355" t="s">
        <v>213</v>
      </c>
      <c r="B233" s="184"/>
      <c r="C233" s="173"/>
    </row>
    <row r="234" spans="1:3" ht="13.5" thickBot="1" x14ac:dyDescent="0.25">
      <c r="A234" s="357" t="s">
        <v>214</v>
      </c>
      <c r="B234" s="184"/>
      <c r="C234" s="173"/>
    </row>
    <row r="235" spans="1:3" ht="13.5" thickTop="1" x14ac:dyDescent="0.2">
      <c r="B235" s="184"/>
      <c r="C235" s="173"/>
    </row>
    <row r="236" spans="1:3" x14ac:dyDescent="0.2">
      <c r="B236" s="184"/>
      <c r="C236" s="173"/>
    </row>
    <row r="237" spans="1:3" x14ac:dyDescent="0.2">
      <c r="B237" s="184"/>
      <c r="C237" s="173"/>
    </row>
    <row r="238" spans="1:3" x14ac:dyDescent="0.2">
      <c r="B238" s="184"/>
      <c r="C238" s="173"/>
    </row>
    <row r="239" spans="1:3" x14ac:dyDescent="0.2">
      <c r="B239" s="184"/>
      <c r="C239" s="173"/>
    </row>
    <row r="240" spans="1:3" x14ac:dyDescent="0.2">
      <c r="B240" s="184"/>
      <c r="C240" s="173"/>
    </row>
    <row r="241" spans="2:4" x14ac:dyDescent="0.2">
      <c r="B241" s="184"/>
      <c r="C241" s="173"/>
    </row>
    <row r="242" spans="2:4" x14ac:dyDescent="0.2">
      <c r="B242" s="184"/>
      <c r="C242" s="173"/>
    </row>
    <row r="243" spans="2:4" x14ac:dyDescent="0.2">
      <c r="B243" s="184"/>
      <c r="C243" s="173"/>
    </row>
    <row r="244" spans="2:4" x14ac:dyDescent="0.2">
      <c r="B244" s="184"/>
      <c r="C244" s="173"/>
    </row>
    <row r="245" spans="2:4" x14ac:dyDescent="0.2">
      <c r="B245" s="184"/>
      <c r="C245" s="173"/>
    </row>
    <row r="246" spans="2:4" x14ac:dyDescent="0.2">
      <c r="B246" s="184"/>
      <c r="C246" s="173"/>
    </row>
    <row r="247" spans="2:4" x14ac:dyDescent="0.2">
      <c r="B247" s="184"/>
      <c r="C247" s="173"/>
    </row>
    <row r="248" spans="2:4" x14ac:dyDescent="0.2">
      <c r="B248" s="184"/>
      <c r="C248" s="173"/>
    </row>
    <row r="249" spans="2:4" x14ac:dyDescent="0.2">
      <c r="B249" s="184"/>
      <c r="C249" s="173"/>
    </row>
    <row r="250" spans="2:4" x14ac:dyDescent="0.2">
      <c r="B250" s="173"/>
      <c r="C250" s="173"/>
    </row>
    <row r="251" spans="2:4" x14ac:dyDescent="0.2">
      <c r="B251" s="173"/>
      <c r="C251" s="173"/>
    </row>
    <row r="252" spans="2:4" x14ac:dyDescent="0.2">
      <c r="B252" s="173"/>
      <c r="C252" s="173"/>
    </row>
    <row r="253" spans="2:4" x14ac:dyDescent="0.2">
      <c r="B253" s="173"/>
      <c r="C253" s="173"/>
    </row>
    <row r="254" spans="2:4" x14ac:dyDescent="0.2">
      <c r="B254" s="173"/>
      <c r="C254" s="173"/>
    </row>
    <row r="255" spans="2:4" ht="18" x14ac:dyDescent="0.25">
      <c r="B255" s="186" t="s">
        <v>244</v>
      </c>
      <c r="C255" s="215" t="s">
        <v>401</v>
      </c>
    </row>
    <row r="256" spans="2:4" x14ac:dyDescent="0.2">
      <c r="B256" s="56" t="s">
        <v>541</v>
      </c>
      <c r="C256" s="56" t="s">
        <v>656</v>
      </c>
      <c r="D256" s="56" t="s">
        <v>358</v>
      </c>
    </row>
    <row r="257" spans="2:3" x14ac:dyDescent="0.2">
      <c r="B257" s="56" t="s">
        <v>238</v>
      </c>
      <c r="C257" s="173" t="s">
        <v>238</v>
      </c>
    </row>
    <row r="258" spans="2:3" x14ac:dyDescent="0.2">
      <c r="B258" s="56" t="s">
        <v>239</v>
      </c>
      <c r="C258" s="173" t="s">
        <v>239</v>
      </c>
    </row>
    <row r="259" spans="2:3" x14ac:dyDescent="0.2">
      <c r="B259" s="184"/>
      <c r="C259" s="173"/>
    </row>
    <row r="260" spans="2:3" x14ac:dyDescent="0.2">
      <c r="B260" s="56" t="s">
        <v>523</v>
      </c>
      <c r="C260" s="173" t="s">
        <v>637</v>
      </c>
    </row>
    <row r="261" spans="2:3" x14ac:dyDescent="0.2">
      <c r="B261" s="56" t="s">
        <v>450</v>
      </c>
      <c r="C261" s="173" t="s">
        <v>511</v>
      </c>
    </row>
    <row r="262" spans="2:3" x14ac:dyDescent="0.2">
      <c r="B262" s="56" t="s">
        <v>236</v>
      </c>
      <c r="C262" s="173" t="s">
        <v>236</v>
      </c>
    </row>
    <row r="263" spans="2:3" x14ac:dyDescent="0.2">
      <c r="B263" s="56" t="s">
        <v>237</v>
      </c>
      <c r="C263" s="173" t="s">
        <v>237</v>
      </c>
    </row>
    <row r="264" spans="2:3" x14ac:dyDescent="0.2">
      <c r="B264" s="56" t="s">
        <v>636</v>
      </c>
      <c r="C264" s="173" t="s">
        <v>645</v>
      </c>
    </row>
    <row r="265" spans="2:3" x14ac:dyDescent="0.2">
      <c r="B265" s="56" t="s">
        <v>643</v>
      </c>
      <c r="C265" s="173" t="s">
        <v>644</v>
      </c>
    </row>
    <row r="266" spans="2:3" x14ac:dyDescent="0.2">
      <c r="B266" s="56" t="s">
        <v>638</v>
      </c>
      <c r="C266" s="173" t="s">
        <v>642</v>
      </c>
    </row>
    <row r="267" spans="2:3" x14ac:dyDescent="0.2">
      <c r="B267" s="56" t="s">
        <v>639</v>
      </c>
      <c r="C267" s="173" t="s">
        <v>641</v>
      </c>
    </row>
    <row r="268" spans="2:3" x14ac:dyDescent="0.2">
      <c r="B268" s="56" t="s">
        <v>640</v>
      </c>
      <c r="C268" s="173" t="s">
        <v>646</v>
      </c>
    </row>
    <row r="269" spans="2:3" x14ac:dyDescent="0.2">
      <c r="B269" s="184"/>
      <c r="C269" s="173"/>
    </row>
    <row r="270" spans="2:3" x14ac:dyDescent="0.2">
      <c r="B270" s="184" t="s">
        <v>117</v>
      </c>
      <c r="C270" s="173" t="s">
        <v>402</v>
      </c>
    </row>
    <row r="271" spans="2:3" x14ac:dyDescent="0.2">
      <c r="B271" s="184"/>
      <c r="C271" s="173"/>
    </row>
    <row r="272" spans="2:3" x14ac:dyDescent="0.2">
      <c r="B272" s="184"/>
      <c r="C272" s="173"/>
    </row>
    <row r="273" spans="2:3" x14ac:dyDescent="0.2">
      <c r="B273" s="56" t="s">
        <v>240</v>
      </c>
      <c r="C273" s="173" t="s">
        <v>403</v>
      </c>
    </row>
    <row r="274" spans="2:3" x14ac:dyDescent="0.2">
      <c r="B274" s="184"/>
      <c r="C274" s="173"/>
    </row>
    <row r="275" spans="2:3" x14ac:dyDescent="0.2">
      <c r="B275" s="184" t="s">
        <v>118</v>
      </c>
      <c r="C275" s="173" t="s">
        <v>404</v>
      </c>
    </row>
    <row r="276" spans="2:3" x14ac:dyDescent="0.2">
      <c r="B276" s="184"/>
      <c r="C276" s="173"/>
    </row>
    <row r="277" spans="2:3" x14ac:dyDescent="0.2">
      <c r="B277" s="56" t="s">
        <v>290</v>
      </c>
      <c r="C277" s="173" t="s">
        <v>405</v>
      </c>
    </row>
    <row r="278" spans="2:3" x14ac:dyDescent="0.2">
      <c r="B278" s="184"/>
      <c r="C278" s="173"/>
    </row>
    <row r="279" spans="2:3" x14ac:dyDescent="0.2">
      <c r="B279" s="184"/>
      <c r="C279" s="173"/>
    </row>
    <row r="280" spans="2:3" x14ac:dyDescent="0.2">
      <c r="B280" s="184" t="s">
        <v>234</v>
      </c>
      <c r="C280" s="173" t="s">
        <v>406</v>
      </c>
    </row>
    <row r="281" spans="2:3" x14ac:dyDescent="0.2">
      <c r="B281" s="184"/>
      <c r="C281" s="173"/>
    </row>
    <row r="282" spans="2:3" x14ac:dyDescent="0.2">
      <c r="B282" s="184"/>
      <c r="C282" s="173"/>
    </row>
    <row r="283" spans="2:3" x14ac:dyDescent="0.2">
      <c r="B283" s="56" t="s">
        <v>442</v>
      </c>
      <c r="C283" s="173" t="s">
        <v>407</v>
      </c>
    </row>
    <row r="284" spans="2:3" x14ac:dyDescent="0.2">
      <c r="B284" s="184"/>
      <c r="C284" s="173"/>
    </row>
    <row r="285" spans="2:3" x14ac:dyDescent="0.2">
      <c r="B285" s="184" t="s">
        <v>232</v>
      </c>
      <c r="C285" s="173" t="s">
        <v>408</v>
      </c>
    </row>
    <row r="286" spans="2:3" x14ac:dyDescent="0.2">
      <c r="B286" s="184"/>
      <c r="C286" s="173"/>
    </row>
    <row r="287" spans="2:3" x14ac:dyDescent="0.2">
      <c r="B287" s="56" t="s">
        <v>278</v>
      </c>
      <c r="C287" s="173" t="s">
        <v>409</v>
      </c>
    </row>
    <row r="288" spans="2:3" x14ac:dyDescent="0.2">
      <c r="B288" s="184"/>
      <c r="C288" s="173"/>
    </row>
    <row r="289" spans="2:3" x14ac:dyDescent="0.2">
      <c r="B289" s="184" t="s">
        <v>235</v>
      </c>
      <c r="C289" s="173" t="s">
        <v>410</v>
      </c>
    </row>
    <row r="290" spans="2:3" x14ac:dyDescent="0.2">
      <c r="B290" s="184"/>
      <c r="C290" s="173"/>
    </row>
    <row r="291" spans="2:3" x14ac:dyDescent="0.2">
      <c r="B291" s="184" t="s">
        <v>242</v>
      </c>
      <c r="C291" s="173" t="s">
        <v>411</v>
      </c>
    </row>
    <row r="292" spans="2:3" x14ac:dyDescent="0.2">
      <c r="B292" s="184"/>
      <c r="C292" s="173"/>
    </row>
    <row r="293" spans="2:3" x14ac:dyDescent="0.2">
      <c r="B293" s="184"/>
      <c r="C293" s="173"/>
    </row>
    <row r="294" spans="2:3" x14ac:dyDescent="0.2">
      <c r="B294" s="184" t="s">
        <v>119</v>
      </c>
      <c r="C294" s="173" t="s">
        <v>412</v>
      </c>
    </row>
    <row r="295" spans="2:3" x14ac:dyDescent="0.2">
      <c r="B295" s="184"/>
      <c r="C295" s="173"/>
    </row>
    <row r="296" spans="2:3" x14ac:dyDescent="0.2">
      <c r="B296" s="184"/>
      <c r="C296" s="173"/>
    </row>
    <row r="297" spans="2:3" x14ac:dyDescent="0.2">
      <c r="B297" s="184" t="s">
        <v>241</v>
      </c>
      <c r="C297" s="173" t="s">
        <v>413</v>
      </c>
    </row>
    <row r="298" spans="2:3" x14ac:dyDescent="0.2">
      <c r="B298" s="56" t="s">
        <v>519</v>
      </c>
      <c r="C298" s="173" t="s">
        <v>633</v>
      </c>
    </row>
    <row r="299" spans="2:3" x14ac:dyDescent="0.2">
      <c r="B299" s="56" t="s">
        <v>634</v>
      </c>
      <c r="C299" s="173" t="s">
        <v>635</v>
      </c>
    </row>
    <row r="300" spans="2:3" x14ac:dyDescent="0.2">
      <c r="B300" s="56" t="s">
        <v>315</v>
      </c>
      <c r="C300" s="173" t="s">
        <v>414</v>
      </c>
    </row>
    <row r="301" spans="2:3" x14ac:dyDescent="0.2">
      <c r="B301" s="184"/>
      <c r="C301" s="173"/>
    </row>
    <row r="302" spans="2:3" x14ac:dyDescent="0.2">
      <c r="B302" s="56" t="s">
        <v>273</v>
      </c>
      <c r="C302" s="173" t="s">
        <v>415</v>
      </c>
    </row>
    <row r="303" spans="2:3" x14ac:dyDescent="0.2">
      <c r="B303" s="184" t="s">
        <v>265</v>
      </c>
      <c r="C303" s="173" t="s">
        <v>416</v>
      </c>
    </row>
    <row r="304" spans="2:3" x14ac:dyDescent="0.2">
      <c r="B304" s="184"/>
      <c r="C304" s="173"/>
    </row>
    <row r="305" spans="2:3" x14ac:dyDescent="0.2">
      <c r="B305" s="56" t="s">
        <v>452</v>
      </c>
      <c r="C305" s="213" t="s">
        <v>417</v>
      </c>
    </row>
    <row r="306" spans="2:3" x14ac:dyDescent="0.2">
      <c r="B306" s="184"/>
      <c r="C306" s="213"/>
    </row>
    <row r="307" spans="2:3" x14ac:dyDescent="0.2">
      <c r="B307" s="56" t="s">
        <v>302</v>
      </c>
      <c r="C307" s="213" t="s">
        <v>302</v>
      </c>
    </row>
    <row r="308" spans="2:3" x14ac:dyDescent="0.2">
      <c r="B308" s="184"/>
      <c r="C308" s="213"/>
    </row>
    <row r="309" spans="2:3" ht="15" x14ac:dyDescent="0.25">
      <c r="B309" s="173"/>
      <c r="C309" s="187"/>
    </row>
    <row r="310" spans="2:3" ht="15" x14ac:dyDescent="0.25">
      <c r="B310" s="173"/>
      <c r="C310" s="187"/>
    </row>
    <row r="311" spans="2:3" ht="15" x14ac:dyDescent="0.25">
      <c r="B311" s="173"/>
      <c r="C311" s="187"/>
    </row>
    <row r="312" spans="2:3" ht="15" x14ac:dyDescent="0.25">
      <c r="B312" s="173"/>
      <c r="C312" s="187"/>
    </row>
    <row r="313" spans="2:3" ht="15" x14ac:dyDescent="0.25">
      <c r="B313" s="173"/>
      <c r="C313" s="187"/>
    </row>
    <row r="314" spans="2:3" ht="15" x14ac:dyDescent="0.25">
      <c r="B314" s="173"/>
      <c r="C314" s="187"/>
    </row>
    <row r="315" spans="2:3" ht="15" x14ac:dyDescent="0.25">
      <c r="B315" s="173"/>
      <c r="C315" s="187"/>
    </row>
    <row r="316" spans="2:3" ht="15" x14ac:dyDescent="0.25">
      <c r="B316" s="173"/>
      <c r="C316" s="187"/>
    </row>
    <row r="317" spans="2:3" ht="15" x14ac:dyDescent="0.25">
      <c r="B317" s="173"/>
      <c r="C317" s="187"/>
    </row>
    <row r="318" spans="2:3" ht="15" x14ac:dyDescent="0.25">
      <c r="B318" s="173"/>
      <c r="C318" s="188"/>
    </row>
    <row r="319" spans="2:3" x14ac:dyDescent="0.2">
      <c r="B319" s="173"/>
      <c r="C319" s="173"/>
    </row>
    <row r="320" spans="2:3" x14ac:dyDescent="0.2">
      <c r="B320" s="173"/>
      <c r="C320" s="173"/>
    </row>
    <row r="321" spans="2:8" x14ac:dyDescent="0.2">
      <c r="B321" s="173"/>
      <c r="C321" s="173"/>
    </row>
    <row r="322" spans="2:8" x14ac:dyDescent="0.2">
      <c r="B322" s="173"/>
      <c r="C322" s="173"/>
    </row>
    <row r="323" spans="2:8" x14ac:dyDescent="0.2">
      <c r="B323" s="173"/>
      <c r="C323" s="173"/>
    </row>
    <row r="324" spans="2:8" x14ac:dyDescent="0.2">
      <c r="B324" s="173"/>
      <c r="C324" s="173"/>
    </row>
    <row r="325" spans="2:8" x14ac:dyDescent="0.2">
      <c r="B325" s="173"/>
      <c r="C325" s="173"/>
    </row>
    <row r="326" spans="2:8" x14ac:dyDescent="0.2">
      <c r="B326" s="173"/>
      <c r="C326" s="173"/>
    </row>
    <row r="327" spans="2:8" ht="18" x14ac:dyDescent="0.25">
      <c r="B327" s="186" t="s">
        <v>338</v>
      </c>
      <c r="C327" s="215" t="s">
        <v>418</v>
      </c>
      <c r="D327" s="215"/>
    </row>
    <row r="328" spans="2:8" x14ac:dyDescent="0.2">
      <c r="B328" s="56" t="s">
        <v>339</v>
      </c>
      <c r="C328" s="214" t="s">
        <v>419</v>
      </c>
      <c r="D328" s="214" t="s">
        <v>419</v>
      </c>
    </row>
    <row r="329" spans="2:8" x14ac:dyDescent="0.2">
      <c r="B329" s="56" t="s">
        <v>95</v>
      </c>
      <c r="C329" s="214" t="s">
        <v>95</v>
      </c>
      <c r="D329" s="214" t="s">
        <v>95</v>
      </c>
    </row>
    <row r="330" spans="2:8" x14ac:dyDescent="0.2">
      <c r="B330" s="56" t="s">
        <v>659</v>
      </c>
      <c r="C330" s="56" t="s">
        <v>660</v>
      </c>
      <c r="D330" s="56">
        <f>D114</f>
        <v>0</v>
      </c>
      <c r="F330" s="594"/>
      <c r="G330" s="594"/>
      <c r="H330" s="343" t="s">
        <v>96</v>
      </c>
    </row>
    <row r="331" spans="2:8" x14ac:dyDescent="0.2">
      <c r="B331" s="358" t="s">
        <v>97</v>
      </c>
      <c r="C331" s="358" t="s">
        <v>390</v>
      </c>
      <c r="D331" s="358"/>
      <c r="F331" s="594"/>
      <c r="G331" s="594"/>
      <c r="H331" s="343" t="s">
        <v>297</v>
      </c>
    </row>
    <row r="332" spans="2:8" x14ac:dyDescent="0.2">
      <c r="B332" s="358" t="s">
        <v>98</v>
      </c>
      <c r="C332" s="358" t="s">
        <v>388</v>
      </c>
      <c r="D332" s="358"/>
      <c r="F332" s="594"/>
      <c r="G332" s="594"/>
      <c r="H332" s="343" t="s">
        <v>99</v>
      </c>
    </row>
    <row r="333" spans="2:8" x14ac:dyDescent="0.2">
      <c r="B333" s="358" t="s">
        <v>100</v>
      </c>
      <c r="C333" s="358" t="s">
        <v>389</v>
      </c>
      <c r="D333" s="358"/>
      <c r="F333" s="594"/>
      <c r="G333" s="594"/>
      <c r="H333" s="343" t="s">
        <v>101</v>
      </c>
    </row>
    <row r="334" spans="2:8" x14ac:dyDescent="0.2">
      <c r="B334" s="358" t="s">
        <v>102</v>
      </c>
      <c r="C334" s="358" t="s">
        <v>391</v>
      </c>
      <c r="D334" s="358"/>
      <c r="F334" s="594"/>
      <c r="G334" s="594"/>
      <c r="H334" s="343" t="s">
        <v>103</v>
      </c>
    </row>
    <row r="335" spans="2:8" x14ac:dyDescent="0.2">
      <c r="B335" s="358" t="s">
        <v>104</v>
      </c>
      <c r="C335" s="358" t="s">
        <v>392</v>
      </c>
      <c r="D335" s="358"/>
      <c r="F335" s="594"/>
      <c r="G335" s="594"/>
      <c r="H335" s="343" t="s">
        <v>105</v>
      </c>
    </row>
    <row r="336" spans="2:8" x14ac:dyDescent="0.2">
      <c r="B336" s="358" t="s">
        <v>106</v>
      </c>
      <c r="C336" s="358" t="s">
        <v>394</v>
      </c>
      <c r="D336" s="358"/>
      <c r="F336" s="594"/>
      <c r="G336" s="594"/>
      <c r="H336" s="343" t="s">
        <v>107</v>
      </c>
    </row>
    <row r="337" spans="2:8" x14ac:dyDescent="0.2">
      <c r="B337" s="358" t="s">
        <v>108</v>
      </c>
      <c r="C337" s="358" t="s">
        <v>395</v>
      </c>
      <c r="D337" s="358"/>
      <c r="F337" s="594"/>
      <c r="G337" s="594"/>
      <c r="H337" s="343" t="s">
        <v>120</v>
      </c>
    </row>
    <row r="338" spans="2:8" x14ac:dyDescent="0.2">
      <c r="B338" s="358" t="s">
        <v>109</v>
      </c>
      <c r="C338" s="358" t="s">
        <v>396</v>
      </c>
      <c r="D338" s="358"/>
      <c r="F338" s="594"/>
      <c r="G338" s="594"/>
      <c r="H338" s="343" t="s">
        <v>110</v>
      </c>
    </row>
    <row r="339" spans="2:8" x14ac:dyDescent="0.2">
      <c r="B339" s="358" t="s">
        <v>111</v>
      </c>
      <c r="C339" s="358" t="s">
        <v>397</v>
      </c>
      <c r="D339" s="358"/>
      <c r="F339" s="594"/>
      <c r="G339" s="594"/>
      <c r="H339" s="343" t="s">
        <v>112</v>
      </c>
    </row>
    <row r="340" spans="2:8" x14ac:dyDescent="0.2">
      <c r="B340" s="359" t="s">
        <v>435</v>
      </c>
      <c r="C340" s="359" t="s">
        <v>661</v>
      </c>
      <c r="D340" s="359"/>
      <c r="F340" s="594"/>
      <c r="G340" s="594"/>
      <c r="H340" s="343" t="s">
        <v>436</v>
      </c>
    </row>
    <row r="341" spans="2:8" x14ac:dyDescent="0.2">
      <c r="B341" s="358" t="s">
        <v>113</v>
      </c>
      <c r="C341" s="358" t="s">
        <v>398</v>
      </c>
      <c r="D341" s="358"/>
      <c r="F341" s="594"/>
      <c r="G341" s="594"/>
      <c r="H341" s="343" t="s">
        <v>279</v>
      </c>
    </row>
    <row r="342" spans="2:8" x14ac:dyDescent="0.2">
      <c r="B342" s="358" t="s">
        <v>114</v>
      </c>
      <c r="C342" s="358" t="s">
        <v>399</v>
      </c>
      <c r="D342" s="358"/>
      <c r="F342" s="594"/>
      <c r="G342" s="594"/>
      <c r="H342" s="343" t="s">
        <v>280</v>
      </c>
    </row>
    <row r="343" spans="2:8" x14ac:dyDescent="0.2">
      <c r="B343" s="358" t="s">
        <v>115</v>
      </c>
      <c r="C343" s="358" t="s">
        <v>400</v>
      </c>
      <c r="D343" s="358"/>
      <c r="F343" s="594"/>
      <c r="G343" s="594"/>
      <c r="H343" s="343" t="s">
        <v>116</v>
      </c>
    </row>
    <row r="344" spans="2:8" x14ac:dyDescent="0.2">
      <c r="B344" s="360" t="s">
        <v>662</v>
      </c>
      <c r="C344" s="359" t="s">
        <v>663</v>
      </c>
      <c r="D344" s="359"/>
      <c r="F344" s="594"/>
      <c r="G344" s="594"/>
      <c r="H344" s="343"/>
    </row>
    <row r="345" spans="2:8" x14ac:dyDescent="0.2">
      <c r="B345" s="360"/>
      <c r="C345" s="359"/>
      <c r="D345" s="359"/>
      <c r="F345" s="594"/>
      <c r="G345" s="594"/>
      <c r="H345" s="343"/>
    </row>
    <row r="346" spans="2:8" x14ac:dyDescent="0.2">
      <c r="B346" s="360"/>
      <c r="C346" s="359"/>
      <c r="D346" s="359"/>
      <c r="F346" s="594"/>
      <c r="G346" s="594"/>
      <c r="H346" s="344"/>
    </row>
    <row r="347" spans="2:8" x14ac:dyDescent="0.2">
      <c r="B347" s="360"/>
      <c r="C347" s="359"/>
      <c r="D347" s="359"/>
      <c r="F347" s="594"/>
      <c r="G347" s="594"/>
      <c r="H347" s="344"/>
    </row>
    <row r="348" spans="2:8" x14ac:dyDescent="0.2">
      <c r="B348" s="360"/>
      <c r="C348" s="359"/>
      <c r="D348" s="359"/>
      <c r="F348" s="594"/>
      <c r="G348" s="594"/>
      <c r="H348" s="344"/>
    </row>
    <row r="349" spans="2:8" ht="13.5" thickBot="1" x14ac:dyDescent="0.25">
      <c r="B349" s="360"/>
      <c r="C349" s="359"/>
      <c r="D349" s="359"/>
      <c r="F349" s="594"/>
      <c r="G349" s="594"/>
      <c r="H349" s="345"/>
    </row>
    <row r="350" spans="2:8" ht="15.75" thickTop="1" x14ac:dyDescent="0.25">
      <c r="B350" s="388" t="s">
        <v>664</v>
      </c>
      <c r="C350" s="388" t="s">
        <v>664</v>
      </c>
      <c r="D350" s="359"/>
    </row>
    <row r="351" spans="2:8" ht="15" x14ac:dyDescent="0.25">
      <c r="B351" s="388" t="s">
        <v>297</v>
      </c>
      <c r="C351" s="388" t="s">
        <v>297</v>
      </c>
      <c r="D351" s="359"/>
    </row>
    <row r="352" spans="2:8" ht="15" x14ac:dyDescent="0.25">
      <c r="B352" s="361" t="s">
        <v>99</v>
      </c>
      <c r="C352" s="361" t="s">
        <v>99</v>
      </c>
      <c r="D352" s="359"/>
    </row>
    <row r="353" spans="2:4" ht="15" x14ac:dyDescent="0.25">
      <c r="B353" s="361" t="s">
        <v>101</v>
      </c>
      <c r="C353" s="361" t="s">
        <v>101</v>
      </c>
      <c r="D353" s="359"/>
    </row>
    <row r="354" spans="2:4" ht="15" x14ac:dyDescent="0.25">
      <c r="B354" s="361" t="s">
        <v>103</v>
      </c>
      <c r="C354" s="361" t="s">
        <v>103</v>
      </c>
      <c r="D354" s="359"/>
    </row>
    <row r="355" spans="2:4" ht="15" x14ac:dyDescent="0.25">
      <c r="B355" s="361" t="s">
        <v>105</v>
      </c>
      <c r="C355" s="361" t="s">
        <v>105</v>
      </c>
      <c r="D355" s="359"/>
    </row>
    <row r="356" spans="2:4" ht="15" x14ac:dyDescent="0.25">
      <c r="B356" s="361" t="s">
        <v>107</v>
      </c>
      <c r="C356" s="361" t="s">
        <v>107</v>
      </c>
      <c r="D356" s="359"/>
    </row>
    <row r="357" spans="2:4" ht="15" x14ac:dyDescent="0.25">
      <c r="B357" s="361" t="s">
        <v>120</v>
      </c>
      <c r="C357" s="361" t="s">
        <v>120</v>
      </c>
      <c r="D357" s="359"/>
    </row>
    <row r="358" spans="2:4" ht="15" x14ac:dyDescent="0.25">
      <c r="B358" s="361" t="s">
        <v>110</v>
      </c>
      <c r="C358" s="361" t="s">
        <v>110</v>
      </c>
      <c r="D358" s="359"/>
    </row>
    <row r="359" spans="2:4" ht="15" x14ac:dyDescent="0.25">
      <c r="B359" s="361" t="s">
        <v>112</v>
      </c>
      <c r="C359" s="361" t="s">
        <v>112</v>
      </c>
      <c r="D359" s="359"/>
    </row>
    <row r="360" spans="2:4" ht="15" x14ac:dyDescent="0.25">
      <c r="B360" s="361" t="s">
        <v>436</v>
      </c>
      <c r="C360" s="361" t="s">
        <v>436</v>
      </c>
      <c r="D360" s="359"/>
    </row>
    <row r="361" spans="2:4" ht="15" x14ac:dyDescent="0.25">
      <c r="B361" s="388" t="s">
        <v>279</v>
      </c>
      <c r="C361" s="388" t="s">
        <v>279</v>
      </c>
      <c r="D361" s="359"/>
    </row>
    <row r="362" spans="2:4" ht="15" x14ac:dyDescent="0.25">
      <c r="B362" s="388" t="s">
        <v>280</v>
      </c>
      <c r="C362" s="388" t="s">
        <v>280</v>
      </c>
      <c r="D362" s="359"/>
    </row>
    <row r="363" spans="2:4" ht="15" x14ac:dyDescent="0.25">
      <c r="B363" s="361" t="s">
        <v>116</v>
      </c>
      <c r="C363" s="361" t="s">
        <v>116</v>
      </c>
      <c r="D363" s="359"/>
    </row>
    <row r="364" spans="2:4" x14ac:dyDescent="0.2">
      <c r="B364" s="359" t="s">
        <v>665</v>
      </c>
      <c r="C364" s="359" t="s">
        <v>665</v>
      </c>
      <c r="D364" s="359"/>
    </row>
    <row r="365" spans="2:4" ht="15" x14ac:dyDescent="0.25">
      <c r="B365" s="361"/>
      <c r="C365" s="359"/>
      <c r="D365" s="359"/>
    </row>
    <row r="366" spans="2:4" ht="15" x14ac:dyDescent="0.25">
      <c r="B366" s="362"/>
      <c r="C366" s="359"/>
      <c r="D366" s="359"/>
    </row>
    <row r="367" spans="2:4" ht="15" x14ac:dyDescent="0.25">
      <c r="B367" s="362"/>
      <c r="C367" s="359"/>
      <c r="D367" s="359"/>
    </row>
    <row r="368" spans="2:4" ht="15" x14ac:dyDescent="0.25">
      <c r="B368" s="362"/>
      <c r="C368" s="359"/>
      <c r="D368" s="359"/>
    </row>
    <row r="369" spans="2:4" ht="15" x14ac:dyDescent="0.25">
      <c r="B369" s="362"/>
      <c r="C369" s="359"/>
      <c r="D369" s="359"/>
    </row>
    <row r="370" spans="2:4" ht="15" x14ac:dyDescent="0.25">
      <c r="B370" s="342"/>
    </row>
    <row r="371" spans="2:4" x14ac:dyDescent="0.2">
      <c r="B371" s="173"/>
    </row>
    <row r="372" spans="2:4" x14ac:dyDescent="0.2">
      <c r="B372" s="173"/>
    </row>
    <row r="373" spans="2:4" x14ac:dyDescent="0.2">
      <c r="B373" s="173"/>
    </row>
    <row r="374" spans="2:4" x14ac:dyDescent="0.2">
      <c r="B374" s="173"/>
    </row>
    <row r="375" spans="2:4" x14ac:dyDescent="0.2">
      <c r="B375" s="173"/>
    </row>
    <row r="376" spans="2:4" x14ac:dyDescent="0.2">
      <c r="B376" s="173"/>
    </row>
    <row r="377" spans="2:4" ht="18" x14ac:dyDescent="0.25">
      <c r="B377" s="186" t="s">
        <v>301</v>
      </c>
      <c r="C377" s="215" t="s">
        <v>301</v>
      </c>
    </row>
    <row r="378" spans="2:4" x14ac:dyDescent="0.2">
      <c r="B378" s="152" t="s">
        <v>304</v>
      </c>
      <c r="C378" s="25" t="s">
        <v>420</v>
      </c>
    </row>
    <row r="379" spans="2:4" x14ac:dyDescent="0.2">
      <c r="B379" s="152" t="s">
        <v>305</v>
      </c>
      <c r="C379" s="25" t="s">
        <v>421</v>
      </c>
    </row>
    <row r="380" spans="2:4" x14ac:dyDescent="0.2">
      <c r="B380" s="152" t="s">
        <v>306</v>
      </c>
      <c r="C380" s="25" t="s">
        <v>422</v>
      </c>
    </row>
    <row r="381" spans="2:4" x14ac:dyDescent="0.2">
      <c r="B381" s="102"/>
    </row>
    <row r="382" spans="2:4" x14ac:dyDescent="0.2">
      <c r="B382" s="184"/>
    </row>
    <row r="383" spans="2:4" x14ac:dyDescent="0.2">
      <c r="B383" s="184"/>
    </row>
    <row r="384" spans="2:4" x14ac:dyDescent="0.2">
      <c r="B384" s="184"/>
    </row>
    <row r="385" spans="2:3" x14ac:dyDescent="0.2">
      <c r="B385" s="184"/>
    </row>
    <row r="392" spans="2:3" ht="18" x14ac:dyDescent="0.25">
      <c r="B392" s="186" t="s">
        <v>82</v>
      </c>
      <c r="C392" s="215" t="s">
        <v>423</v>
      </c>
    </row>
    <row r="393" spans="2:3" x14ac:dyDescent="0.2">
      <c r="B393" s="152" t="s">
        <v>83</v>
      </c>
      <c r="C393" s="25" t="s">
        <v>341</v>
      </c>
    </row>
    <row r="394" spans="2:3" x14ac:dyDescent="0.2">
      <c r="B394" s="152" t="s">
        <v>84</v>
      </c>
      <c r="C394" s="25" t="s">
        <v>342</v>
      </c>
    </row>
    <row r="395" spans="2:3" x14ac:dyDescent="0.2">
      <c r="B395" s="152"/>
    </row>
    <row r="396" spans="2:3" ht="18" x14ac:dyDescent="0.25">
      <c r="B396" s="186"/>
    </row>
    <row r="397" spans="2:3" x14ac:dyDescent="0.2">
      <c r="B397" s="152"/>
    </row>
    <row r="401" spans="2:3" ht="18" x14ac:dyDescent="0.25">
      <c r="B401" s="215" t="s">
        <v>431</v>
      </c>
    </row>
    <row r="402" spans="2:3" x14ac:dyDescent="0.2">
      <c r="B402" s="25" t="s">
        <v>292</v>
      </c>
    </row>
    <row r="403" spans="2:3" x14ac:dyDescent="0.2">
      <c r="B403" s="25" t="s">
        <v>277</v>
      </c>
      <c r="C403" s="25" t="s">
        <v>432</v>
      </c>
    </row>
    <row r="404" spans="2:3" x14ac:dyDescent="0.2">
      <c r="B404" s="25" t="s">
        <v>275</v>
      </c>
      <c r="C404" s="25" t="s">
        <v>433</v>
      </c>
    </row>
    <row r="405" spans="2:3" x14ac:dyDescent="0.2">
      <c r="B405" s="25" t="s">
        <v>276</v>
      </c>
      <c r="C405" s="25" t="s">
        <v>434</v>
      </c>
    </row>
    <row r="406" spans="2:3" x14ac:dyDescent="0.2">
      <c r="B406" s="203" t="s">
        <v>293</v>
      </c>
    </row>
    <row r="407" spans="2:3" ht="409.5" x14ac:dyDescent="0.2">
      <c r="B407" s="216" t="s">
        <v>313</v>
      </c>
    </row>
    <row r="408" spans="2:3" x14ac:dyDescent="0.2">
      <c r="B408" s="203" t="s">
        <v>317</v>
      </c>
    </row>
  </sheetData>
  <mergeCells count="21">
    <mergeCell ref="F349:G349"/>
    <mergeCell ref="F344:G344"/>
    <mergeCell ref="F345:G345"/>
    <mergeCell ref="F346:G346"/>
    <mergeCell ref="F347:G347"/>
    <mergeCell ref="F348:G348"/>
    <mergeCell ref="F339:G339"/>
    <mergeCell ref="F340:G340"/>
    <mergeCell ref="F341:G341"/>
    <mergeCell ref="F342:G342"/>
    <mergeCell ref="F343:G343"/>
    <mergeCell ref="F334:G334"/>
    <mergeCell ref="F335:G335"/>
    <mergeCell ref="F336:G336"/>
    <mergeCell ref="F337:G337"/>
    <mergeCell ref="F338:G338"/>
    <mergeCell ref="B1:D1"/>
    <mergeCell ref="F330:G330"/>
    <mergeCell ref="F331:G331"/>
    <mergeCell ref="F332:G332"/>
    <mergeCell ref="F333:G333"/>
  </mergeCells>
  <printOptions headings="1"/>
  <pageMargins left="0.78740157480314965" right="0.78740157480314965" top="0.98425196850393704" bottom="0.98425196850393704" header="0.51181102362204722" footer="0.51181102362204722"/>
  <pageSetup paperSize="8" scale="11"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4EAEEA874195848B823E62169458AF4" ma:contentTypeVersion="4" ma:contentTypeDescription="Create a new document." ma:contentTypeScope="" ma:versionID="298fe8ca17fec998a32b4f041bca4a91">
  <xsd:schema xmlns:xsd="http://www.w3.org/2001/XMLSchema" xmlns:xs="http://www.w3.org/2001/XMLSchema" xmlns:p="http://schemas.microsoft.com/office/2006/metadata/properties" xmlns:ns2="135cff6b-d4bc-4658-939a-00bd5c397883" targetNamespace="http://schemas.microsoft.com/office/2006/metadata/properties" ma:root="true" ma:fieldsID="a5c36b3ded58d03fa5e094a7351d62cb" ns2:_="">
    <xsd:import namespace="135cff6b-d4bc-4658-939a-00bd5c397883"/>
    <xsd:element name="properties">
      <xsd:complexType>
        <xsd:sequence>
          <xsd:element name="documentManagement">
            <xsd:complexType>
              <xsd:all>
                <xsd:element ref="ns2:Bemerkun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5cff6b-d4bc-4658-939a-00bd5c397883" elementFormDefault="qualified">
    <xsd:import namespace="http://schemas.microsoft.com/office/2006/documentManagement/types"/>
    <xsd:import namespace="http://schemas.microsoft.com/office/infopath/2007/PartnerControls"/>
    <xsd:element name="Bemerkung" ma:index="8" nillable="true" ma:displayName="Bemerkung" ma:internalName="Bemerkung">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Formular-Nr."/>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Bemerkung xmlns="135cff6b-d4bc-4658-939a-00bd5c397883" xsi:nil="true"/>
  </documentManagement>
</p:properties>
</file>

<file path=customXml/itemProps1.xml><?xml version="1.0" encoding="utf-8"?>
<ds:datastoreItem xmlns:ds="http://schemas.openxmlformats.org/officeDocument/2006/customXml" ds:itemID="{4FEF3FE0-30D6-4A41-83A9-A40831DD5A21}">
  <ds:schemaRefs>
    <ds:schemaRef ds:uri="http://schemas.microsoft.com/sharepoint/v3/contenttype/forms"/>
  </ds:schemaRefs>
</ds:datastoreItem>
</file>

<file path=customXml/itemProps2.xml><?xml version="1.0" encoding="utf-8"?>
<ds:datastoreItem xmlns:ds="http://schemas.openxmlformats.org/officeDocument/2006/customXml" ds:itemID="{BD9944EE-FA73-4D8E-9955-4A827CB26E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5cff6b-d4bc-4658-939a-00bd5c3978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311046-DBD9-4307-9CDC-63F8B7C07261}">
  <ds:schemaRefs>
    <ds:schemaRef ds:uri="http://schemas.microsoft.com/office/2006/metadata/properties"/>
    <ds:schemaRef ds:uri="http://schemas.microsoft.com/office/2006/documentManagement/types"/>
    <ds:schemaRef ds:uri="135cff6b-d4bc-4658-939a-00bd5c397883"/>
    <ds:schemaRef ds:uri="http://purl.org/dc/dcmitype/"/>
    <ds:schemaRef ds:uri="http://purl.org/dc/elements/1.1/"/>
    <ds:schemaRef ds:uri="http://www.w3.org/XML/1998/namespace"/>
    <ds:schemaRef ds:uri="http://schemas.microsoft.com/office/infopath/2007/PartnerControl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18</vt:i4>
      </vt:variant>
      <vt:variant>
        <vt:lpstr>Benannte Bereiche</vt:lpstr>
      </vt:variant>
      <vt:variant>
        <vt:i4>10</vt:i4>
      </vt:variant>
    </vt:vector>
  </HeadingPairs>
  <TitlesOfParts>
    <vt:vector size="28" baseType="lpstr">
      <vt:lpstr>Übersicht</vt:lpstr>
      <vt:lpstr>Stückliste</vt:lpstr>
      <vt:lpstr>Tb E1000</vt:lpstr>
      <vt:lpstr>Tb E1100</vt:lpstr>
      <vt:lpstr>Tb E1001</vt:lpstr>
      <vt:lpstr>Tb E1002</vt:lpstr>
      <vt:lpstr>Tb E9000</vt:lpstr>
      <vt:lpstr>Tb E8000</vt:lpstr>
      <vt:lpstr>Teammitglieder</vt:lpstr>
      <vt:lpstr>Normteile</vt:lpstr>
      <vt:lpstr>RPS</vt:lpstr>
      <vt:lpstr>Messpunkte Rahmen</vt:lpstr>
      <vt:lpstr>Verbindungstabelle</vt:lpstr>
      <vt:lpstr>Liste</vt:lpstr>
      <vt:lpstr>Einstellungen Stueli</vt:lpstr>
      <vt:lpstr>Einstellungen LL</vt:lpstr>
      <vt:lpstr>Einstellungen Aem</vt:lpstr>
      <vt:lpstr>Sprachen</vt:lpstr>
      <vt:lpstr>Auswahlliste</vt:lpstr>
      <vt:lpstr>Verbindungstabelle!DCWeldMasterReport</vt:lpstr>
      <vt:lpstr>Stückliste!Druckbereich</vt:lpstr>
      <vt:lpstr>Verbindungstabelle!Druckbereich</vt:lpstr>
      <vt:lpstr>Stückliste!Drucktitel</vt:lpstr>
      <vt:lpstr>DS_Merkmale</vt:lpstr>
      <vt:lpstr>H._Ausricht.</vt:lpstr>
      <vt:lpstr>Sprache</vt:lpstr>
      <vt:lpstr>Status</vt:lpstr>
      <vt:lpstr>V._Ausricht.</vt:lpstr>
    </vt:vector>
  </TitlesOfParts>
  <Company>Linde+Wiemann GmbH KG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schmidt.s</dc:creator>
  <cp:lastModifiedBy>Heuel, Stephan</cp:lastModifiedBy>
  <cp:lastPrinted>2016-03-04T12:03:37Z</cp:lastPrinted>
  <dcterms:created xsi:type="dcterms:W3CDTF">2005-07-11T09:41:13Z</dcterms:created>
  <dcterms:modified xsi:type="dcterms:W3CDTF">2017-06-14T08:02:13Z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0x010100E4EAEEA874195848B823E62169458AF4</vt:lpwstr>
  </property>
</Properties>
</file>