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always"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5 - Templates/Commissioning/"/>
    </mc:Choice>
  </mc:AlternateContent>
  <xr:revisionPtr revIDLastSave="166" documentId="13_ncr:1_{B2790819-B10D-4076-90B6-70AB4C9445AC}" xr6:coauthVersionLast="47" xr6:coauthVersionMax="47" xr10:uidLastSave="{40E2FDF2-F4BA-41B5-8CEA-28CC8BB6C486}"/>
  <bookViews>
    <workbookView xWindow="28680" yWindow="-120" windowWidth="29040" windowHeight="15720" tabRatio="846" firstSheet="3" activeTab="6" xr2:uid="{00000000-000D-0000-FFFF-FFFF00000000}"/>
  </bookViews>
  <sheets>
    <sheet name="QA List" sheetId="17" r:id="rId1"/>
    <sheet name="Cover Page" sheetId="22" r:id="rId2"/>
    <sheet name="Project Information" sheetId="12" r:id="rId3"/>
    <sheet name="Techsitter Report" sheetId="16" r:id="rId4"/>
    <sheet name="Communication Report" sheetId="13" r:id="rId5"/>
    <sheet name="Inspection Report" sheetId="23" r:id="rId6"/>
    <sheet name="Testing Report" sheetId="9" r:id="rId7"/>
    <sheet name="O&amp;M Handover" sheetId="19" r:id="rId8"/>
    <sheet name="Final Completion Certificate" sheetId="21" r:id="rId9"/>
  </sheets>
  <definedNames>
    <definedName name="_xleta.ISBLANK" hidden="1" xlm="1">#NAME?</definedName>
    <definedName name="_xleta.ISNUMBER" hidden="1" xlm="1">#NAME?</definedName>
    <definedName name="_xlnm.Print_Area" localSheetId="4">'Communication Report'!$B$2:$H$77</definedName>
    <definedName name="_xlnm.Print_Area" localSheetId="1">'Cover Page'!$B$2:$E$33</definedName>
    <definedName name="_xlnm.Print_Area" localSheetId="8">'Final Completion Certificate'!$B$2:$H$37</definedName>
    <definedName name="_xlnm.Print_Area" localSheetId="7">'O&amp;M Handover'!$B$2:$H$49</definedName>
    <definedName name="_xlnm.Print_Area" localSheetId="2">'Project Information'!$B$2:$E$66</definedName>
    <definedName name="_xlnm.Print_Area" localSheetId="0">'QA List'!$B$2:$I$23</definedName>
    <definedName name="_xlnm.Print_Area" localSheetId="3">'Techsitter Report'!$B$2:$G$31</definedName>
    <definedName name="_xlnm.Print_Area" localSheetId="6">'Testing Report'!$B$2:$J$929</definedName>
  </definedNames>
  <calcPr calcId="191028"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03" i="9" l="1"/>
  <c r="G704" i="9"/>
  <c r="G705" i="9"/>
  <c r="G706" i="9"/>
  <c r="G707" i="9"/>
  <c r="G708" i="9"/>
  <c r="G709" i="9"/>
  <c r="G710" i="9"/>
  <c r="G711" i="9"/>
  <c r="G712" i="9"/>
  <c r="G713" i="9"/>
  <c r="G714" i="9"/>
  <c r="G715" i="9"/>
  <c r="G716" i="9"/>
  <c r="G717" i="9"/>
  <c r="G718" i="9"/>
  <c r="G719" i="9"/>
  <c r="G720" i="9"/>
  <c r="G721" i="9"/>
  <c r="G722" i="9"/>
  <c r="G723" i="9"/>
  <c r="G724" i="9"/>
  <c r="G725" i="9"/>
  <c r="G702" i="9"/>
  <c r="G636" i="9"/>
  <c r="G637" i="9"/>
  <c r="G638" i="9"/>
  <c r="G639" i="9"/>
  <c r="G640" i="9"/>
  <c r="G641" i="9"/>
  <c r="G642" i="9"/>
  <c r="G643" i="9"/>
  <c r="G644" i="9"/>
  <c r="G645" i="9"/>
  <c r="G646" i="9"/>
  <c r="G647" i="9"/>
  <c r="G648" i="9"/>
  <c r="G649" i="9"/>
  <c r="G650" i="9"/>
  <c r="G651" i="9"/>
  <c r="G652" i="9"/>
  <c r="G653" i="9"/>
  <c r="G654" i="9"/>
  <c r="G655" i="9"/>
  <c r="G656" i="9"/>
  <c r="G657" i="9"/>
  <c r="G658" i="9"/>
  <c r="G635" i="9"/>
  <c r="G569" i="9"/>
  <c r="G570" i="9"/>
  <c r="G571" i="9"/>
  <c r="G572" i="9"/>
  <c r="G573" i="9"/>
  <c r="G574" i="9"/>
  <c r="G575" i="9"/>
  <c r="G576" i="9"/>
  <c r="G577" i="9"/>
  <c r="G578" i="9"/>
  <c r="G579" i="9"/>
  <c r="G580" i="9"/>
  <c r="G581" i="9"/>
  <c r="G582" i="9"/>
  <c r="G583" i="9"/>
  <c r="G584" i="9"/>
  <c r="G585" i="9"/>
  <c r="G586" i="9"/>
  <c r="G587" i="9"/>
  <c r="G588" i="9"/>
  <c r="G589" i="9"/>
  <c r="G590" i="9"/>
  <c r="G591" i="9"/>
  <c r="G568" i="9"/>
  <c r="G502" i="9"/>
  <c r="G503" i="9"/>
  <c r="G504" i="9"/>
  <c r="G505" i="9"/>
  <c r="G506" i="9"/>
  <c r="G507" i="9"/>
  <c r="G508" i="9"/>
  <c r="G509" i="9"/>
  <c r="G510" i="9"/>
  <c r="G511" i="9"/>
  <c r="G512" i="9"/>
  <c r="G513" i="9"/>
  <c r="G514" i="9"/>
  <c r="G515" i="9"/>
  <c r="G516" i="9"/>
  <c r="G517" i="9"/>
  <c r="G518" i="9"/>
  <c r="G519" i="9"/>
  <c r="G520" i="9"/>
  <c r="G521" i="9"/>
  <c r="G522" i="9"/>
  <c r="G523" i="9"/>
  <c r="G524" i="9"/>
  <c r="G501" i="9"/>
  <c r="G435" i="9"/>
  <c r="G436" i="9"/>
  <c r="G437" i="9"/>
  <c r="G438" i="9"/>
  <c r="G439" i="9"/>
  <c r="G440" i="9"/>
  <c r="G441" i="9"/>
  <c r="G442" i="9"/>
  <c r="G443" i="9"/>
  <c r="G444" i="9"/>
  <c r="G445" i="9"/>
  <c r="G446" i="9"/>
  <c r="G447" i="9"/>
  <c r="G448" i="9"/>
  <c r="G449" i="9"/>
  <c r="G450" i="9"/>
  <c r="G451" i="9"/>
  <c r="G452" i="9"/>
  <c r="G453" i="9"/>
  <c r="G454" i="9"/>
  <c r="G455" i="9"/>
  <c r="G456" i="9"/>
  <c r="G457" i="9"/>
  <c r="G434" i="9"/>
  <c r="G368" i="9"/>
  <c r="G369" i="9"/>
  <c r="G370" i="9"/>
  <c r="G371" i="9"/>
  <c r="G372" i="9"/>
  <c r="G373" i="9"/>
  <c r="G374" i="9"/>
  <c r="G375" i="9"/>
  <c r="G376" i="9"/>
  <c r="G377" i="9"/>
  <c r="G378" i="9"/>
  <c r="G379" i="9"/>
  <c r="G380" i="9"/>
  <c r="G381" i="9"/>
  <c r="G382" i="9"/>
  <c r="G383" i="9"/>
  <c r="G384" i="9"/>
  <c r="G385" i="9"/>
  <c r="G386" i="9"/>
  <c r="G387" i="9"/>
  <c r="G388" i="9"/>
  <c r="G389" i="9"/>
  <c r="G390" i="9"/>
  <c r="G367" i="9"/>
  <c r="G300" i="9"/>
  <c r="G301" i="9"/>
  <c r="G302" i="9"/>
  <c r="G303" i="9"/>
  <c r="G304" i="9"/>
  <c r="G305" i="9"/>
  <c r="G306" i="9"/>
  <c r="G307" i="9"/>
  <c r="G308" i="9"/>
  <c r="G309" i="9"/>
  <c r="G310" i="9"/>
  <c r="G311" i="9"/>
  <c r="G312" i="9"/>
  <c r="G313" i="9"/>
  <c r="G314" i="9"/>
  <c r="G315" i="9"/>
  <c r="G316" i="9"/>
  <c r="G317" i="9"/>
  <c r="G318" i="9"/>
  <c r="G319" i="9"/>
  <c r="G320" i="9"/>
  <c r="G321" i="9"/>
  <c r="G322" i="9"/>
  <c r="G299" i="9"/>
  <c r="G243" i="9"/>
  <c r="G244" i="9"/>
  <c r="G245" i="9"/>
  <c r="G246" i="9"/>
  <c r="G247" i="9"/>
  <c r="G248" i="9"/>
  <c r="G249" i="9"/>
  <c r="G250" i="9"/>
  <c r="G251" i="9"/>
  <c r="G252" i="9"/>
  <c r="G253" i="9"/>
  <c r="G254" i="9"/>
  <c r="G255" i="9"/>
  <c r="G232" i="9"/>
  <c r="G166" i="9"/>
  <c r="G167" i="9"/>
  <c r="G168" i="9"/>
  <c r="G169" i="9"/>
  <c r="G170" i="9"/>
  <c r="G171" i="9"/>
  <c r="G172" i="9"/>
  <c r="G173" i="9"/>
  <c r="G174" i="9"/>
  <c r="G175" i="9"/>
  <c r="G176" i="9"/>
  <c r="G177" i="9"/>
  <c r="G178" i="9"/>
  <c r="G179" i="9"/>
  <c r="G180" i="9"/>
  <c r="G181" i="9"/>
  <c r="G182" i="9"/>
  <c r="G183" i="9"/>
  <c r="G184" i="9"/>
  <c r="G185" i="9"/>
  <c r="G186" i="9"/>
  <c r="G187" i="9"/>
  <c r="G188" i="9"/>
  <c r="G165" i="9"/>
  <c r="G108" i="9"/>
  <c r="G109" i="9"/>
  <c r="G110" i="9"/>
  <c r="G111" i="9"/>
  <c r="G112" i="9"/>
  <c r="G113" i="9"/>
  <c r="G114" i="9"/>
  <c r="G115" i="9"/>
  <c r="G116" i="9"/>
  <c r="G117" i="9"/>
  <c r="G118" i="9"/>
  <c r="G119" i="9"/>
  <c r="G120" i="9"/>
  <c r="G121" i="9"/>
  <c r="H666" i="9"/>
  <c r="H667" i="9"/>
  <c r="H668" i="9"/>
  <c r="H669" i="9"/>
  <c r="H670" i="9"/>
  <c r="H671" i="9"/>
  <c r="H672" i="9"/>
  <c r="H673" i="9"/>
  <c r="H674" i="9"/>
  <c r="H675" i="9"/>
  <c r="H676" i="9"/>
  <c r="H677" i="9"/>
  <c r="H678" i="9"/>
  <c r="H679" i="9"/>
  <c r="H680" i="9"/>
  <c r="H681" i="9"/>
  <c r="H682" i="9"/>
  <c r="H683" i="9"/>
  <c r="H684" i="9"/>
  <c r="H685" i="9"/>
  <c r="H686" i="9"/>
  <c r="H687" i="9"/>
  <c r="H688" i="9"/>
  <c r="H665" i="9"/>
  <c r="H599" i="9"/>
  <c r="H600" i="9"/>
  <c r="H601" i="9"/>
  <c r="H602" i="9"/>
  <c r="H603" i="9"/>
  <c r="H604" i="9"/>
  <c r="H605" i="9"/>
  <c r="H606" i="9"/>
  <c r="H607" i="9"/>
  <c r="H608" i="9"/>
  <c r="H609" i="9"/>
  <c r="H610" i="9"/>
  <c r="H611" i="9"/>
  <c r="H612" i="9"/>
  <c r="H613" i="9"/>
  <c r="H614" i="9"/>
  <c r="H615" i="9"/>
  <c r="H616" i="9"/>
  <c r="H617" i="9"/>
  <c r="H618" i="9"/>
  <c r="H619" i="9"/>
  <c r="H620" i="9"/>
  <c r="H621" i="9"/>
  <c r="H598" i="9"/>
  <c r="H532" i="9"/>
  <c r="H533" i="9"/>
  <c r="H534" i="9"/>
  <c r="H535" i="9"/>
  <c r="H536" i="9"/>
  <c r="H537" i="9"/>
  <c r="H538" i="9"/>
  <c r="H539" i="9"/>
  <c r="H540" i="9"/>
  <c r="H541" i="9"/>
  <c r="H542" i="9"/>
  <c r="H543" i="9"/>
  <c r="H544" i="9"/>
  <c r="H545" i="9"/>
  <c r="H546" i="9"/>
  <c r="H547" i="9"/>
  <c r="H548" i="9"/>
  <c r="H549" i="9"/>
  <c r="H550" i="9"/>
  <c r="H551" i="9"/>
  <c r="H552" i="9"/>
  <c r="H553" i="9"/>
  <c r="H554" i="9"/>
  <c r="H531" i="9"/>
  <c r="H465" i="9"/>
  <c r="H466" i="9"/>
  <c r="H467" i="9"/>
  <c r="H468" i="9"/>
  <c r="H469" i="9"/>
  <c r="H470" i="9"/>
  <c r="H471" i="9"/>
  <c r="H472" i="9"/>
  <c r="H473" i="9"/>
  <c r="H474" i="9"/>
  <c r="H475" i="9"/>
  <c r="H476" i="9"/>
  <c r="H477" i="9"/>
  <c r="H478" i="9"/>
  <c r="H479" i="9"/>
  <c r="H480" i="9"/>
  <c r="H481" i="9"/>
  <c r="H482" i="9"/>
  <c r="H483" i="9"/>
  <c r="H484" i="9"/>
  <c r="H485" i="9"/>
  <c r="H486" i="9"/>
  <c r="H487" i="9"/>
  <c r="H464" i="9"/>
  <c r="H398" i="9"/>
  <c r="H399" i="9"/>
  <c r="H400" i="9"/>
  <c r="H401" i="9"/>
  <c r="H402" i="9"/>
  <c r="H403" i="9"/>
  <c r="H404" i="9"/>
  <c r="H405" i="9"/>
  <c r="H406" i="9"/>
  <c r="H407" i="9"/>
  <c r="H408" i="9"/>
  <c r="H409" i="9"/>
  <c r="H410" i="9"/>
  <c r="H411" i="9"/>
  <c r="H412" i="9"/>
  <c r="H413" i="9"/>
  <c r="H414" i="9"/>
  <c r="H415" i="9"/>
  <c r="H416" i="9"/>
  <c r="H417" i="9"/>
  <c r="H418" i="9"/>
  <c r="H419" i="9"/>
  <c r="H420" i="9"/>
  <c r="H397" i="9"/>
  <c r="H331" i="9"/>
  <c r="H332" i="9"/>
  <c r="H333" i="9"/>
  <c r="H334" i="9"/>
  <c r="H335" i="9"/>
  <c r="H336" i="9"/>
  <c r="H337" i="9"/>
  <c r="H338" i="9"/>
  <c r="H339" i="9"/>
  <c r="H340" i="9"/>
  <c r="H341" i="9"/>
  <c r="H342" i="9"/>
  <c r="H343" i="9"/>
  <c r="H344" i="9"/>
  <c r="H345" i="9"/>
  <c r="H346" i="9"/>
  <c r="H347" i="9"/>
  <c r="H348" i="9"/>
  <c r="H349" i="9"/>
  <c r="H350" i="9"/>
  <c r="H351" i="9"/>
  <c r="H352" i="9"/>
  <c r="H353" i="9"/>
  <c r="H330" i="9"/>
  <c r="H263" i="9"/>
  <c r="H264" i="9"/>
  <c r="H265" i="9"/>
  <c r="H266" i="9"/>
  <c r="H267" i="9"/>
  <c r="H268" i="9"/>
  <c r="H269" i="9"/>
  <c r="H270" i="9"/>
  <c r="H271" i="9"/>
  <c r="H272" i="9"/>
  <c r="H273" i="9"/>
  <c r="H274" i="9"/>
  <c r="H275" i="9"/>
  <c r="H276" i="9"/>
  <c r="H277" i="9"/>
  <c r="H278" i="9"/>
  <c r="H279" i="9"/>
  <c r="H280" i="9"/>
  <c r="H281" i="9"/>
  <c r="H282" i="9"/>
  <c r="H283" i="9"/>
  <c r="H284" i="9"/>
  <c r="H285" i="9"/>
  <c r="H262" i="9"/>
  <c r="H218" i="9"/>
  <c r="H196" i="9"/>
  <c r="H197" i="9"/>
  <c r="H198" i="9"/>
  <c r="H199" i="9"/>
  <c r="H200" i="9"/>
  <c r="H201" i="9"/>
  <c r="H202" i="9"/>
  <c r="H203" i="9"/>
  <c r="H204" i="9"/>
  <c r="H205" i="9"/>
  <c r="H206" i="9"/>
  <c r="H207" i="9"/>
  <c r="H208" i="9"/>
  <c r="H209" i="9"/>
  <c r="H210" i="9"/>
  <c r="H211" i="9"/>
  <c r="H212" i="9"/>
  <c r="H213" i="9"/>
  <c r="H214" i="9"/>
  <c r="H215" i="9"/>
  <c r="H216" i="9"/>
  <c r="H217" i="9"/>
  <c r="H195" i="9"/>
  <c r="H129" i="9"/>
  <c r="H130" i="9"/>
  <c r="H131" i="9"/>
  <c r="H132" i="9"/>
  <c r="H133" i="9"/>
  <c r="H134" i="9"/>
  <c r="H135" i="9"/>
  <c r="H136" i="9"/>
  <c r="H137" i="9"/>
  <c r="H138" i="9"/>
  <c r="H139" i="9"/>
  <c r="H140" i="9"/>
  <c r="H141" i="9"/>
  <c r="H142" i="9"/>
  <c r="H143" i="9"/>
  <c r="H144" i="9"/>
  <c r="H145" i="9"/>
  <c r="H146" i="9"/>
  <c r="H147" i="9"/>
  <c r="H148" i="9"/>
  <c r="H149" i="9"/>
  <c r="H150" i="9"/>
  <c r="H151" i="9"/>
  <c r="H128" i="9"/>
  <c r="H62" i="9"/>
  <c r="H63" i="9"/>
  <c r="H64" i="9"/>
  <c r="H65" i="9"/>
  <c r="H66" i="9"/>
  <c r="H67" i="9"/>
  <c r="H68" i="9"/>
  <c r="H69" i="9"/>
  <c r="H70" i="9"/>
  <c r="H71" i="9"/>
  <c r="H72" i="9"/>
  <c r="H73" i="9"/>
  <c r="H74" i="9"/>
  <c r="H75" i="9"/>
  <c r="H76" i="9"/>
  <c r="H77" i="9"/>
  <c r="H78" i="9"/>
  <c r="H79" i="9"/>
  <c r="H80" i="9"/>
  <c r="H81" i="9"/>
  <c r="H82" i="9"/>
  <c r="H83" i="9"/>
  <c r="H84" i="9"/>
  <c r="H61" i="9"/>
  <c r="G98" i="9" s="1"/>
  <c r="C703" i="9" l="1"/>
  <c r="C704" i="9"/>
  <c r="C705" i="9"/>
  <c r="C706" i="9"/>
  <c r="C707" i="9"/>
  <c r="C708" i="9"/>
  <c r="C709" i="9"/>
  <c r="C710" i="9"/>
  <c r="C711" i="9"/>
  <c r="C712" i="9"/>
  <c r="C713" i="9"/>
  <c r="C714" i="9"/>
  <c r="C715" i="9"/>
  <c r="C716" i="9"/>
  <c r="C717" i="9"/>
  <c r="C718" i="9"/>
  <c r="C719" i="9"/>
  <c r="C720" i="9"/>
  <c r="C721" i="9"/>
  <c r="C722" i="9"/>
  <c r="C723" i="9"/>
  <c r="C724" i="9"/>
  <c r="C725" i="9"/>
  <c r="C702" i="9"/>
  <c r="C636" i="9"/>
  <c r="C637" i="9"/>
  <c r="C638" i="9"/>
  <c r="C639" i="9"/>
  <c r="C640" i="9"/>
  <c r="C641" i="9"/>
  <c r="C642" i="9"/>
  <c r="C643" i="9"/>
  <c r="C644" i="9"/>
  <c r="C645" i="9"/>
  <c r="C646" i="9"/>
  <c r="C647" i="9"/>
  <c r="C648" i="9"/>
  <c r="C649" i="9"/>
  <c r="C650" i="9"/>
  <c r="C651" i="9"/>
  <c r="C652" i="9"/>
  <c r="C653" i="9"/>
  <c r="C654" i="9"/>
  <c r="C655" i="9"/>
  <c r="C656" i="9"/>
  <c r="C657" i="9"/>
  <c r="C658" i="9"/>
  <c r="C635" i="9"/>
  <c r="C569" i="9"/>
  <c r="C570" i="9"/>
  <c r="C571" i="9"/>
  <c r="C572" i="9"/>
  <c r="C573" i="9"/>
  <c r="C574" i="9"/>
  <c r="C575" i="9"/>
  <c r="C576" i="9"/>
  <c r="C577" i="9"/>
  <c r="C578" i="9"/>
  <c r="C579" i="9"/>
  <c r="C580" i="9"/>
  <c r="C581" i="9"/>
  <c r="C582" i="9"/>
  <c r="C583" i="9"/>
  <c r="C584" i="9"/>
  <c r="C585" i="9"/>
  <c r="C586" i="9"/>
  <c r="C587" i="9"/>
  <c r="C588" i="9"/>
  <c r="C589" i="9"/>
  <c r="C590" i="9"/>
  <c r="C591" i="9"/>
  <c r="C568" i="9"/>
  <c r="C502" i="9"/>
  <c r="C503" i="9"/>
  <c r="C504" i="9"/>
  <c r="C505" i="9"/>
  <c r="C506" i="9"/>
  <c r="C507" i="9"/>
  <c r="C508" i="9"/>
  <c r="C509" i="9"/>
  <c r="C510" i="9"/>
  <c r="C511" i="9"/>
  <c r="C512" i="9"/>
  <c r="C513" i="9"/>
  <c r="C514" i="9"/>
  <c r="C515" i="9"/>
  <c r="C516" i="9"/>
  <c r="C517" i="9"/>
  <c r="C518" i="9"/>
  <c r="C519" i="9"/>
  <c r="C520" i="9"/>
  <c r="C521" i="9"/>
  <c r="C522" i="9"/>
  <c r="C523" i="9"/>
  <c r="C524" i="9"/>
  <c r="C501" i="9"/>
  <c r="C435" i="9"/>
  <c r="C436" i="9"/>
  <c r="C437" i="9"/>
  <c r="C438" i="9"/>
  <c r="C439" i="9"/>
  <c r="C440" i="9"/>
  <c r="C441" i="9"/>
  <c r="C442" i="9"/>
  <c r="C443" i="9"/>
  <c r="C444" i="9"/>
  <c r="C445" i="9"/>
  <c r="C446" i="9"/>
  <c r="C447" i="9"/>
  <c r="C448" i="9"/>
  <c r="C449" i="9"/>
  <c r="C450" i="9"/>
  <c r="C451" i="9"/>
  <c r="C452" i="9"/>
  <c r="C453" i="9"/>
  <c r="C454" i="9"/>
  <c r="C455" i="9"/>
  <c r="C456" i="9"/>
  <c r="C457" i="9"/>
  <c r="C434" i="9"/>
  <c r="C368" i="9"/>
  <c r="C369" i="9"/>
  <c r="C370" i="9"/>
  <c r="C371" i="9"/>
  <c r="C372" i="9"/>
  <c r="C373" i="9"/>
  <c r="C374" i="9"/>
  <c r="C375" i="9"/>
  <c r="C376" i="9"/>
  <c r="C377" i="9"/>
  <c r="C378" i="9"/>
  <c r="C379" i="9"/>
  <c r="C380" i="9"/>
  <c r="C381" i="9"/>
  <c r="C382" i="9"/>
  <c r="C383" i="9"/>
  <c r="C384" i="9"/>
  <c r="C385" i="9"/>
  <c r="C386" i="9"/>
  <c r="C387" i="9"/>
  <c r="C388" i="9"/>
  <c r="C389" i="9"/>
  <c r="C390" i="9"/>
  <c r="C367" i="9"/>
  <c r="C300" i="9"/>
  <c r="C301" i="9"/>
  <c r="C302" i="9"/>
  <c r="C303" i="9"/>
  <c r="C304" i="9"/>
  <c r="C305" i="9"/>
  <c r="C306" i="9"/>
  <c r="C307" i="9"/>
  <c r="C308" i="9"/>
  <c r="C309" i="9"/>
  <c r="C310" i="9"/>
  <c r="C311" i="9"/>
  <c r="C312" i="9"/>
  <c r="C313" i="9"/>
  <c r="C314" i="9"/>
  <c r="C315" i="9"/>
  <c r="C316" i="9"/>
  <c r="C317" i="9"/>
  <c r="C318" i="9"/>
  <c r="C319" i="9"/>
  <c r="C320" i="9"/>
  <c r="C321" i="9"/>
  <c r="C322" i="9"/>
  <c r="C299" i="9"/>
  <c r="C243" i="9"/>
  <c r="C244" i="9"/>
  <c r="C245" i="9"/>
  <c r="C246" i="9"/>
  <c r="C247" i="9"/>
  <c r="C248" i="9"/>
  <c r="C249" i="9"/>
  <c r="C250" i="9"/>
  <c r="C251" i="9"/>
  <c r="C252" i="9"/>
  <c r="C253" i="9"/>
  <c r="C254" i="9"/>
  <c r="C255" i="9"/>
  <c r="C232" i="9"/>
  <c r="C166" i="9"/>
  <c r="C167" i="9"/>
  <c r="C168" i="9"/>
  <c r="C169" i="9"/>
  <c r="C170" i="9"/>
  <c r="C171" i="9"/>
  <c r="C172" i="9"/>
  <c r="C173" i="9"/>
  <c r="C174" i="9"/>
  <c r="C175" i="9"/>
  <c r="C176" i="9"/>
  <c r="C177" i="9"/>
  <c r="C178" i="9"/>
  <c r="C179" i="9"/>
  <c r="C180" i="9"/>
  <c r="C181" i="9"/>
  <c r="C182" i="9"/>
  <c r="C183" i="9"/>
  <c r="C184" i="9"/>
  <c r="C185" i="9"/>
  <c r="C186" i="9"/>
  <c r="C187" i="9"/>
  <c r="C188" i="9"/>
  <c r="C165" i="9"/>
  <c r="C108" i="9"/>
  <c r="C109" i="9"/>
  <c r="C110" i="9"/>
  <c r="C111" i="9"/>
  <c r="C112" i="9"/>
  <c r="C113" i="9"/>
  <c r="C114" i="9"/>
  <c r="C115" i="9"/>
  <c r="C116" i="9"/>
  <c r="C117" i="9"/>
  <c r="C118" i="9"/>
  <c r="C119" i="9"/>
  <c r="C120" i="9"/>
  <c r="C121" i="9"/>
  <c r="C98" i="9"/>
  <c r="D26" i="21"/>
  <c r="D61" i="9" l="1"/>
  <c r="F243" i="9" l="1"/>
  <c r="F244" i="9"/>
  <c r="F245" i="9"/>
  <c r="F246" i="9"/>
  <c r="F247" i="9"/>
  <c r="F248" i="9"/>
  <c r="F249" i="9"/>
  <c r="F250" i="9"/>
  <c r="F251" i="9"/>
  <c r="F252" i="9"/>
  <c r="F253" i="9"/>
  <c r="F254" i="9"/>
  <c r="F255" i="9"/>
  <c r="J703" i="9" l="1"/>
  <c r="J704" i="9"/>
  <c r="J705" i="9"/>
  <c r="J706" i="9"/>
  <c r="J707" i="9"/>
  <c r="J708" i="9"/>
  <c r="J709" i="9"/>
  <c r="J710" i="9"/>
  <c r="J711" i="9"/>
  <c r="J712" i="9"/>
  <c r="J713" i="9"/>
  <c r="J714" i="9"/>
  <c r="J715" i="9"/>
  <c r="J716" i="9"/>
  <c r="J717" i="9"/>
  <c r="J718" i="9"/>
  <c r="J719" i="9"/>
  <c r="J720" i="9"/>
  <c r="J721" i="9"/>
  <c r="J722" i="9"/>
  <c r="J723" i="9"/>
  <c r="J724" i="9"/>
  <c r="J725" i="9"/>
  <c r="I703" i="9"/>
  <c r="I704" i="9"/>
  <c r="I705" i="9"/>
  <c r="I706" i="9"/>
  <c r="I707" i="9"/>
  <c r="I708" i="9"/>
  <c r="I709" i="9"/>
  <c r="I710" i="9"/>
  <c r="I711" i="9"/>
  <c r="I712" i="9"/>
  <c r="I713" i="9"/>
  <c r="I714" i="9"/>
  <c r="I715" i="9"/>
  <c r="I716" i="9"/>
  <c r="I717" i="9"/>
  <c r="I718" i="9"/>
  <c r="I719" i="9"/>
  <c r="I720" i="9"/>
  <c r="I721" i="9"/>
  <c r="I722" i="9"/>
  <c r="I723" i="9"/>
  <c r="I724" i="9"/>
  <c r="I725" i="9"/>
  <c r="I702" i="9"/>
  <c r="H703" i="9"/>
  <c r="H704" i="9"/>
  <c r="H705" i="9"/>
  <c r="H706" i="9"/>
  <c r="H707" i="9"/>
  <c r="H708" i="9"/>
  <c r="H709" i="9"/>
  <c r="H710" i="9"/>
  <c r="H711" i="9"/>
  <c r="H712" i="9"/>
  <c r="H713" i="9"/>
  <c r="H714" i="9"/>
  <c r="H715" i="9"/>
  <c r="H716" i="9"/>
  <c r="H717" i="9"/>
  <c r="H718" i="9"/>
  <c r="H719" i="9"/>
  <c r="H720" i="9"/>
  <c r="H721" i="9"/>
  <c r="H722" i="9"/>
  <c r="H723" i="9"/>
  <c r="H724" i="9"/>
  <c r="H725" i="9"/>
  <c r="H702" i="9"/>
  <c r="F703" i="9"/>
  <c r="F704" i="9"/>
  <c r="F705" i="9"/>
  <c r="F706" i="9"/>
  <c r="F707" i="9"/>
  <c r="F708" i="9"/>
  <c r="F709" i="9"/>
  <c r="F710" i="9"/>
  <c r="F711" i="9"/>
  <c r="F712" i="9"/>
  <c r="F713" i="9"/>
  <c r="F714" i="9"/>
  <c r="F715" i="9"/>
  <c r="F716" i="9"/>
  <c r="F717" i="9"/>
  <c r="F718" i="9"/>
  <c r="F719" i="9"/>
  <c r="F720" i="9"/>
  <c r="F721" i="9"/>
  <c r="F722" i="9"/>
  <c r="F723" i="9"/>
  <c r="F724" i="9"/>
  <c r="F725" i="9"/>
  <c r="E703" i="9"/>
  <c r="E704" i="9"/>
  <c r="E705" i="9"/>
  <c r="E706" i="9"/>
  <c r="E707" i="9"/>
  <c r="E708" i="9"/>
  <c r="E709" i="9"/>
  <c r="E710" i="9"/>
  <c r="E711" i="9"/>
  <c r="E712" i="9"/>
  <c r="E713" i="9"/>
  <c r="E714" i="9"/>
  <c r="E715" i="9"/>
  <c r="E716" i="9"/>
  <c r="E717" i="9"/>
  <c r="E718" i="9"/>
  <c r="E719" i="9"/>
  <c r="E720" i="9"/>
  <c r="E721" i="9"/>
  <c r="E722" i="9"/>
  <c r="E723" i="9"/>
  <c r="E724" i="9"/>
  <c r="E725" i="9"/>
  <c r="E702" i="9"/>
  <c r="D703" i="9"/>
  <c r="D704" i="9"/>
  <c r="D705" i="9"/>
  <c r="D706" i="9"/>
  <c r="D707" i="9"/>
  <c r="D708" i="9"/>
  <c r="D709" i="9"/>
  <c r="D710" i="9"/>
  <c r="D711" i="9"/>
  <c r="D712" i="9"/>
  <c r="D713" i="9"/>
  <c r="D714" i="9"/>
  <c r="D715" i="9"/>
  <c r="D716" i="9"/>
  <c r="D717" i="9"/>
  <c r="D718" i="9"/>
  <c r="D719" i="9"/>
  <c r="D720" i="9"/>
  <c r="D721" i="9"/>
  <c r="D722" i="9"/>
  <c r="D723" i="9"/>
  <c r="D724" i="9"/>
  <c r="D725" i="9"/>
  <c r="D702" i="9"/>
  <c r="F702" i="9" s="1"/>
  <c r="D666" i="9"/>
  <c r="D667" i="9"/>
  <c r="D668" i="9"/>
  <c r="D669" i="9"/>
  <c r="D670" i="9"/>
  <c r="D671" i="9"/>
  <c r="D672" i="9"/>
  <c r="D673" i="9"/>
  <c r="D674" i="9"/>
  <c r="D675" i="9"/>
  <c r="D676" i="9"/>
  <c r="D677" i="9"/>
  <c r="D678" i="9"/>
  <c r="D679" i="9"/>
  <c r="D680" i="9"/>
  <c r="D681" i="9"/>
  <c r="D682" i="9"/>
  <c r="D683" i="9"/>
  <c r="D684" i="9"/>
  <c r="D685" i="9"/>
  <c r="D686" i="9"/>
  <c r="D687" i="9"/>
  <c r="D688" i="9"/>
  <c r="J636" i="9"/>
  <c r="J637" i="9"/>
  <c r="J638" i="9"/>
  <c r="J639" i="9"/>
  <c r="J640" i="9"/>
  <c r="J641" i="9"/>
  <c r="J642" i="9"/>
  <c r="J643" i="9"/>
  <c r="J644" i="9"/>
  <c r="J645" i="9"/>
  <c r="J646" i="9"/>
  <c r="J647" i="9"/>
  <c r="J648" i="9"/>
  <c r="J649" i="9"/>
  <c r="J650" i="9"/>
  <c r="J651" i="9"/>
  <c r="J652" i="9"/>
  <c r="J653" i="9"/>
  <c r="J654" i="9"/>
  <c r="J655" i="9"/>
  <c r="J656" i="9"/>
  <c r="J657" i="9"/>
  <c r="J658" i="9"/>
  <c r="I636" i="9"/>
  <c r="I637" i="9"/>
  <c r="I638" i="9"/>
  <c r="I639" i="9"/>
  <c r="I640" i="9"/>
  <c r="I641" i="9"/>
  <c r="I642" i="9"/>
  <c r="I643" i="9"/>
  <c r="I644" i="9"/>
  <c r="I645" i="9"/>
  <c r="I646" i="9"/>
  <c r="I647" i="9"/>
  <c r="I648" i="9"/>
  <c r="I649" i="9"/>
  <c r="I650" i="9"/>
  <c r="I651" i="9"/>
  <c r="I652" i="9"/>
  <c r="I653" i="9"/>
  <c r="I654" i="9"/>
  <c r="I655" i="9"/>
  <c r="I656" i="9"/>
  <c r="I657" i="9"/>
  <c r="I658" i="9"/>
  <c r="I635" i="9"/>
  <c r="H636" i="9"/>
  <c r="H637" i="9"/>
  <c r="H638" i="9"/>
  <c r="H639" i="9"/>
  <c r="H640" i="9"/>
  <c r="H641" i="9"/>
  <c r="H642" i="9"/>
  <c r="H643" i="9"/>
  <c r="H644" i="9"/>
  <c r="H645" i="9"/>
  <c r="H646" i="9"/>
  <c r="H647" i="9"/>
  <c r="H648" i="9"/>
  <c r="H649" i="9"/>
  <c r="H650" i="9"/>
  <c r="H651" i="9"/>
  <c r="H652" i="9"/>
  <c r="H653" i="9"/>
  <c r="H654" i="9"/>
  <c r="H655" i="9"/>
  <c r="H656" i="9"/>
  <c r="H657" i="9"/>
  <c r="H658" i="9"/>
  <c r="H635" i="9"/>
  <c r="J635" i="9" s="1"/>
  <c r="F636" i="9"/>
  <c r="F637" i="9"/>
  <c r="F638" i="9"/>
  <c r="F639" i="9"/>
  <c r="F640" i="9"/>
  <c r="F641" i="9"/>
  <c r="F642" i="9"/>
  <c r="F643" i="9"/>
  <c r="F644" i="9"/>
  <c r="F645" i="9"/>
  <c r="F646" i="9"/>
  <c r="F647" i="9"/>
  <c r="F648" i="9"/>
  <c r="F649" i="9"/>
  <c r="F650" i="9"/>
  <c r="F651" i="9"/>
  <c r="F652" i="9"/>
  <c r="F653" i="9"/>
  <c r="F654" i="9"/>
  <c r="F655" i="9"/>
  <c r="F656" i="9"/>
  <c r="F657" i="9"/>
  <c r="F658" i="9"/>
  <c r="E636" i="9"/>
  <c r="E637" i="9"/>
  <c r="E638" i="9"/>
  <c r="E639" i="9"/>
  <c r="E640" i="9"/>
  <c r="E641" i="9"/>
  <c r="E642" i="9"/>
  <c r="E643" i="9"/>
  <c r="E644" i="9"/>
  <c r="E645" i="9"/>
  <c r="E646" i="9"/>
  <c r="E647" i="9"/>
  <c r="E648" i="9"/>
  <c r="E649" i="9"/>
  <c r="E650" i="9"/>
  <c r="E651" i="9"/>
  <c r="E652" i="9"/>
  <c r="E653" i="9"/>
  <c r="E654" i="9"/>
  <c r="E655" i="9"/>
  <c r="E656" i="9"/>
  <c r="E657" i="9"/>
  <c r="E658" i="9"/>
  <c r="E635" i="9"/>
  <c r="D636" i="9"/>
  <c r="D637" i="9"/>
  <c r="D638" i="9"/>
  <c r="D639" i="9"/>
  <c r="D640" i="9"/>
  <c r="D641" i="9"/>
  <c r="D642" i="9"/>
  <c r="D643" i="9"/>
  <c r="D644" i="9"/>
  <c r="D645" i="9"/>
  <c r="D646" i="9"/>
  <c r="D647" i="9"/>
  <c r="D648" i="9"/>
  <c r="D649" i="9"/>
  <c r="D650" i="9"/>
  <c r="D651" i="9"/>
  <c r="D652" i="9"/>
  <c r="D653" i="9"/>
  <c r="D654" i="9"/>
  <c r="D655" i="9"/>
  <c r="D656" i="9"/>
  <c r="D657" i="9"/>
  <c r="D658" i="9"/>
  <c r="D635" i="9"/>
  <c r="F635" i="9" s="1"/>
  <c r="D599" i="9"/>
  <c r="D600" i="9"/>
  <c r="D601" i="9"/>
  <c r="D602" i="9"/>
  <c r="D603" i="9"/>
  <c r="D604" i="9"/>
  <c r="D605" i="9"/>
  <c r="D606" i="9"/>
  <c r="D607" i="9"/>
  <c r="D608" i="9"/>
  <c r="D609" i="9"/>
  <c r="D610" i="9"/>
  <c r="D611" i="9"/>
  <c r="D612" i="9"/>
  <c r="D613" i="9"/>
  <c r="D614" i="9"/>
  <c r="D615" i="9"/>
  <c r="D616" i="9"/>
  <c r="D617" i="9"/>
  <c r="D618" i="9"/>
  <c r="D619" i="9"/>
  <c r="D620" i="9"/>
  <c r="D621" i="9"/>
  <c r="J569" i="9"/>
  <c r="J570" i="9"/>
  <c r="J571" i="9"/>
  <c r="J572" i="9"/>
  <c r="J573" i="9"/>
  <c r="J574" i="9"/>
  <c r="J575" i="9"/>
  <c r="J576" i="9"/>
  <c r="J577" i="9"/>
  <c r="J578" i="9"/>
  <c r="J579" i="9"/>
  <c r="J580" i="9"/>
  <c r="J581" i="9"/>
  <c r="J582" i="9"/>
  <c r="J583" i="9"/>
  <c r="J584" i="9"/>
  <c r="J585" i="9"/>
  <c r="J586" i="9"/>
  <c r="J587" i="9"/>
  <c r="J588" i="9"/>
  <c r="J589" i="9"/>
  <c r="J590" i="9"/>
  <c r="J591" i="9"/>
  <c r="I569" i="9"/>
  <c r="I570" i="9"/>
  <c r="I571" i="9"/>
  <c r="I572" i="9"/>
  <c r="I573" i="9"/>
  <c r="I574" i="9"/>
  <c r="I575" i="9"/>
  <c r="I576" i="9"/>
  <c r="I577" i="9"/>
  <c r="I578" i="9"/>
  <c r="I579" i="9"/>
  <c r="I580" i="9"/>
  <c r="I581" i="9"/>
  <c r="I582" i="9"/>
  <c r="I583" i="9"/>
  <c r="I584" i="9"/>
  <c r="I585" i="9"/>
  <c r="I586" i="9"/>
  <c r="I587" i="9"/>
  <c r="I588" i="9"/>
  <c r="I589" i="9"/>
  <c r="I590" i="9"/>
  <c r="I591" i="9"/>
  <c r="I568" i="9"/>
  <c r="H569" i="9"/>
  <c r="H570" i="9"/>
  <c r="H571" i="9"/>
  <c r="H572" i="9"/>
  <c r="H573" i="9"/>
  <c r="H574" i="9"/>
  <c r="H575" i="9"/>
  <c r="H576" i="9"/>
  <c r="H577" i="9"/>
  <c r="H578" i="9"/>
  <c r="H579" i="9"/>
  <c r="H580" i="9"/>
  <c r="H581" i="9"/>
  <c r="H582" i="9"/>
  <c r="H583" i="9"/>
  <c r="H584" i="9"/>
  <c r="H585" i="9"/>
  <c r="H586" i="9"/>
  <c r="H587" i="9"/>
  <c r="H588" i="9"/>
  <c r="H589" i="9"/>
  <c r="H590" i="9"/>
  <c r="H591" i="9"/>
  <c r="H568" i="9"/>
  <c r="J568" i="9" s="1"/>
  <c r="F569" i="9"/>
  <c r="F570" i="9"/>
  <c r="F571" i="9"/>
  <c r="F572" i="9"/>
  <c r="F573" i="9"/>
  <c r="F574" i="9"/>
  <c r="F575" i="9"/>
  <c r="F576" i="9"/>
  <c r="F577" i="9"/>
  <c r="F578" i="9"/>
  <c r="F579" i="9"/>
  <c r="F580" i="9"/>
  <c r="F581" i="9"/>
  <c r="F582" i="9"/>
  <c r="F583" i="9"/>
  <c r="F584" i="9"/>
  <c r="F585" i="9"/>
  <c r="F586" i="9"/>
  <c r="F587" i="9"/>
  <c r="F588" i="9"/>
  <c r="F589" i="9"/>
  <c r="F590" i="9"/>
  <c r="F591" i="9"/>
  <c r="E569" i="9"/>
  <c r="E570" i="9"/>
  <c r="E571" i="9"/>
  <c r="E572" i="9"/>
  <c r="E573" i="9"/>
  <c r="E574" i="9"/>
  <c r="E575" i="9"/>
  <c r="E576" i="9"/>
  <c r="E577" i="9"/>
  <c r="E578" i="9"/>
  <c r="E579" i="9"/>
  <c r="E580" i="9"/>
  <c r="E581" i="9"/>
  <c r="E582" i="9"/>
  <c r="E583" i="9"/>
  <c r="E584" i="9"/>
  <c r="E585" i="9"/>
  <c r="E586" i="9"/>
  <c r="E587" i="9"/>
  <c r="E588" i="9"/>
  <c r="E589" i="9"/>
  <c r="E590" i="9"/>
  <c r="E591" i="9"/>
  <c r="D569" i="9"/>
  <c r="D570" i="9"/>
  <c r="D571" i="9"/>
  <c r="D572" i="9"/>
  <c r="D573" i="9"/>
  <c r="D574" i="9"/>
  <c r="D575" i="9"/>
  <c r="D576" i="9"/>
  <c r="D577" i="9"/>
  <c r="D578" i="9"/>
  <c r="D579" i="9"/>
  <c r="D580" i="9"/>
  <c r="D581" i="9"/>
  <c r="D582" i="9"/>
  <c r="D583" i="9"/>
  <c r="D584" i="9"/>
  <c r="D585" i="9"/>
  <c r="D586" i="9"/>
  <c r="D587" i="9"/>
  <c r="D588" i="9"/>
  <c r="D589" i="9"/>
  <c r="D590" i="9"/>
  <c r="D591" i="9"/>
  <c r="E568" i="9"/>
  <c r="D568" i="9"/>
  <c r="F568" i="9" s="1"/>
  <c r="D532" i="9"/>
  <c r="D533" i="9"/>
  <c r="D534" i="9"/>
  <c r="D535" i="9"/>
  <c r="D536" i="9"/>
  <c r="D537" i="9"/>
  <c r="D538" i="9"/>
  <c r="D539" i="9"/>
  <c r="D540" i="9"/>
  <c r="D541" i="9"/>
  <c r="D542" i="9"/>
  <c r="D543" i="9"/>
  <c r="D544" i="9"/>
  <c r="D545" i="9"/>
  <c r="D546" i="9"/>
  <c r="D547" i="9"/>
  <c r="D548" i="9"/>
  <c r="D549" i="9"/>
  <c r="D550" i="9"/>
  <c r="D551" i="9"/>
  <c r="D552" i="9"/>
  <c r="D553" i="9"/>
  <c r="D554" i="9"/>
  <c r="J502" i="9"/>
  <c r="J503" i="9"/>
  <c r="J504" i="9"/>
  <c r="J505" i="9"/>
  <c r="J506" i="9"/>
  <c r="J507" i="9"/>
  <c r="J508" i="9"/>
  <c r="J509" i="9"/>
  <c r="J510" i="9"/>
  <c r="J511" i="9"/>
  <c r="J512" i="9"/>
  <c r="J513" i="9"/>
  <c r="J514" i="9"/>
  <c r="J515" i="9"/>
  <c r="J516" i="9"/>
  <c r="J517" i="9"/>
  <c r="J518" i="9"/>
  <c r="J519" i="9"/>
  <c r="J520" i="9"/>
  <c r="J521" i="9"/>
  <c r="J522" i="9"/>
  <c r="J523" i="9"/>
  <c r="J524" i="9"/>
  <c r="I502" i="9"/>
  <c r="I503" i="9"/>
  <c r="I504" i="9"/>
  <c r="I505" i="9"/>
  <c r="I506" i="9"/>
  <c r="I507" i="9"/>
  <c r="I508" i="9"/>
  <c r="I509" i="9"/>
  <c r="I510" i="9"/>
  <c r="I511" i="9"/>
  <c r="I512" i="9"/>
  <c r="I513" i="9"/>
  <c r="I514" i="9"/>
  <c r="I515" i="9"/>
  <c r="I516" i="9"/>
  <c r="I517" i="9"/>
  <c r="I518" i="9"/>
  <c r="I519" i="9"/>
  <c r="I520" i="9"/>
  <c r="I521" i="9"/>
  <c r="I522" i="9"/>
  <c r="I523" i="9"/>
  <c r="I524" i="9"/>
  <c r="I501" i="9"/>
  <c r="H502" i="9"/>
  <c r="H503" i="9"/>
  <c r="H504" i="9"/>
  <c r="H505" i="9"/>
  <c r="H506" i="9"/>
  <c r="H507" i="9"/>
  <c r="H508" i="9"/>
  <c r="H509" i="9"/>
  <c r="H510" i="9"/>
  <c r="H511" i="9"/>
  <c r="H512" i="9"/>
  <c r="H513" i="9"/>
  <c r="H514" i="9"/>
  <c r="H515" i="9"/>
  <c r="H516" i="9"/>
  <c r="H517" i="9"/>
  <c r="H518" i="9"/>
  <c r="H519" i="9"/>
  <c r="H520" i="9"/>
  <c r="H521" i="9"/>
  <c r="H522" i="9"/>
  <c r="H523" i="9"/>
  <c r="H524" i="9"/>
  <c r="H501" i="9"/>
  <c r="J501" i="9" s="1"/>
  <c r="F502" i="9"/>
  <c r="F503" i="9"/>
  <c r="F504" i="9"/>
  <c r="F505" i="9"/>
  <c r="F506" i="9"/>
  <c r="F507" i="9"/>
  <c r="F508" i="9"/>
  <c r="F509" i="9"/>
  <c r="F510" i="9"/>
  <c r="F511" i="9"/>
  <c r="F512" i="9"/>
  <c r="F513" i="9"/>
  <c r="F514" i="9"/>
  <c r="F515" i="9"/>
  <c r="F516" i="9"/>
  <c r="F517" i="9"/>
  <c r="F518" i="9"/>
  <c r="F519" i="9"/>
  <c r="F520" i="9"/>
  <c r="F521" i="9"/>
  <c r="F522" i="9"/>
  <c r="F523" i="9"/>
  <c r="F524" i="9"/>
  <c r="E502" i="9"/>
  <c r="E503" i="9"/>
  <c r="E504" i="9"/>
  <c r="E505" i="9"/>
  <c r="E506" i="9"/>
  <c r="E507" i="9"/>
  <c r="E508" i="9"/>
  <c r="E509" i="9"/>
  <c r="E510" i="9"/>
  <c r="E511" i="9"/>
  <c r="E512" i="9"/>
  <c r="E513" i="9"/>
  <c r="E514" i="9"/>
  <c r="E515" i="9"/>
  <c r="E516" i="9"/>
  <c r="E517" i="9"/>
  <c r="E518" i="9"/>
  <c r="E519" i="9"/>
  <c r="E520" i="9"/>
  <c r="E521" i="9"/>
  <c r="E522" i="9"/>
  <c r="E523" i="9"/>
  <c r="E524" i="9"/>
  <c r="E501" i="9"/>
  <c r="D502" i="9"/>
  <c r="D503" i="9"/>
  <c r="D504" i="9"/>
  <c r="D505" i="9"/>
  <c r="D506" i="9"/>
  <c r="D507" i="9"/>
  <c r="D508" i="9"/>
  <c r="D509" i="9"/>
  <c r="D510" i="9"/>
  <c r="D511" i="9"/>
  <c r="D512" i="9"/>
  <c r="D513" i="9"/>
  <c r="D514" i="9"/>
  <c r="D515" i="9"/>
  <c r="D516" i="9"/>
  <c r="D517" i="9"/>
  <c r="D518" i="9"/>
  <c r="D519" i="9"/>
  <c r="D520" i="9"/>
  <c r="D521" i="9"/>
  <c r="D522" i="9"/>
  <c r="D523" i="9"/>
  <c r="D524" i="9"/>
  <c r="D501" i="9"/>
  <c r="F501" i="9" s="1"/>
  <c r="D465" i="9"/>
  <c r="D466" i="9"/>
  <c r="D467" i="9"/>
  <c r="D468" i="9"/>
  <c r="D469" i="9"/>
  <c r="D470" i="9"/>
  <c r="D471" i="9"/>
  <c r="D472" i="9"/>
  <c r="D473" i="9"/>
  <c r="D474" i="9"/>
  <c r="D475" i="9"/>
  <c r="D476" i="9"/>
  <c r="D477" i="9"/>
  <c r="D478" i="9"/>
  <c r="D479" i="9"/>
  <c r="D480" i="9"/>
  <c r="D481" i="9"/>
  <c r="D482" i="9"/>
  <c r="D483" i="9"/>
  <c r="D484" i="9"/>
  <c r="D485" i="9"/>
  <c r="D486" i="9"/>
  <c r="D487" i="9"/>
  <c r="J435" i="9"/>
  <c r="J436" i="9"/>
  <c r="J437" i="9"/>
  <c r="J438" i="9"/>
  <c r="J439" i="9"/>
  <c r="J440" i="9"/>
  <c r="J441" i="9"/>
  <c r="J442" i="9"/>
  <c r="J443" i="9"/>
  <c r="J444" i="9"/>
  <c r="J445" i="9"/>
  <c r="J446" i="9"/>
  <c r="J447" i="9"/>
  <c r="J448" i="9"/>
  <c r="J449" i="9"/>
  <c r="J450" i="9"/>
  <c r="J451" i="9"/>
  <c r="J452" i="9"/>
  <c r="J453" i="9"/>
  <c r="J454" i="9"/>
  <c r="J455" i="9"/>
  <c r="J456" i="9"/>
  <c r="J457" i="9"/>
  <c r="I435" i="9"/>
  <c r="I436" i="9"/>
  <c r="I437" i="9"/>
  <c r="I438" i="9"/>
  <c r="I439" i="9"/>
  <c r="I440" i="9"/>
  <c r="I441" i="9"/>
  <c r="I442" i="9"/>
  <c r="I443" i="9"/>
  <c r="I444" i="9"/>
  <c r="I445" i="9"/>
  <c r="I446" i="9"/>
  <c r="I447" i="9"/>
  <c r="I448" i="9"/>
  <c r="I449" i="9"/>
  <c r="I450" i="9"/>
  <c r="I451" i="9"/>
  <c r="I452" i="9"/>
  <c r="I453" i="9"/>
  <c r="I454" i="9"/>
  <c r="I455" i="9"/>
  <c r="I456" i="9"/>
  <c r="I457" i="9"/>
  <c r="I434" i="9"/>
  <c r="H435" i="9"/>
  <c r="H436" i="9"/>
  <c r="H437" i="9"/>
  <c r="H438" i="9"/>
  <c r="H439" i="9"/>
  <c r="H440" i="9"/>
  <c r="H441" i="9"/>
  <c r="H442" i="9"/>
  <c r="H443" i="9"/>
  <c r="H444" i="9"/>
  <c r="H445" i="9"/>
  <c r="H446" i="9"/>
  <c r="H447" i="9"/>
  <c r="H448" i="9"/>
  <c r="H449" i="9"/>
  <c r="H450" i="9"/>
  <c r="H451" i="9"/>
  <c r="H452" i="9"/>
  <c r="H453" i="9"/>
  <c r="H454" i="9"/>
  <c r="H455" i="9"/>
  <c r="H456" i="9"/>
  <c r="H457" i="9"/>
  <c r="H434" i="9"/>
  <c r="F435" i="9"/>
  <c r="F436" i="9"/>
  <c r="F437" i="9"/>
  <c r="F438" i="9"/>
  <c r="F439" i="9"/>
  <c r="F440" i="9"/>
  <c r="F441" i="9"/>
  <c r="F442" i="9"/>
  <c r="F443" i="9"/>
  <c r="F444" i="9"/>
  <c r="F445" i="9"/>
  <c r="F446" i="9"/>
  <c r="F447" i="9"/>
  <c r="F448" i="9"/>
  <c r="F449" i="9"/>
  <c r="F450" i="9"/>
  <c r="F451" i="9"/>
  <c r="F452" i="9"/>
  <c r="F453" i="9"/>
  <c r="F454" i="9"/>
  <c r="F455" i="9"/>
  <c r="F456" i="9"/>
  <c r="F457" i="9"/>
  <c r="E435" i="9"/>
  <c r="E436" i="9"/>
  <c r="E437" i="9"/>
  <c r="E438" i="9"/>
  <c r="E439" i="9"/>
  <c r="E440" i="9"/>
  <c r="E441" i="9"/>
  <c r="E442" i="9"/>
  <c r="E443" i="9"/>
  <c r="E444" i="9"/>
  <c r="E445" i="9"/>
  <c r="E446" i="9"/>
  <c r="E447" i="9"/>
  <c r="E448" i="9"/>
  <c r="E449" i="9"/>
  <c r="E450" i="9"/>
  <c r="E451" i="9"/>
  <c r="E452" i="9"/>
  <c r="E453" i="9"/>
  <c r="E454" i="9"/>
  <c r="E455" i="9"/>
  <c r="E456" i="9"/>
  <c r="E457" i="9"/>
  <c r="E434" i="9"/>
  <c r="D435" i="9"/>
  <c r="D436" i="9"/>
  <c r="D437" i="9"/>
  <c r="D438" i="9"/>
  <c r="D439" i="9"/>
  <c r="D440" i="9"/>
  <c r="D441" i="9"/>
  <c r="D442" i="9"/>
  <c r="D443" i="9"/>
  <c r="D444" i="9"/>
  <c r="D445" i="9"/>
  <c r="D446" i="9"/>
  <c r="D447" i="9"/>
  <c r="D448" i="9"/>
  <c r="D449" i="9"/>
  <c r="D450" i="9"/>
  <c r="D451" i="9"/>
  <c r="D452" i="9"/>
  <c r="D453" i="9"/>
  <c r="D454" i="9"/>
  <c r="D455" i="9"/>
  <c r="D456" i="9"/>
  <c r="D457" i="9"/>
  <c r="D434" i="9"/>
  <c r="F434" i="9" s="1"/>
  <c r="D398" i="9"/>
  <c r="D399" i="9"/>
  <c r="D400" i="9"/>
  <c r="D401" i="9"/>
  <c r="D402" i="9"/>
  <c r="D403" i="9"/>
  <c r="D404" i="9"/>
  <c r="D405" i="9"/>
  <c r="D406" i="9"/>
  <c r="D407" i="9"/>
  <c r="D408" i="9"/>
  <c r="D409" i="9"/>
  <c r="D410" i="9"/>
  <c r="D411" i="9"/>
  <c r="D412" i="9"/>
  <c r="D413" i="9"/>
  <c r="D414" i="9"/>
  <c r="D415" i="9"/>
  <c r="D416" i="9"/>
  <c r="D417" i="9"/>
  <c r="D418" i="9"/>
  <c r="D419" i="9"/>
  <c r="D420" i="9"/>
  <c r="J368" i="9"/>
  <c r="J369" i="9"/>
  <c r="J370" i="9"/>
  <c r="J371" i="9"/>
  <c r="J372" i="9"/>
  <c r="J373" i="9"/>
  <c r="J374" i="9"/>
  <c r="J375" i="9"/>
  <c r="J376" i="9"/>
  <c r="J377" i="9"/>
  <c r="J378" i="9"/>
  <c r="J379" i="9"/>
  <c r="J380" i="9"/>
  <c r="J381" i="9"/>
  <c r="J382" i="9"/>
  <c r="J383" i="9"/>
  <c r="J384" i="9"/>
  <c r="J385" i="9"/>
  <c r="J386" i="9"/>
  <c r="J387" i="9"/>
  <c r="J388" i="9"/>
  <c r="J389" i="9"/>
  <c r="J390" i="9"/>
  <c r="I368" i="9"/>
  <c r="I369" i="9"/>
  <c r="I370" i="9"/>
  <c r="I371" i="9"/>
  <c r="I372" i="9"/>
  <c r="I373" i="9"/>
  <c r="I374" i="9"/>
  <c r="I375" i="9"/>
  <c r="I376" i="9"/>
  <c r="I377" i="9"/>
  <c r="I378" i="9"/>
  <c r="I379" i="9"/>
  <c r="I380" i="9"/>
  <c r="I381" i="9"/>
  <c r="I382" i="9"/>
  <c r="I383" i="9"/>
  <c r="I384" i="9"/>
  <c r="I385" i="9"/>
  <c r="I386" i="9"/>
  <c r="I387" i="9"/>
  <c r="I388" i="9"/>
  <c r="I389" i="9"/>
  <c r="I390" i="9"/>
  <c r="I367" i="9"/>
  <c r="H368" i="9"/>
  <c r="H369" i="9"/>
  <c r="H370" i="9"/>
  <c r="H371" i="9"/>
  <c r="H372" i="9"/>
  <c r="H373" i="9"/>
  <c r="H374" i="9"/>
  <c r="H375" i="9"/>
  <c r="H376" i="9"/>
  <c r="H377" i="9"/>
  <c r="H378" i="9"/>
  <c r="H379" i="9"/>
  <c r="H380" i="9"/>
  <c r="H381" i="9"/>
  <c r="H382" i="9"/>
  <c r="H383" i="9"/>
  <c r="H384" i="9"/>
  <c r="H385" i="9"/>
  <c r="H386" i="9"/>
  <c r="H387" i="9"/>
  <c r="H388" i="9"/>
  <c r="H389" i="9"/>
  <c r="H390" i="9"/>
  <c r="H367" i="9"/>
  <c r="J367" i="9" s="1"/>
  <c r="F368" i="9"/>
  <c r="F369" i="9"/>
  <c r="F370" i="9"/>
  <c r="F371" i="9"/>
  <c r="F372" i="9"/>
  <c r="F373" i="9"/>
  <c r="F374" i="9"/>
  <c r="F375" i="9"/>
  <c r="F376" i="9"/>
  <c r="F377" i="9"/>
  <c r="F378" i="9"/>
  <c r="F379" i="9"/>
  <c r="F380" i="9"/>
  <c r="F381" i="9"/>
  <c r="F382" i="9"/>
  <c r="F383" i="9"/>
  <c r="F384" i="9"/>
  <c r="F385" i="9"/>
  <c r="F386" i="9"/>
  <c r="F387" i="9"/>
  <c r="F388" i="9"/>
  <c r="F389" i="9"/>
  <c r="F390" i="9"/>
  <c r="E368" i="9"/>
  <c r="E369" i="9"/>
  <c r="E370" i="9"/>
  <c r="E371" i="9"/>
  <c r="E372" i="9"/>
  <c r="E373" i="9"/>
  <c r="E374" i="9"/>
  <c r="E375" i="9"/>
  <c r="E376" i="9"/>
  <c r="E377" i="9"/>
  <c r="E378" i="9"/>
  <c r="E379" i="9"/>
  <c r="E380" i="9"/>
  <c r="E381" i="9"/>
  <c r="E382" i="9"/>
  <c r="E383" i="9"/>
  <c r="E384" i="9"/>
  <c r="E385" i="9"/>
  <c r="E386" i="9"/>
  <c r="E387" i="9"/>
  <c r="E388" i="9"/>
  <c r="E389" i="9"/>
  <c r="E390" i="9"/>
  <c r="E367" i="9"/>
  <c r="D368" i="9"/>
  <c r="D369" i="9"/>
  <c r="D370" i="9"/>
  <c r="D371" i="9"/>
  <c r="D372" i="9"/>
  <c r="D373" i="9"/>
  <c r="D374" i="9"/>
  <c r="D375" i="9"/>
  <c r="D376" i="9"/>
  <c r="D377" i="9"/>
  <c r="D378" i="9"/>
  <c r="D379" i="9"/>
  <c r="D380" i="9"/>
  <c r="D381" i="9"/>
  <c r="D382" i="9"/>
  <c r="D383" i="9"/>
  <c r="D384" i="9"/>
  <c r="D385" i="9"/>
  <c r="D386" i="9"/>
  <c r="D387" i="9"/>
  <c r="D388" i="9"/>
  <c r="D389" i="9"/>
  <c r="D390" i="9"/>
  <c r="D367" i="9"/>
  <c r="F367" i="9" s="1"/>
  <c r="D331" i="9"/>
  <c r="D332" i="9"/>
  <c r="D333" i="9"/>
  <c r="D334" i="9"/>
  <c r="D335" i="9"/>
  <c r="D336" i="9"/>
  <c r="D337" i="9"/>
  <c r="D338" i="9"/>
  <c r="D339" i="9"/>
  <c r="D340" i="9"/>
  <c r="D341" i="9"/>
  <c r="D342" i="9"/>
  <c r="D343" i="9"/>
  <c r="D344" i="9"/>
  <c r="D345" i="9"/>
  <c r="D346" i="9"/>
  <c r="D347" i="9"/>
  <c r="D348" i="9"/>
  <c r="D349" i="9"/>
  <c r="D350" i="9"/>
  <c r="D351" i="9"/>
  <c r="D352" i="9"/>
  <c r="D353" i="9"/>
  <c r="J300" i="9"/>
  <c r="J301" i="9"/>
  <c r="J302" i="9"/>
  <c r="J303" i="9"/>
  <c r="J304" i="9"/>
  <c r="J305" i="9"/>
  <c r="J306" i="9"/>
  <c r="J307" i="9"/>
  <c r="J308" i="9"/>
  <c r="J309" i="9"/>
  <c r="J310" i="9"/>
  <c r="J311" i="9"/>
  <c r="J312" i="9"/>
  <c r="J313" i="9"/>
  <c r="J314" i="9"/>
  <c r="J315" i="9"/>
  <c r="J316" i="9"/>
  <c r="J317" i="9"/>
  <c r="J318" i="9"/>
  <c r="J319" i="9"/>
  <c r="J320" i="9"/>
  <c r="J321" i="9"/>
  <c r="J322" i="9"/>
  <c r="I300" i="9"/>
  <c r="I301" i="9"/>
  <c r="I302" i="9"/>
  <c r="I303" i="9"/>
  <c r="I304" i="9"/>
  <c r="I305" i="9"/>
  <c r="I306" i="9"/>
  <c r="I307" i="9"/>
  <c r="I308" i="9"/>
  <c r="I309" i="9"/>
  <c r="I310" i="9"/>
  <c r="I311" i="9"/>
  <c r="I312" i="9"/>
  <c r="I313" i="9"/>
  <c r="I314" i="9"/>
  <c r="I315" i="9"/>
  <c r="I316" i="9"/>
  <c r="I317" i="9"/>
  <c r="I318" i="9"/>
  <c r="I319" i="9"/>
  <c r="I320" i="9"/>
  <c r="I321" i="9"/>
  <c r="I322" i="9"/>
  <c r="I299" i="9"/>
  <c r="H300" i="9"/>
  <c r="H301" i="9"/>
  <c r="H302" i="9"/>
  <c r="H303" i="9"/>
  <c r="H304" i="9"/>
  <c r="H305" i="9"/>
  <c r="H306" i="9"/>
  <c r="H307" i="9"/>
  <c r="H308" i="9"/>
  <c r="H309" i="9"/>
  <c r="H310" i="9"/>
  <c r="H311" i="9"/>
  <c r="H312" i="9"/>
  <c r="H313" i="9"/>
  <c r="H314" i="9"/>
  <c r="H315" i="9"/>
  <c r="H316" i="9"/>
  <c r="H317" i="9"/>
  <c r="H318" i="9"/>
  <c r="H319" i="9"/>
  <c r="H320" i="9"/>
  <c r="H321" i="9"/>
  <c r="H322" i="9"/>
  <c r="H299" i="9"/>
  <c r="J299" i="9" s="1"/>
  <c r="E300" i="9"/>
  <c r="E301" i="9"/>
  <c r="E302" i="9"/>
  <c r="E303" i="9"/>
  <c r="E304" i="9"/>
  <c r="E305" i="9"/>
  <c r="E306" i="9"/>
  <c r="E307" i="9"/>
  <c r="E308" i="9"/>
  <c r="E309" i="9"/>
  <c r="E310" i="9"/>
  <c r="E311" i="9"/>
  <c r="E312" i="9"/>
  <c r="E313" i="9"/>
  <c r="E314" i="9"/>
  <c r="E315" i="9"/>
  <c r="E316" i="9"/>
  <c r="E317" i="9"/>
  <c r="E318" i="9"/>
  <c r="E319" i="9"/>
  <c r="E320" i="9"/>
  <c r="E321" i="9"/>
  <c r="E322" i="9"/>
  <c r="D300" i="9"/>
  <c r="D301" i="9"/>
  <c r="D302" i="9"/>
  <c r="D303" i="9"/>
  <c r="D304" i="9"/>
  <c r="D305" i="9"/>
  <c r="D306" i="9"/>
  <c r="D307" i="9"/>
  <c r="D308" i="9"/>
  <c r="D309" i="9"/>
  <c r="D310" i="9"/>
  <c r="D311" i="9"/>
  <c r="D312" i="9"/>
  <c r="D313" i="9"/>
  <c r="D314" i="9"/>
  <c r="D315" i="9"/>
  <c r="D316" i="9"/>
  <c r="D317" i="9"/>
  <c r="D318" i="9"/>
  <c r="D319" i="9"/>
  <c r="D320" i="9"/>
  <c r="D321" i="9"/>
  <c r="D322" i="9"/>
  <c r="F300" i="9"/>
  <c r="F301" i="9"/>
  <c r="F302" i="9"/>
  <c r="F303" i="9"/>
  <c r="F304" i="9"/>
  <c r="F305" i="9"/>
  <c r="F306" i="9"/>
  <c r="F307" i="9"/>
  <c r="F308" i="9"/>
  <c r="F309" i="9"/>
  <c r="F310" i="9"/>
  <c r="F311" i="9"/>
  <c r="F312" i="9"/>
  <c r="F313" i="9"/>
  <c r="F314" i="9"/>
  <c r="F315" i="9"/>
  <c r="F316" i="9"/>
  <c r="F317" i="9"/>
  <c r="F318" i="9"/>
  <c r="F319" i="9"/>
  <c r="F320" i="9"/>
  <c r="F321" i="9"/>
  <c r="F322" i="9"/>
  <c r="D263" i="9"/>
  <c r="D264" i="9"/>
  <c r="D265" i="9"/>
  <c r="D266" i="9"/>
  <c r="D267" i="9"/>
  <c r="D268" i="9"/>
  <c r="D269" i="9"/>
  <c r="D270" i="9"/>
  <c r="D271" i="9"/>
  <c r="D272" i="9"/>
  <c r="D273" i="9"/>
  <c r="D274" i="9"/>
  <c r="D275" i="9"/>
  <c r="D276" i="9"/>
  <c r="D277" i="9"/>
  <c r="D278" i="9"/>
  <c r="D279" i="9"/>
  <c r="D280" i="9"/>
  <c r="D281" i="9"/>
  <c r="D282" i="9"/>
  <c r="D283" i="9"/>
  <c r="D284" i="9"/>
  <c r="D285" i="9"/>
  <c r="D262" i="9"/>
  <c r="D206" i="9"/>
  <c r="D207" i="9"/>
  <c r="D208" i="9"/>
  <c r="D209" i="9"/>
  <c r="D210" i="9"/>
  <c r="D211" i="9"/>
  <c r="D212" i="9"/>
  <c r="D213" i="9"/>
  <c r="D214" i="9"/>
  <c r="D215" i="9"/>
  <c r="D216" i="9"/>
  <c r="D217" i="9"/>
  <c r="D218" i="9"/>
  <c r="D129" i="9"/>
  <c r="D130" i="9"/>
  <c r="D131" i="9"/>
  <c r="D132" i="9"/>
  <c r="D133" i="9"/>
  <c r="D134" i="9"/>
  <c r="D135" i="9"/>
  <c r="D136" i="9"/>
  <c r="D137" i="9"/>
  <c r="D138" i="9"/>
  <c r="D139" i="9"/>
  <c r="D140" i="9"/>
  <c r="D141" i="9"/>
  <c r="D142" i="9"/>
  <c r="D143" i="9"/>
  <c r="D144" i="9"/>
  <c r="D145" i="9"/>
  <c r="D146" i="9"/>
  <c r="D147" i="9"/>
  <c r="D148" i="9"/>
  <c r="D149" i="9"/>
  <c r="D150" i="9"/>
  <c r="D151" i="9"/>
  <c r="D128" i="9"/>
  <c r="J166" i="9"/>
  <c r="J167" i="9"/>
  <c r="J168" i="9"/>
  <c r="J169" i="9"/>
  <c r="J170" i="9"/>
  <c r="J171" i="9"/>
  <c r="J172" i="9"/>
  <c r="J173" i="9"/>
  <c r="J174" i="9"/>
  <c r="J175" i="9"/>
  <c r="J176" i="9"/>
  <c r="J177" i="9"/>
  <c r="J178" i="9"/>
  <c r="J179" i="9"/>
  <c r="J180" i="9"/>
  <c r="J181" i="9"/>
  <c r="J182" i="9"/>
  <c r="J183" i="9"/>
  <c r="J184" i="9"/>
  <c r="J185" i="9"/>
  <c r="J186" i="9"/>
  <c r="J187" i="9"/>
  <c r="J188" i="9"/>
  <c r="I166" i="9"/>
  <c r="I167" i="9"/>
  <c r="I168" i="9"/>
  <c r="I169" i="9"/>
  <c r="I170" i="9"/>
  <c r="I171" i="9"/>
  <c r="I172" i="9"/>
  <c r="I173" i="9"/>
  <c r="I174" i="9"/>
  <c r="I175" i="9"/>
  <c r="I176" i="9"/>
  <c r="I177" i="9"/>
  <c r="I178" i="9"/>
  <c r="I179" i="9"/>
  <c r="I180" i="9"/>
  <c r="I181" i="9"/>
  <c r="I182" i="9"/>
  <c r="I183" i="9"/>
  <c r="I184" i="9"/>
  <c r="I185" i="9"/>
  <c r="I186" i="9"/>
  <c r="I187" i="9"/>
  <c r="I188" i="9"/>
  <c r="H166" i="9"/>
  <c r="H167" i="9"/>
  <c r="H168" i="9"/>
  <c r="H169" i="9"/>
  <c r="H170" i="9"/>
  <c r="H171" i="9"/>
  <c r="H172" i="9"/>
  <c r="H173" i="9"/>
  <c r="H174" i="9"/>
  <c r="H175" i="9"/>
  <c r="H176" i="9"/>
  <c r="H177" i="9"/>
  <c r="H178" i="9"/>
  <c r="H179" i="9"/>
  <c r="H180" i="9"/>
  <c r="H181" i="9"/>
  <c r="H182" i="9"/>
  <c r="H183" i="9"/>
  <c r="H184" i="9"/>
  <c r="H185" i="9"/>
  <c r="H186" i="9"/>
  <c r="H187" i="9"/>
  <c r="H188" i="9"/>
  <c r="F166" i="9"/>
  <c r="F167" i="9"/>
  <c r="F168" i="9"/>
  <c r="F169" i="9"/>
  <c r="F170" i="9"/>
  <c r="F171" i="9"/>
  <c r="F172" i="9"/>
  <c r="F173" i="9"/>
  <c r="F174" i="9"/>
  <c r="F175" i="9"/>
  <c r="F176" i="9"/>
  <c r="F177" i="9"/>
  <c r="F178" i="9"/>
  <c r="F179" i="9"/>
  <c r="F180" i="9"/>
  <c r="F181" i="9"/>
  <c r="F182" i="9"/>
  <c r="F183" i="9"/>
  <c r="F184" i="9"/>
  <c r="F185" i="9"/>
  <c r="F186" i="9"/>
  <c r="F187" i="9"/>
  <c r="F188" i="9"/>
  <c r="E166" i="9"/>
  <c r="E167" i="9"/>
  <c r="E168" i="9"/>
  <c r="E169" i="9"/>
  <c r="E170" i="9"/>
  <c r="E171" i="9"/>
  <c r="E172" i="9"/>
  <c r="E173" i="9"/>
  <c r="E174" i="9"/>
  <c r="E175" i="9"/>
  <c r="E176" i="9"/>
  <c r="E177" i="9"/>
  <c r="E178" i="9"/>
  <c r="E179" i="9"/>
  <c r="E180" i="9"/>
  <c r="E181" i="9"/>
  <c r="E182" i="9"/>
  <c r="E183" i="9"/>
  <c r="E184" i="9"/>
  <c r="E185" i="9"/>
  <c r="E186" i="9"/>
  <c r="E187" i="9"/>
  <c r="E188" i="9"/>
  <c r="D166" i="9"/>
  <c r="D167" i="9"/>
  <c r="D168" i="9"/>
  <c r="D169" i="9"/>
  <c r="D170" i="9"/>
  <c r="D171" i="9"/>
  <c r="D172" i="9"/>
  <c r="D173" i="9"/>
  <c r="D174" i="9"/>
  <c r="D175" i="9"/>
  <c r="D176" i="9"/>
  <c r="D177" i="9"/>
  <c r="D178" i="9"/>
  <c r="D179" i="9"/>
  <c r="D180" i="9"/>
  <c r="D181" i="9"/>
  <c r="D182" i="9"/>
  <c r="D183" i="9"/>
  <c r="D184" i="9"/>
  <c r="D185" i="9"/>
  <c r="D186" i="9"/>
  <c r="D187" i="9"/>
  <c r="D188" i="9"/>
  <c r="J702" i="9" l="1"/>
  <c r="J434" i="9"/>
  <c r="C1" i="19"/>
  <c r="D27" i="21"/>
  <c r="D25" i="21"/>
  <c r="D24" i="21"/>
  <c r="B725" i="9"/>
  <c r="B724" i="9"/>
  <c r="B723" i="9"/>
  <c r="B722" i="9"/>
  <c r="B721" i="9"/>
  <c r="B720" i="9"/>
  <c r="B719" i="9"/>
  <c r="B718" i="9"/>
  <c r="B717" i="9"/>
  <c r="B716" i="9"/>
  <c r="B715" i="9"/>
  <c r="B714" i="9"/>
  <c r="B713" i="9"/>
  <c r="B712" i="9"/>
  <c r="B711" i="9"/>
  <c r="B710" i="9"/>
  <c r="B709" i="9"/>
  <c r="B708" i="9"/>
  <c r="B707" i="9"/>
  <c r="B706" i="9"/>
  <c r="B705" i="9"/>
  <c r="B704" i="9"/>
  <c r="B703" i="9"/>
  <c r="B702" i="9"/>
  <c r="D665" i="9" s="1"/>
  <c r="B701" i="9"/>
  <c r="B658" i="9"/>
  <c r="B657" i="9"/>
  <c r="B656" i="9"/>
  <c r="B655" i="9"/>
  <c r="B654" i="9"/>
  <c r="B653" i="9"/>
  <c r="B652" i="9"/>
  <c r="B651" i="9"/>
  <c r="B650" i="9"/>
  <c r="B649" i="9"/>
  <c r="B648" i="9"/>
  <c r="B647" i="9"/>
  <c r="B646" i="9"/>
  <c r="B645" i="9"/>
  <c r="B644" i="9"/>
  <c r="B643" i="9"/>
  <c r="B642" i="9"/>
  <c r="B641" i="9"/>
  <c r="B640" i="9"/>
  <c r="B639" i="9"/>
  <c r="B638" i="9"/>
  <c r="B637" i="9"/>
  <c r="B636" i="9"/>
  <c r="B635" i="9"/>
  <c r="D598" i="9" s="1"/>
  <c r="B634" i="9"/>
  <c r="B591" i="9"/>
  <c r="B590" i="9"/>
  <c r="B589" i="9"/>
  <c r="B588" i="9"/>
  <c r="B587" i="9"/>
  <c r="B586" i="9"/>
  <c r="B585" i="9"/>
  <c r="B584" i="9"/>
  <c r="B583" i="9"/>
  <c r="B582" i="9"/>
  <c r="B581" i="9"/>
  <c r="B580" i="9"/>
  <c r="B579" i="9"/>
  <c r="B578" i="9"/>
  <c r="B577" i="9"/>
  <c r="B576" i="9"/>
  <c r="B575" i="9"/>
  <c r="B574" i="9"/>
  <c r="B573" i="9"/>
  <c r="B572" i="9"/>
  <c r="B571" i="9"/>
  <c r="B570" i="9"/>
  <c r="B569" i="9"/>
  <c r="B568" i="9"/>
  <c r="B567" i="9"/>
  <c r="B524" i="9"/>
  <c r="B523" i="9"/>
  <c r="B522" i="9"/>
  <c r="B521" i="9"/>
  <c r="B520" i="9"/>
  <c r="B519" i="9"/>
  <c r="B518" i="9"/>
  <c r="B517" i="9"/>
  <c r="B516" i="9"/>
  <c r="B515" i="9"/>
  <c r="B514" i="9"/>
  <c r="B513" i="9"/>
  <c r="B512" i="9"/>
  <c r="B511" i="9"/>
  <c r="B510" i="9"/>
  <c r="B509" i="9"/>
  <c r="B508" i="9"/>
  <c r="B507" i="9"/>
  <c r="B506" i="9"/>
  <c r="B505" i="9"/>
  <c r="B504" i="9"/>
  <c r="B503" i="9"/>
  <c r="B502" i="9"/>
  <c r="B501" i="9"/>
  <c r="B500" i="9"/>
  <c r="B457" i="9"/>
  <c r="B456" i="9"/>
  <c r="B455" i="9"/>
  <c r="B454" i="9"/>
  <c r="B453" i="9"/>
  <c r="B452" i="9"/>
  <c r="B451" i="9"/>
  <c r="B450" i="9"/>
  <c r="B449" i="9"/>
  <c r="B448" i="9"/>
  <c r="B447" i="9"/>
  <c r="B446" i="9"/>
  <c r="B445" i="9"/>
  <c r="B444" i="9"/>
  <c r="B443" i="9"/>
  <c r="B442" i="9"/>
  <c r="B441" i="9"/>
  <c r="B440" i="9"/>
  <c r="B439" i="9"/>
  <c r="B438" i="9"/>
  <c r="B437" i="9"/>
  <c r="B436" i="9"/>
  <c r="B435" i="9"/>
  <c r="B434" i="9"/>
  <c r="B433" i="9"/>
  <c r="B390" i="9"/>
  <c r="B389" i="9"/>
  <c r="B388" i="9"/>
  <c r="B387" i="9"/>
  <c r="B386" i="9"/>
  <c r="B385" i="9"/>
  <c r="B384" i="9"/>
  <c r="B383" i="9"/>
  <c r="B382" i="9"/>
  <c r="B381" i="9"/>
  <c r="B380" i="9"/>
  <c r="B379" i="9"/>
  <c r="B378" i="9"/>
  <c r="B377" i="9"/>
  <c r="B376" i="9"/>
  <c r="B375" i="9"/>
  <c r="B374" i="9"/>
  <c r="B373" i="9"/>
  <c r="B372" i="9"/>
  <c r="B371" i="9"/>
  <c r="B370" i="9"/>
  <c r="B369" i="9"/>
  <c r="B368" i="9"/>
  <c r="B367" i="9"/>
  <c r="D330" i="9" s="1"/>
  <c r="B366" i="9"/>
  <c r="B322" i="9"/>
  <c r="B321" i="9"/>
  <c r="B320" i="9"/>
  <c r="B319" i="9"/>
  <c r="B318" i="9"/>
  <c r="B317" i="9"/>
  <c r="B316" i="9"/>
  <c r="B315" i="9"/>
  <c r="B314" i="9"/>
  <c r="B313" i="9"/>
  <c r="B312" i="9"/>
  <c r="B311" i="9"/>
  <c r="B310" i="9"/>
  <c r="B309" i="9"/>
  <c r="B308" i="9"/>
  <c r="B307" i="9"/>
  <c r="B306" i="9"/>
  <c r="B305" i="9"/>
  <c r="B304" i="9"/>
  <c r="B303" i="9"/>
  <c r="B302" i="9"/>
  <c r="B301" i="9"/>
  <c r="B300" i="9"/>
  <c r="B299" i="9"/>
  <c r="B298" i="9"/>
  <c r="B255" i="9"/>
  <c r="J255" i="9" s="1"/>
  <c r="B254" i="9"/>
  <c r="B253" i="9"/>
  <c r="B252" i="9"/>
  <c r="B251" i="9"/>
  <c r="B250" i="9"/>
  <c r="B249" i="9"/>
  <c r="E249" i="9" s="1"/>
  <c r="B248" i="9"/>
  <c r="J248" i="9" s="1"/>
  <c r="B247" i="9"/>
  <c r="B246" i="9"/>
  <c r="J246" i="9" s="1"/>
  <c r="B245" i="9"/>
  <c r="B244" i="9"/>
  <c r="J244" i="9" s="1"/>
  <c r="B243" i="9"/>
  <c r="B242" i="9"/>
  <c r="B241" i="9"/>
  <c r="B240" i="9"/>
  <c r="B239" i="9"/>
  <c r="B238" i="9"/>
  <c r="B237" i="9"/>
  <c r="B236" i="9"/>
  <c r="B235" i="9"/>
  <c r="B234" i="9"/>
  <c r="B233" i="9"/>
  <c r="B232" i="9"/>
  <c r="D195" i="9" s="1"/>
  <c r="B231" i="9"/>
  <c r="B188" i="9"/>
  <c r="B187" i="9"/>
  <c r="B186" i="9"/>
  <c r="B185" i="9"/>
  <c r="B184" i="9"/>
  <c r="B183" i="9"/>
  <c r="B182" i="9"/>
  <c r="B181" i="9"/>
  <c r="B180" i="9"/>
  <c r="B179" i="9"/>
  <c r="B178" i="9"/>
  <c r="B177" i="9"/>
  <c r="B176" i="9"/>
  <c r="B175" i="9"/>
  <c r="B174" i="9"/>
  <c r="B173" i="9"/>
  <c r="B172" i="9"/>
  <c r="B171" i="9"/>
  <c r="B170" i="9"/>
  <c r="B169" i="9"/>
  <c r="B168" i="9"/>
  <c r="B167" i="9"/>
  <c r="B166" i="9"/>
  <c r="B165" i="9"/>
  <c r="B99" i="9"/>
  <c r="B100" i="9"/>
  <c r="B101" i="9"/>
  <c r="B102" i="9"/>
  <c r="B103" i="9"/>
  <c r="B104" i="9"/>
  <c r="B105" i="9"/>
  <c r="B106" i="9"/>
  <c r="B107" i="9"/>
  <c r="B108" i="9"/>
  <c r="D71" i="9" s="1"/>
  <c r="B109" i="9"/>
  <c r="D72" i="9" s="1"/>
  <c r="B110" i="9"/>
  <c r="D73" i="9" s="1"/>
  <c r="B111" i="9"/>
  <c r="D74" i="9" s="1"/>
  <c r="B112" i="9"/>
  <c r="D75" i="9" s="1"/>
  <c r="B113" i="9"/>
  <c r="D76" i="9" s="1"/>
  <c r="B114" i="9"/>
  <c r="D77" i="9" s="1"/>
  <c r="B115" i="9"/>
  <c r="D78" i="9" s="1"/>
  <c r="B116" i="9"/>
  <c r="D79" i="9" s="1"/>
  <c r="B117" i="9"/>
  <c r="D80" i="9" s="1"/>
  <c r="B118" i="9"/>
  <c r="D81" i="9" s="1"/>
  <c r="B119" i="9"/>
  <c r="D82" i="9" s="1"/>
  <c r="B120" i="9"/>
  <c r="D83" i="9" s="1"/>
  <c r="B121" i="9"/>
  <c r="D84" i="9" s="1"/>
  <c r="B164" i="9"/>
  <c r="D126" i="9"/>
  <c r="E126" i="9"/>
  <c r="F126" i="9"/>
  <c r="G126" i="9"/>
  <c r="H126" i="9"/>
  <c r="C126" i="9"/>
  <c r="B124" i="9"/>
  <c r="E124" i="9" s="1"/>
  <c r="B98" i="9"/>
  <c r="G107" i="9" l="1"/>
  <c r="C107" i="9"/>
  <c r="G105" i="9"/>
  <c r="C105" i="9"/>
  <c r="D68" i="9"/>
  <c r="G104" i="9"/>
  <c r="C104" i="9"/>
  <c r="D67" i="9"/>
  <c r="G101" i="9"/>
  <c r="C101" i="9"/>
  <c r="D64" i="9"/>
  <c r="G100" i="9"/>
  <c r="C100" i="9"/>
  <c r="D63" i="9"/>
  <c r="G106" i="9"/>
  <c r="C106" i="9"/>
  <c r="D69" i="9"/>
  <c r="G99" i="9"/>
  <c r="I99" i="9" s="1"/>
  <c r="C99" i="9"/>
  <c r="E99" i="9" s="1"/>
  <c r="D62" i="9"/>
  <c r="G103" i="9"/>
  <c r="C103" i="9"/>
  <c r="D66" i="9"/>
  <c r="G102" i="9"/>
  <c r="C102" i="9"/>
  <c r="D65" i="9"/>
  <c r="G233" i="9"/>
  <c r="C233" i="9"/>
  <c r="G234" i="9"/>
  <c r="C234" i="9"/>
  <c r="G235" i="9"/>
  <c r="C235" i="9"/>
  <c r="G236" i="9"/>
  <c r="C236" i="9"/>
  <c r="D200" i="9"/>
  <c r="G237" i="9"/>
  <c r="C237" i="9"/>
  <c r="D201" i="9"/>
  <c r="G238" i="9"/>
  <c r="C238" i="9"/>
  <c r="D202" i="9"/>
  <c r="G239" i="9"/>
  <c r="C239" i="9"/>
  <c r="D203" i="9"/>
  <c r="G240" i="9"/>
  <c r="C240" i="9"/>
  <c r="G241" i="9"/>
  <c r="C241" i="9"/>
  <c r="D205" i="9"/>
  <c r="G242" i="9"/>
  <c r="C242" i="9"/>
  <c r="I107" i="9"/>
  <c r="D70" i="9"/>
  <c r="D110" i="9"/>
  <c r="E110" i="9"/>
  <c r="F110" i="9"/>
  <c r="J110" i="9"/>
  <c r="D117" i="9"/>
  <c r="J117" i="9"/>
  <c r="F117" i="9"/>
  <c r="E117" i="9"/>
  <c r="D109" i="9"/>
  <c r="E109" i="9"/>
  <c r="F109" i="9"/>
  <c r="J109" i="9"/>
  <c r="D118" i="9"/>
  <c r="J118" i="9"/>
  <c r="F118" i="9"/>
  <c r="E118" i="9"/>
  <c r="D108" i="9"/>
  <c r="F108" i="9"/>
  <c r="J108" i="9"/>
  <c r="E108" i="9"/>
  <c r="H115" i="9"/>
  <c r="D115" i="9"/>
  <c r="F115" i="9"/>
  <c r="J115" i="9"/>
  <c r="E115" i="9"/>
  <c r="D116" i="9"/>
  <c r="F116" i="9"/>
  <c r="J116" i="9"/>
  <c r="E116" i="9"/>
  <c r="F114" i="9"/>
  <c r="J114" i="9"/>
  <c r="E114" i="9"/>
  <c r="D114" i="9"/>
  <c r="J121" i="9"/>
  <c r="E121" i="9"/>
  <c r="D121" i="9"/>
  <c r="F121" i="9"/>
  <c r="H113" i="9"/>
  <c r="F113" i="9"/>
  <c r="J113" i="9"/>
  <c r="E113" i="9"/>
  <c r="D113" i="9"/>
  <c r="J120" i="9"/>
  <c r="E120" i="9"/>
  <c r="D120" i="9"/>
  <c r="F120" i="9"/>
  <c r="J112" i="9"/>
  <c r="E112" i="9"/>
  <c r="F112" i="9"/>
  <c r="D112" i="9"/>
  <c r="D119" i="9"/>
  <c r="F119" i="9"/>
  <c r="J119" i="9"/>
  <c r="E119" i="9"/>
  <c r="F111" i="9"/>
  <c r="D111" i="9"/>
  <c r="J111" i="9"/>
  <c r="E111" i="9"/>
  <c r="D204" i="9"/>
  <c r="D196" i="9"/>
  <c r="E234" i="9"/>
  <c r="D197" i="9"/>
  <c r="D198" i="9"/>
  <c r="D236" i="9"/>
  <c r="D199" i="9"/>
  <c r="D107" i="9"/>
  <c r="E106" i="9"/>
  <c r="I106" i="9"/>
  <c r="I105" i="9"/>
  <c r="E105" i="9"/>
  <c r="H104" i="9"/>
  <c r="D104" i="9"/>
  <c r="E103" i="9"/>
  <c r="H103" i="9"/>
  <c r="E102" i="9"/>
  <c r="E101" i="9"/>
  <c r="E100" i="9"/>
  <c r="H100" i="9"/>
  <c r="H98" i="9"/>
  <c r="D98" i="9"/>
  <c r="D531" i="9"/>
  <c r="D464" i="9"/>
  <c r="D397" i="9"/>
  <c r="I232" i="9"/>
  <c r="E232" i="9"/>
  <c r="I247" i="9"/>
  <c r="J247" i="9"/>
  <c r="H234" i="9"/>
  <c r="I234" i="9"/>
  <c r="H235" i="9"/>
  <c r="I250" i="9"/>
  <c r="I255" i="9"/>
  <c r="I254" i="9"/>
  <c r="I235" i="9"/>
  <c r="H250" i="9"/>
  <c r="H255" i="9"/>
  <c r="J250" i="9"/>
  <c r="H254" i="9"/>
  <c r="J254" i="9"/>
  <c r="H247" i="9"/>
  <c r="D237" i="9"/>
  <c r="I237" i="9"/>
  <c r="E238" i="9"/>
  <c r="I238" i="9"/>
  <c r="I242" i="9"/>
  <c r="E242" i="9"/>
  <c r="D242" i="9"/>
  <c r="F242" i="9" s="1"/>
  <c r="J243" i="9"/>
  <c r="I243" i="9"/>
  <c r="H243" i="9"/>
  <c r="H239" i="9"/>
  <c r="I239" i="9"/>
  <c r="J251" i="9"/>
  <c r="I251" i="9"/>
  <c r="H251" i="9"/>
  <c r="E246" i="9"/>
  <c r="D246" i="9"/>
  <c r="D234" i="9"/>
  <c r="F234" i="9" s="1"/>
  <c r="D250" i="9"/>
  <c r="D254" i="9"/>
  <c r="H246" i="9"/>
  <c r="E250" i="9"/>
  <c r="E254" i="9"/>
  <c r="I246" i="9"/>
  <c r="I240" i="9"/>
  <c r="D245" i="9"/>
  <c r="J245" i="9"/>
  <c r="I245" i="9"/>
  <c r="H245" i="9"/>
  <c r="I252" i="9"/>
  <c r="H252" i="9"/>
  <c r="E252" i="9"/>
  <c r="D252" i="9"/>
  <c r="E240" i="9"/>
  <c r="I236" i="9"/>
  <c r="H236" i="9"/>
  <c r="E236" i="9"/>
  <c r="E245" i="9"/>
  <c r="J252" i="9"/>
  <c r="I233" i="9"/>
  <c r="H233" i="9"/>
  <c r="J233" i="9" s="1"/>
  <c r="D233" i="9"/>
  <c r="E233" i="9"/>
  <c r="D249" i="9"/>
  <c r="J249" i="9"/>
  <c r="I249" i="9"/>
  <c r="H249" i="9"/>
  <c r="I244" i="9"/>
  <c r="H244" i="9"/>
  <c r="E244" i="9"/>
  <c r="D244" i="9"/>
  <c r="D253" i="9"/>
  <c r="J253" i="9"/>
  <c r="I253" i="9"/>
  <c r="H253" i="9"/>
  <c r="H241" i="9"/>
  <c r="E241" i="9"/>
  <c r="I248" i="9"/>
  <c r="H248" i="9"/>
  <c r="E248" i="9"/>
  <c r="D248" i="9"/>
  <c r="E253" i="9"/>
  <c r="D235" i="9"/>
  <c r="D239" i="9"/>
  <c r="D243" i="9"/>
  <c r="D247" i="9"/>
  <c r="D251" i="9"/>
  <c r="D255" i="9"/>
  <c r="E243" i="9"/>
  <c r="E247" i="9"/>
  <c r="E251" i="9"/>
  <c r="E255" i="9"/>
  <c r="I117" i="9"/>
  <c r="I101" i="9"/>
  <c r="I121" i="9"/>
  <c r="I115" i="9"/>
  <c r="H108" i="9"/>
  <c r="H120" i="9"/>
  <c r="I109" i="9"/>
  <c r="I103" i="9"/>
  <c r="H121" i="9"/>
  <c r="H112" i="9"/>
  <c r="H119" i="9"/>
  <c r="I119" i="9"/>
  <c r="H117" i="9"/>
  <c r="I111" i="9"/>
  <c r="H116" i="9"/>
  <c r="I113" i="9"/>
  <c r="H111" i="9"/>
  <c r="H109" i="9"/>
  <c r="H101" i="9"/>
  <c r="H165" i="9"/>
  <c r="I165" i="9"/>
  <c r="I118" i="9"/>
  <c r="I114" i="9"/>
  <c r="I110" i="9"/>
  <c r="I102" i="9"/>
  <c r="H118" i="9"/>
  <c r="H114" i="9"/>
  <c r="H110" i="9"/>
  <c r="H106" i="9"/>
  <c r="H102" i="9"/>
  <c r="I120" i="9"/>
  <c r="I116" i="9"/>
  <c r="I112" i="9"/>
  <c r="I108" i="9"/>
  <c r="I104" i="9"/>
  <c r="D124" i="9"/>
  <c r="J124" i="9"/>
  <c r="C124" i="9"/>
  <c r="I124" i="9"/>
  <c r="H124" i="9"/>
  <c r="G124" i="9"/>
  <c r="F124" i="9"/>
  <c r="H99" i="9" l="1"/>
  <c r="J99" i="9" s="1"/>
  <c r="J236" i="9"/>
  <c r="F236" i="9"/>
  <c r="F235" i="9"/>
  <c r="F233" i="9"/>
  <c r="H107" i="9"/>
  <c r="J107" i="9" s="1"/>
  <c r="J106" i="9"/>
  <c r="D102" i="9"/>
  <c r="F102" i="9" s="1"/>
  <c r="D101" i="9"/>
  <c r="F101" i="9" s="1"/>
  <c r="J101" i="9"/>
  <c r="D99" i="9"/>
  <c r="F99" i="9" s="1"/>
  <c r="E107" i="9"/>
  <c r="F107" i="9" s="1"/>
  <c r="D106" i="9"/>
  <c r="F106" i="9" s="1"/>
  <c r="D105" i="9"/>
  <c r="F105" i="9" s="1"/>
  <c r="D103" i="9"/>
  <c r="F103" i="9" s="1"/>
  <c r="J165" i="9"/>
  <c r="J104" i="9"/>
  <c r="J102" i="9"/>
  <c r="J103" i="9"/>
  <c r="J235" i="9"/>
  <c r="J239" i="9"/>
  <c r="J234" i="9"/>
  <c r="E239" i="9"/>
  <c r="F239" i="9" s="1"/>
  <c r="I241" i="9"/>
  <c r="J241" i="9" s="1"/>
  <c r="E235" i="9"/>
  <c r="D241" i="9"/>
  <c r="F241" i="9" s="1"/>
  <c r="H240" i="9"/>
  <c r="J240" i="9" s="1"/>
  <c r="H237" i="9"/>
  <c r="J237" i="9" s="1"/>
  <c r="D240" i="9"/>
  <c r="F240" i="9" s="1"/>
  <c r="H242" i="9"/>
  <c r="J242" i="9" s="1"/>
  <c r="E237" i="9"/>
  <c r="F237" i="9" s="1"/>
  <c r="D238" i="9"/>
  <c r="F238" i="9" s="1"/>
  <c r="H238" i="9"/>
  <c r="J238" i="9" s="1"/>
  <c r="H105" i="9"/>
  <c r="J105" i="9" s="1"/>
  <c r="E104" i="9"/>
  <c r="F104" i="9" s="1"/>
  <c r="I100" i="9"/>
  <c r="J100" i="9" s="1"/>
  <c r="D100" i="9"/>
  <c r="F100" i="9" s="1"/>
  <c r="E299" i="9"/>
  <c r="D299" i="9"/>
  <c r="D232" i="9"/>
  <c r="F232" i="9" s="1"/>
  <c r="H232" i="9"/>
  <c r="J232" i="9" s="1"/>
  <c r="E165" i="9"/>
  <c r="D165" i="9"/>
  <c r="E98" i="9"/>
  <c r="F98" i="9" s="1"/>
  <c r="I98" i="9"/>
  <c r="J98" i="9" s="1"/>
  <c r="F165" i="9" l="1"/>
  <c r="F299" i="9"/>
  <c r="B97" i="9"/>
  <c r="C8" i="22" l="1"/>
  <c r="D23" i="21"/>
  <c r="D11" i="21" l="1"/>
  <c r="D9" i="21"/>
  <c r="D663" i="9"/>
  <c r="E663" i="9"/>
  <c r="F663" i="9"/>
  <c r="G663" i="9"/>
  <c r="H663" i="9"/>
  <c r="C663" i="9"/>
  <c r="D596" i="9"/>
  <c r="E596" i="9"/>
  <c r="F596" i="9"/>
  <c r="G596" i="9"/>
  <c r="H596" i="9"/>
  <c r="C596" i="9"/>
  <c r="D529" i="9"/>
  <c r="E529" i="9"/>
  <c r="F529" i="9"/>
  <c r="G529" i="9"/>
  <c r="H529" i="9"/>
  <c r="C529" i="9"/>
  <c r="D462" i="9"/>
  <c r="E462" i="9"/>
  <c r="F462" i="9"/>
  <c r="G462" i="9"/>
  <c r="H462" i="9"/>
  <c r="C462" i="9"/>
  <c r="D395" i="9"/>
  <c r="E395" i="9"/>
  <c r="F395" i="9"/>
  <c r="G395" i="9"/>
  <c r="H395" i="9"/>
  <c r="C395" i="9"/>
  <c r="D328" i="9"/>
  <c r="E328" i="9"/>
  <c r="F328" i="9"/>
  <c r="G328" i="9"/>
  <c r="H328" i="9"/>
  <c r="C328" i="9"/>
  <c r="D260" i="9"/>
  <c r="E260" i="9"/>
  <c r="F260" i="9"/>
  <c r="G260" i="9"/>
  <c r="H260" i="9"/>
  <c r="C260" i="9"/>
  <c r="D193" i="9"/>
  <c r="E193" i="9"/>
  <c r="F193" i="9"/>
  <c r="G193" i="9"/>
  <c r="H193" i="9"/>
  <c r="C193" i="9"/>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<sst xmlns="http://schemas.openxmlformats.org/spreadsheetml/2006/main" count="1330" uniqueCount="619">
  <si>
    <t>QA List</t>
  </si>
  <si>
    <t>Approved By</t>
  </si>
  <si>
    <r>
      <rPr>
        <b/>
        <u/>
        <sz val="18"/>
        <color theme="1"/>
        <rFont val="Calibri"/>
        <family val="2"/>
        <scheme val="minor"/>
      </rPr>
      <t>Responsible Person: COMMISSIONING TECHNICIAN</t>
    </r>
    <r>
      <rPr>
        <sz val="18"/>
        <color theme="1"/>
        <rFont val="Calibri"/>
        <family val="2"/>
        <scheme val="minor"/>
      </rPr>
      <t xml:space="preserve">
</t>
    </r>
    <r>
      <rPr>
        <b/>
        <u/>
        <sz val="18"/>
        <color theme="1"/>
        <rFont val="Calibri"/>
        <family val="2"/>
        <scheme val="minor"/>
      </rPr>
      <t>Final Approval</t>
    </r>
    <r>
      <rPr>
        <sz val="18"/>
        <color theme="1"/>
        <rFont val="Calibri"/>
        <family val="2"/>
        <scheme val="minor"/>
      </rPr>
      <t xml:space="preserve">: QUALITY MANAGER
</t>
    </r>
    <r>
      <rPr>
        <b/>
        <u/>
        <sz val="18"/>
        <color theme="1"/>
        <rFont val="Calibri"/>
        <family val="2"/>
        <scheme val="minor"/>
      </rPr>
      <t xml:space="preserve">
Instructions: VERY IMPORTANT: Hide this worksheet before running the printing Macro!!!</t>
    </r>
    <r>
      <rPr>
        <sz val="18"/>
        <color theme="1"/>
        <rFont val="Calibri"/>
        <family val="2"/>
        <scheme val="minor"/>
      </rPr>
      <t xml:space="preserve">
This is a working sheet which is continuously used during the project, all snags/change requests, etc. are all documented here.
•	Document any installation defects raised in the Red Team Inspection in the Snag Report.
•	Assign corrective actions and track completion.
•	Conduct a final re-inspection after snags are resolved.
Add dates of milestones started and finished. 
Add a spreadsheet that summarises the commissioning milestones
</t>
    </r>
  </si>
  <si>
    <t>Link to Red Team Inspection Report</t>
  </si>
  <si>
    <t>Date</t>
  </si>
  <si>
    <t>Status</t>
  </si>
  <si>
    <t>No.</t>
  </si>
  <si>
    <t>EPC Snag Items</t>
  </si>
  <si>
    <t>Subcontractor</t>
  </si>
  <si>
    <t>Description</t>
  </si>
  <si>
    <t>Image</t>
  </si>
  <si>
    <t>Comments</t>
  </si>
  <si>
    <t>Subcontractor Response</t>
  </si>
  <si>
    <t>Subcontractor Response Image</t>
  </si>
  <si>
    <t>Additional Comments/Images</t>
  </si>
  <si>
    <t>No serated washers</t>
  </si>
  <si>
    <t>Open</t>
  </si>
  <si>
    <t>Contractor to rectify</t>
  </si>
  <si>
    <t>We will do ths asap</t>
  </si>
  <si>
    <r>
      <rPr>
        <b/>
        <u/>
        <sz val="28"/>
        <color theme="1"/>
        <rFont val="Calibri"/>
        <family val="2"/>
        <scheme val="minor"/>
      </rPr>
      <t>Instructions:</t>
    </r>
    <r>
      <rPr>
        <sz val="28"/>
        <color theme="1"/>
        <rFont val="Calibri"/>
        <family val="2"/>
        <scheme val="minor"/>
      </rPr>
      <t xml:space="preserve">
No need to change anything on this page it is a Cover Page.</t>
    </r>
  </si>
  <si>
    <t>COMMISSIONING REPORT</t>
  </si>
  <si>
    <t>PROJECT INFORMATION</t>
  </si>
  <si>
    <r>
      <rPr>
        <b/>
        <u/>
        <sz val="22"/>
        <color theme="1"/>
        <rFont val="Calibri"/>
        <family val="2"/>
        <scheme val="minor"/>
      </rPr>
      <t xml:space="preserve">Responsible Person: </t>
    </r>
    <r>
      <rPr>
        <sz val="22"/>
        <color theme="1"/>
        <rFont val="Calibri"/>
        <family val="2"/>
        <scheme val="minor"/>
      </rPr>
      <t xml:space="preserve">PROJECT MANAGER
</t>
    </r>
    <r>
      <rPr>
        <b/>
        <u/>
        <sz val="22"/>
        <color theme="1"/>
        <rFont val="Calibri"/>
        <family val="2"/>
        <scheme val="minor"/>
      </rPr>
      <t xml:space="preserve">Final Approval: </t>
    </r>
    <r>
      <rPr>
        <sz val="22"/>
        <color theme="1"/>
        <rFont val="Calibri"/>
        <family val="2"/>
        <scheme val="minor"/>
      </rPr>
      <t xml:space="preserve">Programme Manager
</t>
    </r>
    <r>
      <rPr>
        <b/>
        <u/>
        <sz val="22"/>
        <color theme="1"/>
        <rFont val="Calibri"/>
        <family val="2"/>
        <scheme val="minor"/>
      </rPr>
      <t xml:space="preserve">
Instructions:</t>
    </r>
    <r>
      <rPr>
        <sz val="22"/>
        <color theme="1"/>
        <rFont val="Calibri"/>
        <family val="2"/>
        <scheme val="minor"/>
      </rPr>
      <t xml:space="preserve">
1. Fill out the overview section.
2. Fill out the Product Details section.
3. Add in a GIS Location Image and a PV Layout Image</t>
    </r>
  </si>
  <si>
    <t>OVERVIEW</t>
  </si>
  <si>
    <t>Project Name</t>
  </si>
  <si>
    <t>Klein Karoo</t>
  </si>
  <si>
    <t>Purchase Contract Type</t>
  </si>
  <si>
    <t>O&amp;M Contract Type</t>
  </si>
  <si>
    <t>Site Address</t>
  </si>
  <si>
    <t>Site Coordinates</t>
  </si>
  <si>
    <t>System Type</t>
  </si>
  <si>
    <t>Description if Other</t>
  </si>
  <si>
    <t>System Size (kWp)</t>
  </si>
  <si>
    <t>RoofType</t>
  </si>
  <si>
    <t>Installer</t>
  </si>
  <si>
    <t>Report Prepared by</t>
  </si>
  <si>
    <t>Commissioning Date</t>
  </si>
  <si>
    <t>PRODUCT DETAILS</t>
  </si>
  <si>
    <t>Solar Module Manufacturer</t>
  </si>
  <si>
    <t>Solar Module Specification</t>
  </si>
  <si>
    <t>Solar Module Quantity</t>
  </si>
  <si>
    <t>Solar Module Manufacturer, Specification &amp; Quantity if Other</t>
  </si>
  <si>
    <t>Inverter Manufacture</t>
  </si>
  <si>
    <t>Inverter Model</t>
  </si>
  <si>
    <t>Inverter Quanity</t>
  </si>
  <si>
    <t>Inverter Manufacturer, Model &amp; Quantity if Other</t>
  </si>
  <si>
    <t>Mounting Structure Manufacturer</t>
  </si>
  <si>
    <t>Mounting Structure Specification</t>
  </si>
  <si>
    <t>Mounting Structure Manufacturer &amp; Specificaiton if Other</t>
  </si>
  <si>
    <t>Monitoring Platform</t>
  </si>
  <si>
    <t>Controller/Logger</t>
  </si>
  <si>
    <t>Controller/Logger if Other</t>
  </si>
  <si>
    <t>Additional Equipment to note</t>
  </si>
  <si>
    <t>GIS Location</t>
  </si>
  <si>
    <t>PV LAYOUT</t>
  </si>
  <si>
    <t>Techsitter Commissioning Report</t>
  </si>
  <si>
    <t>Approved By:</t>
  </si>
  <si>
    <t>Date:</t>
  </si>
  <si>
    <t>Status:</t>
  </si>
  <si>
    <t>Commissioning Date:</t>
  </si>
  <si>
    <t>Installation Check list</t>
  </si>
  <si>
    <t>Yes</t>
  </si>
  <si>
    <t>No</t>
  </si>
  <si>
    <t>N/A</t>
  </si>
  <si>
    <t xml:space="preserve">Meter Sticker Name - </t>
  </si>
  <si>
    <t>1.</t>
  </si>
  <si>
    <t>Are all 3 phases connected and powered? (Shown by L1, L2, L3 on the meter screen.)</t>
  </si>
  <si>
    <t>2.</t>
  </si>
  <si>
    <t>Is the electron battery plugged in and working? (Check this by opening the fuses to cut power to the board. If the electron stays on the battery is working)</t>
  </si>
  <si>
    <t>3.</t>
  </si>
  <si>
    <t xml:space="preserve"> If after 10 minutes of being powered a cellular connection has not been established please reposition the antenna and press the reset button on the electron. Is the electron now breathing Cyan?</t>
  </si>
  <si>
    <t>(a)</t>
  </si>
  <si>
    <t xml:space="preserve"> If after a further 10 minutes it is still not establishing a cellular connection please check that the external antenna is screwed tightly into the pigtail connector that comes from the electron. Also check that the small connector on the opposite end of the pigtail is secured firmly onto the electron? Press reset.</t>
  </si>
  <si>
    <t>(b)</t>
  </si>
  <si>
    <t xml:space="preserve"> Do you have a cellular connection. If not please contact Emergent.</t>
  </si>
  <si>
    <t>4.</t>
  </si>
  <si>
    <t> To confirm correct CT wiring: Locate codes 1.7.0 - 62.7.0 in the meter menu and check the following.</t>
  </si>
  <si>
    <t xml:space="preserve"> If it is a Main meter you should only have values between 1.7.0 and 61.7.0, UNLESS, if it is day-time the site could be trying to export to the Grid if solar production is more than the site is currently using. Shutting down the solar briefly removes this as a possible cause. Please confirm you are confident in your wiring.</t>
  </si>
  <si>
    <t xml:space="preserve"> If it is a Main meter and it is night you should only have values between 1.7.0 and 61.7.0.  If you have a value above zero kW between 2.7.0 and 62.7.0 please correct the wiring.</t>
  </si>
  <si>
    <t>(c)</t>
  </si>
  <si>
    <t>If it is a Solar meter and the system is operational you should only have values between 1.7.0 and  61.7.0. If you have any value greater than zero kW between 2.7.0 and 62.7.0 please correct the wiring.</t>
  </si>
  <si>
    <t>5.</t>
  </si>
  <si>
    <t> Does the CT Ratio sticker on the meter (eg. 400A/5A) match the CTs that you have installed?</t>
  </si>
  <si>
    <t>6.</t>
  </si>
  <si>
    <t>For a solar meter, enter the menu and check the following (refer to the MT174-CT Code List attached).</t>
  </si>
  <si>
    <t>Confirm you have a kW value greater that zero on:</t>
  </si>
  <si>
    <t>(i)</t>
  </si>
  <si>
    <t>1.7.0.</t>
  </si>
  <si>
    <t>(ii)</t>
  </si>
  <si>
    <t>21.7.0</t>
  </si>
  <si>
    <t>(iii)</t>
  </si>
  <si>
    <t>41.70</t>
  </si>
  <si>
    <t>(iv)</t>
  </si>
  <si>
    <t>61.70</t>
  </si>
  <si>
    <t xml:space="preserve">Confirm you have zero kW values on </t>
  </si>
  <si>
    <t>2.7.0</t>
  </si>
  <si>
    <t>22.70</t>
  </si>
  <si>
    <t>42.70</t>
  </si>
  <si>
    <r>
      <rPr>
        <b/>
        <u/>
        <sz val="20"/>
        <color theme="1"/>
        <rFont val="Calibri"/>
        <family val="2"/>
        <scheme val="minor"/>
      </rPr>
      <t xml:space="preserve">Responsible Person: </t>
    </r>
    <r>
      <rPr>
        <sz val="20"/>
        <color theme="1"/>
        <rFont val="Calibri"/>
        <family val="2"/>
        <scheme val="minor"/>
      </rPr>
      <t xml:space="preserve">SUBCONTRACTOR
</t>
    </r>
    <r>
      <rPr>
        <b/>
        <u/>
        <sz val="20"/>
        <color theme="1"/>
        <rFont val="Calibri"/>
        <family val="2"/>
        <scheme val="minor"/>
      </rPr>
      <t xml:space="preserve">Final Approval: </t>
    </r>
    <r>
      <rPr>
        <sz val="20"/>
        <color theme="1"/>
        <rFont val="Calibri"/>
        <family val="2"/>
        <scheme val="minor"/>
      </rPr>
      <t>Commissioning Technician + Matriarch</t>
    </r>
    <r>
      <rPr>
        <b/>
        <u/>
        <sz val="20"/>
        <color theme="1"/>
        <rFont val="Calibri"/>
        <family val="2"/>
        <scheme val="minor"/>
      </rPr>
      <t xml:space="preserve">
Instructions:</t>
    </r>
    <r>
      <rPr>
        <sz val="20"/>
        <color theme="1"/>
        <rFont val="Calibri"/>
        <family val="2"/>
        <scheme val="minor"/>
      </rPr>
      <t xml:space="preserve">
1. Subcontractor &amp; Project Engineer to verify correct installation.
2. Final validation by Matriarch.
Add photos as a requirement</t>
    </r>
  </si>
  <si>
    <t>(v)</t>
  </si>
  <si>
    <t>62.7.0</t>
  </si>
  <si>
    <t>(vi)</t>
  </si>
  <si>
    <t>If the answer is No please refer back to point 4. and correct the wiring if required.</t>
  </si>
  <si>
    <t>Communication Report</t>
  </si>
  <si>
    <r>
      <rPr>
        <b/>
        <u/>
        <sz val="20"/>
        <color theme="1"/>
        <rFont val="Calibri"/>
        <family val="2"/>
        <scheme val="minor"/>
      </rPr>
      <t xml:space="preserve">Responsible Person: </t>
    </r>
    <r>
      <rPr>
        <sz val="20"/>
        <color theme="1"/>
        <rFont val="Calibri"/>
        <family val="2"/>
        <scheme val="minor"/>
      </rPr>
      <t xml:space="preserve">PROJECT ENGINEER
</t>
    </r>
    <r>
      <rPr>
        <b/>
        <u/>
        <sz val="20"/>
        <color theme="1"/>
        <rFont val="Calibri"/>
        <family val="2"/>
        <scheme val="minor"/>
      </rPr>
      <t xml:space="preserve">Final Approval: </t>
    </r>
    <r>
      <rPr>
        <sz val="20"/>
        <color theme="1"/>
        <rFont val="Calibri"/>
        <family val="2"/>
        <scheme val="minor"/>
      </rPr>
      <t xml:space="preserve">Quality Manager/Compliance Officer
</t>
    </r>
    <r>
      <rPr>
        <b/>
        <u/>
        <sz val="20"/>
        <color theme="1"/>
        <rFont val="Calibri"/>
        <family val="2"/>
        <scheme val="minor"/>
      </rPr>
      <t xml:space="preserve">
Instructions:</t>
    </r>
    <r>
      <rPr>
        <sz val="20"/>
        <color theme="1"/>
        <rFont val="Calibri"/>
        <family val="2"/>
        <scheme val="minor"/>
      </rPr>
      <t xml:space="preserve">
1. Internet settings must be your main priority. Ensure the site will be able to go online before commissioning takes place.
2. The rest of the site-specific info is captured before commissioning takes place.</t>
    </r>
  </si>
  <si>
    <t>Datalogger Configuration</t>
  </si>
  <si>
    <t>Make &amp; Model</t>
  </si>
  <si>
    <t>Serial Number</t>
  </si>
  <si>
    <t>Username</t>
  </si>
  <si>
    <t>Password</t>
  </si>
  <si>
    <t>IP Address</t>
  </si>
  <si>
    <t>Subnet Mask</t>
  </si>
  <si>
    <t>MAC Address</t>
  </si>
  <si>
    <t>Baud Rate I Parity</t>
  </si>
  <si>
    <t>Software Version</t>
  </si>
  <si>
    <t>Controller Configuration</t>
  </si>
  <si>
    <t>Power Control Settings</t>
  </si>
  <si>
    <t>Active (yes/no)</t>
  </si>
  <si>
    <t>Min kW</t>
  </si>
  <si>
    <t>Max kW</t>
  </si>
  <si>
    <t>Zero export</t>
  </si>
  <si>
    <t>Diesel Generator</t>
  </si>
  <si>
    <t>Internet settings</t>
  </si>
  <si>
    <t>Router Make &amp; Model</t>
  </si>
  <si>
    <t>Router Username</t>
  </si>
  <si>
    <t>Router Password</t>
  </si>
  <si>
    <t>RMS Enable?</t>
  </si>
  <si>
    <t>LAN MAC</t>
  </si>
  <si>
    <t>WLAN SSID</t>
  </si>
  <si>
    <t>WLAN Password</t>
  </si>
  <si>
    <r>
      <rPr>
        <u/>
        <sz val="8"/>
        <color rgb="FF1155CC"/>
        <rFont val="Montserrat"/>
      </rPr>
      <t>Internet Speedtest use fast.com</t>
    </r>
    <r>
      <rPr>
        <u/>
        <sz val="8"/>
        <color rgb="FF000000"/>
        <rFont val="Montserrat"/>
      </rPr>
      <t xml:space="preserve"> (click 'show more info' to get latency and download speed)</t>
    </r>
  </si>
  <si>
    <t>PING/LATENCY</t>
  </si>
  <si>
    <t>DOWNLOAD</t>
  </si>
  <si>
    <t>UPLOAD</t>
  </si>
  <si>
    <t>Router Signal Strength</t>
  </si>
  <si>
    <t>SIM card details</t>
  </si>
  <si>
    <t>Provider</t>
  </si>
  <si>
    <t>MSISDN/SERIAL</t>
  </si>
  <si>
    <t>Pin</t>
  </si>
  <si>
    <t>Puk</t>
  </si>
  <si>
    <t>Number</t>
  </si>
  <si>
    <t>APN</t>
  </si>
  <si>
    <t>Data Package Size (GB)</t>
  </si>
  <si>
    <t>Notes:</t>
  </si>
  <si>
    <t>Inverter configuration</t>
  </si>
  <si>
    <t>Inverter Number</t>
  </si>
  <si>
    <t>Make</t>
  </si>
  <si>
    <t>Model</t>
  </si>
  <si>
    <t>Inverter Grid Code</t>
  </si>
  <si>
    <t>Protocol (TCP/RTU)</t>
  </si>
  <si>
    <t>ID/IP ADDRESS</t>
  </si>
  <si>
    <t>Inverter 1</t>
  </si>
  <si>
    <t>Inverter 2</t>
  </si>
  <si>
    <t>Inverter 3</t>
  </si>
  <si>
    <t>Inverter 4</t>
  </si>
  <si>
    <t>Inverter 5</t>
  </si>
  <si>
    <t>Inverter 6</t>
  </si>
  <si>
    <t>Inverter 7</t>
  </si>
  <si>
    <t>Inverter 8</t>
  </si>
  <si>
    <t>Inverter 9</t>
  </si>
  <si>
    <t>Inverter 10</t>
  </si>
  <si>
    <t>Energy Meter configuration</t>
  </si>
  <si>
    <t>Meter Number</t>
  </si>
  <si>
    <t>Location</t>
  </si>
  <si>
    <t>CT Ratio &amp; Direction</t>
  </si>
  <si>
    <t>Meter 1</t>
  </si>
  <si>
    <t>Meter 2</t>
  </si>
  <si>
    <t>Meter 3</t>
  </si>
  <si>
    <t>Meter 4</t>
  </si>
  <si>
    <t>Meter 5</t>
  </si>
  <si>
    <t>Meter 6</t>
  </si>
  <si>
    <t>Special Configurations</t>
  </si>
  <si>
    <t>Other Devices</t>
  </si>
  <si>
    <t>Device Name</t>
  </si>
  <si>
    <t>Class | Type</t>
  </si>
  <si>
    <t>Weather Station</t>
  </si>
  <si>
    <t>Raspberry Pi</t>
  </si>
  <si>
    <t>UPS</t>
  </si>
  <si>
    <t>Installation Inspection Report</t>
  </si>
  <si>
    <t>TO BE DONE BEFORE COMMISSIONING TESTS</t>
  </si>
  <si>
    <r>
      <rPr>
        <b/>
        <u/>
        <sz val="20"/>
        <color theme="1"/>
        <rFont val="Calibri"/>
        <family val="2"/>
        <scheme val="minor"/>
      </rPr>
      <t xml:space="preserve">Responsible Person: </t>
    </r>
    <r>
      <rPr>
        <sz val="20"/>
        <color theme="1"/>
        <rFont val="Calibri"/>
        <family val="2"/>
        <scheme val="minor"/>
      </rPr>
      <t xml:space="preserve">SUBCONTRACTOR
</t>
    </r>
    <r>
      <rPr>
        <b/>
        <u/>
        <sz val="20"/>
        <color theme="1"/>
        <rFont val="Calibri"/>
        <family val="2"/>
        <scheme val="minor"/>
      </rPr>
      <t>Final Approval:</t>
    </r>
    <r>
      <rPr>
        <sz val="20"/>
        <color theme="1"/>
        <rFont val="Calibri"/>
        <family val="2"/>
        <scheme val="minor"/>
      </rPr>
      <t xml:space="preserve"> Quality Manager
</t>
    </r>
    <r>
      <rPr>
        <b/>
        <u/>
        <sz val="20"/>
        <color theme="1"/>
        <rFont val="Calibri"/>
        <family val="2"/>
        <scheme val="minor"/>
      </rPr>
      <t xml:space="preserve">
Instructions:</t>
    </r>
    <r>
      <rPr>
        <sz val="20"/>
        <color theme="1"/>
        <rFont val="Calibri"/>
        <family val="2"/>
        <scheme val="minor"/>
      </rPr>
      <t xml:space="preserve">
1. Subcontractor to conduct visual inspection of the site.
2. Project Engineer to verify/comment on inspection before red team takes place.</t>
    </r>
  </si>
  <si>
    <t>ROOF</t>
  </si>
  <si>
    <t>Inspection 1
Accept / Reject</t>
  </si>
  <si>
    <t>Inspection 2
Accept / Reject</t>
  </si>
  <si>
    <t>Supporting Image (If Applicable)</t>
  </si>
  <si>
    <t>Has the entry roof report been completed and submitted</t>
  </si>
  <si>
    <t>Is the current roof in good condition</t>
  </si>
  <si>
    <t>Were there existing leaks prior to installation</t>
  </si>
  <si>
    <t>For sheet metals with roof penetrations:
Has all holes been sealed</t>
  </si>
  <si>
    <t>High traffic areas:
Has there been any damage due to foot traffic</t>
  </si>
  <si>
    <t>High traffic areas:
If yes above, has the damaged areas been fixed</t>
  </si>
  <si>
    <t>Has the exit roof report been completed and submitted</t>
  </si>
  <si>
    <t>PV Sol Design</t>
  </si>
  <si>
    <t>Has the modules been installed per the PV Sol design</t>
  </si>
  <si>
    <t>If no, has Emergent been notified of the changes</t>
  </si>
  <si>
    <t>Does the string layout follow the PV Sol design per the Project Description</t>
  </si>
  <si>
    <t>Does the inverter numbering on the PV Sol design follow the inverter numbering onsite</t>
  </si>
  <si>
    <t>Are there obstructions onsite that have not been accounted for in the design?</t>
  </si>
  <si>
    <t>If yes, has Emergent been notified</t>
  </si>
  <si>
    <t>For Solaredge:
The layout has been loaded and strung per the as built</t>
  </si>
  <si>
    <t>For Solaredge:
The optimizers has been scanned into the correct layout</t>
  </si>
  <si>
    <t>For Solaredge:
Optimizer spot check has been done by Emergent</t>
  </si>
  <si>
    <t>EARTHING</t>
  </si>
  <si>
    <t>Has each module been earthed to one another</t>
  </si>
  <si>
    <t>Is there an earthing &amp; bonding arrangement between the arrays</t>
  </si>
  <si>
    <t>Has the cable trays been earthed</t>
  </si>
  <si>
    <t>If there is a Earth busbar, are all connections secure</t>
  </si>
  <si>
    <t>Has the earth cables been terminated with a lug</t>
  </si>
  <si>
    <t>All earthing connections are sound and secure</t>
  </si>
  <si>
    <t>MOUNTING STRUCTURE</t>
  </si>
  <si>
    <t>Are the module clamps in their clamping zones</t>
  </si>
  <si>
    <t>Are any of the module clamps close to the end of their shortrails</t>
  </si>
  <si>
    <t>All bolts have been torqued and checked</t>
  </si>
  <si>
    <t>For sheet metals:
Are any of the module clamps on the locking seams</t>
  </si>
  <si>
    <t>For pitched structures: 
Has the frames been installed per the drawing, this includes spacing</t>
  </si>
  <si>
    <t>Foundations have been installed correctly</t>
  </si>
  <si>
    <t>Has the structure been grounded</t>
  </si>
  <si>
    <t>Has all unused drilled holes been sealed with an Ejot Screw and silicon</t>
  </si>
  <si>
    <t>If penetrating the roof, holes have been waterproofed</t>
  </si>
  <si>
    <t>No damage to the roof during installation process</t>
  </si>
  <si>
    <t>PV MODULES</t>
  </si>
  <si>
    <t>Modules are aligned in line with one another</t>
  </si>
  <si>
    <t>Corner of modules are not lifting away from sub-structure</t>
  </si>
  <si>
    <t>All modules are in sound and good working condition (no black spots, no deformed/broken cells or frames, etc.</t>
  </si>
  <si>
    <t xml:space="preserve">Inter-module connectors are properly crimped &amp; securely connected </t>
  </si>
  <si>
    <t>Module clamps are placed within the guideline as set out by supplier</t>
  </si>
  <si>
    <t>PV modules are connected with correct polarity</t>
  </si>
  <si>
    <t>No cables are covering the modules</t>
  </si>
  <si>
    <t>Maintenance strips are adequate for cleaning</t>
  </si>
  <si>
    <t>MC4 Connections</t>
  </si>
  <si>
    <t>All MC4's have been crimped and tightened with correct tool</t>
  </si>
  <si>
    <t>All MC4's between modules/optimizers have been connected properly</t>
  </si>
  <si>
    <t>Exposed MC4's are covered in adequate trunking</t>
  </si>
  <si>
    <t>No MC4's are lying on the roof</t>
  </si>
  <si>
    <t>All correct connectors have been plugged into one another e.g. MC4 with MC4</t>
  </si>
  <si>
    <t>DC CABLES &amp; TRUNKING</t>
  </si>
  <si>
    <t>All cable entries are weather proof and sealed properly</t>
  </si>
  <si>
    <t>Are the cable tray lids secured with long lasting measures</t>
  </si>
  <si>
    <t>Have the string labels been installed on the roof PV</t>
  </si>
  <si>
    <t>All labelling is rated to last in outdoor conditions</t>
  </si>
  <si>
    <t>All cables have been connected per the string layout</t>
  </si>
  <si>
    <t xml:space="preserve">All cables are selected for current carrying capacity and voltage drop as per approved design </t>
  </si>
  <si>
    <t>Cables are neatly attached to sub-structure/modules</t>
  </si>
  <si>
    <t xml:space="preserve">Conductors routed are in safe zone or protected against mechanical damage </t>
  </si>
  <si>
    <t>All signage's are appropriate and relevant</t>
  </si>
  <si>
    <t>Trunking is in appropriate position and enclosed/sealed properly. (Check along roof-in building-inverters-main DB)</t>
  </si>
  <si>
    <t>In the event of MC4 connections/extenders, have these been indicated on the trunking and to Emergent Energy</t>
  </si>
  <si>
    <t>Has the cable tray joins and cuts been cold galvanised or protected from environment in some manner</t>
  </si>
  <si>
    <t>Cables are managed neatly in the cable trays and will not pinch in the lid and no sharp edges at cable tray joints/bends</t>
  </si>
  <si>
    <t>If sprague is used between module arrays &amp; module wireways:
Is it secured to roof/does not move freely</t>
  </si>
  <si>
    <t>If trunking is used between module arrays &amp; module wireways:
Is there adequate protection between the trunking and the module frame</t>
  </si>
  <si>
    <t>Cable trays are properly fixed and does not show excessive deflection</t>
  </si>
  <si>
    <t>Cables within trunking are not at sharp bends, etc.</t>
  </si>
  <si>
    <t>CHECKLIST FOR DC JUNCTION BOX</t>
  </si>
  <si>
    <t>Is the box IP65/67 rated</t>
  </si>
  <si>
    <t>Has it been secured properly</t>
  </si>
  <si>
    <t>Has all strings been labelled</t>
  </si>
  <si>
    <t>Is the box properly sealed to prevent water ingress</t>
  </si>
  <si>
    <t>Are all connections adequate and properly torqued</t>
  </si>
  <si>
    <t>CHECKLIST FOR TRENCHING</t>
  </si>
  <si>
    <t>Are there spares placed in the sleeves</t>
  </si>
  <si>
    <t>Has perforated sleeves been used</t>
  </si>
  <si>
    <t>Is the trench at the correct depth</t>
  </si>
  <si>
    <t>Are the sleeves protected by bedding sand</t>
  </si>
  <si>
    <t>Are the cable sleeves isolated and protected from water pipes</t>
  </si>
  <si>
    <t>CHECKLIST FOR WALKWAYS &amp; CATLADDERS</t>
  </si>
  <si>
    <t>Walkways are properly/securely fixed to the roof sheeting</t>
  </si>
  <si>
    <t>Walkways are installed per the design</t>
  </si>
  <si>
    <t>The spacing between the walkways are adequate and do not show deflection</t>
  </si>
  <si>
    <t>Is the catladder stable and secured to the substructure</t>
  </si>
  <si>
    <t>The catladder is installed per the design</t>
  </si>
  <si>
    <t>CHECKLIST FOR DC UNIT</t>
  </si>
  <si>
    <t>Wiring is as per supplier instruction</t>
  </si>
  <si>
    <t>String fuses are available and inserted</t>
  </si>
  <si>
    <t>Brand:</t>
  </si>
  <si>
    <t>Size:</t>
  </si>
  <si>
    <t>All boxes are properly fixed at appropriate locations &amp; neat</t>
  </si>
  <si>
    <t>DC surge protection devices are available inside the box/inverter</t>
  </si>
  <si>
    <t xml:space="preserve">Box, related components &amp; insulation rating based on maximum DC voltage </t>
  </si>
  <si>
    <t xml:space="preserve">Boxes for outdoor use should be suitably rated based on South African climate </t>
  </si>
  <si>
    <t>Gland holes are sealed properly at unused entry points</t>
  </si>
  <si>
    <t>DC isolator is present in DC unit</t>
  </si>
  <si>
    <t>All connections have been checked and torqued, including pre-wired connections</t>
  </si>
  <si>
    <t>CHECKLIST FOR SENSORS/WEATHER STATION</t>
  </si>
  <si>
    <t>Irradiance Sensor/Weather Station/Temperature Sensors:
Has the sensor been installed as per the design specification</t>
  </si>
  <si>
    <t>Irradiance Sensor/Weather Station:
Is it away from any obstructions/shading</t>
  </si>
  <si>
    <t>Irradiance Sensor:
Installed at a slight angle to allow for water runoff</t>
  </si>
  <si>
    <t>Sensors are secured properly</t>
  </si>
  <si>
    <t>Additional sensors are in the correction location</t>
  </si>
  <si>
    <t>The correct sensor/weather station cables have been used</t>
  </si>
  <si>
    <t>Sensor cable are in conduit and protected from external conditions and damage</t>
  </si>
  <si>
    <t>Sensor cables have been labelled</t>
  </si>
  <si>
    <t>Sensor cables do not run alongside any AC cables</t>
  </si>
  <si>
    <t>All test certificates and relevant documentation handed over to Emergent Energy</t>
  </si>
  <si>
    <t>AC PROTECTION AGAINST OVER-VOLTAGE AND ELECTRIC SHOCK</t>
  </si>
  <si>
    <t xml:space="preserve">Live parts are insulated and protected by barrier/enclosure, placed out of reach </t>
  </si>
  <si>
    <t xml:space="preserve">Surge protection devices are available </t>
  </si>
  <si>
    <t>External lightning protection system is available or installed, if necessary</t>
  </si>
  <si>
    <t>PV grounding and earthing pass per the previous section</t>
  </si>
  <si>
    <t>All earthing and lightning arrestor checklists have been completed</t>
  </si>
  <si>
    <t>CHECKLIST FOR INVERTER</t>
  </si>
  <si>
    <t>Inverter is installed as per manufacturer’s guideline (mounting and ventilation space)</t>
  </si>
  <si>
    <t xml:space="preserve">Inverter is properly earthed   </t>
  </si>
  <si>
    <t>All ducting and glands are in place and secure</t>
  </si>
  <si>
    <t>Inverter is securely mounted onto the wall</t>
  </si>
  <si>
    <t>Inverter room is well ventilated</t>
  </si>
  <si>
    <t>Inverter for outdoor use shall be suitably rated based on the South African climate.</t>
  </si>
  <si>
    <t xml:space="preserve">Inverter incoming PV cables are terminated and properly connected as per drawing </t>
  </si>
  <si>
    <t>Inverters have been commissioned as per the suppliers manual</t>
  </si>
  <si>
    <t>String inputs have been labelled</t>
  </si>
  <si>
    <t>Firewalls and fire compartments have been taken into consideration in accordance with the fire protection regulations</t>
  </si>
  <si>
    <t>The inverters are communicating properly with the monitoring platform</t>
  </si>
  <si>
    <t>Inverter serial numbers and inverter inputs have been captured and provided to Emergent Energy</t>
  </si>
  <si>
    <t>Inverters are shaded/protected from direct sunlight and rain</t>
  </si>
  <si>
    <t>Inverters have been labelled</t>
  </si>
  <si>
    <t>RS485 communications cables do not run alongside AC cables</t>
  </si>
  <si>
    <t>CHECKLIST FOR INVERTER - CONTINUED</t>
  </si>
  <si>
    <t>WIRING - AC</t>
  </si>
  <si>
    <t>Inverter incoming/outgoing cables are adequatly selected for the inverter/circuit breaker rating</t>
  </si>
  <si>
    <t>Inverter incoming/outgoing cables are properly terminated, connected as per drawing and torqued</t>
  </si>
  <si>
    <t>Inverter and inverter breakers are labelled</t>
  </si>
  <si>
    <t xml:space="preserve">Proper labelling of all the cables and components are done </t>
  </si>
  <si>
    <t>AC cables are properly sized. Please indicate:</t>
  </si>
  <si>
    <t>Inverter grid settings are as per local utility guidelines</t>
  </si>
  <si>
    <t>CHECKLIST FOR BATTERY AND COMPONENTS</t>
  </si>
  <si>
    <t xml:space="preserve">Correct designed fuse used for battery cable protection </t>
  </si>
  <si>
    <t>Correctly rated cabling used for battry connections</t>
  </si>
  <si>
    <t>Battery cables are protected by using appropriate wireways/trunking</t>
  </si>
  <si>
    <t>Battery communication cables correctly selected and installed</t>
  </si>
  <si>
    <t>Battery unit adequately placed and secured to avoid shifting or toppling</t>
  </si>
  <si>
    <t>Battery housing has been properly bonded</t>
  </si>
  <si>
    <t>CHECKLIST FOR AC DISTRIBUTION BOX</t>
  </si>
  <si>
    <t xml:space="preserve">AC-DB is properly mounted as per design document </t>
  </si>
  <si>
    <t>Sufficient free space available around and inside the DB to prevent heat generation</t>
  </si>
  <si>
    <t>In the event of heat build up, the DB has an extraction fan</t>
  </si>
  <si>
    <t>All cables have been labelled</t>
  </si>
  <si>
    <t>AC-DB is properly earthed</t>
  </si>
  <si>
    <t>The connections for phase sequence L1, L2 &amp; L3 are in proper order (for three phase inverters)</t>
  </si>
  <si>
    <t>PV DB is shaded from direct sunlight and rain</t>
  </si>
  <si>
    <t xml:space="preserve">Incoming/outgoing  cables  are properly connected and terminate as per approved schematic diagram </t>
  </si>
  <si>
    <t>Cables have been heat shrinked properly</t>
  </si>
  <si>
    <t xml:space="preserve">Proper tagging (NRS097 code) of all cables and components are done </t>
  </si>
  <si>
    <t>All cable glands are properly secured &amp; sealed</t>
  </si>
  <si>
    <t>PV DB conforms with the SLD</t>
  </si>
  <si>
    <t>Inverter and main solar breaker is rated for current carrying capacity</t>
  </si>
  <si>
    <t>Inverter AC cables are properly sized based on current and breaker size</t>
  </si>
  <si>
    <t>All connections have been checked and torqued</t>
  </si>
  <si>
    <t xml:space="preserve">Boxes for outdoor use shall be suitably rated based on South African climate   </t>
  </si>
  <si>
    <t>Cable bends are not too small in radius and are mechanically protected</t>
  </si>
  <si>
    <t>Shielded RS584 cable was used</t>
  </si>
  <si>
    <t>CHECKLIST FOR AC BREAKER IN CLIENT DB</t>
  </si>
  <si>
    <t>The relay is powered and drawing reference from the grid side of the clients solar breker</t>
  </si>
  <si>
    <t>The breaker  is 4-Pole (or solar breaker is 4-Pole)</t>
  </si>
  <si>
    <t>The UPS is drawing power from the grid side of the clients solar breker</t>
  </si>
  <si>
    <t>AC breaker is rated for current carrying capacity</t>
  </si>
  <si>
    <t>Breaker/meter/relay has been adequately labelled</t>
  </si>
  <si>
    <t>Take a photo of the trip settings of the grid relay (if applicable)</t>
  </si>
  <si>
    <t>A grid loss test has been conducted to insure anti-islanding is functional</t>
  </si>
  <si>
    <t xml:space="preserve"> CHECKLIST FOR CABLE IDENTIFICATION AND CABLE ROUTING INSPECTION</t>
  </si>
  <si>
    <t xml:space="preserve">All power cable routes &amp; locations are as per drawing </t>
  </si>
  <si>
    <t>All cables are properly tagged</t>
  </si>
  <si>
    <t>Cable caution tape is used for all underground cables as per regulation</t>
  </si>
  <si>
    <t xml:space="preserve">All trunking and conduits are installed as per design document </t>
  </si>
  <si>
    <t>All wiring is in neat condition</t>
  </si>
  <si>
    <t>No damage to cables is permitted</t>
  </si>
  <si>
    <t>All potential hazards are irradiated</t>
  </si>
  <si>
    <t>Trunking is per wiring code</t>
  </si>
  <si>
    <t>The COC  has been handed to Emergent Energy</t>
  </si>
  <si>
    <t xml:space="preserve"> CHECKLIST FOR MONITORING SYSTEM </t>
  </si>
  <si>
    <t>Local &amp; remote communication &amp; data logging system is available</t>
  </si>
  <si>
    <t>Identification marks on communication cable are available and as per regulations</t>
  </si>
  <si>
    <t xml:space="preserve">Communication system architecture diagram is displayed near the computer  in the control room </t>
  </si>
  <si>
    <t xml:space="preserve">Gap/seperation maintained between power cables and signal cables routing </t>
  </si>
  <si>
    <t>Shielded RS485 or applicable cable was used</t>
  </si>
  <si>
    <t>External communications has been established</t>
  </si>
  <si>
    <t>CHECKLIST FOR GENERATOR INTEGRATION</t>
  </si>
  <si>
    <t>The SLD was followed</t>
  </si>
  <si>
    <t>The communication board and controller is connected to a backup UPS</t>
  </si>
  <si>
    <t>The gen meter installed and reading properly, CT's as well</t>
  </si>
  <si>
    <t>The gen meter labelled</t>
  </si>
  <si>
    <t>All generator communication cables are protected and isolated from AC cables</t>
  </si>
  <si>
    <t>The correct communication cable was installed</t>
  </si>
  <si>
    <t>Has generator integration testing been completed during sunlight hours with actual grid loss</t>
  </si>
  <si>
    <t>The SLD is available and stored in a DB onsite</t>
  </si>
  <si>
    <t>CHECKLIST FOR INVERTER OVERHANG &amp; ENCLOSURE</t>
  </si>
  <si>
    <t>The inverter overhang provides sufficient cover to the inverters</t>
  </si>
  <si>
    <t>The outdoor rating of the overhang can protect the inverters from outdoor weather conditions</t>
  </si>
  <si>
    <t>The inverter overhang is secured properly to a wall/frame</t>
  </si>
  <si>
    <t>The inverter enclosure is secured properly to a wall/frame</t>
  </si>
  <si>
    <t>The inverter enclosure is stable</t>
  </si>
  <si>
    <t>The enclosure has sufficient ventilation</t>
  </si>
  <si>
    <t>Where applicable:
The enclosure protects the inverter from outdoor weather conditions</t>
  </si>
  <si>
    <t>METER</t>
  </si>
  <si>
    <t>Has the meter been installed correctly, CT direction checked</t>
  </si>
  <si>
    <t>The correct CT's have been used</t>
  </si>
  <si>
    <t>If converters or rowgowski's have been used, has the converters been powered up</t>
  </si>
  <si>
    <t>Is the meter connected to the inverter/datalogger &amp; in working condition</t>
  </si>
  <si>
    <t xml:space="preserve">All parameters are properly configured per requirement   </t>
  </si>
  <si>
    <t>Have you installed protection at the meter? Note the details below</t>
  </si>
  <si>
    <t>Has the master inverter/logger been programmed for the meter?</t>
  </si>
  <si>
    <t>Is the meter powered up per the SLD, between client solar breaker and grid supply</t>
  </si>
  <si>
    <t>Is the cabling in a neat and tidy condition</t>
  </si>
  <si>
    <t>Testing Report</t>
  </si>
  <si>
    <t>ATTACH STRING LAYOUT &amp; SLD BELOW (Insert Link to Engineering Pack)</t>
  </si>
  <si>
    <r>
      <rPr>
        <b/>
        <u/>
        <sz val="20"/>
        <color theme="1"/>
        <rFont val="Calibri"/>
        <family val="2"/>
        <scheme val="minor"/>
      </rPr>
      <t xml:space="preserve">Responsible Person: </t>
    </r>
    <r>
      <rPr>
        <sz val="20"/>
        <color theme="1"/>
        <rFont val="Calibri"/>
        <family val="2"/>
        <scheme val="minor"/>
      </rPr>
      <t xml:space="preserve">SUBCONTRACTOR/PROJECT ENGINEER
</t>
    </r>
    <r>
      <rPr>
        <b/>
        <u/>
        <sz val="20"/>
        <color theme="1"/>
        <rFont val="Calibri"/>
        <family val="2"/>
        <scheme val="minor"/>
      </rPr>
      <t xml:space="preserve">Final Approval: </t>
    </r>
    <r>
      <rPr>
        <sz val="20"/>
        <color theme="1"/>
        <rFont val="Calibri"/>
        <family val="2"/>
        <scheme val="minor"/>
      </rPr>
      <t xml:space="preserve">Quality Manager
</t>
    </r>
    <r>
      <rPr>
        <b/>
        <u/>
        <sz val="20"/>
        <color theme="1"/>
        <rFont val="Calibri"/>
        <family val="2"/>
        <scheme val="minor"/>
      </rPr>
      <t xml:space="preserve">
Instructions:</t>
    </r>
    <r>
      <rPr>
        <sz val="20"/>
        <color theme="1"/>
        <rFont val="Calibri"/>
        <family val="2"/>
        <scheme val="minor"/>
      </rPr>
      <t xml:space="preserve">
1. Subcontractor to conduct measurements.
2. Project Engineer to verify readings are correct. Use pictures if necessary.</t>
    </r>
  </si>
  <si>
    <t>Module Details</t>
  </si>
  <si>
    <t>V</t>
  </si>
  <si>
    <t>CT</t>
  </si>
  <si>
    <t>%/Degree C</t>
  </si>
  <si>
    <t>Iscm</t>
  </si>
  <si>
    <t>A</t>
  </si>
  <si>
    <t>I</t>
  </si>
  <si>
    <t>Table below</t>
  </si>
  <si>
    <t>W/m^2</t>
  </si>
  <si>
    <t>C_I</t>
  </si>
  <si>
    <t>I_STC</t>
  </si>
  <si>
    <t>Huawei</t>
  </si>
  <si>
    <t>SUN2000-100KTL-M2</t>
  </si>
  <si>
    <t>NRS-097-2-1</t>
  </si>
  <si>
    <t>TCP</t>
  </si>
  <si>
    <t>6T24B9035726</t>
  </si>
  <si>
    <t>Module Count Per String</t>
  </si>
  <si>
    <t>Inv Input No. &amp; String No.</t>
  </si>
  <si>
    <t>DC Voc (+-)</t>
  </si>
  <si>
    <t>String Isc (Ampere)</t>
  </si>
  <si>
    <t>Irradiation (W/m2)</t>
  </si>
  <si>
    <t>Test point</t>
  </si>
  <si>
    <t>All new cables</t>
  </si>
  <si>
    <t>Reason for test</t>
  </si>
  <si>
    <t>Testing is performed on to confirm correct voltages, amps and no earth leakage</t>
  </si>
  <si>
    <t>Use appropriate tools to measure and record (eg. Seaward, Sonel PV tester)</t>
  </si>
  <si>
    <t>Instructions</t>
  </si>
  <si>
    <t>- When testing DC off, test with DC switch disconnected</t>
  </si>
  <si>
    <t xml:space="preserve">- When testing + to Earth and - to earth, DC must be off </t>
  </si>
  <si>
    <t>- For SolarEdge no need to test voltage for DC on. Confirm DC voltage from the screen/app. When testing the DC ensure that the fuses are open</t>
  </si>
  <si>
    <t>- For Huawei confirm DC on voltage with Sun2000 App</t>
  </si>
  <si>
    <t>- For others confirm with what is available</t>
  </si>
  <si>
    <t>- Test continuity if there are fuses</t>
  </si>
  <si>
    <t>- To test insulation resistance, the system must be off and disconnected from the inverter and you need a Seward or Megohmmeter. Set meter to 1000V. SURGE PROTECTION MUST BE DISCONNECTED &amp; fuses open</t>
  </si>
  <si>
    <t xml:space="preserve">Reject if: </t>
  </si>
  <si>
    <t>- Voltage readings do not line up with the string layout</t>
  </si>
  <si>
    <t>- SE: High voltage between strings when system is offline i.e. anything greater than 20V</t>
  </si>
  <si>
    <t>- Insulation resistance is greater than 0.2 ohms</t>
  </si>
  <si>
    <t>Earthing</t>
  </si>
  <si>
    <t>Circle the method of earthing here:</t>
  </si>
  <si>
    <t>Earthing results can be completed in the table below or in the earthing tests section</t>
  </si>
  <si>
    <t>Per String</t>
  </si>
  <si>
    <t>Per Inverter</t>
  </si>
  <si>
    <t>Per Arrray</t>
  </si>
  <si>
    <t>Per Roof</t>
  </si>
  <si>
    <t xml:space="preserve">Notes: </t>
  </si>
  <si>
    <t>IV CURVE CALCULATIONS</t>
  </si>
  <si>
    <t>V_theo</t>
  </si>
  <si>
    <t>(1-7%)</t>
  </si>
  <si>
    <t>(1+7%)</t>
  </si>
  <si>
    <t>Pass/Fail</t>
  </si>
  <si>
    <t>I_theo</t>
  </si>
  <si>
    <t>(1-10%)</t>
  </si>
  <si>
    <t>(1+10%)</t>
  </si>
  <si>
    <t>AC TESTS - To comply with SANS 10142-1</t>
  </si>
  <si>
    <t>Test at the inverter</t>
  </si>
  <si>
    <t>Use appropriate tools to measure and record</t>
  </si>
  <si>
    <t>- Switch off PV system</t>
  </si>
  <si>
    <t>- Breaker must be on for testing</t>
  </si>
  <si>
    <t>- Closely monitor readings throughout the duration of each test, abnormal fluctuations may indicate damaged insulation</t>
  </si>
  <si>
    <t>- Disconnect from surge protection for insulation resistance test</t>
  </si>
  <si>
    <t>- Voltage readings do not line up with the grid standard</t>
  </si>
  <si>
    <t>Inverter Breaker &amp; Voltages</t>
  </si>
  <si>
    <t>Measurement</t>
  </si>
  <si>
    <t xml:space="preserve">Comment </t>
  </si>
  <si>
    <t>L1 to N</t>
  </si>
  <si>
    <t>L2 to N</t>
  </si>
  <si>
    <t>L3 to N</t>
  </si>
  <si>
    <t>L1 to L2</t>
  </si>
  <si>
    <t>L1 to L3</t>
  </si>
  <si>
    <t>L2 to L3</t>
  </si>
  <si>
    <t>N to Gnd (Less than 2V)</t>
  </si>
  <si>
    <t>Solar Main Breaker  1</t>
  </si>
  <si>
    <t>Solar Main Breaker  2</t>
  </si>
  <si>
    <t>Client Main Breaker 1</t>
  </si>
  <si>
    <t>Client Main Breaker  2</t>
  </si>
  <si>
    <t>Grid Meter 1</t>
  </si>
  <si>
    <t>Grid Meter  2</t>
  </si>
  <si>
    <t>PV Meter 1</t>
  </si>
  <si>
    <t>PV Meter  2</t>
  </si>
  <si>
    <t>Generator Meter 1</t>
  </si>
  <si>
    <t>Additional Meter</t>
  </si>
  <si>
    <t>Relay</t>
  </si>
  <si>
    <t>Details</t>
  </si>
  <si>
    <t>CONTINUITY</t>
  </si>
  <si>
    <t>Relay Brand</t>
  </si>
  <si>
    <t>Continuity of bonding</t>
  </si>
  <si>
    <t>Reference points for relay</t>
  </si>
  <si>
    <t>Resistance of earth continuity conductor</t>
  </si>
  <si>
    <t>Voltage upper and lower parameters</t>
  </si>
  <si>
    <t>Frequency upper and lower parameters</t>
  </si>
  <si>
    <t>Bonding Continuity Test</t>
  </si>
  <si>
    <t>Earthing Test Area</t>
  </si>
  <si>
    <t>Mounting Structure</t>
  </si>
  <si>
    <t>Modules</t>
  </si>
  <si>
    <t>Trunking</t>
  </si>
  <si>
    <t>Earth Cable</t>
  </si>
  <si>
    <t>AC TESTS - BESS</t>
  </si>
  <si>
    <t>Hybrid Inverter Details</t>
  </si>
  <si>
    <t>Nameplate kVA</t>
  </si>
  <si>
    <t>Battery 1</t>
  </si>
  <si>
    <t>Battery 2</t>
  </si>
  <si>
    <t>Battery Details</t>
  </si>
  <si>
    <t>Battery  Brand</t>
  </si>
  <si>
    <t xml:space="preserve">Battery Type </t>
  </si>
  <si>
    <t>Nameplate Cap. kWh</t>
  </si>
  <si>
    <t xml:space="preserve">Battery CB/Fuse rating </t>
  </si>
  <si>
    <t>Nominal Voltage</t>
  </si>
  <si>
    <t>Max Charge Current</t>
  </si>
  <si>
    <t>Max Discharge Current</t>
  </si>
  <si>
    <t>Battery 3</t>
  </si>
  <si>
    <t>Battery 4</t>
  </si>
  <si>
    <t>Battery 5</t>
  </si>
  <si>
    <t>Battery 6</t>
  </si>
  <si>
    <t>Battery - Voltage Checks</t>
  </si>
  <si>
    <t>Test Results</t>
  </si>
  <si>
    <t>BMS functional (Y/N)</t>
  </si>
  <si>
    <t>Vdc above fuse</t>
  </si>
  <si>
    <t>Vdc below fuse</t>
  </si>
  <si>
    <t>Vdc on DC box/inverter</t>
  </si>
  <si>
    <t>DC + to earth</t>
  </si>
  <si>
    <t>DC -  to earth</t>
  </si>
  <si>
    <r>
      <t xml:space="preserve">Earth bonding </t>
    </r>
    <r>
      <rPr>
        <b/>
        <sz val="9"/>
        <color theme="1"/>
        <rFont val="Aptos Narrow"/>
        <family val="2"/>
      </rPr>
      <t>≤</t>
    </r>
    <r>
      <rPr>
        <b/>
        <sz val="9"/>
        <color theme="1"/>
        <rFont val="Proxima Nova Lt"/>
      </rPr>
      <t>0.2 ohm</t>
    </r>
  </si>
  <si>
    <t>Battery Commissioning</t>
  </si>
  <si>
    <t>Firmware updated (Y/N)</t>
  </si>
  <si>
    <t>Breaker functional (Y/N)</t>
  </si>
  <si>
    <t>BMS communi-cating (Y/N)</t>
  </si>
  <si>
    <t>Battery profile/protocol correct (Y/N)</t>
  </si>
  <si>
    <t>Inverter reading BMS (Y/N)</t>
  </si>
  <si>
    <t>Battery charge setting (A)</t>
  </si>
  <si>
    <t>Battery discharge setting (A)</t>
  </si>
  <si>
    <t>BESS System Tests</t>
  </si>
  <si>
    <t>DG Settings</t>
  </si>
  <si>
    <t>Disconnection/Reconnection Test</t>
  </si>
  <si>
    <t>DG start controlled by</t>
  </si>
  <si>
    <t>No E/L trips</t>
  </si>
  <si>
    <t>DG Start SoC/VPC/V</t>
  </si>
  <si>
    <t>Disconnect/Reconnection success</t>
  </si>
  <si>
    <t>Battery SOC</t>
  </si>
  <si>
    <t>Battery Capacity Test</t>
  </si>
  <si>
    <t>Battery Voltage</t>
  </si>
  <si>
    <t>Battery State of Health (SoH) as per inverter</t>
  </si>
  <si>
    <t>ATS</t>
  </si>
  <si>
    <t>Time at disconnection</t>
  </si>
  <si>
    <t>SoC at disconnection</t>
  </si>
  <si>
    <t>kWh reading at disconnection (Inverter or meter)</t>
  </si>
  <si>
    <t>Time at reconnection</t>
  </si>
  <si>
    <t>SoC at reconnection</t>
  </si>
  <si>
    <t>kWh reading at reconnection (Inverter or meter)</t>
  </si>
  <si>
    <t>Time elapsed</t>
  </si>
  <si>
    <t>SoC difference</t>
  </si>
  <si>
    <t>kWh consumed</t>
  </si>
  <si>
    <t>kWh capacity test results (kWh consumed / SoC diff %)</t>
  </si>
  <si>
    <t>BESS Setting Parameters</t>
  </si>
  <si>
    <t>Minimum SoC/VPC/V</t>
  </si>
  <si>
    <t>Maximum Charge Current/Power</t>
  </si>
  <si>
    <t>Expected recharge time if Maximum Charge rate</t>
  </si>
  <si>
    <t>Maximum Grid Power</t>
  </si>
  <si>
    <t>Handover to O&amp;M</t>
  </si>
  <si>
    <r>
      <rPr>
        <b/>
        <u/>
        <sz val="20"/>
        <color theme="1"/>
        <rFont val="Calibri"/>
        <family val="2"/>
        <scheme val="minor"/>
      </rPr>
      <t xml:space="preserve">Responsible Person: </t>
    </r>
    <r>
      <rPr>
        <sz val="20"/>
        <color theme="1"/>
        <rFont val="Calibri"/>
        <family val="2"/>
        <scheme val="minor"/>
      </rPr>
      <t xml:space="preserve">PROJECT MANAGER
</t>
    </r>
    <r>
      <rPr>
        <b/>
        <u/>
        <sz val="20"/>
        <color theme="1"/>
        <rFont val="Calibri"/>
        <family val="2"/>
        <scheme val="minor"/>
      </rPr>
      <t xml:space="preserve">Final Approval: </t>
    </r>
    <r>
      <rPr>
        <sz val="20"/>
        <color theme="1"/>
        <rFont val="Calibri"/>
        <family val="2"/>
        <scheme val="minor"/>
      </rPr>
      <t xml:space="preserve">O&amp;M Manager &amp; Compliance Officer
</t>
    </r>
    <r>
      <rPr>
        <b/>
        <u/>
        <sz val="20"/>
        <color theme="1"/>
        <rFont val="Calibri"/>
        <family val="2"/>
        <scheme val="minor"/>
      </rPr>
      <t xml:space="preserve">
Instructions:</t>
    </r>
    <r>
      <rPr>
        <sz val="20"/>
        <color theme="1"/>
        <rFont val="Calibri"/>
        <family val="2"/>
        <scheme val="minor"/>
      </rPr>
      <t xml:space="preserve">
1. Ensure all documentation is loaded on a shared folder with O&amp;M.
2. Use the additional questions to verify any uncertainties.
3. Make sure all snags have been closed out by the time you have this handover. There should be a track record of this at this point.</t>
    </r>
  </si>
  <si>
    <t>Documents Required</t>
  </si>
  <si>
    <t>Saved in Folder Yes/No or N/A</t>
  </si>
  <si>
    <t>Project Charter</t>
  </si>
  <si>
    <t>Signed EPC Contract</t>
  </si>
  <si>
    <t>Signed Product Agreement (PPA/ISA/RR)</t>
  </si>
  <si>
    <t>Signed O&amp;M Contract</t>
  </si>
  <si>
    <t>Signed Cost Proposal</t>
  </si>
  <si>
    <t>As built PV Sol Design (PDF)</t>
  </si>
  <si>
    <t>Techsitter Targets CSV File (Per Tie In)</t>
  </si>
  <si>
    <t>Structural Engineer Report</t>
  </si>
  <si>
    <t>As built Engineering Pack</t>
  </si>
  <si>
    <t>Spares List (If Applicable)</t>
  </si>
  <si>
    <t>Entry Roof Report</t>
  </si>
  <si>
    <t>Exit Roof Report</t>
  </si>
  <si>
    <t>SSEG Application</t>
  </si>
  <si>
    <t>SSEG Approval</t>
  </si>
  <si>
    <t>Red Team Inspection Form</t>
  </si>
  <si>
    <t>PR Eng Signoff</t>
  </si>
  <si>
    <t>COC</t>
  </si>
  <si>
    <t>Product Datasheets</t>
  </si>
  <si>
    <t>Product Warranty Documentation</t>
  </si>
  <si>
    <t>Bills (Last three months before O&amp;M Handover)</t>
  </si>
  <si>
    <t>Shutdown and Startup Procedure</t>
  </si>
  <si>
    <t>Photos Folder</t>
  </si>
  <si>
    <t>Add installation pictures to shared folder.</t>
  </si>
  <si>
    <t>Additional Questions</t>
  </si>
  <si>
    <t>1. Who installed the PV system? Provide contact details below.
2. List inverter access details, such as the padlock key to be collected at security, ladder, location, etc.
3. List combiner box access details, such as the Padlock key to be collected at security, ladder, location, etc.
4. Is the client's Main DB and our Solar DB in separate locations? Provide location details.
5. Additional site or client points to be raised.
6. Are there waterpoints onsite, if so indicate with a supporting picture. Is there a COC?
7. Are there Anchor points/safety lines onsite, if so indicate with a supporting picture. Has the safety sign off been added?
8. Highlight non-standard equipment installed.
9. Who are the owners of the spares.</t>
  </si>
  <si>
    <r>
      <rPr>
        <b/>
        <u/>
        <sz val="20"/>
        <color theme="1"/>
        <rFont val="Calibri"/>
        <family val="2"/>
        <scheme val="minor"/>
      </rPr>
      <t xml:space="preserve">Responsible Person: </t>
    </r>
    <r>
      <rPr>
        <sz val="20"/>
        <color theme="1"/>
        <rFont val="Calibri"/>
        <family val="2"/>
        <scheme val="minor"/>
      </rPr>
      <t xml:space="preserve">PROJECT ENGINEER/PROJECT MANAGER
</t>
    </r>
    <r>
      <rPr>
        <b/>
        <u/>
        <sz val="20"/>
        <color theme="1"/>
        <rFont val="Calibri"/>
        <family val="2"/>
        <scheme val="minor"/>
      </rPr>
      <t xml:space="preserve">Final Approval: </t>
    </r>
    <r>
      <rPr>
        <sz val="20"/>
        <color theme="1"/>
        <rFont val="Calibri"/>
        <family val="2"/>
        <scheme val="minor"/>
      </rPr>
      <t xml:space="preserve">Programme Manager
</t>
    </r>
    <r>
      <rPr>
        <b/>
        <u/>
        <sz val="20"/>
        <color theme="1"/>
        <rFont val="Calibri"/>
        <family val="2"/>
        <scheme val="minor"/>
      </rPr>
      <t xml:space="preserve">
Instructions:</t>
    </r>
    <r>
      <rPr>
        <sz val="20"/>
        <color theme="1"/>
        <rFont val="Calibri"/>
        <family val="2"/>
        <scheme val="minor"/>
      </rPr>
      <t xml:space="preserve">
1. This worksheet is automated and only the date of completion needs to be populated.
2. Add additional info if the client requests specific information. 
3. The certificate must be signed by all stakeholders listed.
</t>
    </r>
  </si>
  <si>
    <t>Final Completion Certificate</t>
  </si>
  <si>
    <t>Client</t>
  </si>
  <si>
    <t>Site Location</t>
  </si>
  <si>
    <t>Date of Completion</t>
  </si>
  <si>
    <t>Final Completion Statement</t>
  </si>
  <si>
    <t>We are pleased to confirm that the commissioning of this project has been successfully completed to the highest industry standards. All critical evaluations, inspections, and tests have been approved, ensuring seamless integration and operational readiness. This certificate marks the official completion of the project, delivering a reliable and optimized energy solution to support your business.</t>
  </si>
  <si>
    <t>Approval Validation</t>
  </si>
  <si>
    <t>The following commissioning sections has been approved before final completion:</t>
  </si>
  <si>
    <t>Report</t>
  </si>
  <si>
    <t>Approval Status</t>
  </si>
  <si>
    <t>O&amp;M Handover</t>
  </si>
  <si>
    <t>Techsitter Report</t>
  </si>
  <si>
    <t>Inspection Report</t>
  </si>
  <si>
    <t>Approval Signatures</t>
  </si>
  <si>
    <t>Head of Project Development:</t>
  </si>
  <si>
    <t>Programme Manager:</t>
  </si>
  <si>
    <t>O&amp;M Representative:</t>
  </si>
  <si>
    <t>Client Representative:</t>
  </si>
  <si>
    <t>Signature: __________________________</t>
  </si>
  <si>
    <t>Date: ______________________________</t>
  </si>
  <si>
    <t>Voc</t>
  </si>
  <si>
    <t>Vmp</t>
  </si>
  <si>
    <t>DC Vmp (+-)</t>
  </si>
  <si>
    <t>Module Temperature</t>
  </si>
  <si>
    <t>Cell temperature</t>
  </si>
  <si>
    <t>+- to Earth
(&gt;1M.ohm)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</si>
</sst>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quot;:&quot;"/>
    <numFmt numFmtId="165" formatCode="[$-F800]dddd\,\ mmmm\ dd\,\ yyyy"/>
    <numFmt numFmtId="166" formatCode="0.0"/>
  </numFmts>
  <fonts count="49">
    <font>
      <sz val="11"/>
      <color theme="1"/>
      <name val="Calibri"/>
      <family val="2"/>
      <scheme val="minor"/>
    </font>
    <font>
      <sz val="11"/>
      <name val="Calibri"/>
      <family val="2"/>
      <scheme val="minor"/>
    </font>
    <font>
      <sz val="11"/>
      <name val="Arcon"/>
      <family val="3"/>
    </font>
    <font>
      <sz val="11"/>
      <name val="Proxima Nova Lt"/>
    </font>
    <font>
      <b/>
      <sz val="14"/>
      <name val="Proxima Nova Lt"/>
    </font>
    <font>
      <sz val="14"/>
      <name val="Proxima Nova Lt"/>
    </font>
    <font>
      <b/>
      <sz val="16"/>
      <name val="Proxima Nova Rg"/>
    </font>
    <font>
      <sz val="11"/>
      <color theme="1"/>
      <name val="Proxima Nova Lt"/>
    </font>
    <font>
      <b/>
      <sz val="11"/>
      <color theme="1"/>
      <name val="Proxima Nova Lt"/>
    </font>
    <font>
      <sz val="10"/>
      <color theme="1"/>
      <name val="Proxima Nova Lt"/>
    </font>
    <font>
      <b/>
      <sz val="11"/>
      <color theme="0"/>
      <name val="Proxima Nova Lt"/>
    </font>
    <font>
      <b/>
      <sz val="26"/>
      <color rgb="FF424745"/>
      <name val="Proxima Nova Th"/>
    </font>
    <font>
      <b/>
      <sz val="10"/>
      <color theme="1"/>
      <name val="Proxima Nova Lt"/>
    </font>
    <font>
      <b/>
      <sz val="9"/>
      <color theme="1"/>
      <name val="Proxima Nova Lt"/>
    </font>
    <font>
      <sz val="8"/>
      <name val="Calibri"/>
      <family val="2"/>
      <scheme val="minor"/>
    </font>
    <font>
      <b/>
      <sz val="9"/>
      <color theme="1"/>
      <name val="Aptos Narrow"/>
      <family val="2"/>
    </font>
    <font>
      <sz val="8"/>
      <color theme="1"/>
      <name val="Montserrat"/>
    </font>
    <font>
      <u/>
      <sz val="8"/>
      <color rgb="FF1155CC"/>
      <name val="Montserrat"/>
    </font>
    <font>
      <u/>
      <sz val="8"/>
      <color rgb="FF000000"/>
      <name val="Montserrat"/>
    </font>
    <font>
      <b/>
      <sz val="12"/>
      <name val="Proxima Nova Rg"/>
    </font>
    <font>
      <b/>
      <sz val="10"/>
      <name val="Proxima Nova Rg"/>
    </font>
    <font>
      <b/>
      <sz val="10"/>
      <name val="Proxima Nova Lt"/>
    </font>
    <font>
      <sz val="10"/>
      <name val="Proxima Nova Lt"/>
    </font>
    <font>
      <b/>
      <sz val="11"/>
      <color theme="1"/>
      <name val="Calibri"/>
      <family val="2"/>
      <scheme val="minor"/>
    </font>
    <font>
      <b/>
      <sz val="28"/>
      <color rgb="FF424745"/>
      <name val="Proxima Nova Th"/>
    </font>
    <font>
      <b/>
      <sz val="36"/>
      <color rgb="FF424745"/>
      <name val="Proxima Nova Th"/>
    </font>
    <font>
      <b/>
      <sz val="24"/>
      <color rgb="FF424745"/>
      <name val="Proxima Nova Th"/>
    </font>
    <font>
      <b/>
      <sz val="20"/>
      <color rgb="FF424745"/>
      <name val="Proxima Nova Th"/>
    </font>
    <font>
      <b/>
      <sz val="18"/>
      <color rgb="FF424745"/>
      <name val="Proxima Nova Th"/>
    </font>
    <font>
      <b/>
      <sz val="11"/>
      <name val="Proxima Nova Lt"/>
    </font>
    <font>
      <i/>
      <sz val="11"/>
      <color theme="1"/>
      <name val="Proxima Nova Lt"/>
    </font>
    <font>
      <b/>
      <sz val="12"/>
      <name val="Proxima Nova Lt"/>
    </font>
    <font>
      <b/>
      <sz val="48"/>
      <color rgb="FF424745"/>
      <name val="Proxima Nova Th"/>
    </font>
    <font>
      <sz val="12"/>
      <name val="Proxima Nova Lt"/>
    </font>
    <font>
      <b/>
      <sz val="26"/>
      <name val="Proxima Nova Lt"/>
    </font>
    <font>
      <b/>
      <sz val="48"/>
      <color rgb="FF1EA34A"/>
      <name val="Proxima Nova Lt"/>
    </font>
    <font>
      <sz val="28"/>
      <color theme="1"/>
      <name val="Calibri"/>
      <family val="2"/>
      <scheme val="minor"/>
    </font>
    <font>
      <sz val="20"/>
      <color theme="1"/>
      <name val="Calibri"/>
      <family val="2"/>
      <scheme val="minor"/>
    </font>
    <font>
      <sz val="22"/>
      <color theme="1"/>
      <name val="Calibri"/>
      <family val="2"/>
      <scheme val="minor"/>
    </font>
    <font>
      <b/>
      <u/>
      <sz val="20"/>
      <color theme="1"/>
      <name val="Calibri"/>
      <family val="2"/>
      <scheme val="minor"/>
    </font>
    <font>
      <b/>
      <u/>
      <sz val="22"/>
      <color theme="1"/>
      <name val="Calibri"/>
      <family val="2"/>
      <scheme val="minor"/>
    </font>
    <font>
      <b/>
      <u/>
      <sz val="28"/>
      <color theme="1"/>
      <name val="Calibri"/>
      <family val="2"/>
      <scheme val="minor"/>
    </font>
    <font>
      <sz val="18"/>
      <color theme="1"/>
      <name val="Calibri"/>
      <family val="2"/>
      <scheme val="minor"/>
    </font>
    <font>
      <b/>
      <u/>
      <sz val="18"/>
      <color theme="1"/>
      <name val="Calibri"/>
      <family val="2"/>
      <scheme val="minor"/>
    </font>
    <font>
      <sz val="12"/>
      <color theme="1"/>
      <name val="Proxima Nova Lt"/>
    </font>
    <font>
      <sz val="11"/>
      <color rgb="FFFF0000"/>
      <name val="Calibri"/>
      <family val="2"/>
      <scheme val="minor"/>
    </font>
    <font>
      <b/>
      <sz val="14"/>
      <color rgb="FFFF0000"/>
      <name val="Proxima Nova Lt"/>
    </font>
    <font>
      <sz val="10"/>
      <color rgb="FFFF0000"/>
      <name val="Proxima Nova Lt"/>
    </font>
    <font>
      <sz val="11"/>
      <color rgb="FFFF0000"/>
      <name val="Arcon"/>
      <family val="3"/>
    </font>
  </fonts>
  <fills count="9">
    <fill>
      <patternFill patternType="none"/>
    </fill>
    <fill>
      <patternFill patternType="gray125"/>
    </fill>
    <fill>
      <patternFill patternType="solid">
        <fgColor rgb="FF1EA34A"/>
        <bgColor indexed="64"/>
      </patternFill>
    </fill>
    <fill>
      <patternFill patternType="solid">
        <fgColor theme="0" tint="-0.14999847407452621"/>
        <bgColor indexed="64"/>
      </patternFill>
    </fill>
    <fill>
      <patternFill patternType="solid">
        <fgColor theme="0"/>
        <bgColor indexed="64"/>
      </patternFill>
    </fill>
    <fill>
      <patternFill patternType="solid">
        <fgColor rgb="FFEFEFEF"/>
        <bgColor indexed="64"/>
      </patternFill>
    </fill>
    <fill>
      <patternFill patternType="solid">
        <fgColor theme="2" tint="-0.249977111117893"/>
        <bgColor indexed="64"/>
      </patternFill>
    </fill>
    <fill>
      <patternFill patternType="solid">
        <fgColor rgb="FFFFFF00"/>
        <bgColor indexed="64"/>
      </patternFill>
    </fill>
    <fill>
      <patternFill patternType="solid">
        <fgColor theme="0" tint="-0.249977111117893"/>
        <bgColor indexed="64"/>
      </patternFill>
    </fill>
  </fills>
  <borders count="2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rgb="FFB7B7B7"/>
      </left>
      <right/>
      <top/>
      <bottom/>
      <diagonal/>
    </border>
    <border>
      <left/>
      <right style="thin">
        <color rgb="FFB7B7B7"/>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295">
    <xf numFmtId="0" fontId="0" fillId="0" borderId="0" xfId="0"/>
    <xf numFmtId="0" fontId="7" fillId="0" borderId="0" xfId="0" applyFont="1"/>
    <xf numFmtId="0" fontId="7" fillId="0" borderId="0" xfId="0" applyFont="1" applyAlignment="1">
      <alignment wrapText="1"/>
    </xf>
    <xf numFmtId="0" fontId="7" fillId="0" borderId="9" xfId="0" applyFont="1" applyBorder="1" applyAlignment="1">
      <alignment horizontal="center" vertical="center"/>
    </xf>
    <xf numFmtId="0" fontId="7" fillId="0" borderId="9" xfId="0" applyFont="1" applyBorder="1"/>
    <xf numFmtId="0" fontId="7" fillId="0" borderId="0" xfId="0" applyFont="1" applyAlignment="1">
      <alignment vertical="top" wrapText="1"/>
    </xf>
    <xf numFmtId="0" fontId="5" fillId="4" borderId="0" xfId="0" applyFont="1" applyFill="1"/>
    <xf numFmtId="0" fontId="7" fillId="0" borderId="0" xfId="0" applyFont="1" applyAlignment="1">
      <alignment vertical="center"/>
    </xf>
    <xf numFmtId="0" fontId="0" fillId="0" borderId="0" xfId="0" applyAlignment="1">
      <alignment vertical="center"/>
    </xf>
    <xf numFmtId="0" fontId="0" fillId="0" borderId="9" xfId="0" applyBorder="1"/>
    <xf numFmtId="164" fontId="4" fillId="4" borderId="0" xfId="0" applyNumberFormat="1" applyFont="1" applyFill="1"/>
    <xf numFmtId="0" fontId="7" fillId="0" borderId="9" xfId="0" applyFont="1" applyBorder="1" applyAlignment="1">
      <alignment horizontal="left" vertical="center"/>
    </xf>
    <xf numFmtId="0" fontId="9" fillId="0" borderId="9" xfId="0" quotePrefix="1" applyFont="1" applyBorder="1" applyAlignment="1">
      <alignment horizontal="center" vertical="center"/>
    </xf>
    <xf numFmtId="0" fontId="5" fillId="4" borderId="0" xfId="0" applyFont="1" applyFill="1" applyAlignment="1">
      <alignment horizontal="left"/>
    </xf>
    <xf numFmtId="0" fontId="8" fillId="0" borderId="9" xfId="0" quotePrefix="1" applyFont="1" applyBorder="1" applyAlignment="1">
      <alignment horizontal="left" vertical="center" wrapText="1"/>
    </xf>
    <xf numFmtId="0" fontId="9" fillId="0" borderId="9" xfId="0" quotePrefix="1" applyFont="1" applyBorder="1" applyAlignment="1">
      <alignment horizontal="left" vertical="center"/>
    </xf>
    <xf numFmtId="0" fontId="8" fillId="0" borderId="3" xfId="0" quotePrefix="1" applyFont="1" applyBorder="1" applyAlignment="1">
      <alignment horizontal="left" vertical="center" wrapText="1"/>
    </xf>
    <xf numFmtId="0" fontId="0" fillId="0" borderId="9" xfId="0" applyBorder="1" applyAlignment="1">
      <alignment horizontal="left"/>
    </xf>
    <xf numFmtId="0" fontId="29" fillId="5" borderId="9" xfId="0" applyFont="1" applyFill="1" applyBorder="1"/>
    <xf numFmtId="0" fontId="30" fillId="5" borderId="9" xfId="0" applyFont="1" applyFill="1" applyBorder="1" applyAlignment="1">
      <alignment horizontal="center" vertical="center"/>
    </xf>
    <xf numFmtId="0" fontId="30" fillId="0" borderId="9" xfId="0" applyFont="1" applyBorder="1" applyAlignment="1">
      <alignment horizontal="center" vertical="center"/>
    </xf>
    <xf numFmtId="0" fontId="9" fillId="0" borderId="9" xfId="0" applyFont="1" applyBorder="1" applyAlignment="1">
      <alignment vertical="top"/>
    </xf>
    <xf numFmtId="0" fontId="9" fillId="0" borderId="9" xfId="0" applyFont="1" applyBorder="1" applyAlignment="1">
      <alignment vertical="center"/>
    </xf>
    <xf numFmtId="0" fontId="9" fillId="0" borderId="9" xfId="0" applyFont="1" applyBorder="1"/>
    <xf numFmtId="0" fontId="9" fillId="0" borderId="3" xfId="0" applyFont="1" applyBorder="1" applyAlignment="1">
      <alignment horizontal="left" vertical="top"/>
    </xf>
    <xf numFmtId="0" fontId="9" fillId="0" borderId="9" xfId="0" applyFont="1" applyBorder="1" applyAlignment="1">
      <alignment horizontal="left"/>
    </xf>
    <xf numFmtId="0" fontId="9" fillId="0" borderId="9" xfId="0" quotePrefix="1" applyFont="1" applyBorder="1" applyAlignment="1">
      <alignment vertical="center"/>
    </xf>
    <xf numFmtId="0" fontId="29" fillId="5" borderId="3" xfId="0" applyFont="1" applyFill="1" applyBorder="1" applyAlignment="1">
      <alignment vertical="center"/>
    </xf>
    <xf numFmtId="0" fontId="29" fillId="5" borderId="9" xfId="0" applyFont="1" applyFill="1" applyBorder="1" applyAlignment="1">
      <alignment vertical="center"/>
    </xf>
    <xf numFmtId="0" fontId="12" fillId="0" borderId="9" xfId="0" applyFont="1" applyBorder="1" applyAlignment="1">
      <alignment vertical="center"/>
    </xf>
    <xf numFmtId="0" fontId="12" fillId="0" borderId="9" xfId="0" applyFont="1" applyBorder="1" applyAlignment="1">
      <alignment vertical="center" wrapText="1"/>
    </xf>
    <xf numFmtId="0" fontId="29" fillId="5" borderId="9" xfId="0" applyFont="1" applyFill="1" applyBorder="1" applyAlignment="1">
      <alignment horizontal="center" vertical="center"/>
    </xf>
    <xf numFmtId="0" fontId="21" fillId="5" borderId="9" xfId="0" applyFont="1" applyFill="1" applyBorder="1" applyAlignment="1">
      <alignment horizontal="center" vertical="center" wrapText="1"/>
    </xf>
    <xf numFmtId="0" fontId="21" fillId="5" borderId="9" xfId="0" applyFont="1" applyFill="1" applyBorder="1" applyAlignment="1">
      <alignment horizontal="center" vertical="center"/>
    </xf>
    <xf numFmtId="0" fontId="0" fillId="4" borderId="0" xfId="0" applyFill="1"/>
    <xf numFmtId="0" fontId="2" fillId="4" borderId="0" xfId="0" applyFont="1" applyFill="1"/>
    <xf numFmtId="0" fontId="9" fillId="0" borderId="9" xfId="0" applyFont="1" applyBorder="1" applyAlignment="1">
      <alignment vertical="center" wrapText="1"/>
    </xf>
    <xf numFmtId="0" fontId="31" fillId="5" borderId="9" xfId="0" applyFont="1" applyFill="1" applyBorder="1" applyAlignment="1">
      <alignment horizontal="center" vertical="center"/>
    </xf>
    <xf numFmtId="0" fontId="9" fillId="0" borderId="9" xfId="0" quotePrefix="1" applyFont="1" applyBorder="1" applyAlignment="1">
      <alignment horizontal="left" vertical="center" wrapText="1"/>
    </xf>
    <xf numFmtId="0" fontId="12" fillId="0" borderId="9" xfId="0" applyFont="1" applyBorder="1" applyAlignment="1">
      <alignment horizontal="center" vertical="center"/>
    </xf>
    <xf numFmtId="0" fontId="9" fillId="0" borderId="9" xfId="0" applyFont="1" applyBorder="1" applyAlignment="1">
      <alignment horizontal="center" vertical="center"/>
    </xf>
    <xf numFmtId="0" fontId="16" fillId="0" borderId="9" xfId="0" applyFont="1" applyBorder="1"/>
    <xf numFmtId="164" fontId="4" fillId="5" borderId="0" xfId="0" applyNumberFormat="1" applyFont="1" applyFill="1" applyAlignment="1">
      <alignment horizontal="left" vertical="center"/>
    </xf>
    <xf numFmtId="0" fontId="4" fillId="5" borderId="0" xfId="0" applyFont="1" applyFill="1" applyAlignment="1">
      <alignment horizontal="left" vertical="center"/>
    </xf>
    <xf numFmtId="0" fontId="33" fillId="4" borderId="0" xfId="0" applyFont="1" applyFill="1" applyAlignment="1">
      <alignment horizontal="left"/>
    </xf>
    <xf numFmtId="0" fontId="23" fillId="0" borderId="0" xfId="0" applyFont="1"/>
    <xf numFmtId="14" fontId="5" fillId="4" borderId="0" xfId="0" applyNumberFormat="1" applyFont="1" applyFill="1" applyAlignment="1">
      <alignment horizontal="left"/>
    </xf>
    <xf numFmtId="164" fontId="31" fillId="4" borderId="23" xfId="0" applyNumberFormat="1" applyFont="1" applyFill="1" applyBorder="1"/>
    <xf numFmtId="164" fontId="31" fillId="4" borderId="0" xfId="0" applyNumberFormat="1" applyFont="1" applyFill="1"/>
    <xf numFmtId="0" fontId="31" fillId="4" borderId="23" xfId="0" applyFont="1" applyFill="1" applyBorder="1"/>
    <xf numFmtId="0" fontId="1" fillId="6" borderId="0" xfId="0" applyFont="1" applyFill="1"/>
    <xf numFmtId="165" fontId="31" fillId="4" borderId="23" xfId="0" applyNumberFormat="1" applyFont="1" applyFill="1" applyBorder="1"/>
    <xf numFmtId="0" fontId="21" fillId="4" borderId="24" xfId="0" applyFont="1" applyFill="1" applyBorder="1" applyAlignment="1">
      <alignment horizontal="right" vertical="center"/>
    </xf>
    <xf numFmtId="0" fontId="21" fillId="4" borderId="24" xfId="0" applyFont="1" applyFill="1" applyBorder="1" applyAlignment="1">
      <alignment horizontal="right"/>
    </xf>
    <xf numFmtId="164" fontId="29" fillId="4" borderId="23" xfId="0" applyNumberFormat="1" applyFont="1" applyFill="1" applyBorder="1"/>
    <xf numFmtId="0" fontId="29" fillId="4" borderId="23" xfId="0" applyFont="1" applyFill="1" applyBorder="1"/>
    <xf numFmtId="165" fontId="29" fillId="4" borderId="23" xfId="0" applyNumberFormat="1" applyFont="1" applyFill="1" applyBorder="1"/>
    <xf numFmtId="164" fontId="21" fillId="4" borderId="23" xfId="0" applyNumberFormat="1" applyFont="1" applyFill="1" applyBorder="1"/>
    <xf numFmtId="0" fontId="21" fillId="4" borderId="23" xfId="0" applyFont="1" applyFill="1" applyBorder="1"/>
    <xf numFmtId="165" fontId="21" fillId="4" borderId="23" xfId="0" applyNumberFormat="1" applyFont="1" applyFill="1" applyBorder="1"/>
    <xf numFmtId="164" fontId="21" fillId="4" borderId="25" xfId="0" applyNumberFormat="1" applyFont="1" applyFill="1" applyBorder="1"/>
    <xf numFmtId="0" fontId="21" fillId="4" borderId="25" xfId="0" applyFont="1" applyFill="1" applyBorder="1"/>
    <xf numFmtId="0" fontId="31" fillId="5" borderId="9" xfId="0" applyFont="1" applyFill="1" applyBorder="1" applyAlignment="1">
      <alignment horizontal="center" vertical="center" wrapText="1"/>
    </xf>
    <xf numFmtId="0" fontId="7" fillId="0" borderId="0" xfId="0" applyFont="1" applyAlignment="1">
      <alignment horizontal="left" vertical="top" wrapText="1"/>
    </xf>
    <xf numFmtId="0" fontId="21" fillId="4" borderId="9" xfId="0" applyFont="1" applyFill="1" applyBorder="1"/>
    <xf numFmtId="0" fontId="22" fillId="4" borderId="9" xfId="0" applyFont="1" applyFill="1" applyBorder="1"/>
    <xf numFmtId="0" fontId="21" fillId="0" borderId="9" xfId="0" quotePrefix="1" applyFont="1" applyBorder="1" applyAlignment="1">
      <alignment horizontal="center" vertical="center"/>
    </xf>
    <xf numFmtId="0" fontId="4" fillId="4" borderId="9" xfId="0" applyFont="1" applyFill="1" applyBorder="1" applyAlignment="1">
      <alignment horizontal="center"/>
    </xf>
    <xf numFmtId="2" fontId="4" fillId="4" borderId="9" xfId="0" applyNumberFormat="1" applyFont="1" applyFill="1" applyBorder="1" applyAlignment="1">
      <alignment horizontal="center"/>
    </xf>
    <xf numFmtId="0" fontId="9" fillId="0" borderId="9" xfId="0" applyFont="1" applyBorder="1" applyAlignment="1">
      <alignment horizontal="center" vertical="top"/>
    </xf>
    <xf numFmtId="0" fontId="9" fillId="0" borderId="9" xfId="0" applyFont="1" applyBorder="1" applyAlignment="1">
      <alignment horizontal="center"/>
    </xf>
    <xf numFmtId="0" fontId="29" fillId="5" borderId="9" xfId="0" applyFont="1" applyFill="1" applyBorder="1" applyAlignment="1">
      <alignment horizontal="center"/>
    </xf>
    <xf numFmtId="0" fontId="0" fillId="5" borderId="9" xfId="0" applyFill="1" applyBorder="1" applyAlignment="1">
      <alignment horizontal="center" vertical="center"/>
    </xf>
    <xf numFmtId="0" fontId="29" fillId="4" borderId="9" xfId="0" applyFont="1" applyFill="1" applyBorder="1" applyAlignment="1">
      <alignment horizontal="center" vertical="center"/>
    </xf>
    <xf numFmtId="164" fontId="4" fillId="4" borderId="0" xfId="0" applyNumberFormat="1" applyFont="1" applyFill="1" applyAlignment="1">
      <alignment horizontal="center" vertical="center"/>
    </xf>
    <xf numFmtId="0" fontId="0" fillId="0" borderId="9" xfId="0" applyBorder="1" applyAlignment="1">
      <alignment horizontal="center" vertical="center"/>
    </xf>
    <xf numFmtId="0" fontId="6" fillId="4" borderId="0" xfId="0" applyFont="1" applyFill="1" applyAlignment="1">
      <alignment horizontal="center"/>
    </xf>
    <xf numFmtId="0" fontId="3" fillId="4" borderId="0" xfId="0" applyFont="1" applyFill="1" applyAlignment="1">
      <alignment horizontal="left"/>
    </xf>
    <xf numFmtId="0" fontId="1" fillId="4" borderId="0" xfId="0" applyFont="1" applyFill="1"/>
    <xf numFmtId="164" fontId="4" fillId="4" borderId="0" xfId="0" applyNumberFormat="1" applyFont="1" applyFill="1" applyAlignment="1">
      <alignment horizontal="left"/>
    </xf>
    <xf numFmtId="165" fontId="5" fillId="4" borderId="0" xfId="0" applyNumberFormat="1" applyFont="1" applyFill="1" applyAlignment="1">
      <alignment horizontal="left"/>
    </xf>
    <xf numFmtId="0" fontId="34" fillId="4" borderId="0" xfId="0" applyFont="1" applyFill="1" applyAlignment="1">
      <alignment horizontal="left" vertical="center"/>
    </xf>
    <xf numFmtId="0" fontId="35" fillId="4" borderId="0" xfId="0" applyFont="1" applyFill="1" applyAlignment="1">
      <alignment horizontal="left" vertical="center"/>
    </xf>
    <xf numFmtId="0" fontId="37" fillId="0" borderId="0" xfId="0" applyFont="1" applyAlignment="1">
      <alignment horizontal="left" vertical="top"/>
    </xf>
    <xf numFmtId="0" fontId="29" fillId="5" borderId="9" xfId="0" applyFont="1" applyFill="1" applyBorder="1" applyAlignment="1">
      <alignment wrapText="1"/>
    </xf>
    <xf numFmtId="164" fontId="29" fillId="4" borderId="0" xfId="0" applyNumberFormat="1" applyFont="1" applyFill="1"/>
    <xf numFmtId="0" fontId="29" fillId="4" borderId="0" xfId="0" applyFont="1" applyFill="1"/>
    <xf numFmtId="0" fontId="9" fillId="0" borderId="9" xfId="0" applyFont="1" applyBorder="1" applyAlignment="1">
      <alignment horizontal="left" vertical="center"/>
    </xf>
    <xf numFmtId="0" fontId="21" fillId="5" borderId="9" xfId="0" applyFont="1" applyFill="1" applyBorder="1" applyAlignment="1">
      <alignment horizontal="center" wrapText="1"/>
    </xf>
    <xf numFmtId="0" fontId="4" fillId="7" borderId="9" xfId="0" applyFont="1" applyFill="1" applyBorder="1" applyAlignment="1">
      <alignment horizontal="center" vertical="center"/>
    </xf>
    <xf numFmtId="0" fontId="9" fillId="0" borderId="28" xfId="0" applyFont="1" applyBorder="1" applyAlignment="1">
      <alignment horizontal="center" vertical="center"/>
    </xf>
    <xf numFmtId="2" fontId="9" fillId="0" borderId="28" xfId="0" applyNumberFormat="1" applyFont="1" applyBorder="1" applyAlignment="1">
      <alignment horizontal="center" vertical="center"/>
    </xf>
    <xf numFmtId="164" fontId="4" fillId="4" borderId="0" xfId="0" applyNumberFormat="1" applyFont="1" applyFill="1" applyAlignment="1">
      <alignment vertical="center"/>
    </xf>
    <xf numFmtId="0" fontId="12" fillId="0" borderId="9" xfId="0" applyFont="1" applyBorder="1" applyAlignment="1">
      <alignment vertical="center"/>
      <extLst>
        <ext xmlns:xfpb="http://schemas.microsoft.com/office/spreadsheetml/2022/featurepropertybag" uri="{C7286773-470A-42A8-94C5-96B5CB345126}">
          <xfpb:xfComplement i="0"/>
        </ext>
      </extLst>
    </xf>
    <xf numFmtId="0" fontId="44" fillId="0" borderId="9" xfId="0" applyFont="1" applyBorder="1" applyAlignment="1">
      <alignment vertical="center" wrapText="1"/>
    </xf>
    <xf numFmtId="164" fontId="46" fillId="4" borderId="0" xfId="0" applyNumberFormat="1" applyFont="1" applyFill="1"/>
    <xf numFmtId="0" fontId="47" fillId="0" borderId="9" xfId="0" quotePrefix="1" applyFont="1" applyBorder="1" applyAlignment="1">
      <alignment horizontal="left" vertical="center" wrapText="1"/>
    </xf>
    <xf numFmtId="0" fontId="47" fillId="0" borderId="9" xfId="0" applyFont="1" applyBorder="1" applyAlignment="1">
      <alignment vertical="center" wrapText="1"/>
    </xf>
    <xf numFmtId="0" fontId="48" fillId="4" borderId="0" xfId="0" applyFont="1" applyFill="1"/>
    <xf numFmtId="0" fontId="45" fillId="0" borderId="0" xfId="0" applyFont="1"/>
    <xf numFmtId="166" fontId="9" fillId="0" borderId="9" xfId="0" applyNumberFormat="1" applyFont="1" applyBorder="1" applyAlignment="1">
      <alignment horizontal="center" vertical="center"/>
    </xf>
    <xf numFmtId="0" fontId="9" fillId="0" borderId="4" xfId="0" applyFont="1" applyBorder="1" applyAlignment="1">
      <alignment horizontal="center" vertical="center" wrapText="1"/>
      <extLst>
        <ext xmlns:xfpb="http://schemas.microsoft.com/office/spreadsheetml/2022/featurepropertybag" uri="{C7286773-470A-42A8-94C5-96B5CB345126}">
          <xfpb:xfComplement i="0"/>
        </ext>
      </extLst>
    </xf>
    <xf numFmtId="0" fontId="9" fillId="0" borderId="0" xfId="0" applyFont="1" applyAlignment="1">
      <alignment horizontal="center" vertical="center"/>
    </xf>
    <xf numFmtId="164" fontId="21" fillId="4" borderId="0" xfId="0" applyNumberFormat="1" applyFont="1" applyFill="1" applyAlignment="1">
      <alignment horizontal="center" vertical="center"/>
    </xf>
    <xf numFmtId="0" fontId="9" fillId="0" borderId="2" xfId="0" applyFont="1" applyBorder="1" applyAlignment="1">
      <alignment horizontal="center" vertical="center" wrapText="1"/>
      <extLst>
        <ext xmlns:xfpb="http://schemas.microsoft.com/office/spreadsheetml/2022/featurepropertybag" uri="{C7286773-470A-42A8-94C5-96B5CB345126}">
          <xfpb:xfComplement i="0"/>
        </ext>
      </extLst>
    </xf>
    <xf numFmtId="0" fontId="9"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9" fillId="0" borderId="3" xfId="0" applyFont="1" applyBorder="1" applyAlignment="1">
      <alignment horizontal="center" vertical="center"/>
      <extLst>
        <ext xmlns:xfpb="http://schemas.microsoft.com/office/spreadsheetml/2022/featurepropertybag" uri="{C7286773-470A-42A8-94C5-96B5CB345126}">
          <xfpb:xfComplement i="0"/>
        </ext>
      </extLst>
    </xf>
    <xf numFmtId="0" fontId="22" fillId="0" borderId="3" xfId="0" applyFont="1" applyBorder="1" applyAlignment="1">
      <alignment horizontal="center" vertical="center"/>
      <extLst>
        <ext xmlns:xfpb="http://schemas.microsoft.com/office/spreadsheetml/2022/featurepropertybag" uri="{C7286773-470A-42A8-94C5-96B5CB345126}">
          <xfpb:xfComplement i="0"/>
        </ext>
      </extLst>
    </xf>
    <xf numFmtId="164" fontId="21" fillId="4" borderId="0" xfId="0" applyNumberFormat="1" applyFont="1" applyFill="1"/>
    <xf numFmtId="0" fontId="9" fillId="0" borderId="4" xfId="0" applyFont="1" applyBorder="1" applyAlignment="1">
      <alignment vertical="center"/>
    </xf>
    <xf numFmtId="0" fontId="9" fillId="0" borderId="4" xfId="0" applyFont="1" applyBorder="1" applyAlignment="1">
      <alignment vertical="center" wrapText="1"/>
    </xf>
    <xf numFmtId="0" fontId="9" fillId="0" borderId="3" xfId="0" applyFont="1" applyBorder="1" applyAlignment="1">
      <alignment vertical="center"/>
    </xf>
    <xf numFmtId="0" fontId="9" fillId="0" borderId="2" xfId="0" applyFont="1" applyBorder="1" applyAlignment="1">
      <alignment vertical="center"/>
    </xf>
    <xf numFmtId="0" fontId="42" fillId="0" borderId="16" xfId="0" applyFont="1" applyBorder="1" applyAlignment="1">
      <alignment horizontal="left" vertical="top" wrapText="1"/>
    </xf>
    <xf numFmtId="0" fontId="42" fillId="0" borderId="17" xfId="0" applyFont="1" applyBorder="1" applyAlignment="1">
      <alignment horizontal="left" vertical="top" wrapText="1"/>
    </xf>
    <xf numFmtId="0" fontId="42" fillId="0" borderId="19" xfId="0" applyFont="1" applyBorder="1" applyAlignment="1">
      <alignment horizontal="left" vertical="top" wrapText="1"/>
    </xf>
    <xf numFmtId="0" fontId="42" fillId="0" borderId="15" xfId="0" applyFont="1" applyBorder="1" applyAlignment="1">
      <alignment horizontal="left" vertical="top" wrapText="1"/>
    </xf>
    <xf numFmtId="0" fontId="42" fillId="0" borderId="0" xfId="0" applyFont="1" applyAlignment="1">
      <alignment horizontal="left" vertical="top" wrapText="1"/>
    </xf>
    <xf numFmtId="0" fontId="42" fillId="0" borderId="18" xfId="0" applyFont="1" applyBorder="1" applyAlignment="1">
      <alignment horizontal="left" vertical="top" wrapText="1"/>
    </xf>
    <xf numFmtId="0" fontId="42" fillId="0" borderId="20" xfId="0" applyFont="1" applyBorder="1" applyAlignment="1">
      <alignment horizontal="left" vertical="top" wrapText="1"/>
    </xf>
    <xf numFmtId="0" fontId="42" fillId="0" borderId="21" xfId="0" applyFont="1" applyBorder="1" applyAlignment="1">
      <alignment horizontal="left" vertical="top" wrapText="1"/>
    </xf>
    <xf numFmtId="0" fontId="42" fillId="0" borderId="22" xfId="0" applyFont="1" applyBorder="1" applyAlignment="1">
      <alignment horizontal="left" vertical="top" wrapText="1"/>
    </xf>
    <xf numFmtId="0" fontId="31" fillId="5" borderId="3" xfId="0" applyFont="1" applyFill="1" applyBorder="1" applyAlignment="1">
      <alignment horizontal="center" vertical="center"/>
    </xf>
    <xf numFmtId="0" fontId="31" fillId="5" borderId="2" xfId="0" applyFont="1" applyFill="1" applyBorder="1" applyAlignment="1">
      <alignment horizontal="center" vertical="center"/>
    </xf>
    <xf numFmtId="0" fontId="31" fillId="5" borderId="4" xfId="0" applyFont="1" applyFill="1" applyBorder="1" applyAlignment="1">
      <alignment horizontal="center" vertical="center"/>
    </xf>
    <xf numFmtId="0" fontId="25" fillId="3" borderId="0" xfId="0" applyFont="1" applyFill="1" applyAlignment="1">
      <alignment horizontal="center" vertical="center" wrapText="1"/>
    </xf>
    <xf numFmtId="0" fontId="31" fillId="5" borderId="13" xfId="0" applyFont="1" applyFill="1" applyBorder="1" applyAlignment="1">
      <alignment horizontal="center" vertical="center"/>
    </xf>
    <xf numFmtId="0" fontId="31" fillId="5" borderId="14" xfId="0" applyFont="1" applyFill="1" applyBorder="1" applyAlignment="1">
      <alignment horizontal="center" vertical="center"/>
    </xf>
    <xf numFmtId="0" fontId="29" fillId="5" borderId="9" xfId="0" applyFont="1" applyFill="1" applyBorder="1" applyAlignment="1">
      <alignment horizontal="left" vertical="center"/>
    </xf>
    <xf numFmtId="0" fontId="36" fillId="0" borderId="16" xfId="0" applyFont="1" applyBorder="1" applyAlignment="1">
      <alignment horizontal="left" vertical="top" wrapText="1"/>
    </xf>
    <xf numFmtId="0" fontId="36" fillId="0" borderId="17" xfId="0" applyFont="1" applyBorder="1" applyAlignment="1">
      <alignment horizontal="left" vertical="top"/>
    </xf>
    <xf numFmtId="0" fontId="36" fillId="0" borderId="19" xfId="0" applyFont="1" applyBorder="1" applyAlignment="1">
      <alignment horizontal="left" vertical="top"/>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8" xfId="0" applyFont="1" applyBorder="1" applyAlignment="1">
      <alignment horizontal="left" vertical="top"/>
    </xf>
    <xf numFmtId="0" fontId="36" fillId="0" borderId="20" xfId="0" applyFont="1" applyBorder="1" applyAlignment="1">
      <alignment horizontal="left" vertical="top"/>
    </xf>
    <xf numFmtId="0" fontId="36" fillId="0" borderId="21" xfId="0" applyFont="1" applyBorder="1" applyAlignment="1">
      <alignment horizontal="left" vertical="top"/>
    </xf>
    <xf numFmtId="0" fontId="36" fillId="0" borderId="22" xfId="0" applyFont="1" applyBorder="1" applyAlignment="1">
      <alignment horizontal="left" vertical="top"/>
    </xf>
    <xf numFmtId="0" fontId="11" fillId="3" borderId="0" xfId="0" applyFont="1" applyFill="1" applyAlignment="1">
      <alignment horizontal="center" vertical="center" wrapText="1"/>
    </xf>
    <xf numFmtId="0" fontId="38" fillId="0" borderId="16" xfId="0" applyFont="1" applyBorder="1" applyAlignment="1">
      <alignment horizontal="left" vertical="top" wrapText="1"/>
    </xf>
    <xf numFmtId="0" fontId="38" fillId="0" borderId="17" xfId="0" applyFont="1" applyBorder="1" applyAlignment="1">
      <alignment horizontal="left" vertical="top"/>
    </xf>
    <xf numFmtId="0" fontId="38" fillId="0" borderId="19" xfId="0" applyFont="1" applyBorder="1" applyAlignment="1">
      <alignment horizontal="left" vertical="top"/>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8" xfId="0" applyFont="1" applyBorder="1" applyAlignment="1">
      <alignment horizontal="left" vertical="top"/>
    </xf>
    <xf numFmtId="0" fontId="38" fillId="0" borderId="20" xfId="0" applyFont="1" applyBorder="1" applyAlignment="1">
      <alignment horizontal="left" vertical="top"/>
    </xf>
    <xf numFmtId="0" fontId="38" fillId="0" borderId="21" xfId="0" applyFont="1" applyBorder="1" applyAlignment="1">
      <alignment horizontal="left" vertical="top"/>
    </xf>
    <xf numFmtId="0" fontId="38" fillId="0" borderId="22" xfId="0" applyFont="1" applyBorder="1" applyAlignment="1">
      <alignment horizontal="left" vertical="top"/>
    </xf>
    <xf numFmtId="0" fontId="37" fillId="0" borderId="16" xfId="0" applyFont="1" applyBorder="1" applyAlignment="1">
      <alignment horizontal="left" vertical="top" wrapText="1"/>
    </xf>
    <xf numFmtId="0" fontId="37" fillId="0" borderId="17" xfId="0" applyFont="1" applyBorder="1" applyAlignment="1">
      <alignment horizontal="left" vertical="top"/>
    </xf>
    <xf numFmtId="0" fontId="37" fillId="0" borderId="19" xfId="0" applyFont="1" applyBorder="1" applyAlignment="1">
      <alignment horizontal="left" vertical="top"/>
    </xf>
    <xf numFmtId="0" fontId="37" fillId="0" borderId="15" xfId="0" applyFont="1" applyBorder="1" applyAlignment="1">
      <alignment horizontal="left" vertical="top"/>
    </xf>
    <xf numFmtId="0" fontId="37" fillId="0" borderId="0" xfId="0" applyFont="1" applyAlignment="1">
      <alignment horizontal="left" vertical="top"/>
    </xf>
    <xf numFmtId="0" fontId="37" fillId="0" borderId="18" xfId="0" applyFont="1" applyBorder="1" applyAlignment="1">
      <alignment horizontal="left" vertical="top"/>
    </xf>
    <xf numFmtId="0" fontId="37" fillId="0" borderId="20" xfId="0" applyFont="1" applyBorder="1" applyAlignment="1">
      <alignment horizontal="left" vertical="top"/>
    </xf>
    <xf numFmtId="0" fontId="37" fillId="0" borderId="21" xfId="0" applyFont="1" applyBorder="1" applyAlignment="1">
      <alignment horizontal="left" vertical="top"/>
    </xf>
    <xf numFmtId="0" fontId="37" fillId="0" borderId="22" xfId="0" applyFont="1" applyBorder="1" applyAlignment="1">
      <alignment horizontal="left" vertical="top"/>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3" borderId="3" xfId="0" applyFont="1" applyFill="1" applyBorder="1" applyAlignment="1">
      <alignment horizontal="left" vertical="center" wrapText="1"/>
    </xf>
    <xf numFmtId="0" fontId="9" fillId="3" borderId="2"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0" borderId="2" xfId="0" applyFont="1" applyBorder="1" applyAlignment="1">
      <alignment horizontal="left" vertical="center" wrapText="1"/>
    </xf>
    <xf numFmtId="0" fontId="23" fillId="0" borderId="3" xfId="0" applyFont="1" applyBorder="1" applyAlignment="1">
      <alignment horizontal="left"/>
    </xf>
    <xf numFmtId="0" fontId="23" fillId="0" borderId="2" xfId="0" applyFont="1" applyBorder="1" applyAlignment="1">
      <alignment horizontal="left"/>
    </xf>
    <xf numFmtId="0" fontId="23" fillId="0" borderId="4" xfId="0" applyFont="1" applyBorder="1" applyAlignment="1">
      <alignment horizontal="left"/>
    </xf>
    <xf numFmtId="0" fontId="27" fillId="3" borderId="0" xfId="0" applyFont="1" applyFill="1" applyAlignment="1">
      <alignment horizontal="center" vertical="center" wrapText="1"/>
    </xf>
    <xf numFmtId="0" fontId="21" fillId="4" borderId="24" xfId="0" applyFont="1" applyFill="1" applyBorder="1" applyAlignment="1">
      <alignment horizontal="left" vertical="center"/>
    </xf>
    <xf numFmtId="165" fontId="21" fillId="4" borderId="24" xfId="0" applyNumberFormat="1" applyFont="1" applyFill="1" applyBorder="1" applyAlignment="1">
      <alignment horizontal="left" vertical="center"/>
    </xf>
    <xf numFmtId="0" fontId="29" fillId="5" borderId="3" xfId="0" applyFont="1" applyFill="1" applyBorder="1" applyAlignment="1">
      <alignment horizontal="center" vertical="center"/>
    </xf>
    <xf numFmtId="0" fontId="29" fillId="5" borderId="2" xfId="0" applyFont="1" applyFill="1" applyBorder="1" applyAlignment="1">
      <alignment horizontal="center" vertical="center"/>
    </xf>
    <xf numFmtId="0" fontId="29" fillId="5" borderId="4" xfId="0" applyFont="1" applyFill="1" applyBorder="1" applyAlignment="1">
      <alignment horizontal="center" vertical="center"/>
    </xf>
    <xf numFmtId="0" fontId="19" fillId="5" borderId="9" xfId="0" applyFont="1" applyFill="1" applyBorder="1" applyAlignment="1">
      <alignment horizontal="left" vertical="center"/>
    </xf>
    <xf numFmtId="0" fontId="20" fillId="5" borderId="9" xfId="0" applyFont="1" applyFill="1" applyBorder="1" applyAlignment="1">
      <alignment horizontal="left" vertical="center"/>
    </xf>
    <xf numFmtId="0" fontId="22" fillId="4" borderId="9" xfId="0" applyFont="1" applyFill="1" applyBorder="1" applyAlignment="1">
      <alignment horizontal="center"/>
    </xf>
    <xf numFmtId="0" fontId="5" fillId="4" borderId="3" xfId="0" applyFont="1" applyFill="1" applyBorder="1" applyAlignment="1">
      <alignment horizontal="center"/>
    </xf>
    <xf numFmtId="0" fontId="5" fillId="4" borderId="2" xfId="0" applyFont="1" applyFill="1" applyBorder="1" applyAlignment="1">
      <alignment horizontal="center"/>
    </xf>
    <xf numFmtId="0" fontId="5" fillId="4" borderId="4" xfId="0" applyFont="1" applyFill="1" applyBorder="1" applyAlignment="1">
      <alignment horizontal="center"/>
    </xf>
    <xf numFmtId="0" fontId="16" fillId="0" borderId="9" xfId="0" applyFont="1" applyBorder="1" applyAlignment="1">
      <alignment horizontal="center"/>
    </xf>
    <xf numFmtId="0" fontId="19" fillId="5" borderId="26" xfId="0" applyFont="1" applyFill="1" applyBorder="1" applyAlignment="1">
      <alignment horizontal="left" vertical="center"/>
    </xf>
    <xf numFmtId="0" fontId="19" fillId="5" borderId="0" xfId="0" applyFont="1" applyFill="1" applyAlignment="1">
      <alignment horizontal="left" vertical="center"/>
    </xf>
    <xf numFmtId="0" fontId="19" fillId="5" borderId="27" xfId="0" applyFont="1" applyFill="1" applyBorder="1" applyAlignment="1">
      <alignment horizontal="left" vertical="center"/>
    </xf>
    <xf numFmtId="164" fontId="4" fillId="4" borderId="3" xfId="0" applyNumberFormat="1" applyFont="1" applyFill="1" applyBorder="1" applyAlignment="1">
      <alignment horizontal="center"/>
    </xf>
    <xf numFmtId="164" fontId="4" fillId="4" borderId="2" xfId="0" applyNumberFormat="1" applyFont="1" applyFill="1" applyBorder="1" applyAlignment="1">
      <alignment horizontal="center"/>
    </xf>
    <xf numFmtId="164" fontId="4" fillId="4" borderId="4" xfId="0" applyNumberFormat="1" applyFont="1" applyFill="1" applyBorder="1" applyAlignment="1">
      <alignment horizontal="center"/>
    </xf>
    <xf numFmtId="0" fontId="22" fillId="4" borderId="3" xfId="0" applyFont="1" applyFill="1" applyBorder="1" applyAlignment="1">
      <alignment horizontal="left" vertical="top"/>
    </xf>
    <xf numFmtId="0" fontId="22" fillId="4" borderId="2" xfId="0" applyFont="1" applyFill="1" applyBorder="1" applyAlignment="1">
      <alignment horizontal="left" vertical="top"/>
    </xf>
    <xf numFmtId="0" fontId="22" fillId="4" borderId="4" xfId="0" applyFont="1" applyFill="1" applyBorder="1" applyAlignment="1">
      <alignment horizontal="left" vertical="top"/>
    </xf>
    <xf numFmtId="0" fontId="21" fillId="4" borderId="9" xfId="0" applyFont="1" applyFill="1" applyBorder="1" applyAlignment="1">
      <alignment horizontal="left"/>
    </xf>
    <xf numFmtId="0" fontId="22" fillId="4" borderId="9" xfId="0" applyFont="1" applyFill="1" applyBorder="1" applyAlignment="1">
      <alignment horizontal="left"/>
    </xf>
    <xf numFmtId="0" fontId="28" fillId="3" borderId="0" xfId="0" applyFont="1" applyFill="1" applyAlignment="1">
      <alignment horizontal="center" vertical="center" wrapText="1"/>
    </xf>
    <xf numFmtId="0" fontId="37" fillId="0" borderId="17" xfId="0" applyFont="1" applyBorder="1" applyAlignment="1">
      <alignment horizontal="left" vertical="top" wrapText="1"/>
    </xf>
    <xf numFmtId="0" fontId="37" fillId="0" borderId="19" xfId="0" applyFont="1" applyBorder="1" applyAlignment="1">
      <alignment horizontal="left" vertical="top" wrapText="1"/>
    </xf>
    <xf numFmtId="0" fontId="37" fillId="0" borderId="15" xfId="0" applyFont="1" applyBorder="1" applyAlignment="1">
      <alignment horizontal="left" vertical="top" wrapText="1"/>
    </xf>
    <xf numFmtId="0" fontId="37" fillId="0" borderId="0" xfId="0" applyFont="1" applyAlignment="1">
      <alignment horizontal="left" vertical="top" wrapText="1"/>
    </xf>
    <xf numFmtId="0" fontId="37" fillId="0" borderId="18" xfId="0" applyFont="1" applyBorder="1" applyAlignment="1">
      <alignment horizontal="left" vertical="top" wrapText="1"/>
    </xf>
    <xf numFmtId="0" fontId="37" fillId="0" borderId="20" xfId="0" applyFont="1" applyBorder="1" applyAlignment="1">
      <alignment horizontal="left" vertical="top" wrapText="1"/>
    </xf>
    <xf numFmtId="0" fontId="37" fillId="0" borderId="21" xfId="0" applyFont="1" applyBorder="1" applyAlignment="1">
      <alignment horizontal="left" vertical="top" wrapText="1"/>
    </xf>
    <xf numFmtId="0" fontId="37" fillId="0" borderId="22" xfId="0" applyFont="1" applyBorder="1" applyAlignment="1">
      <alignment horizontal="left" vertical="top" wrapText="1"/>
    </xf>
    <xf numFmtId="0" fontId="21" fillId="5" borderId="3" xfId="0" applyFont="1" applyFill="1" applyBorder="1" applyAlignment="1">
      <alignment horizontal="left" vertical="center"/>
    </xf>
    <xf numFmtId="0" fontId="21" fillId="5" borderId="2" xfId="0" applyFont="1" applyFill="1" applyBorder="1" applyAlignment="1">
      <alignment horizontal="left" vertical="center"/>
    </xf>
    <xf numFmtId="0" fontId="21" fillId="5" borderId="4" xfId="0" applyFont="1" applyFill="1" applyBorder="1" applyAlignment="1">
      <alignment horizontal="left" vertical="center"/>
    </xf>
    <xf numFmtId="0" fontId="9" fillId="0" borderId="3" xfId="0" applyFont="1" applyBorder="1" applyAlignment="1">
      <alignment horizontal="left" vertical="center"/>
    </xf>
    <xf numFmtId="0" fontId="9" fillId="0" borderId="2" xfId="0" applyFont="1" applyBorder="1" applyAlignment="1">
      <alignment horizontal="left" vertical="center"/>
    </xf>
    <xf numFmtId="0" fontId="9" fillId="0" borderId="4" xfId="0" applyFont="1" applyBorder="1" applyAlignment="1">
      <alignment horizontal="left" vertical="center"/>
    </xf>
    <xf numFmtId="0" fontId="21" fillId="5" borderId="3" xfId="0" applyFont="1" applyFill="1" applyBorder="1" applyAlignment="1">
      <alignment horizontal="left" vertical="center" wrapText="1"/>
    </xf>
    <xf numFmtId="0" fontId="21" fillId="5" borderId="2" xfId="0" applyFont="1" applyFill="1" applyBorder="1" applyAlignment="1">
      <alignment horizontal="left" vertical="center" wrapText="1"/>
    </xf>
    <xf numFmtId="0" fontId="21" fillId="5" borderId="4" xfId="0" applyFont="1" applyFill="1" applyBorder="1" applyAlignment="1">
      <alignment horizontal="left" vertical="center" wrapText="1"/>
    </xf>
    <xf numFmtId="0" fontId="22" fillId="0" borderId="3" xfId="0" applyFont="1" applyBorder="1" applyAlignment="1">
      <alignment horizontal="left" vertical="center"/>
    </xf>
    <xf numFmtId="0" fontId="22" fillId="0" borderId="2" xfId="0" applyFont="1" applyBorder="1" applyAlignment="1">
      <alignment horizontal="left" vertical="center"/>
    </xf>
    <xf numFmtId="0" fontId="22" fillId="0" borderId="4" xfId="0" applyFont="1" applyBorder="1" applyAlignment="1">
      <alignment horizontal="left" vertical="center"/>
    </xf>
    <xf numFmtId="0" fontId="21" fillId="5" borderId="10" xfId="0" applyFont="1" applyFill="1" applyBorder="1" applyAlignment="1">
      <alignment horizontal="center" vertical="center" wrapText="1"/>
    </xf>
    <xf numFmtId="0" fontId="21" fillId="5" borderId="12" xfId="0" applyFont="1" applyFill="1" applyBorder="1" applyAlignment="1">
      <alignment horizontal="center" vertical="center" wrapText="1"/>
    </xf>
    <xf numFmtId="0" fontId="21" fillId="5" borderId="3" xfId="0" applyFont="1" applyFill="1" applyBorder="1" applyAlignment="1">
      <alignment horizontal="center" vertical="center" wrapText="1"/>
    </xf>
    <xf numFmtId="0" fontId="21" fillId="5" borderId="4" xfId="0" applyFont="1" applyFill="1" applyBorder="1" applyAlignment="1">
      <alignment horizontal="center" vertical="center" wrapText="1"/>
    </xf>
    <xf numFmtId="0" fontId="4" fillId="5" borderId="9" xfId="0" applyFont="1" applyFill="1" applyBorder="1" applyAlignment="1">
      <alignment horizontal="center" vertical="center"/>
    </xf>
    <xf numFmtId="0" fontId="29" fillId="5" borderId="9" xfId="0" applyFont="1" applyFill="1" applyBorder="1" applyAlignment="1">
      <alignment horizontal="left"/>
    </xf>
    <xf numFmtId="0" fontId="9" fillId="0" borderId="9" xfId="0" quotePrefix="1" applyFont="1" applyBorder="1" applyAlignment="1">
      <alignment horizontal="center" vertical="center"/>
    </xf>
    <xf numFmtId="0" fontId="9" fillId="0" borderId="3" xfId="0" quotePrefix="1" applyFont="1" applyBorder="1" applyAlignment="1">
      <alignment horizontal="center" vertical="center"/>
    </xf>
    <xf numFmtId="0" fontId="9" fillId="0" borderId="2" xfId="0" quotePrefix="1" applyFont="1" applyBorder="1" applyAlignment="1">
      <alignment horizontal="center" vertical="center"/>
    </xf>
    <xf numFmtId="0" fontId="7" fillId="0" borderId="9" xfId="0" quotePrefix="1" applyFont="1" applyBorder="1" applyAlignment="1">
      <alignment horizontal="left" vertical="center"/>
    </xf>
    <xf numFmtId="0" fontId="29" fillId="5" borderId="3" xfId="0" applyFont="1" applyFill="1" applyBorder="1" applyAlignment="1">
      <alignment horizontal="left" vertical="center"/>
    </xf>
    <xf numFmtId="0" fontId="29" fillId="5" borderId="4" xfId="0" applyFont="1" applyFill="1" applyBorder="1" applyAlignment="1">
      <alignment horizontal="left" vertical="center"/>
    </xf>
    <xf numFmtId="0" fontId="7" fillId="0" borderId="3" xfId="0" quotePrefix="1" applyFont="1" applyBorder="1" applyAlignment="1">
      <alignment horizontal="left" vertical="top"/>
    </xf>
    <xf numFmtId="0" fontId="7" fillId="0" borderId="2" xfId="0" quotePrefix="1" applyFont="1" applyBorder="1" applyAlignment="1">
      <alignment horizontal="left" vertical="top"/>
    </xf>
    <xf numFmtId="0" fontId="7" fillId="0" borderId="4" xfId="0" quotePrefix="1" applyFont="1" applyBorder="1" applyAlignment="1">
      <alignment horizontal="left" vertical="top"/>
    </xf>
    <xf numFmtId="0" fontId="7" fillId="0" borderId="3" xfId="0" quotePrefix="1" applyFont="1" applyBorder="1" applyAlignment="1">
      <alignment horizontal="left"/>
    </xf>
    <xf numFmtId="0" fontId="7" fillId="0" borderId="2" xfId="0" quotePrefix="1" applyFont="1" applyBorder="1" applyAlignment="1">
      <alignment horizontal="left"/>
    </xf>
    <xf numFmtId="0" fontId="7" fillId="0" borderId="4" xfId="0" quotePrefix="1" applyFont="1" applyBorder="1" applyAlignment="1">
      <alignment horizontal="left"/>
    </xf>
    <xf numFmtId="0" fontId="7" fillId="0" borderId="9" xfId="0" applyFont="1" applyBorder="1" applyAlignment="1">
      <alignment horizontal="left" vertical="top" wrapText="1"/>
    </xf>
    <xf numFmtId="0" fontId="9" fillId="0" borderId="3" xfId="0" quotePrefix="1" applyFont="1" applyBorder="1" applyAlignment="1">
      <alignment horizontal="left" vertical="center"/>
    </xf>
    <xf numFmtId="0" fontId="9" fillId="0" borderId="4" xfId="0" quotePrefix="1" applyFont="1" applyBorder="1" applyAlignment="1">
      <alignment horizontal="left" vertical="center"/>
    </xf>
    <xf numFmtId="0" fontId="10" fillId="2" borderId="10" xfId="0" applyFont="1" applyFill="1" applyBorder="1" applyAlignment="1">
      <alignment horizontal="center" vertical="center"/>
    </xf>
    <xf numFmtId="0" fontId="10" fillId="2" borderId="12" xfId="0" applyFont="1" applyFill="1" applyBorder="1" applyAlignment="1">
      <alignment horizontal="center" vertical="center"/>
    </xf>
    <xf numFmtId="0" fontId="10" fillId="2" borderId="5" xfId="0" applyFont="1" applyFill="1" applyBorder="1" applyAlignment="1">
      <alignment horizontal="center" vertical="center"/>
    </xf>
    <xf numFmtId="0" fontId="10" fillId="2" borderId="6"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8" xfId="0" applyFont="1" applyFill="1" applyBorder="1" applyAlignment="1">
      <alignment horizontal="center" vertical="center"/>
    </xf>
    <xf numFmtId="0" fontId="7" fillId="0" borderId="3" xfId="0" applyFont="1" applyBorder="1" applyAlignment="1">
      <alignment horizontal="left"/>
    </xf>
    <xf numFmtId="0" fontId="7" fillId="0" borderId="2" xfId="0" applyFont="1" applyBorder="1" applyAlignment="1">
      <alignment horizontal="left"/>
    </xf>
    <xf numFmtId="0" fontId="7" fillId="0" borderId="4" xfId="0" applyFont="1" applyBorder="1" applyAlignment="1">
      <alignment horizontal="left"/>
    </xf>
    <xf numFmtId="0" fontId="7" fillId="0" borderId="3" xfId="0" applyFont="1" applyBorder="1" applyAlignment="1">
      <alignment horizontal="left" wrapText="1"/>
    </xf>
    <xf numFmtId="0" fontId="7" fillId="0" borderId="2" xfId="0" applyFont="1" applyBorder="1" applyAlignment="1">
      <alignment horizontal="left" wrapText="1"/>
    </xf>
    <xf numFmtId="0" fontId="7" fillId="0" borderId="4" xfId="0" applyFont="1" applyBorder="1" applyAlignment="1">
      <alignment horizontal="left" wrapText="1"/>
    </xf>
    <xf numFmtId="0" fontId="29" fillId="5" borderId="10" xfId="0" applyFont="1" applyFill="1" applyBorder="1" applyAlignment="1">
      <alignment horizontal="left" vertical="center"/>
    </xf>
    <xf numFmtId="0" fontId="29" fillId="5" borderId="12" xfId="0" applyFont="1" applyFill="1" applyBorder="1" applyAlignment="1">
      <alignment horizontal="left" vertical="center"/>
    </xf>
    <xf numFmtId="0" fontId="29" fillId="5" borderId="7" xfId="0" applyFont="1" applyFill="1" applyBorder="1" applyAlignment="1">
      <alignment horizontal="left" vertical="center"/>
    </xf>
    <xf numFmtId="0" fontId="29" fillId="5" borderId="8" xfId="0" applyFont="1" applyFill="1" applyBorder="1" applyAlignment="1">
      <alignment horizontal="left" vertical="center"/>
    </xf>
    <xf numFmtId="0" fontId="29" fillId="5" borderId="5" xfId="0" applyFont="1" applyFill="1" applyBorder="1" applyAlignment="1">
      <alignment horizontal="left" vertical="center"/>
    </xf>
    <xf numFmtId="0" fontId="29" fillId="5" borderId="6" xfId="0" applyFont="1" applyFill="1" applyBorder="1" applyAlignment="1">
      <alignment horizontal="left" vertical="center"/>
    </xf>
    <xf numFmtId="0" fontId="8" fillId="0" borderId="5" xfId="0" quotePrefix="1" applyFont="1" applyBorder="1" applyAlignment="1">
      <alignment horizontal="left" vertical="center" wrapText="1"/>
    </xf>
    <xf numFmtId="0" fontId="8" fillId="0" borderId="0" xfId="0" quotePrefix="1" applyFont="1" applyAlignment="1">
      <alignment horizontal="left" vertical="center"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7" fillId="0" borderId="9" xfId="0" quotePrefix="1" applyFont="1" applyBorder="1" applyAlignment="1">
      <alignment horizontal="left" vertical="center" wrapText="1"/>
    </xf>
    <xf numFmtId="0" fontId="7" fillId="0" borderId="9" xfId="0" applyFont="1" applyBorder="1" applyAlignment="1">
      <alignment horizontal="left" vertical="center"/>
    </xf>
    <xf numFmtId="0" fontId="9" fillId="0" borderId="9" xfId="0" quotePrefix="1" applyFont="1" applyBorder="1" applyAlignment="1">
      <alignment horizontal="left" vertical="center"/>
    </xf>
    <xf numFmtId="0" fontId="7" fillId="0" borderId="3" xfId="0" quotePrefix="1" applyFont="1" applyBorder="1" applyAlignment="1">
      <alignment horizontal="left" vertical="top" wrapText="1"/>
    </xf>
    <xf numFmtId="0" fontId="7" fillId="0" borderId="2" xfId="0" quotePrefix="1" applyFont="1" applyBorder="1" applyAlignment="1">
      <alignment horizontal="left" vertical="top" wrapText="1"/>
    </xf>
    <xf numFmtId="0" fontId="7" fillId="0" borderId="4" xfId="0" quotePrefix="1" applyFont="1" applyBorder="1" applyAlignment="1">
      <alignment horizontal="left" vertical="top" wrapText="1"/>
    </xf>
    <xf numFmtId="0" fontId="32" fillId="3" borderId="0" xfId="0" applyFont="1" applyFill="1" applyAlignment="1">
      <alignment horizontal="center" vertical="center" wrapText="1"/>
    </xf>
    <xf numFmtId="0" fontId="4" fillId="5" borderId="3"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4" xfId="0" applyFont="1" applyFill="1" applyBorder="1" applyAlignment="1">
      <alignment horizontal="center" vertical="center"/>
    </xf>
    <xf numFmtId="0" fontId="8" fillId="0" borderId="3" xfId="0" applyFont="1" applyBorder="1"/>
    <xf numFmtId="0" fontId="8" fillId="0" borderId="4" xfId="0" applyFont="1" applyBorder="1"/>
    <xf numFmtId="0" fontId="7" fillId="0" borderId="10" xfId="0" applyFont="1" applyBorder="1" applyAlignment="1">
      <alignment horizontal="left" vertical="top" wrapText="1"/>
    </xf>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5" xfId="0" applyFont="1" applyBorder="1" applyAlignment="1">
      <alignment horizontal="left" vertical="top" wrapText="1"/>
    </xf>
    <xf numFmtId="0" fontId="7" fillId="0" borderId="0" xfId="0" applyFont="1" applyAlignment="1">
      <alignment horizontal="left" vertical="top" wrapText="1"/>
    </xf>
    <xf numFmtId="0" fontId="7" fillId="0" borderId="6" xfId="0" applyFont="1" applyBorder="1" applyAlignment="1">
      <alignment horizontal="left" vertical="top" wrapText="1"/>
    </xf>
    <xf numFmtId="0" fontId="7" fillId="0" borderId="7" xfId="0" applyFont="1" applyBorder="1" applyAlignment="1">
      <alignment horizontal="left" vertical="top" wrapText="1"/>
    </xf>
    <xf numFmtId="0" fontId="7" fillId="0" borderId="1" xfId="0" applyFont="1" applyBorder="1" applyAlignment="1">
      <alignment horizontal="left" vertical="top" wrapText="1"/>
    </xf>
    <xf numFmtId="0" fontId="7" fillId="0" borderId="8" xfId="0" applyFont="1" applyBorder="1" applyAlignment="1">
      <alignment horizontal="left" vertical="top" wrapText="1"/>
    </xf>
    <xf numFmtId="0" fontId="8" fillId="0" borderId="3" xfId="0" applyFont="1" applyBorder="1" applyAlignment="1">
      <alignment horizontal="left"/>
    </xf>
    <xf numFmtId="0" fontId="8" fillId="0" borderId="4" xfId="0" applyFont="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2" xfId="0" applyFont="1" applyBorder="1" applyAlignment="1">
      <alignment horizontal="left" vertical="center"/>
    </xf>
    <xf numFmtId="0" fontId="7" fillId="0" borderId="3" xfId="0" applyFont="1" applyBorder="1" applyAlignment="1">
      <alignment horizontal="center" vertical="center"/>
    </xf>
    <xf numFmtId="0" fontId="7" fillId="0" borderId="2" xfId="0" applyFont="1" applyBorder="1" applyAlignment="1">
      <alignment horizontal="center" vertical="center"/>
    </xf>
    <xf numFmtId="0" fontId="7" fillId="0" borderId="4" xfId="0" applyFont="1" applyBorder="1" applyAlignment="1">
      <alignment horizontal="center" vertical="center"/>
    </xf>
    <xf numFmtId="0" fontId="29" fillId="5" borderId="2" xfId="0" applyFont="1" applyFill="1" applyBorder="1" applyAlignment="1">
      <alignment horizontal="left" vertical="center"/>
    </xf>
    <xf numFmtId="0" fontId="22" fillId="4" borderId="9" xfId="0" applyFont="1" applyFill="1" applyBorder="1" applyAlignment="1">
      <alignment horizontal="left" vertical="top" wrapText="1"/>
    </xf>
    <xf numFmtId="0" fontId="24" fillId="3" borderId="0" xfId="0" applyFont="1" applyFill="1" applyAlignment="1">
      <alignment horizontal="center" vertical="center" wrapText="1"/>
    </xf>
    <xf numFmtId="0" fontId="26" fillId="3" borderId="0" xfId="0" applyFont="1" applyFill="1" applyAlignment="1">
      <alignment horizontal="center" vertical="center" wrapText="1"/>
    </xf>
    <xf numFmtId="0" fontId="33" fillId="4" borderId="0" xfId="0" applyFont="1" applyFill="1" applyAlignment="1">
      <alignment horizontal="left" vertical="center" wrapText="1"/>
    </xf>
    <xf numFmtId="0" fontId="29" fillId="5" borderId="9" xfId="0" quotePrefix="1" applyFont="1" applyFill="1" applyBorder="1" applyAlignment="1">
      <alignment horizontal="center" vertical="center"/>
    </xf>
    <xf numFmtId="0" fontId="9" fillId="8" borderId="9" xfId="0" applyFont="1" applyFill="1" applyBorder="1" applyAlignment="1">
      <alignment horizontal="center" vertical="center"/>
    </xf>
    <xf numFmtId="0" fontId="9" fillId="8" borderId="9" xfId="0" quotePrefix="1" applyFont="1" applyFill="1" applyBorder="1" applyAlignment="1">
      <alignment horizontal="center" vertical="center"/>
    </xf>
    <xf numFmtId="0" fontId="9" fillId="8" borderId="28" xfId="0" applyFont="1" applyFill="1" applyBorder="1" applyAlignment="1">
      <alignment horizontal="center" vertical="center"/>
    </xf>
    <xf numFmtId="1" fontId="9" fillId="0" borderId="9" xfId="0" quotePrefix="1" applyNumberFormat="1" applyFont="1" applyBorder="1" applyAlignment="1">
      <alignment horizontal="center" vertical="center"/>
    </xf>
  </cellXfs>
  <cellStyles count="1">
    <cellStyle name="Normal" xfId="0" builtinId="0"/>
  </cellStyles>
  <dxfs count="41">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ill>
        <patternFill>
          <bgColor theme="9" tint="0.39994506668294322"/>
        </patternFill>
      </fill>
    </dxf>
    <dxf>
      <fill>
        <patternFill>
          <bgColor rgb="FFFF7C80"/>
        </patternFill>
      </fill>
    </dxf>
    <dxf>
      <font>
        <color theme="0" tint="-0.499984740745262"/>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s>
  <tableStyles count="0" defaultTableStyle="TableStyleMedium2" defaultPivotStyle="PivotStyleLight16"/>
  <colors>
    <mruColors>
      <color rgb="FFFF7C80"/>
      <color rgb="FF1EA34A"/>
      <color rgb="FFEFEFEF"/>
      <color rgb="FFBFBFBF"/>
      <color rgb="FF4247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23" Type="http://schemas.microsoft.com/office/2006/relationships/vbaProject" Target="vbaProject.bin"/><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7.png"/></Relationships>
</file>

<file path=xl/drawings/_rels/drawing9.xml.rels><?xml version="1.0" encoding="UTF-8" standalone="yes"?>
<Relationships xmlns="http://schemas.openxmlformats.org/package/2006/relationships"><Relationship Id="rId3" Type="http://schemas.openxmlformats.org/officeDocument/2006/relationships/image" Target="../media/image20.svg"/><Relationship Id="rId2" Type="http://schemas.openxmlformats.org/officeDocument/2006/relationships/image" Target="../media/image19.png"/><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oneCellAnchor>
    <xdr:from>
      <xdr:col>7</xdr:col>
      <xdr:colOff>3668993</xdr:colOff>
      <xdr:row>2</xdr:row>
      <xdr:rowOff>116729</xdr:rowOff>
    </xdr:from>
    <xdr:ext cx="1769598" cy="481852"/>
    <xdr:pic>
      <xdr:nvPicPr>
        <xdr:cNvPr id="4" name="Picture 3">
          <a:extLst>
            <a:ext uri="{FF2B5EF4-FFF2-40B4-BE49-F238E27FC236}">
              <a16:creationId xmlns:a16="http://schemas.microsoft.com/office/drawing/2014/main" id="{D3DAAA29-FD02-4E3B-BCDB-F383C2A4A2C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431993" y="526304"/>
          <a:ext cx="1769598" cy="481852"/>
        </a:xfrm>
        <a:prstGeom prst="rect">
          <a:avLst/>
        </a:prstGeom>
        <a:noFill/>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7627</xdr:colOff>
      <xdr:row>0</xdr:row>
      <xdr:rowOff>190293</xdr:rowOff>
    </xdr:from>
    <xdr:to>
      <xdr:col>4</xdr:col>
      <xdr:colOff>589189</xdr:colOff>
      <xdr:row>32</xdr:row>
      <xdr:rowOff>220436</xdr:rowOff>
    </xdr:to>
    <xdr:pic>
      <xdr:nvPicPr>
        <xdr:cNvPr id="5" name="Picture 4">
          <a:extLst>
            <a:ext uri="{FF2B5EF4-FFF2-40B4-BE49-F238E27FC236}">
              <a16:creationId xmlns:a16="http://schemas.microsoft.com/office/drawing/2014/main" id="{35A3B154-3FD8-08FF-D61C-F7DDDA6D318C}"/>
            </a:ext>
          </a:extLst>
        </xdr:cNvPr>
        <xdr:cNvPicPr>
          <a:picLocks noChangeAspect="1"/>
        </xdr:cNvPicPr>
      </xdr:nvPicPr>
      <xdr:blipFill rotWithShape="1">
        <a:blip xmlns:r="http://schemas.openxmlformats.org/officeDocument/2006/relationships" r:embed="rId1" cstate="print">
          <a:alphaModFix amt="3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l="58454" t="43942" b="18226"/>
        <a:stretch/>
      </xdr:blipFill>
      <xdr:spPr bwMode="auto">
        <a:xfrm>
          <a:off x="615413" y="190293"/>
          <a:ext cx="13880730" cy="8500136"/>
        </a:xfrm>
        <a:prstGeom prst="rect">
          <a:avLst/>
        </a:prstGeom>
        <a:noFill/>
        <a:ln>
          <a:noFill/>
        </a:ln>
        <a:extLst>
          <a:ext uri="{53640926-AAD7-44D8-BBD7-CCE9431645EC}">
            <a14:shadowObscured xmlns:a14="http://schemas.microsoft.com/office/drawing/2010/main"/>
          </a:ext>
        </a:extLst>
      </xdr:spPr>
    </xdr:pic>
    <xdr:clientData/>
  </xdr:twoCellAnchor>
  <xdr:oneCellAnchor>
    <xdr:from>
      <xdr:col>1</xdr:col>
      <xdr:colOff>507999</xdr:colOff>
      <xdr:row>28</xdr:row>
      <xdr:rowOff>95250</xdr:rowOff>
    </xdr:from>
    <xdr:ext cx="2809875" cy="762000"/>
    <xdr:pic>
      <xdr:nvPicPr>
        <xdr:cNvPr id="6" name="Picture 5">
          <a:extLst>
            <a:ext uri="{FF2B5EF4-FFF2-40B4-BE49-F238E27FC236}">
              <a16:creationId xmlns:a16="http://schemas.microsoft.com/office/drawing/2014/main" id="{9B607FD4-EF40-47A6-B3F2-4558449B9733}"/>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1249" y="7556500"/>
          <a:ext cx="2809875" cy="76200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4305300</xdr:colOff>
      <xdr:row>2</xdr:row>
      <xdr:rowOff>101600</xdr:rowOff>
    </xdr:from>
    <xdr:ext cx="2187424" cy="597478"/>
    <xdr:pic>
      <xdr:nvPicPr>
        <xdr:cNvPr id="2" name="Picture 1">
          <a:extLst>
            <a:ext uri="{FF2B5EF4-FFF2-40B4-BE49-F238E27FC236}">
              <a16:creationId xmlns:a16="http://schemas.microsoft.com/office/drawing/2014/main" id="{981A8EAF-71AC-4B03-8553-2FC6C82651E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861800" y="371475"/>
          <a:ext cx="2187424" cy="597478"/>
        </a:xfrm>
        <a:prstGeom prst="rect">
          <a:avLst/>
        </a:prstGeom>
        <a:noFill/>
        <a:ln>
          <a:noFill/>
        </a:ln>
      </xdr:spPr>
    </xdr:pic>
    <xdr:clientData/>
  </xdr:oneCellAnchor>
  <xdr:twoCellAnchor editAs="oneCell">
    <xdr:from>
      <xdr:col>3</xdr:col>
      <xdr:colOff>1098176</xdr:colOff>
      <xdr:row>37</xdr:row>
      <xdr:rowOff>38100</xdr:rowOff>
    </xdr:from>
    <xdr:to>
      <xdr:col>3</xdr:col>
      <xdr:colOff>6056405</xdr:colOff>
      <xdr:row>64</xdr:row>
      <xdr:rowOff>97471</xdr:rowOff>
    </xdr:to>
    <xdr:pic>
      <xdr:nvPicPr>
        <xdr:cNvPr id="3" name="Picture 2">
          <a:extLst>
            <a:ext uri="{FF2B5EF4-FFF2-40B4-BE49-F238E27FC236}">
              <a16:creationId xmlns:a16="http://schemas.microsoft.com/office/drawing/2014/main" id="{DF9E5FB8-D7BC-F3A1-EC28-08193847291E}"/>
            </a:ext>
          </a:extLst>
        </xdr:cNvPr>
        <xdr:cNvPicPr>
          <a:picLocks noChangeAspect="1"/>
        </xdr:cNvPicPr>
      </xdr:nvPicPr>
      <xdr:blipFill rotWithShape="1">
        <a:blip xmlns:r="http://schemas.openxmlformats.org/officeDocument/2006/relationships" r:embed="rId2"/>
        <a:srcRect l="23685" t="18171" r="32643" b="20377"/>
        <a:stretch/>
      </xdr:blipFill>
      <xdr:spPr>
        <a:xfrm>
          <a:off x="8650941" y="8879541"/>
          <a:ext cx="5053479" cy="6110548"/>
        </a:xfrm>
        <a:prstGeom prst="rect">
          <a:avLst/>
        </a:prstGeom>
      </xdr:spPr>
    </xdr:pic>
    <xdr:clientData/>
  </xdr:twoCellAnchor>
  <xdr:twoCellAnchor editAs="oneCell">
    <xdr:from>
      <xdr:col>2</xdr:col>
      <xdr:colOff>67235</xdr:colOff>
      <xdr:row>37</xdr:row>
      <xdr:rowOff>38598</xdr:rowOff>
    </xdr:from>
    <xdr:to>
      <xdr:col>3</xdr:col>
      <xdr:colOff>1406</xdr:colOff>
      <xdr:row>64</xdr:row>
      <xdr:rowOff>96973</xdr:rowOff>
    </xdr:to>
    <xdr:pic>
      <xdr:nvPicPr>
        <xdr:cNvPr id="4" name="Picture 3">
          <a:extLst>
            <a:ext uri="{FF2B5EF4-FFF2-40B4-BE49-F238E27FC236}">
              <a16:creationId xmlns:a16="http://schemas.microsoft.com/office/drawing/2014/main" id="{81B25020-6F28-7FD0-9B4A-D6A3D23EFD4E}"/>
            </a:ext>
          </a:extLst>
        </xdr:cNvPr>
        <xdr:cNvPicPr>
          <a:picLocks noChangeAspect="1"/>
        </xdr:cNvPicPr>
      </xdr:nvPicPr>
      <xdr:blipFill>
        <a:blip xmlns:r="http://schemas.openxmlformats.org/officeDocument/2006/relationships" r:embed="rId3"/>
        <a:stretch>
          <a:fillRect/>
        </a:stretch>
      </xdr:blipFill>
      <xdr:spPr>
        <a:xfrm>
          <a:off x="1277470" y="8880039"/>
          <a:ext cx="6055571" cy="61095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xdr:col>
      <xdr:colOff>880376</xdr:colOff>
      <xdr:row>2</xdr:row>
      <xdr:rowOff>38238</xdr:rowOff>
    </xdr:from>
    <xdr:ext cx="913078" cy="224116"/>
    <xdr:pic>
      <xdr:nvPicPr>
        <xdr:cNvPr id="4" name="Picture 3">
          <a:extLst>
            <a:ext uri="{FF2B5EF4-FFF2-40B4-BE49-F238E27FC236}">
              <a16:creationId xmlns:a16="http://schemas.microsoft.com/office/drawing/2014/main" id="{48538B11-71C4-4054-846F-483CFAF2B6F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85758" y="441650"/>
          <a:ext cx="913078" cy="224116"/>
        </a:xfrm>
        <a:prstGeom prst="rect">
          <a:avLst/>
        </a:prstGeom>
        <a:noFill/>
        <a:ln>
          <a:noFill/>
        </a:ln>
      </xdr:spPr>
    </xdr:pic>
    <xdr:clientData/>
  </xdr:oneCellAnchor>
  <xdr:twoCellAnchor editAs="oneCell">
    <xdr:from>
      <xdr:col>7</xdr:col>
      <xdr:colOff>381001</xdr:colOff>
      <xdr:row>1</xdr:row>
      <xdr:rowOff>56029</xdr:rowOff>
    </xdr:from>
    <xdr:to>
      <xdr:col>21</xdr:col>
      <xdr:colOff>323806</xdr:colOff>
      <xdr:row>25</xdr:row>
      <xdr:rowOff>86584</xdr:rowOff>
    </xdr:to>
    <xdr:pic>
      <xdr:nvPicPr>
        <xdr:cNvPr id="2" name="Picture 1">
          <a:extLst>
            <a:ext uri="{FF2B5EF4-FFF2-40B4-BE49-F238E27FC236}">
              <a16:creationId xmlns:a16="http://schemas.microsoft.com/office/drawing/2014/main" id="{D58AC384-C5A9-05F4-9E66-1A8CE75A14A9}"/>
            </a:ext>
          </a:extLst>
        </xdr:cNvPr>
        <xdr:cNvPicPr>
          <a:picLocks noChangeAspect="1"/>
        </xdr:cNvPicPr>
      </xdr:nvPicPr>
      <xdr:blipFill>
        <a:blip xmlns:r="http://schemas.openxmlformats.org/officeDocument/2006/relationships" r:embed="rId2"/>
        <a:stretch>
          <a:fillRect/>
        </a:stretch>
      </xdr:blipFill>
      <xdr:spPr>
        <a:xfrm>
          <a:off x="9289677" y="235323"/>
          <a:ext cx="7455941" cy="6750993"/>
        </a:xfrm>
        <a:prstGeom prst="rect">
          <a:avLst/>
        </a:prstGeom>
      </xdr:spPr>
    </xdr:pic>
    <xdr:clientData/>
  </xdr:twoCellAnchor>
  <xdr:twoCellAnchor editAs="oneCell">
    <xdr:from>
      <xdr:col>22</xdr:col>
      <xdr:colOff>45502</xdr:colOff>
      <xdr:row>2</xdr:row>
      <xdr:rowOff>44484</xdr:rowOff>
    </xdr:from>
    <xdr:to>
      <xdr:col>30</xdr:col>
      <xdr:colOff>112880</xdr:colOff>
      <xdr:row>21</xdr:row>
      <xdr:rowOff>140156</xdr:rowOff>
    </xdr:to>
    <xdr:pic>
      <xdr:nvPicPr>
        <xdr:cNvPr id="3" name="Picture 2">
          <a:extLst>
            <a:ext uri="{FF2B5EF4-FFF2-40B4-BE49-F238E27FC236}">
              <a16:creationId xmlns:a16="http://schemas.microsoft.com/office/drawing/2014/main" id="{45001D07-FE54-B4B6-D7D3-74D4986623E4}"/>
            </a:ext>
          </a:extLst>
        </xdr:cNvPr>
        <xdr:cNvPicPr>
          <a:picLocks noChangeAspect="1"/>
        </xdr:cNvPicPr>
      </xdr:nvPicPr>
      <xdr:blipFill>
        <a:blip xmlns:r="http://schemas.openxmlformats.org/officeDocument/2006/relationships" r:embed="rId3"/>
        <a:stretch>
          <a:fillRect/>
        </a:stretch>
      </xdr:blipFill>
      <xdr:spPr>
        <a:xfrm>
          <a:off x="18737593" y="460120"/>
          <a:ext cx="4316105" cy="59607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7</xdr:col>
      <xdr:colOff>156119</xdr:colOff>
      <xdr:row>2</xdr:row>
      <xdr:rowOff>218681</xdr:rowOff>
    </xdr:from>
    <xdr:ext cx="1537449" cy="442466"/>
    <xdr:pic>
      <xdr:nvPicPr>
        <xdr:cNvPr id="2" name="Picture 1">
          <a:extLst>
            <a:ext uri="{FF2B5EF4-FFF2-40B4-BE49-F238E27FC236}">
              <a16:creationId xmlns:a16="http://schemas.microsoft.com/office/drawing/2014/main" id="{1BC33EE7-213D-40A3-9B71-B0E1FF68D56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60229" y="671010"/>
          <a:ext cx="1537449" cy="442466"/>
        </a:xfrm>
        <a:prstGeom prst="rect">
          <a:avLst/>
        </a:prstGeom>
        <a:noFill/>
        <a:ln>
          <a:noFill/>
        </a:ln>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13</xdr:col>
      <xdr:colOff>0</xdr:colOff>
      <xdr:row>116</xdr:row>
      <xdr:rowOff>21062</xdr:rowOff>
    </xdr:from>
    <xdr:to>
      <xdr:col>24</xdr:col>
      <xdr:colOff>281194</xdr:colOff>
      <xdr:row>157</xdr:row>
      <xdr:rowOff>235994</xdr:rowOff>
    </xdr:to>
    <xdr:pic>
      <xdr:nvPicPr>
        <xdr:cNvPr id="2" name="Picture 1">
          <a:extLst>
            <a:ext uri="{FF2B5EF4-FFF2-40B4-BE49-F238E27FC236}">
              <a16:creationId xmlns:a16="http://schemas.microsoft.com/office/drawing/2014/main" id="{987C5BF2-5220-4D6F-A95F-BA4ADA9D5C03}"/>
            </a:ext>
          </a:extLst>
        </xdr:cNvPr>
        <xdr:cNvPicPr>
          <a:picLocks noChangeAspect="1"/>
        </xdr:cNvPicPr>
      </xdr:nvPicPr>
      <xdr:blipFill>
        <a:blip xmlns:r="http://schemas.openxmlformats.org/officeDocument/2006/relationships" r:embed="rId1"/>
        <a:stretch>
          <a:fillRect/>
        </a:stretch>
      </xdr:blipFill>
      <xdr:spPr>
        <a:xfrm>
          <a:off x="15563850" y="35898562"/>
          <a:ext cx="6986794" cy="7480702"/>
        </a:xfrm>
        <a:prstGeom prst="rect">
          <a:avLst/>
        </a:prstGeom>
      </xdr:spPr>
    </xdr:pic>
    <xdr:clientData/>
  </xdr:twoCellAnchor>
  <xdr:oneCellAnchor>
    <xdr:from>
      <xdr:col>10</xdr:col>
      <xdr:colOff>4440784</xdr:colOff>
      <xdr:row>1</xdr:row>
      <xdr:rowOff>54747</xdr:rowOff>
    </xdr:from>
    <xdr:ext cx="1537449" cy="442466"/>
    <xdr:pic>
      <xdr:nvPicPr>
        <xdr:cNvPr id="3" name="Picture 2">
          <a:extLst>
            <a:ext uri="{FF2B5EF4-FFF2-40B4-BE49-F238E27FC236}">
              <a16:creationId xmlns:a16="http://schemas.microsoft.com/office/drawing/2014/main" id="{0647BF06-EA00-48E0-85B9-7628AB77AFA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165684" y="378597"/>
          <a:ext cx="1537449" cy="442466"/>
        </a:xfrm>
        <a:prstGeom prst="rect">
          <a:avLst/>
        </a:prstGeom>
        <a:noFill/>
        <a:ln>
          <a:noFill/>
        </a:ln>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1</xdr:col>
      <xdr:colOff>370884</xdr:colOff>
      <xdr:row>7</xdr:row>
      <xdr:rowOff>20411</xdr:rowOff>
    </xdr:from>
    <xdr:to>
      <xdr:col>5</xdr:col>
      <xdr:colOff>2394</xdr:colOff>
      <xdr:row>46</xdr:row>
      <xdr:rowOff>40820</xdr:rowOff>
    </xdr:to>
    <xdr:pic>
      <xdr:nvPicPr>
        <xdr:cNvPr id="2" name="Picture 1">
          <a:extLst>
            <a:ext uri="{FF2B5EF4-FFF2-40B4-BE49-F238E27FC236}">
              <a16:creationId xmlns:a16="http://schemas.microsoft.com/office/drawing/2014/main" id="{F151C1BB-72A3-7BFB-FE12-237961664D72}"/>
            </a:ext>
          </a:extLst>
        </xdr:cNvPr>
        <xdr:cNvPicPr>
          <a:picLocks noChangeAspect="1"/>
        </xdr:cNvPicPr>
      </xdr:nvPicPr>
      <xdr:blipFill>
        <a:blip xmlns:r="http://schemas.openxmlformats.org/officeDocument/2006/relationships" r:embed="rId1"/>
        <a:stretch>
          <a:fillRect/>
        </a:stretch>
      </xdr:blipFill>
      <xdr:spPr>
        <a:xfrm>
          <a:off x="996813" y="2905125"/>
          <a:ext cx="8044179" cy="9041945"/>
        </a:xfrm>
        <a:prstGeom prst="rect">
          <a:avLst/>
        </a:prstGeom>
      </xdr:spPr>
    </xdr:pic>
    <xdr:clientData/>
  </xdr:twoCellAnchor>
  <xdr:twoCellAnchor editAs="oneCell">
    <xdr:from>
      <xdr:col>5</xdr:col>
      <xdr:colOff>143382</xdr:colOff>
      <xdr:row>7</xdr:row>
      <xdr:rowOff>28306</xdr:rowOff>
    </xdr:from>
    <xdr:to>
      <xdr:col>9</xdr:col>
      <xdr:colOff>2140550</xdr:colOff>
      <xdr:row>46</xdr:row>
      <xdr:rowOff>40820</xdr:rowOff>
    </xdr:to>
    <xdr:pic>
      <xdr:nvPicPr>
        <xdr:cNvPr id="3" name="Picture 2">
          <a:extLst>
            <a:ext uri="{FF2B5EF4-FFF2-40B4-BE49-F238E27FC236}">
              <a16:creationId xmlns:a16="http://schemas.microsoft.com/office/drawing/2014/main" id="{1ED41424-7BF1-68D1-CB90-9DA7642B42D1}"/>
            </a:ext>
          </a:extLst>
        </xdr:cNvPr>
        <xdr:cNvPicPr>
          <a:picLocks noChangeAspect="1"/>
        </xdr:cNvPicPr>
      </xdr:nvPicPr>
      <xdr:blipFill rotWithShape="1">
        <a:blip xmlns:r="http://schemas.openxmlformats.org/officeDocument/2006/relationships" r:embed="rId2"/>
        <a:srcRect l="4019" t="6110" r="18846"/>
        <a:stretch/>
      </xdr:blipFill>
      <xdr:spPr>
        <a:xfrm>
          <a:off x="9219346" y="2913020"/>
          <a:ext cx="10271581" cy="9034050"/>
        </a:xfrm>
        <a:prstGeom prst="rect">
          <a:avLst/>
        </a:prstGeom>
      </xdr:spPr>
    </xdr:pic>
    <xdr:clientData/>
  </xdr:twoCellAnchor>
  <xdr:oneCellAnchor>
    <xdr:from>
      <xdr:col>8</xdr:col>
      <xdr:colOff>1419972</xdr:colOff>
      <xdr:row>2</xdr:row>
      <xdr:rowOff>160057</xdr:rowOff>
    </xdr:from>
    <xdr:ext cx="2102599" cy="635560"/>
    <xdr:pic>
      <xdr:nvPicPr>
        <xdr:cNvPr id="4" name="Picture 3">
          <a:extLst>
            <a:ext uri="{FF2B5EF4-FFF2-40B4-BE49-F238E27FC236}">
              <a16:creationId xmlns:a16="http://schemas.microsoft.com/office/drawing/2014/main" id="{03E6AAE5-5C6D-457D-9F98-3A5098226E82}"/>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018560" y="518645"/>
          <a:ext cx="2102599" cy="635560"/>
        </a:xfrm>
        <a:prstGeom prst="rect">
          <a:avLst/>
        </a:prstGeom>
        <a:noFill/>
        <a:ln>
          <a:noFill/>
        </a:ln>
      </xdr:spPr>
    </xdr:pic>
    <xdr:clientData/>
  </xdr:oneCellAnchor>
  <xdr:oneCellAnchor>
    <xdr:from>
      <xdr:col>2</xdr:col>
      <xdr:colOff>34636</xdr:colOff>
      <xdr:row>89</xdr:row>
      <xdr:rowOff>23090</xdr:rowOff>
    </xdr:from>
    <xdr:ext cx="4964546" cy="600365"/>
    <xdr:pic>
      <xdr:nvPicPr>
        <xdr:cNvPr id="10" name="image2.png">
          <a:extLst>
            <a:ext uri="{FF2B5EF4-FFF2-40B4-BE49-F238E27FC236}">
              <a16:creationId xmlns:a16="http://schemas.microsoft.com/office/drawing/2014/main" id="{E486E7B0-B504-44AD-AB57-6B9C6A918D11}"/>
            </a:ext>
          </a:extLst>
        </xdr:cNvPr>
        <xdr:cNvPicPr preferRelativeResize="0"/>
      </xdr:nvPicPr>
      <xdr:blipFill>
        <a:blip xmlns:r="http://schemas.openxmlformats.org/officeDocument/2006/relationships" r:embed="rId4" cstate="print"/>
        <a:stretch>
          <a:fillRect/>
        </a:stretch>
      </xdr:blipFill>
      <xdr:spPr>
        <a:xfrm>
          <a:off x="2632363" y="20527817"/>
          <a:ext cx="4964546" cy="600365"/>
        </a:xfrm>
        <a:prstGeom prst="rect">
          <a:avLst/>
        </a:prstGeom>
        <a:noFill/>
      </xdr:spPr>
    </xdr:pic>
    <xdr:clientData fLocksWithSheet="0"/>
  </xdr:oneCellAnchor>
  <xdr:oneCellAnchor>
    <xdr:from>
      <xdr:col>6</xdr:col>
      <xdr:colOff>1408547</xdr:colOff>
      <xdr:row>88</xdr:row>
      <xdr:rowOff>103909</xdr:rowOff>
    </xdr:from>
    <xdr:ext cx="4687455" cy="727363"/>
    <xdr:pic>
      <xdr:nvPicPr>
        <xdr:cNvPr id="11" name="image4.png">
          <a:extLst>
            <a:ext uri="{FF2B5EF4-FFF2-40B4-BE49-F238E27FC236}">
              <a16:creationId xmlns:a16="http://schemas.microsoft.com/office/drawing/2014/main" id="{6ABD6C9C-D452-43C8-9482-D00E50AAEE31}"/>
            </a:ext>
          </a:extLst>
        </xdr:cNvPr>
        <xdr:cNvPicPr preferRelativeResize="0"/>
      </xdr:nvPicPr>
      <xdr:blipFill>
        <a:blip xmlns:r="http://schemas.openxmlformats.org/officeDocument/2006/relationships" r:embed="rId5" cstate="print"/>
        <a:stretch>
          <a:fillRect/>
        </a:stretch>
      </xdr:blipFill>
      <xdr:spPr>
        <a:xfrm>
          <a:off x="12295911" y="20377727"/>
          <a:ext cx="4687455" cy="727363"/>
        </a:xfrm>
        <a:prstGeom prst="rect">
          <a:avLst/>
        </a:prstGeom>
        <a:noFill/>
      </xdr:spPr>
    </xdr:pic>
    <xdr:clientData fLocksWithSheet="0"/>
  </xdr:oneCellAnchor>
  <xdr:oneCellAnchor>
    <xdr:from>
      <xdr:col>2</xdr:col>
      <xdr:colOff>34636</xdr:colOff>
      <xdr:row>92</xdr:row>
      <xdr:rowOff>126998</xdr:rowOff>
    </xdr:from>
    <xdr:ext cx="4087091" cy="450273"/>
    <xdr:pic>
      <xdr:nvPicPr>
        <xdr:cNvPr id="12" name="image3.png" title="Image">
          <a:extLst>
            <a:ext uri="{FF2B5EF4-FFF2-40B4-BE49-F238E27FC236}">
              <a16:creationId xmlns:a16="http://schemas.microsoft.com/office/drawing/2014/main" id="{5255822C-412A-4595-BB85-F5BC6688E66C}"/>
            </a:ext>
          </a:extLst>
        </xdr:cNvPr>
        <xdr:cNvPicPr preferRelativeResize="0"/>
      </xdr:nvPicPr>
      <xdr:blipFill>
        <a:blip xmlns:r="http://schemas.openxmlformats.org/officeDocument/2006/relationships" r:embed="rId6" cstate="print"/>
        <a:stretch>
          <a:fillRect/>
        </a:stretch>
      </xdr:blipFill>
      <xdr:spPr>
        <a:xfrm>
          <a:off x="2632363" y="21324453"/>
          <a:ext cx="4087091" cy="450273"/>
        </a:xfrm>
        <a:prstGeom prst="rect">
          <a:avLst/>
        </a:prstGeom>
        <a:noFill/>
      </xdr:spPr>
    </xdr:pic>
    <xdr:clientData fLocksWithSheet="0"/>
  </xdr:oneCellAnchor>
  <xdr:oneCellAnchor>
    <xdr:from>
      <xdr:col>6</xdr:col>
      <xdr:colOff>1408547</xdr:colOff>
      <xdr:row>92</xdr:row>
      <xdr:rowOff>138545</xdr:rowOff>
    </xdr:from>
    <xdr:ext cx="3960090" cy="311728"/>
    <xdr:pic>
      <xdr:nvPicPr>
        <xdr:cNvPr id="13" name="image1.png">
          <a:extLst>
            <a:ext uri="{FF2B5EF4-FFF2-40B4-BE49-F238E27FC236}">
              <a16:creationId xmlns:a16="http://schemas.microsoft.com/office/drawing/2014/main" id="{67DE2535-26E4-4FDF-85BB-5CE988C76ED1}"/>
            </a:ext>
          </a:extLst>
        </xdr:cNvPr>
        <xdr:cNvPicPr preferRelativeResize="0"/>
      </xdr:nvPicPr>
      <xdr:blipFill>
        <a:blip xmlns:r="http://schemas.openxmlformats.org/officeDocument/2006/relationships" r:embed="rId7" cstate="print"/>
        <a:stretch>
          <a:fillRect/>
        </a:stretch>
      </xdr:blipFill>
      <xdr:spPr>
        <a:xfrm>
          <a:off x="12295911" y="21336000"/>
          <a:ext cx="3960090" cy="311728"/>
        </a:xfrm>
        <a:prstGeom prst="rect">
          <a:avLst/>
        </a:prstGeom>
        <a:noFill/>
      </xdr:spPr>
    </xdr:pic>
    <xdr:clientData fLocksWithSheet="0"/>
  </xdr:oneCellAnchor>
  <xdr:oneCellAnchor>
    <xdr:from>
      <xdr:col>2</xdr:col>
      <xdr:colOff>34636</xdr:colOff>
      <xdr:row>89</xdr:row>
      <xdr:rowOff>57726</xdr:rowOff>
    </xdr:from>
    <xdr:ext cx="4964546" cy="600365"/>
    <xdr:pic>
      <xdr:nvPicPr>
        <xdr:cNvPr id="14" name="image2.png">
          <a:extLst>
            <a:ext uri="{FF2B5EF4-FFF2-40B4-BE49-F238E27FC236}">
              <a16:creationId xmlns:a16="http://schemas.microsoft.com/office/drawing/2014/main" id="{C8B22F2F-777B-02A4-8DEE-846519E00975}"/>
            </a:ext>
          </a:extLst>
        </xdr:cNvPr>
        <xdr:cNvPicPr preferRelativeResize="0"/>
      </xdr:nvPicPr>
      <xdr:blipFill>
        <a:blip xmlns:r="http://schemas.openxmlformats.org/officeDocument/2006/relationships" r:embed="rId4" cstate="print"/>
        <a:stretch>
          <a:fillRect/>
        </a:stretch>
      </xdr:blipFill>
      <xdr:spPr>
        <a:xfrm>
          <a:off x="2632363" y="20562453"/>
          <a:ext cx="4964546" cy="600365"/>
        </a:xfrm>
        <a:prstGeom prst="rect">
          <a:avLst/>
        </a:prstGeom>
        <a:noFill/>
      </xdr:spPr>
    </xdr:pic>
    <xdr:clientData fLocksWithSheet="0"/>
  </xdr:oneCellAnchor>
  <xdr:oneCellAnchor>
    <xdr:from>
      <xdr:col>6</xdr:col>
      <xdr:colOff>1408547</xdr:colOff>
      <xdr:row>88</xdr:row>
      <xdr:rowOff>138545</xdr:rowOff>
    </xdr:from>
    <xdr:ext cx="4687455" cy="727363"/>
    <xdr:pic>
      <xdr:nvPicPr>
        <xdr:cNvPr id="15" name="image4.png">
          <a:extLst>
            <a:ext uri="{FF2B5EF4-FFF2-40B4-BE49-F238E27FC236}">
              <a16:creationId xmlns:a16="http://schemas.microsoft.com/office/drawing/2014/main" id="{E5B8FA20-6E08-6AA6-702C-A2F9DB0F1A90}"/>
            </a:ext>
          </a:extLst>
        </xdr:cNvPr>
        <xdr:cNvPicPr preferRelativeResize="0"/>
      </xdr:nvPicPr>
      <xdr:blipFill>
        <a:blip xmlns:r="http://schemas.openxmlformats.org/officeDocument/2006/relationships" r:embed="rId5" cstate="print"/>
        <a:stretch>
          <a:fillRect/>
        </a:stretch>
      </xdr:blipFill>
      <xdr:spPr>
        <a:xfrm>
          <a:off x="12295911" y="20412363"/>
          <a:ext cx="4687455" cy="727363"/>
        </a:xfrm>
        <a:prstGeom prst="rect">
          <a:avLst/>
        </a:prstGeom>
        <a:noFill/>
      </xdr:spPr>
    </xdr:pic>
    <xdr:clientData fLocksWithSheet="0"/>
  </xdr:oneCellAnchor>
  <xdr:oneCellAnchor>
    <xdr:from>
      <xdr:col>2</xdr:col>
      <xdr:colOff>34636</xdr:colOff>
      <xdr:row>92</xdr:row>
      <xdr:rowOff>161634</xdr:rowOff>
    </xdr:from>
    <xdr:ext cx="4087091" cy="450273"/>
    <xdr:pic>
      <xdr:nvPicPr>
        <xdr:cNvPr id="16" name="image3.png" title="Image">
          <a:extLst>
            <a:ext uri="{FF2B5EF4-FFF2-40B4-BE49-F238E27FC236}">
              <a16:creationId xmlns:a16="http://schemas.microsoft.com/office/drawing/2014/main" id="{B1BF2D7B-066E-146A-3DFF-85C8BF794FBB}"/>
            </a:ext>
          </a:extLst>
        </xdr:cNvPr>
        <xdr:cNvPicPr preferRelativeResize="0"/>
      </xdr:nvPicPr>
      <xdr:blipFill>
        <a:blip xmlns:r="http://schemas.openxmlformats.org/officeDocument/2006/relationships" r:embed="rId6" cstate="print"/>
        <a:stretch>
          <a:fillRect/>
        </a:stretch>
      </xdr:blipFill>
      <xdr:spPr>
        <a:xfrm>
          <a:off x="2632363" y="21359089"/>
          <a:ext cx="4087091" cy="450273"/>
        </a:xfrm>
        <a:prstGeom prst="rect">
          <a:avLst/>
        </a:prstGeom>
        <a:noFill/>
      </xdr:spPr>
    </xdr:pic>
    <xdr:clientData fLocksWithSheet="0"/>
  </xdr:oneCellAnchor>
  <xdr:oneCellAnchor>
    <xdr:from>
      <xdr:col>6</xdr:col>
      <xdr:colOff>1408547</xdr:colOff>
      <xdr:row>92</xdr:row>
      <xdr:rowOff>173181</xdr:rowOff>
    </xdr:from>
    <xdr:ext cx="3960090" cy="311728"/>
    <xdr:pic>
      <xdr:nvPicPr>
        <xdr:cNvPr id="17" name="image1.png">
          <a:extLst>
            <a:ext uri="{FF2B5EF4-FFF2-40B4-BE49-F238E27FC236}">
              <a16:creationId xmlns:a16="http://schemas.microsoft.com/office/drawing/2014/main" id="{556E13FB-C6A4-72FB-AC9B-6900213B22AD}"/>
            </a:ext>
          </a:extLst>
        </xdr:cNvPr>
        <xdr:cNvPicPr preferRelativeResize="0"/>
      </xdr:nvPicPr>
      <xdr:blipFill>
        <a:blip xmlns:r="http://schemas.openxmlformats.org/officeDocument/2006/relationships" r:embed="rId7" cstate="print"/>
        <a:stretch>
          <a:fillRect/>
        </a:stretch>
      </xdr:blipFill>
      <xdr:spPr>
        <a:xfrm>
          <a:off x="12295911" y="21370636"/>
          <a:ext cx="3960090" cy="311728"/>
        </a:xfrm>
        <a:prstGeom prst="rect">
          <a:avLst/>
        </a:prstGeom>
        <a:noFill/>
      </xdr:spPr>
    </xdr:pic>
    <xdr:clientData fLocksWithSheet="0"/>
  </xdr:oneCellAnchor>
  <xdr:oneCellAnchor>
    <xdr:from>
      <xdr:col>2</xdr:col>
      <xdr:colOff>34636</xdr:colOff>
      <xdr:row>156</xdr:row>
      <xdr:rowOff>23090</xdr:rowOff>
    </xdr:from>
    <xdr:ext cx="4964546" cy="600365"/>
    <xdr:pic>
      <xdr:nvPicPr>
        <xdr:cNvPr id="18" name="image2.png">
          <a:extLst>
            <a:ext uri="{FF2B5EF4-FFF2-40B4-BE49-F238E27FC236}">
              <a16:creationId xmlns:a16="http://schemas.microsoft.com/office/drawing/2014/main" id="{17C6FAB6-D850-4F9C-8DD1-B908B951C506}"/>
            </a:ext>
          </a:extLst>
        </xdr:cNvPr>
        <xdr:cNvPicPr preferRelativeResize="0"/>
      </xdr:nvPicPr>
      <xdr:blipFill>
        <a:blip xmlns:r="http://schemas.openxmlformats.org/officeDocument/2006/relationships" r:embed="rId4" cstate="print"/>
        <a:stretch>
          <a:fillRect/>
        </a:stretch>
      </xdr:blipFill>
      <xdr:spPr>
        <a:xfrm>
          <a:off x="2632363" y="20527817"/>
          <a:ext cx="4964546" cy="600365"/>
        </a:xfrm>
        <a:prstGeom prst="rect">
          <a:avLst/>
        </a:prstGeom>
        <a:noFill/>
      </xdr:spPr>
    </xdr:pic>
    <xdr:clientData fLocksWithSheet="0"/>
  </xdr:oneCellAnchor>
  <xdr:oneCellAnchor>
    <xdr:from>
      <xdr:col>6</xdr:col>
      <xdr:colOff>1408547</xdr:colOff>
      <xdr:row>155</xdr:row>
      <xdr:rowOff>103909</xdr:rowOff>
    </xdr:from>
    <xdr:ext cx="4687455" cy="727363"/>
    <xdr:pic>
      <xdr:nvPicPr>
        <xdr:cNvPr id="19" name="image4.png">
          <a:extLst>
            <a:ext uri="{FF2B5EF4-FFF2-40B4-BE49-F238E27FC236}">
              <a16:creationId xmlns:a16="http://schemas.microsoft.com/office/drawing/2014/main" id="{07CFA2EA-4FDF-4F94-97F3-9DF3494B72C9}"/>
            </a:ext>
          </a:extLst>
        </xdr:cNvPr>
        <xdr:cNvPicPr preferRelativeResize="0"/>
      </xdr:nvPicPr>
      <xdr:blipFill>
        <a:blip xmlns:r="http://schemas.openxmlformats.org/officeDocument/2006/relationships" r:embed="rId5" cstate="print"/>
        <a:stretch>
          <a:fillRect/>
        </a:stretch>
      </xdr:blipFill>
      <xdr:spPr>
        <a:xfrm>
          <a:off x="12295911" y="20377727"/>
          <a:ext cx="4687455" cy="727363"/>
        </a:xfrm>
        <a:prstGeom prst="rect">
          <a:avLst/>
        </a:prstGeom>
        <a:noFill/>
      </xdr:spPr>
    </xdr:pic>
    <xdr:clientData fLocksWithSheet="0"/>
  </xdr:oneCellAnchor>
  <xdr:oneCellAnchor>
    <xdr:from>
      <xdr:col>2</xdr:col>
      <xdr:colOff>34636</xdr:colOff>
      <xdr:row>159</xdr:row>
      <xdr:rowOff>126998</xdr:rowOff>
    </xdr:from>
    <xdr:ext cx="4087091" cy="450273"/>
    <xdr:pic>
      <xdr:nvPicPr>
        <xdr:cNvPr id="20" name="image3.png" title="Image">
          <a:extLst>
            <a:ext uri="{FF2B5EF4-FFF2-40B4-BE49-F238E27FC236}">
              <a16:creationId xmlns:a16="http://schemas.microsoft.com/office/drawing/2014/main" id="{689C6E46-FAC0-4C26-BF00-B012C69B44F3}"/>
            </a:ext>
          </a:extLst>
        </xdr:cNvPr>
        <xdr:cNvPicPr preferRelativeResize="0"/>
      </xdr:nvPicPr>
      <xdr:blipFill>
        <a:blip xmlns:r="http://schemas.openxmlformats.org/officeDocument/2006/relationships" r:embed="rId6" cstate="print"/>
        <a:stretch>
          <a:fillRect/>
        </a:stretch>
      </xdr:blipFill>
      <xdr:spPr>
        <a:xfrm>
          <a:off x="2632363" y="21324453"/>
          <a:ext cx="4087091" cy="450273"/>
        </a:xfrm>
        <a:prstGeom prst="rect">
          <a:avLst/>
        </a:prstGeom>
        <a:noFill/>
      </xdr:spPr>
    </xdr:pic>
    <xdr:clientData fLocksWithSheet="0"/>
  </xdr:oneCellAnchor>
  <xdr:oneCellAnchor>
    <xdr:from>
      <xdr:col>6</xdr:col>
      <xdr:colOff>1408547</xdr:colOff>
      <xdr:row>159</xdr:row>
      <xdr:rowOff>138545</xdr:rowOff>
    </xdr:from>
    <xdr:ext cx="3960090" cy="311728"/>
    <xdr:pic>
      <xdr:nvPicPr>
        <xdr:cNvPr id="21" name="image1.png">
          <a:extLst>
            <a:ext uri="{FF2B5EF4-FFF2-40B4-BE49-F238E27FC236}">
              <a16:creationId xmlns:a16="http://schemas.microsoft.com/office/drawing/2014/main" id="{515BD0EA-B858-4F1F-9A2E-C9C6E4B5C96A}"/>
            </a:ext>
          </a:extLst>
        </xdr:cNvPr>
        <xdr:cNvPicPr preferRelativeResize="0"/>
      </xdr:nvPicPr>
      <xdr:blipFill>
        <a:blip xmlns:r="http://schemas.openxmlformats.org/officeDocument/2006/relationships" r:embed="rId7" cstate="print"/>
        <a:stretch>
          <a:fillRect/>
        </a:stretch>
      </xdr:blipFill>
      <xdr:spPr>
        <a:xfrm>
          <a:off x="12295911" y="21336000"/>
          <a:ext cx="3960090" cy="311728"/>
        </a:xfrm>
        <a:prstGeom prst="rect">
          <a:avLst/>
        </a:prstGeom>
        <a:noFill/>
      </xdr:spPr>
    </xdr:pic>
    <xdr:clientData fLocksWithSheet="0"/>
  </xdr:oneCellAnchor>
  <xdr:oneCellAnchor>
    <xdr:from>
      <xdr:col>2</xdr:col>
      <xdr:colOff>34636</xdr:colOff>
      <xdr:row>156</xdr:row>
      <xdr:rowOff>57726</xdr:rowOff>
    </xdr:from>
    <xdr:ext cx="4964546" cy="600365"/>
    <xdr:pic>
      <xdr:nvPicPr>
        <xdr:cNvPr id="22" name="image2.png">
          <a:extLst>
            <a:ext uri="{FF2B5EF4-FFF2-40B4-BE49-F238E27FC236}">
              <a16:creationId xmlns:a16="http://schemas.microsoft.com/office/drawing/2014/main" id="{7C460999-5ABD-435B-95E6-A660AD533F04}"/>
            </a:ext>
          </a:extLst>
        </xdr:cNvPr>
        <xdr:cNvPicPr preferRelativeResize="0"/>
      </xdr:nvPicPr>
      <xdr:blipFill>
        <a:blip xmlns:r="http://schemas.openxmlformats.org/officeDocument/2006/relationships" r:embed="rId4" cstate="print"/>
        <a:stretch>
          <a:fillRect/>
        </a:stretch>
      </xdr:blipFill>
      <xdr:spPr>
        <a:xfrm>
          <a:off x="2632363" y="20562453"/>
          <a:ext cx="4964546" cy="600365"/>
        </a:xfrm>
        <a:prstGeom prst="rect">
          <a:avLst/>
        </a:prstGeom>
        <a:noFill/>
      </xdr:spPr>
    </xdr:pic>
    <xdr:clientData fLocksWithSheet="0"/>
  </xdr:oneCellAnchor>
  <xdr:oneCellAnchor>
    <xdr:from>
      <xdr:col>6</xdr:col>
      <xdr:colOff>1408547</xdr:colOff>
      <xdr:row>155</xdr:row>
      <xdr:rowOff>138545</xdr:rowOff>
    </xdr:from>
    <xdr:ext cx="4687455" cy="727363"/>
    <xdr:pic>
      <xdr:nvPicPr>
        <xdr:cNvPr id="23" name="image4.png">
          <a:extLst>
            <a:ext uri="{FF2B5EF4-FFF2-40B4-BE49-F238E27FC236}">
              <a16:creationId xmlns:a16="http://schemas.microsoft.com/office/drawing/2014/main" id="{D9ABB4B2-E4DA-4042-A5B1-6AF0ADC4CA81}"/>
            </a:ext>
          </a:extLst>
        </xdr:cNvPr>
        <xdr:cNvPicPr preferRelativeResize="0"/>
      </xdr:nvPicPr>
      <xdr:blipFill>
        <a:blip xmlns:r="http://schemas.openxmlformats.org/officeDocument/2006/relationships" r:embed="rId5" cstate="print"/>
        <a:stretch>
          <a:fillRect/>
        </a:stretch>
      </xdr:blipFill>
      <xdr:spPr>
        <a:xfrm>
          <a:off x="12295911" y="20412363"/>
          <a:ext cx="4687455" cy="727363"/>
        </a:xfrm>
        <a:prstGeom prst="rect">
          <a:avLst/>
        </a:prstGeom>
        <a:noFill/>
      </xdr:spPr>
    </xdr:pic>
    <xdr:clientData fLocksWithSheet="0"/>
  </xdr:oneCellAnchor>
  <xdr:oneCellAnchor>
    <xdr:from>
      <xdr:col>2</xdr:col>
      <xdr:colOff>34636</xdr:colOff>
      <xdr:row>159</xdr:row>
      <xdr:rowOff>161634</xdr:rowOff>
    </xdr:from>
    <xdr:ext cx="4087091" cy="450273"/>
    <xdr:pic>
      <xdr:nvPicPr>
        <xdr:cNvPr id="24" name="image3.png" title="Image">
          <a:extLst>
            <a:ext uri="{FF2B5EF4-FFF2-40B4-BE49-F238E27FC236}">
              <a16:creationId xmlns:a16="http://schemas.microsoft.com/office/drawing/2014/main" id="{7613D169-248D-44DC-9F46-8A92834EAFD4}"/>
            </a:ext>
          </a:extLst>
        </xdr:cNvPr>
        <xdr:cNvPicPr preferRelativeResize="0"/>
      </xdr:nvPicPr>
      <xdr:blipFill>
        <a:blip xmlns:r="http://schemas.openxmlformats.org/officeDocument/2006/relationships" r:embed="rId6" cstate="print"/>
        <a:stretch>
          <a:fillRect/>
        </a:stretch>
      </xdr:blipFill>
      <xdr:spPr>
        <a:xfrm>
          <a:off x="2632363" y="21359089"/>
          <a:ext cx="4087091" cy="450273"/>
        </a:xfrm>
        <a:prstGeom prst="rect">
          <a:avLst/>
        </a:prstGeom>
        <a:noFill/>
      </xdr:spPr>
    </xdr:pic>
    <xdr:clientData fLocksWithSheet="0"/>
  </xdr:oneCellAnchor>
  <xdr:oneCellAnchor>
    <xdr:from>
      <xdr:col>6</xdr:col>
      <xdr:colOff>1408547</xdr:colOff>
      <xdr:row>159</xdr:row>
      <xdr:rowOff>173181</xdr:rowOff>
    </xdr:from>
    <xdr:ext cx="3960090" cy="311728"/>
    <xdr:pic>
      <xdr:nvPicPr>
        <xdr:cNvPr id="25" name="image1.png">
          <a:extLst>
            <a:ext uri="{FF2B5EF4-FFF2-40B4-BE49-F238E27FC236}">
              <a16:creationId xmlns:a16="http://schemas.microsoft.com/office/drawing/2014/main" id="{3C52A266-ED7A-411E-82AC-CACEE51CE647}"/>
            </a:ext>
          </a:extLst>
        </xdr:cNvPr>
        <xdr:cNvPicPr preferRelativeResize="0"/>
      </xdr:nvPicPr>
      <xdr:blipFill>
        <a:blip xmlns:r="http://schemas.openxmlformats.org/officeDocument/2006/relationships" r:embed="rId7" cstate="print"/>
        <a:stretch>
          <a:fillRect/>
        </a:stretch>
      </xdr:blipFill>
      <xdr:spPr>
        <a:xfrm>
          <a:off x="12295911" y="21370636"/>
          <a:ext cx="3960090" cy="311728"/>
        </a:xfrm>
        <a:prstGeom prst="rect">
          <a:avLst/>
        </a:prstGeom>
        <a:noFill/>
      </xdr:spPr>
    </xdr:pic>
    <xdr:clientData fLocksWithSheet="0"/>
  </xdr:oneCellAnchor>
  <xdr:oneCellAnchor>
    <xdr:from>
      <xdr:col>2</xdr:col>
      <xdr:colOff>34636</xdr:colOff>
      <xdr:row>223</xdr:row>
      <xdr:rowOff>23090</xdr:rowOff>
    </xdr:from>
    <xdr:ext cx="4964546" cy="600365"/>
    <xdr:pic>
      <xdr:nvPicPr>
        <xdr:cNvPr id="42" name="image2.png">
          <a:extLst>
            <a:ext uri="{FF2B5EF4-FFF2-40B4-BE49-F238E27FC236}">
              <a16:creationId xmlns:a16="http://schemas.microsoft.com/office/drawing/2014/main" id="{7E568C39-F92D-4479-91D5-5C46B7CC34D6}"/>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222</xdr:row>
      <xdr:rowOff>103909</xdr:rowOff>
    </xdr:from>
    <xdr:ext cx="4687455" cy="727363"/>
    <xdr:pic>
      <xdr:nvPicPr>
        <xdr:cNvPr id="43" name="image4.png">
          <a:extLst>
            <a:ext uri="{FF2B5EF4-FFF2-40B4-BE49-F238E27FC236}">
              <a16:creationId xmlns:a16="http://schemas.microsoft.com/office/drawing/2014/main" id="{6548AF8F-2C18-4681-A101-5C0259256D2C}"/>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226</xdr:row>
      <xdr:rowOff>126998</xdr:rowOff>
    </xdr:from>
    <xdr:ext cx="4087091" cy="450273"/>
    <xdr:pic>
      <xdr:nvPicPr>
        <xdr:cNvPr id="44" name="image3.png" title="Image">
          <a:extLst>
            <a:ext uri="{FF2B5EF4-FFF2-40B4-BE49-F238E27FC236}">
              <a16:creationId xmlns:a16="http://schemas.microsoft.com/office/drawing/2014/main" id="{9DFF5CD3-E12C-4A5D-9791-12AD9B5328E6}"/>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226</xdr:row>
      <xdr:rowOff>138545</xdr:rowOff>
    </xdr:from>
    <xdr:ext cx="3960090" cy="311728"/>
    <xdr:pic>
      <xdr:nvPicPr>
        <xdr:cNvPr id="45" name="image1.png">
          <a:extLst>
            <a:ext uri="{FF2B5EF4-FFF2-40B4-BE49-F238E27FC236}">
              <a16:creationId xmlns:a16="http://schemas.microsoft.com/office/drawing/2014/main" id="{371B5D4C-A9D1-41C1-BAB5-EA1B45EEBAEF}"/>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223</xdr:row>
      <xdr:rowOff>57726</xdr:rowOff>
    </xdr:from>
    <xdr:ext cx="4964546" cy="600365"/>
    <xdr:pic>
      <xdr:nvPicPr>
        <xdr:cNvPr id="46" name="image2.png">
          <a:extLst>
            <a:ext uri="{FF2B5EF4-FFF2-40B4-BE49-F238E27FC236}">
              <a16:creationId xmlns:a16="http://schemas.microsoft.com/office/drawing/2014/main" id="{D67DCCA0-074E-4569-90C5-B56947A95641}"/>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222</xdr:row>
      <xdr:rowOff>138545</xdr:rowOff>
    </xdr:from>
    <xdr:ext cx="4687455" cy="727363"/>
    <xdr:pic>
      <xdr:nvPicPr>
        <xdr:cNvPr id="47" name="image4.png">
          <a:extLst>
            <a:ext uri="{FF2B5EF4-FFF2-40B4-BE49-F238E27FC236}">
              <a16:creationId xmlns:a16="http://schemas.microsoft.com/office/drawing/2014/main" id="{5CEE6214-6815-4604-A216-E445116FAA06}"/>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226</xdr:row>
      <xdr:rowOff>161634</xdr:rowOff>
    </xdr:from>
    <xdr:ext cx="4087091" cy="450273"/>
    <xdr:pic>
      <xdr:nvPicPr>
        <xdr:cNvPr id="48" name="image3.png" title="Image">
          <a:extLst>
            <a:ext uri="{FF2B5EF4-FFF2-40B4-BE49-F238E27FC236}">
              <a16:creationId xmlns:a16="http://schemas.microsoft.com/office/drawing/2014/main" id="{AEA5F6EB-6A8E-4F51-908B-83E74612F941}"/>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226</xdr:row>
      <xdr:rowOff>173181</xdr:rowOff>
    </xdr:from>
    <xdr:ext cx="3960090" cy="311728"/>
    <xdr:pic>
      <xdr:nvPicPr>
        <xdr:cNvPr id="49" name="image1.png">
          <a:extLst>
            <a:ext uri="{FF2B5EF4-FFF2-40B4-BE49-F238E27FC236}">
              <a16:creationId xmlns:a16="http://schemas.microsoft.com/office/drawing/2014/main" id="{A2B207B8-4823-4254-A738-77DE293D8D06}"/>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290</xdr:row>
      <xdr:rowOff>23090</xdr:rowOff>
    </xdr:from>
    <xdr:ext cx="4964546" cy="600365"/>
    <xdr:pic>
      <xdr:nvPicPr>
        <xdr:cNvPr id="50" name="image2.png">
          <a:extLst>
            <a:ext uri="{FF2B5EF4-FFF2-40B4-BE49-F238E27FC236}">
              <a16:creationId xmlns:a16="http://schemas.microsoft.com/office/drawing/2014/main" id="{9CFEFD31-B7D6-400F-9A74-35A5744DB9B8}"/>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289</xdr:row>
      <xdr:rowOff>103909</xdr:rowOff>
    </xdr:from>
    <xdr:ext cx="4687455" cy="727363"/>
    <xdr:pic>
      <xdr:nvPicPr>
        <xdr:cNvPr id="51" name="image4.png">
          <a:extLst>
            <a:ext uri="{FF2B5EF4-FFF2-40B4-BE49-F238E27FC236}">
              <a16:creationId xmlns:a16="http://schemas.microsoft.com/office/drawing/2014/main" id="{A6E2ACC5-88ED-4F64-ABEE-EC7B7B1B92AC}"/>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293</xdr:row>
      <xdr:rowOff>126998</xdr:rowOff>
    </xdr:from>
    <xdr:ext cx="4087091" cy="450273"/>
    <xdr:pic>
      <xdr:nvPicPr>
        <xdr:cNvPr id="52" name="image3.png" title="Image">
          <a:extLst>
            <a:ext uri="{FF2B5EF4-FFF2-40B4-BE49-F238E27FC236}">
              <a16:creationId xmlns:a16="http://schemas.microsoft.com/office/drawing/2014/main" id="{2504AEE5-6B2B-45DC-8C7B-C84652F86D92}"/>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293</xdr:row>
      <xdr:rowOff>138545</xdr:rowOff>
    </xdr:from>
    <xdr:ext cx="3960090" cy="311728"/>
    <xdr:pic>
      <xdr:nvPicPr>
        <xdr:cNvPr id="53" name="image1.png">
          <a:extLst>
            <a:ext uri="{FF2B5EF4-FFF2-40B4-BE49-F238E27FC236}">
              <a16:creationId xmlns:a16="http://schemas.microsoft.com/office/drawing/2014/main" id="{307BD64B-7F70-44E8-8B3A-7A43A687BC88}"/>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290</xdr:row>
      <xdr:rowOff>57726</xdr:rowOff>
    </xdr:from>
    <xdr:ext cx="4964546" cy="600365"/>
    <xdr:pic>
      <xdr:nvPicPr>
        <xdr:cNvPr id="54" name="image2.png">
          <a:extLst>
            <a:ext uri="{FF2B5EF4-FFF2-40B4-BE49-F238E27FC236}">
              <a16:creationId xmlns:a16="http://schemas.microsoft.com/office/drawing/2014/main" id="{EDCC2740-D4BA-4300-80F5-8B54452568C6}"/>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289</xdr:row>
      <xdr:rowOff>138545</xdr:rowOff>
    </xdr:from>
    <xdr:ext cx="4687455" cy="727363"/>
    <xdr:pic>
      <xdr:nvPicPr>
        <xdr:cNvPr id="55" name="image4.png">
          <a:extLst>
            <a:ext uri="{FF2B5EF4-FFF2-40B4-BE49-F238E27FC236}">
              <a16:creationId xmlns:a16="http://schemas.microsoft.com/office/drawing/2014/main" id="{4988A1F4-3053-408C-B5E5-09E08408F94E}"/>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293</xdr:row>
      <xdr:rowOff>161634</xdr:rowOff>
    </xdr:from>
    <xdr:ext cx="4087091" cy="450273"/>
    <xdr:pic>
      <xdr:nvPicPr>
        <xdr:cNvPr id="56" name="image3.png" title="Image">
          <a:extLst>
            <a:ext uri="{FF2B5EF4-FFF2-40B4-BE49-F238E27FC236}">
              <a16:creationId xmlns:a16="http://schemas.microsoft.com/office/drawing/2014/main" id="{B207D764-7FF6-4D00-A676-A7B5210D9057}"/>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293</xdr:row>
      <xdr:rowOff>173181</xdr:rowOff>
    </xdr:from>
    <xdr:ext cx="3960090" cy="311728"/>
    <xdr:pic>
      <xdr:nvPicPr>
        <xdr:cNvPr id="57" name="image1.png">
          <a:extLst>
            <a:ext uri="{FF2B5EF4-FFF2-40B4-BE49-F238E27FC236}">
              <a16:creationId xmlns:a16="http://schemas.microsoft.com/office/drawing/2014/main" id="{5817D47D-5EA7-4A97-ABAB-D175CBB6C130}"/>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358</xdr:row>
      <xdr:rowOff>23090</xdr:rowOff>
    </xdr:from>
    <xdr:ext cx="4964546" cy="600365"/>
    <xdr:pic>
      <xdr:nvPicPr>
        <xdr:cNvPr id="58" name="image2.png">
          <a:extLst>
            <a:ext uri="{FF2B5EF4-FFF2-40B4-BE49-F238E27FC236}">
              <a16:creationId xmlns:a16="http://schemas.microsoft.com/office/drawing/2014/main" id="{2DFABA00-6132-468C-BDB1-496464842D7B}"/>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357</xdr:row>
      <xdr:rowOff>103909</xdr:rowOff>
    </xdr:from>
    <xdr:ext cx="4687455" cy="727363"/>
    <xdr:pic>
      <xdr:nvPicPr>
        <xdr:cNvPr id="59" name="image4.png">
          <a:extLst>
            <a:ext uri="{FF2B5EF4-FFF2-40B4-BE49-F238E27FC236}">
              <a16:creationId xmlns:a16="http://schemas.microsoft.com/office/drawing/2014/main" id="{DE8D33AF-5623-42DF-864E-9D6997D7385E}"/>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361</xdr:row>
      <xdr:rowOff>126998</xdr:rowOff>
    </xdr:from>
    <xdr:ext cx="4087091" cy="450273"/>
    <xdr:pic>
      <xdr:nvPicPr>
        <xdr:cNvPr id="60" name="image3.png" title="Image">
          <a:extLst>
            <a:ext uri="{FF2B5EF4-FFF2-40B4-BE49-F238E27FC236}">
              <a16:creationId xmlns:a16="http://schemas.microsoft.com/office/drawing/2014/main" id="{4E1941A4-9147-49A4-ADFF-70C2F7FCD17A}"/>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361</xdr:row>
      <xdr:rowOff>138545</xdr:rowOff>
    </xdr:from>
    <xdr:ext cx="3960090" cy="311728"/>
    <xdr:pic>
      <xdr:nvPicPr>
        <xdr:cNvPr id="61" name="image1.png">
          <a:extLst>
            <a:ext uri="{FF2B5EF4-FFF2-40B4-BE49-F238E27FC236}">
              <a16:creationId xmlns:a16="http://schemas.microsoft.com/office/drawing/2014/main" id="{90EA3249-4B47-4C4D-AE62-784CD44FA22B}"/>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358</xdr:row>
      <xdr:rowOff>57726</xdr:rowOff>
    </xdr:from>
    <xdr:ext cx="4964546" cy="600365"/>
    <xdr:pic>
      <xdr:nvPicPr>
        <xdr:cNvPr id="62" name="image2.png">
          <a:extLst>
            <a:ext uri="{FF2B5EF4-FFF2-40B4-BE49-F238E27FC236}">
              <a16:creationId xmlns:a16="http://schemas.microsoft.com/office/drawing/2014/main" id="{705443D4-4239-4931-BB4B-030D7A8721D8}"/>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357</xdr:row>
      <xdr:rowOff>138545</xdr:rowOff>
    </xdr:from>
    <xdr:ext cx="4687455" cy="727363"/>
    <xdr:pic>
      <xdr:nvPicPr>
        <xdr:cNvPr id="63" name="image4.png">
          <a:extLst>
            <a:ext uri="{FF2B5EF4-FFF2-40B4-BE49-F238E27FC236}">
              <a16:creationId xmlns:a16="http://schemas.microsoft.com/office/drawing/2014/main" id="{F2AA4358-2C24-4A91-B76E-31F6885A2D47}"/>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361</xdr:row>
      <xdr:rowOff>161634</xdr:rowOff>
    </xdr:from>
    <xdr:ext cx="4087091" cy="450273"/>
    <xdr:pic>
      <xdr:nvPicPr>
        <xdr:cNvPr id="64" name="image3.png" title="Image">
          <a:extLst>
            <a:ext uri="{FF2B5EF4-FFF2-40B4-BE49-F238E27FC236}">
              <a16:creationId xmlns:a16="http://schemas.microsoft.com/office/drawing/2014/main" id="{ACFD88B6-D889-471A-B328-02B404375248}"/>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361</xdr:row>
      <xdr:rowOff>173181</xdr:rowOff>
    </xdr:from>
    <xdr:ext cx="3960090" cy="311728"/>
    <xdr:pic>
      <xdr:nvPicPr>
        <xdr:cNvPr id="65" name="image1.png">
          <a:extLst>
            <a:ext uri="{FF2B5EF4-FFF2-40B4-BE49-F238E27FC236}">
              <a16:creationId xmlns:a16="http://schemas.microsoft.com/office/drawing/2014/main" id="{A978E725-D60B-457F-9759-72C6851E32A1}"/>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425</xdr:row>
      <xdr:rowOff>23090</xdr:rowOff>
    </xdr:from>
    <xdr:ext cx="4964546" cy="600365"/>
    <xdr:pic>
      <xdr:nvPicPr>
        <xdr:cNvPr id="66" name="image2.png">
          <a:extLst>
            <a:ext uri="{FF2B5EF4-FFF2-40B4-BE49-F238E27FC236}">
              <a16:creationId xmlns:a16="http://schemas.microsoft.com/office/drawing/2014/main" id="{54FB33CC-E7FD-44FD-BA79-EDF00760B752}"/>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424</xdr:row>
      <xdr:rowOff>103909</xdr:rowOff>
    </xdr:from>
    <xdr:ext cx="4687455" cy="727363"/>
    <xdr:pic>
      <xdr:nvPicPr>
        <xdr:cNvPr id="67" name="image4.png">
          <a:extLst>
            <a:ext uri="{FF2B5EF4-FFF2-40B4-BE49-F238E27FC236}">
              <a16:creationId xmlns:a16="http://schemas.microsoft.com/office/drawing/2014/main" id="{A3944BD7-B48F-4CBA-BF73-506EEF3A57AF}"/>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428</xdr:row>
      <xdr:rowOff>126998</xdr:rowOff>
    </xdr:from>
    <xdr:ext cx="4087091" cy="450273"/>
    <xdr:pic>
      <xdr:nvPicPr>
        <xdr:cNvPr id="68" name="image3.png" title="Image">
          <a:extLst>
            <a:ext uri="{FF2B5EF4-FFF2-40B4-BE49-F238E27FC236}">
              <a16:creationId xmlns:a16="http://schemas.microsoft.com/office/drawing/2014/main" id="{5AC7D290-6C37-4E19-902E-645EFAEEE679}"/>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428</xdr:row>
      <xdr:rowOff>138545</xdr:rowOff>
    </xdr:from>
    <xdr:ext cx="3960090" cy="311728"/>
    <xdr:pic>
      <xdr:nvPicPr>
        <xdr:cNvPr id="69" name="image1.png">
          <a:extLst>
            <a:ext uri="{FF2B5EF4-FFF2-40B4-BE49-F238E27FC236}">
              <a16:creationId xmlns:a16="http://schemas.microsoft.com/office/drawing/2014/main" id="{51252A23-0DCC-43C5-8259-D1C94A4B96F5}"/>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425</xdr:row>
      <xdr:rowOff>57726</xdr:rowOff>
    </xdr:from>
    <xdr:ext cx="4964546" cy="600365"/>
    <xdr:pic>
      <xdr:nvPicPr>
        <xdr:cNvPr id="70" name="image2.png">
          <a:extLst>
            <a:ext uri="{FF2B5EF4-FFF2-40B4-BE49-F238E27FC236}">
              <a16:creationId xmlns:a16="http://schemas.microsoft.com/office/drawing/2014/main" id="{15E8332E-3207-49B2-B3AD-166C8F99D3E8}"/>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424</xdr:row>
      <xdr:rowOff>138545</xdr:rowOff>
    </xdr:from>
    <xdr:ext cx="4687455" cy="727363"/>
    <xdr:pic>
      <xdr:nvPicPr>
        <xdr:cNvPr id="71" name="image4.png">
          <a:extLst>
            <a:ext uri="{FF2B5EF4-FFF2-40B4-BE49-F238E27FC236}">
              <a16:creationId xmlns:a16="http://schemas.microsoft.com/office/drawing/2014/main" id="{CAF36518-F64F-412F-9EBF-594457D83D85}"/>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428</xdr:row>
      <xdr:rowOff>161634</xdr:rowOff>
    </xdr:from>
    <xdr:ext cx="4087091" cy="450273"/>
    <xdr:pic>
      <xdr:nvPicPr>
        <xdr:cNvPr id="72" name="image3.png" title="Image">
          <a:extLst>
            <a:ext uri="{FF2B5EF4-FFF2-40B4-BE49-F238E27FC236}">
              <a16:creationId xmlns:a16="http://schemas.microsoft.com/office/drawing/2014/main" id="{2B069498-AA17-4478-9FD0-8EFDFAB86117}"/>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428</xdr:row>
      <xdr:rowOff>173181</xdr:rowOff>
    </xdr:from>
    <xdr:ext cx="3960090" cy="311728"/>
    <xdr:pic>
      <xdr:nvPicPr>
        <xdr:cNvPr id="73" name="image1.png">
          <a:extLst>
            <a:ext uri="{FF2B5EF4-FFF2-40B4-BE49-F238E27FC236}">
              <a16:creationId xmlns:a16="http://schemas.microsoft.com/office/drawing/2014/main" id="{6AD092A8-050F-4D18-9430-E6C854F29134}"/>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492</xdr:row>
      <xdr:rowOff>23090</xdr:rowOff>
    </xdr:from>
    <xdr:ext cx="4964546" cy="600365"/>
    <xdr:pic>
      <xdr:nvPicPr>
        <xdr:cNvPr id="74" name="image2.png">
          <a:extLst>
            <a:ext uri="{FF2B5EF4-FFF2-40B4-BE49-F238E27FC236}">
              <a16:creationId xmlns:a16="http://schemas.microsoft.com/office/drawing/2014/main" id="{C27F8468-CC60-49BA-B031-5BE56310D0D9}"/>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491</xdr:row>
      <xdr:rowOff>103909</xdr:rowOff>
    </xdr:from>
    <xdr:ext cx="4687455" cy="727363"/>
    <xdr:pic>
      <xdr:nvPicPr>
        <xdr:cNvPr id="75" name="image4.png">
          <a:extLst>
            <a:ext uri="{FF2B5EF4-FFF2-40B4-BE49-F238E27FC236}">
              <a16:creationId xmlns:a16="http://schemas.microsoft.com/office/drawing/2014/main" id="{0B5652B1-FA9E-47EE-B039-C0EC4D00DFE2}"/>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495</xdr:row>
      <xdr:rowOff>126998</xdr:rowOff>
    </xdr:from>
    <xdr:ext cx="4087091" cy="450273"/>
    <xdr:pic>
      <xdr:nvPicPr>
        <xdr:cNvPr id="76" name="image3.png" title="Image">
          <a:extLst>
            <a:ext uri="{FF2B5EF4-FFF2-40B4-BE49-F238E27FC236}">
              <a16:creationId xmlns:a16="http://schemas.microsoft.com/office/drawing/2014/main" id="{012ABF3D-2208-4C5F-BF00-DCEC46D77DF5}"/>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495</xdr:row>
      <xdr:rowOff>138545</xdr:rowOff>
    </xdr:from>
    <xdr:ext cx="3960090" cy="311728"/>
    <xdr:pic>
      <xdr:nvPicPr>
        <xdr:cNvPr id="77" name="image1.png">
          <a:extLst>
            <a:ext uri="{FF2B5EF4-FFF2-40B4-BE49-F238E27FC236}">
              <a16:creationId xmlns:a16="http://schemas.microsoft.com/office/drawing/2014/main" id="{595BE4C7-2243-4398-B4CB-30B0A869BB87}"/>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492</xdr:row>
      <xdr:rowOff>57726</xdr:rowOff>
    </xdr:from>
    <xdr:ext cx="4964546" cy="600365"/>
    <xdr:pic>
      <xdr:nvPicPr>
        <xdr:cNvPr id="78" name="image2.png">
          <a:extLst>
            <a:ext uri="{FF2B5EF4-FFF2-40B4-BE49-F238E27FC236}">
              <a16:creationId xmlns:a16="http://schemas.microsoft.com/office/drawing/2014/main" id="{6BB09C60-4877-4E34-9482-C6D1030C04B9}"/>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491</xdr:row>
      <xdr:rowOff>138545</xdr:rowOff>
    </xdr:from>
    <xdr:ext cx="4687455" cy="727363"/>
    <xdr:pic>
      <xdr:nvPicPr>
        <xdr:cNvPr id="79" name="image4.png">
          <a:extLst>
            <a:ext uri="{FF2B5EF4-FFF2-40B4-BE49-F238E27FC236}">
              <a16:creationId xmlns:a16="http://schemas.microsoft.com/office/drawing/2014/main" id="{B54C8189-A1AB-490C-8492-A0EEF49AE654}"/>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495</xdr:row>
      <xdr:rowOff>161634</xdr:rowOff>
    </xdr:from>
    <xdr:ext cx="4087091" cy="450273"/>
    <xdr:pic>
      <xdr:nvPicPr>
        <xdr:cNvPr id="80" name="image3.png" title="Image">
          <a:extLst>
            <a:ext uri="{FF2B5EF4-FFF2-40B4-BE49-F238E27FC236}">
              <a16:creationId xmlns:a16="http://schemas.microsoft.com/office/drawing/2014/main" id="{601BC827-2A3A-448E-AEF3-545A4124FFD2}"/>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495</xdr:row>
      <xdr:rowOff>173181</xdr:rowOff>
    </xdr:from>
    <xdr:ext cx="3960090" cy="311728"/>
    <xdr:pic>
      <xdr:nvPicPr>
        <xdr:cNvPr id="81" name="image1.png">
          <a:extLst>
            <a:ext uri="{FF2B5EF4-FFF2-40B4-BE49-F238E27FC236}">
              <a16:creationId xmlns:a16="http://schemas.microsoft.com/office/drawing/2014/main" id="{69113DBB-CC5F-4570-9B97-D4094974AEEA}"/>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559</xdr:row>
      <xdr:rowOff>23090</xdr:rowOff>
    </xdr:from>
    <xdr:ext cx="4964546" cy="600365"/>
    <xdr:pic>
      <xdr:nvPicPr>
        <xdr:cNvPr id="82" name="image2.png">
          <a:extLst>
            <a:ext uri="{FF2B5EF4-FFF2-40B4-BE49-F238E27FC236}">
              <a16:creationId xmlns:a16="http://schemas.microsoft.com/office/drawing/2014/main" id="{5F3E3770-4A60-49C4-B7F7-6B1A8FD6B195}"/>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558</xdr:row>
      <xdr:rowOff>103909</xdr:rowOff>
    </xdr:from>
    <xdr:ext cx="4687455" cy="727363"/>
    <xdr:pic>
      <xdr:nvPicPr>
        <xdr:cNvPr id="83" name="image4.png">
          <a:extLst>
            <a:ext uri="{FF2B5EF4-FFF2-40B4-BE49-F238E27FC236}">
              <a16:creationId xmlns:a16="http://schemas.microsoft.com/office/drawing/2014/main" id="{11598566-B188-4A63-B018-55BBE803F792}"/>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562</xdr:row>
      <xdr:rowOff>126998</xdr:rowOff>
    </xdr:from>
    <xdr:ext cx="4087091" cy="450273"/>
    <xdr:pic>
      <xdr:nvPicPr>
        <xdr:cNvPr id="84" name="image3.png" title="Image">
          <a:extLst>
            <a:ext uri="{FF2B5EF4-FFF2-40B4-BE49-F238E27FC236}">
              <a16:creationId xmlns:a16="http://schemas.microsoft.com/office/drawing/2014/main" id="{37C3EF72-1EA0-4605-8B1D-A72A04FAFEAE}"/>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562</xdr:row>
      <xdr:rowOff>138545</xdr:rowOff>
    </xdr:from>
    <xdr:ext cx="3960090" cy="311728"/>
    <xdr:pic>
      <xdr:nvPicPr>
        <xdr:cNvPr id="85" name="image1.png">
          <a:extLst>
            <a:ext uri="{FF2B5EF4-FFF2-40B4-BE49-F238E27FC236}">
              <a16:creationId xmlns:a16="http://schemas.microsoft.com/office/drawing/2014/main" id="{2F41567E-46A2-42A2-9ACA-D97C5A63B11E}"/>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559</xdr:row>
      <xdr:rowOff>57726</xdr:rowOff>
    </xdr:from>
    <xdr:ext cx="4964546" cy="600365"/>
    <xdr:pic>
      <xdr:nvPicPr>
        <xdr:cNvPr id="86" name="image2.png">
          <a:extLst>
            <a:ext uri="{FF2B5EF4-FFF2-40B4-BE49-F238E27FC236}">
              <a16:creationId xmlns:a16="http://schemas.microsoft.com/office/drawing/2014/main" id="{990B76D5-F1D2-4951-AAAF-E9B54275CC49}"/>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558</xdr:row>
      <xdr:rowOff>138545</xdr:rowOff>
    </xdr:from>
    <xdr:ext cx="4687455" cy="727363"/>
    <xdr:pic>
      <xdr:nvPicPr>
        <xdr:cNvPr id="87" name="image4.png">
          <a:extLst>
            <a:ext uri="{FF2B5EF4-FFF2-40B4-BE49-F238E27FC236}">
              <a16:creationId xmlns:a16="http://schemas.microsoft.com/office/drawing/2014/main" id="{1618EE8D-723E-4F7E-A372-0D720D9C9B2A}"/>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562</xdr:row>
      <xdr:rowOff>161634</xdr:rowOff>
    </xdr:from>
    <xdr:ext cx="4087091" cy="450273"/>
    <xdr:pic>
      <xdr:nvPicPr>
        <xdr:cNvPr id="88" name="image3.png" title="Image">
          <a:extLst>
            <a:ext uri="{FF2B5EF4-FFF2-40B4-BE49-F238E27FC236}">
              <a16:creationId xmlns:a16="http://schemas.microsoft.com/office/drawing/2014/main" id="{7922E53C-7D63-45C5-8B27-FD7A01EB9951}"/>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562</xdr:row>
      <xdr:rowOff>173181</xdr:rowOff>
    </xdr:from>
    <xdr:ext cx="3960090" cy="311728"/>
    <xdr:pic>
      <xdr:nvPicPr>
        <xdr:cNvPr id="89" name="image1.png">
          <a:extLst>
            <a:ext uri="{FF2B5EF4-FFF2-40B4-BE49-F238E27FC236}">
              <a16:creationId xmlns:a16="http://schemas.microsoft.com/office/drawing/2014/main" id="{F8E3958A-5A4A-4D40-A45F-8E9ACB68A08D}"/>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626</xdr:row>
      <xdr:rowOff>23090</xdr:rowOff>
    </xdr:from>
    <xdr:ext cx="4964546" cy="600365"/>
    <xdr:pic>
      <xdr:nvPicPr>
        <xdr:cNvPr id="90" name="image2.png">
          <a:extLst>
            <a:ext uri="{FF2B5EF4-FFF2-40B4-BE49-F238E27FC236}">
              <a16:creationId xmlns:a16="http://schemas.microsoft.com/office/drawing/2014/main" id="{0505832A-1959-415A-BE90-6CC865FE4870}"/>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625</xdr:row>
      <xdr:rowOff>103909</xdr:rowOff>
    </xdr:from>
    <xdr:ext cx="4687455" cy="727363"/>
    <xdr:pic>
      <xdr:nvPicPr>
        <xdr:cNvPr id="91" name="image4.png">
          <a:extLst>
            <a:ext uri="{FF2B5EF4-FFF2-40B4-BE49-F238E27FC236}">
              <a16:creationId xmlns:a16="http://schemas.microsoft.com/office/drawing/2014/main" id="{B6C9BED4-BCEB-45D3-8EAD-D50263E9C291}"/>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629</xdr:row>
      <xdr:rowOff>126998</xdr:rowOff>
    </xdr:from>
    <xdr:ext cx="4087091" cy="450273"/>
    <xdr:pic>
      <xdr:nvPicPr>
        <xdr:cNvPr id="92" name="image3.png" title="Image">
          <a:extLst>
            <a:ext uri="{FF2B5EF4-FFF2-40B4-BE49-F238E27FC236}">
              <a16:creationId xmlns:a16="http://schemas.microsoft.com/office/drawing/2014/main" id="{B6D81689-E408-469C-B886-00F2E287C9B0}"/>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629</xdr:row>
      <xdr:rowOff>138545</xdr:rowOff>
    </xdr:from>
    <xdr:ext cx="3960090" cy="311728"/>
    <xdr:pic>
      <xdr:nvPicPr>
        <xdr:cNvPr id="93" name="image1.png">
          <a:extLst>
            <a:ext uri="{FF2B5EF4-FFF2-40B4-BE49-F238E27FC236}">
              <a16:creationId xmlns:a16="http://schemas.microsoft.com/office/drawing/2014/main" id="{5997D373-9A0F-4952-B7F7-72C7ADD9A23E}"/>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626</xdr:row>
      <xdr:rowOff>57726</xdr:rowOff>
    </xdr:from>
    <xdr:ext cx="4964546" cy="600365"/>
    <xdr:pic>
      <xdr:nvPicPr>
        <xdr:cNvPr id="94" name="image2.png">
          <a:extLst>
            <a:ext uri="{FF2B5EF4-FFF2-40B4-BE49-F238E27FC236}">
              <a16:creationId xmlns:a16="http://schemas.microsoft.com/office/drawing/2014/main" id="{0DD55F9D-147C-42F5-8397-90F9EC62EAA3}"/>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625</xdr:row>
      <xdr:rowOff>138545</xdr:rowOff>
    </xdr:from>
    <xdr:ext cx="4687455" cy="727363"/>
    <xdr:pic>
      <xdr:nvPicPr>
        <xdr:cNvPr id="95" name="image4.png">
          <a:extLst>
            <a:ext uri="{FF2B5EF4-FFF2-40B4-BE49-F238E27FC236}">
              <a16:creationId xmlns:a16="http://schemas.microsoft.com/office/drawing/2014/main" id="{6EB67100-3AD3-4BC6-A1DC-188EB496E11F}"/>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629</xdr:row>
      <xdr:rowOff>161634</xdr:rowOff>
    </xdr:from>
    <xdr:ext cx="4087091" cy="450273"/>
    <xdr:pic>
      <xdr:nvPicPr>
        <xdr:cNvPr id="96" name="image3.png" title="Image">
          <a:extLst>
            <a:ext uri="{FF2B5EF4-FFF2-40B4-BE49-F238E27FC236}">
              <a16:creationId xmlns:a16="http://schemas.microsoft.com/office/drawing/2014/main" id="{1C04F006-1E6E-4800-B174-8D5E254CFFAF}"/>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629</xdr:row>
      <xdr:rowOff>173181</xdr:rowOff>
    </xdr:from>
    <xdr:ext cx="3960090" cy="311728"/>
    <xdr:pic>
      <xdr:nvPicPr>
        <xdr:cNvPr id="97" name="image1.png">
          <a:extLst>
            <a:ext uri="{FF2B5EF4-FFF2-40B4-BE49-F238E27FC236}">
              <a16:creationId xmlns:a16="http://schemas.microsoft.com/office/drawing/2014/main" id="{355C5E00-3E53-4B01-BC59-2AADF0DFBA36}"/>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693</xdr:row>
      <xdr:rowOff>23090</xdr:rowOff>
    </xdr:from>
    <xdr:ext cx="4964546" cy="600365"/>
    <xdr:pic>
      <xdr:nvPicPr>
        <xdr:cNvPr id="98" name="image2.png">
          <a:extLst>
            <a:ext uri="{FF2B5EF4-FFF2-40B4-BE49-F238E27FC236}">
              <a16:creationId xmlns:a16="http://schemas.microsoft.com/office/drawing/2014/main" id="{C3190F98-9474-4359-A759-6824FCED462B}"/>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692</xdr:row>
      <xdr:rowOff>103909</xdr:rowOff>
    </xdr:from>
    <xdr:ext cx="4687455" cy="727363"/>
    <xdr:pic>
      <xdr:nvPicPr>
        <xdr:cNvPr id="99" name="image4.png">
          <a:extLst>
            <a:ext uri="{FF2B5EF4-FFF2-40B4-BE49-F238E27FC236}">
              <a16:creationId xmlns:a16="http://schemas.microsoft.com/office/drawing/2014/main" id="{B427B79A-4BE1-4750-B07F-19D8BEF357BE}"/>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696</xdr:row>
      <xdr:rowOff>126998</xdr:rowOff>
    </xdr:from>
    <xdr:ext cx="4087091" cy="450273"/>
    <xdr:pic>
      <xdr:nvPicPr>
        <xdr:cNvPr id="100" name="image3.png" title="Image">
          <a:extLst>
            <a:ext uri="{FF2B5EF4-FFF2-40B4-BE49-F238E27FC236}">
              <a16:creationId xmlns:a16="http://schemas.microsoft.com/office/drawing/2014/main" id="{0CB2113C-DC4C-4AC7-ABF2-D26F23B4877B}"/>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696</xdr:row>
      <xdr:rowOff>138545</xdr:rowOff>
    </xdr:from>
    <xdr:ext cx="3960090" cy="311728"/>
    <xdr:pic>
      <xdr:nvPicPr>
        <xdr:cNvPr id="101" name="image1.png">
          <a:extLst>
            <a:ext uri="{FF2B5EF4-FFF2-40B4-BE49-F238E27FC236}">
              <a16:creationId xmlns:a16="http://schemas.microsoft.com/office/drawing/2014/main" id="{CE8490DE-1040-4D99-94D3-C01F76F2D09D}"/>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693</xdr:row>
      <xdr:rowOff>57726</xdr:rowOff>
    </xdr:from>
    <xdr:ext cx="4964546" cy="600365"/>
    <xdr:pic>
      <xdr:nvPicPr>
        <xdr:cNvPr id="102" name="image2.png">
          <a:extLst>
            <a:ext uri="{FF2B5EF4-FFF2-40B4-BE49-F238E27FC236}">
              <a16:creationId xmlns:a16="http://schemas.microsoft.com/office/drawing/2014/main" id="{DBB8E018-72D4-40E1-BD43-236D72DDEA86}"/>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692</xdr:row>
      <xdr:rowOff>138545</xdr:rowOff>
    </xdr:from>
    <xdr:ext cx="4687455" cy="727363"/>
    <xdr:pic>
      <xdr:nvPicPr>
        <xdr:cNvPr id="103" name="image4.png">
          <a:extLst>
            <a:ext uri="{FF2B5EF4-FFF2-40B4-BE49-F238E27FC236}">
              <a16:creationId xmlns:a16="http://schemas.microsoft.com/office/drawing/2014/main" id="{64123805-3195-4A5A-956C-854220058D80}"/>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696</xdr:row>
      <xdr:rowOff>161634</xdr:rowOff>
    </xdr:from>
    <xdr:ext cx="4087091" cy="450273"/>
    <xdr:pic>
      <xdr:nvPicPr>
        <xdr:cNvPr id="104" name="image3.png" title="Image">
          <a:extLst>
            <a:ext uri="{FF2B5EF4-FFF2-40B4-BE49-F238E27FC236}">
              <a16:creationId xmlns:a16="http://schemas.microsoft.com/office/drawing/2014/main" id="{187B5896-2C11-4D86-AA76-0AA84454186C}"/>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696</xdr:row>
      <xdr:rowOff>173181</xdr:rowOff>
    </xdr:from>
    <xdr:ext cx="3960090" cy="311728"/>
    <xdr:pic>
      <xdr:nvPicPr>
        <xdr:cNvPr id="105" name="image1.png">
          <a:extLst>
            <a:ext uri="{FF2B5EF4-FFF2-40B4-BE49-F238E27FC236}">
              <a16:creationId xmlns:a16="http://schemas.microsoft.com/office/drawing/2014/main" id="{54C40ECB-A318-4148-8A6E-5053F6AD95F2}"/>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6</xdr:col>
      <xdr:colOff>962025</xdr:colOff>
      <xdr:row>2</xdr:row>
      <xdr:rowOff>49680</xdr:rowOff>
    </xdr:from>
    <xdr:ext cx="1271876" cy="344207"/>
    <xdr:pic>
      <xdr:nvPicPr>
        <xdr:cNvPr id="2" name="Picture 1">
          <a:extLst>
            <a:ext uri="{FF2B5EF4-FFF2-40B4-BE49-F238E27FC236}">
              <a16:creationId xmlns:a16="http://schemas.microsoft.com/office/drawing/2014/main" id="{CD619D0E-6C20-4BC8-9C4A-999B484BD3D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96275" y="459255"/>
          <a:ext cx="1271876" cy="344207"/>
        </a:xfrm>
        <a:prstGeom prst="rect">
          <a:avLst/>
        </a:prstGeom>
        <a:noFill/>
        <a:ln>
          <a:noFill/>
        </a:ln>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2</xdr:col>
      <xdr:colOff>1143001</xdr:colOff>
      <xdr:row>1</xdr:row>
      <xdr:rowOff>143744</xdr:rowOff>
    </xdr:from>
    <xdr:to>
      <xdr:col>5</xdr:col>
      <xdr:colOff>1682461</xdr:colOff>
      <xdr:row>5</xdr:row>
      <xdr:rowOff>143720</xdr:rowOff>
    </xdr:to>
    <xdr:pic>
      <xdr:nvPicPr>
        <xdr:cNvPr id="5" name="Picture 4" descr="A black background with a black square&#10;&#10;Description automatically generated with medium confidence">
          <a:extLst>
            <a:ext uri="{FF2B5EF4-FFF2-40B4-BE49-F238E27FC236}">
              <a16:creationId xmlns:a16="http://schemas.microsoft.com/office/drawing/2014/main" id="{F965C6DB-AF90-0613-BD3C-B3C4BBE5613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877" t="23561" r="4323" b="32793"/>
        <a:stretch/>
      </xdr:blipFill>
      <xdr:spPr>
        <a:xfrm>
          <a:off x="2389910" y="316926"/>
          <a:ext cx="8274915" cy="909593"/>
        </a:xfrm>
        <a:prstGeom prst="rect">
          <a:avLst/>
        </a:prstGeom>
      </xdr:spPr>
    </xdr:pic>
    <xdr:clientData/>
  </xdr:twoCellAnchor>
  <xdr:twoCellAnchor editAs="oneCell">
    <xdr:from>
      <xdr:col>6</xdr:col>
      <xdr:colOff>1627909</xdr:colOff>
      <xdr:row>37</xdr:row>
      <xdr:rowOff>173183</xdr:rowOff>
    </xdr:from>
    <xdr:to>
      <xdr:col>8</xdr:col>
      <xdr:colOff>418029</xdr:colOff>
      <xdr:row>41</xdr:row>
      <xdr:rowOff>187037</xdr:rowOff>
    </xdr:to>
    <xdr:pic macro="[0]!PrintCommissioningReport.PrintCommissioningReport">
      <xdr:nvPicPr>
        <xdr:cNvPr id="3" name="Graphic 2" descr="Fax with solid fill">
          <a:extLst>
            <a:ext uri="{FF2B5EF4-FFF2-40B4-BE49-F238E27FC236}">
              <a16:creationId xmlns:a16="http://schemas.microsoft.com/office/drawing/2014/main" id="{417DDAC0-212D-4500-8185-4DB496DF35E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603182" y="8382001"/>
          <a:ext cx="914400" cy="914400"/>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fast.com/"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D1CAE-6000-45CB-8E96-4CCCBDFBC71E}">
  <sheetPr codeName="Sheet1">
    <pageSetUpPr fitToPage="1"/>
  </sheetPr>
  <dimension ref="A2:O26"/>
  <sheetViews>
    <sheetView view="pageBreakPreview" zoomScale="50" zoomScaleNormal="100" zoomScaleSheetLayoutView="50" workbookViewId="0">
      <selection activeCell="F10" sqref="F10"/>
    </sheetView>
  </sheetViews>
  <sheetFormatPr defaultColWidth="8.81640625" defaultRowHeight="14.5"/>
  <cols>
    <col min="2" max="2" width="4.81640625" bestFit="1" customWidth="1"/>
    <col min="3" max="3" width="46.1796875" customWidth="1"/>
    <col min="4" max="4" width="15.7265625" customWidth="1"/>
    <col min="5" max="5" width="13.54296875" customWidth="1"/>
    <col min="6" max="6" width="43" customWidth="1"/>
    <col min="7" max="7" width="48.54296875" style="99" customWidth="1"/>
    <col min="8" max="8" width="26.26953125" customWidth="1"/>
    <col min="9" max="9" width="42.1796875" customWidth="1"/>
    <col min="11" max="17" width="32.81640625" customWidth="1"/>
    <col min="18" max="18" width="49.1796875" customWidth="1"/>
    <col min="19" max="19" width="32.81640625" customWidth="1"/>
  </cols>
  <sheetData>
    <row r="2" spans="2:15" ht="18.5">
      <c r="B2" s="10"/>
      <c r="C2" s="10"/>
      <c r="D2" s="10"/>
      <c r="E2" s="10"/>
      <c r="F2" s="10"/>
      <c r="G2" s="95"/>
      <c r="H2" s="10"/>
      <c r="I2" s="10"/>
    </row>
    <row r="3" spans="2:15" ht="60.65" customHeight="1" thickBot="1">
      <c r="B3" s="125" t="s">
        <v>0</v>
      </c>
      <c r="C3" s="125"/>
      <c r="D3" s="125"/>
      <c r="E3" s="125"/>
      <c r="F3" s="125"/>
      <c r="G3" s="125"/>
      <c r="H3" s="125"/>
      <c r="I3" s="125"/>
    </row>
    <row r="4" spans="2:15" ht="18" customHeight="1">
      <c r="B4" s="10"/>
      <c r="C4" s="10"/>
      <c r="D4" s="10"/>
      <c r="E4" s="10"/>
      <c r="F4" s="10"/>
      <c r="G4" s="95"/>
      <c r="H4" s="57" t="s">
        <v>1</v>
      </c>
      <c r="I4" s="58"/>
      <c r="K4" s="113" t="s">
        <v>2</v>
      </c>
      <c r="L4" s="114"/>
      <c r="M4" s="114"/>
      <c r="N4" s="114"/>
      <c r="O4" s="115"/>
    </row>
    <row r="5" spans="2:15" ht="18" customHeight="1">
      <c r="C5" s="128" t="s">
        <v>3</v>
      </c>
      <c r="D5" s="128"/>
      <c r="E5" s="10"/>
      <c r="F5" s="10"/>
      <c r="G5" s="95"/>
      <c r="H5" s="57" t="s">
        <v>4</v>
      </c>
      <c r="I5" s="59"/>
      <c r="K5" s="116"/>
      <c r="L5" s="117"/>
      <c r="M5" s="117"/>
      <c r="N5" s="117"/>
      <c r="O5" s="118"/>
    </row>
    <row r="6" spans="2:15" ht="18" customHeight="1">
      <c r="B6" s="10"/>
      <c r="C6" s="10"/>
      <c r="D6" s="10"/>
      <c r="E6" s="10"/>
      <c r="F6" s="10"/>
      <c r="G6" s="95"/>
      <c r="H6" s="57" t="s">
        <v>5</v>
      </c>
      <c r="I6" s="58"/>
      <c r="K6" s="116"/>
      <c r="L6" s="117"/>
      <c r="M6" s="117"/>
      <c r="N6" s="117"/>
      <c r="O6" s="118"/>
    </row>
    <row r="7" spans="2:15" ht="15.65" customHeight="1">
      <c r="B7" s="126" t="s">
        <v>6</v>
      </c>
      <c r="C7" s="122" t="s">
        <v>7</v>
      </c>
      <c r="D7" s="123"/>
      <c r="E7" s="123"/>
      <c r="F7" s="124"/>
      <c r="G7" s="122" t="s">
        <v>8</v>
      </c>
      <c r="H7" s="123"/>
      <c r="I7" s="124"/>
      <c r="K7" s="116"/>
      <c r="L7" s="117"/>
      <c r="M7" s="117"/>
      <c r="N7" s="117"/>
      <c r="O7" s="118"/>
    </row>
    <row r="8" spans="2:15" ht="31" customHeight="1">
      <c r="B8" s="127"/>
      <c r="C8" s="37" t="s">
        <v>9</v>
      </c>
      <c r="D8" s="37" t="s">
        <v>10</v>
      </c>
      <c r="E8" s="37" t="s">
        <v>5</v>
      </c>
      <c r="F8" s="37" t="s">
        <v>11</v>
      </c>
      <c r="G8" s="62" t="s">
        <v>12</v>
      </c>
      <c r="H8" s="62" t="s">
        <v>13</v>
      </c>
      <c r="I8" s="62" t="s">
        <v>14</v>
      </c>
      <c r="K8" s="116"/>
      <c r="L8" s="117"/>
      <c r="M8" s="117"/>
      <c r="N8" s="117"/>
      <c r="O8" s="118"/>
    </row>
    <row r="9" spans="2:15" ht="37" customHeight="1">
      <c r="B9" s="39">
        <v>1</v>
      </c>
      <c r="C9" s="94" t="s">
        <v>15</v>
      </c>
      <c r="D9" s="36" t="e" vm="1">
        <v>#VALUE!</v>
      </c>
      <c r="E9" s="36" t="s">
        <v>16</v>
      </c>
      <c r="F9" s="36" t="s">
        <v>17</v>
      </c>
      <c r="G9" s="96" t="s">
        <v>18</v>
      </c>
      <c r="H9" s="38"/>
      <c r="I9" s="38"/>
      <c r="K9" s="116"/>
      <c r="L9" s="117"/>
      <c r="M9" s="117"/>
      <c r="N9" s="117"/>
      <c r="O9" s="118"/>
    </row>
    <row r="10" spans="2:15" ht="150.65" customHeight="1" thickBot="1">
      <c r="B10" s="39">
        <v>2</v>
      </c>
      <c r="C10" s="36"/>
      <c r="D10" s="36"/>
      <c r="E10" s="36"/>
      <c r="F10" s="36"/>
      <c r="G10" s="97"/>
      <c r="H10" s="36"/>
      <c r="I10" s="38"/>
      <c r="K10" s="119"/>
      <c r="L10" s="120"/>
      <c r="M10" s="120"/>
      <c r="N10" s="120"/>
      <c r="O10" s="121"/>
    </row>
    <row r="11" spans="2:15" ht="150.65" customHeight="1">
      <c r="B11" s="39">
        <v>3</v>
      </c>
      <c r="C11" s="36"/>
      <c r="D11" s="36"/>
      <c r="E11" s="36"/>
      <c r="F11" s="36"/>
      <c r="G11" s="97"/>
      <c r="H11" s="36"/>
      <c r="I11" s="38"/>
    </row>
    <row r="12" spans="2:15" ht="150.65" customHeight="1">
      <c r="B12" s="39">
        <v>4</v>
      </c>
      <c r="C12" s="36"/>
      <c r="D12" s="36"/>
      <c r="E12" s="36"/>
      <c r="F12" s="36"/>
      <c r="G12" s="96"/>
      <c r="H12" s="38"/>
      <c r="I12" s="38"/>
    </row>
    <row r="13" spans="2:15" ht="150.65" customHeight="1">
      <c r="B13" s="39">
        <v>5</v>
      </c>
      <c r="C13" s="36"/>
      <c r="D13" s="36"/>
      <c r="E13" s="36"/>
      <c r="F13" s="36"/>
      <c r="G13" s="97"/>
      <c r="H13" s="36"/>
      <c r="I13" s="38"/>
    </row>
    <row r="14" spans="2:15" ht="150.65" customHeight="1">
      <c r="B14" s="39">
        <v>6</v>
      </c>
      <c r="C14" s="36"/>
      <c r="D14" s="36"/>
      <c r="E14" s="36"/>
      <c r="F14" s="36"/>
      <c r="G14" s="97"/>
      <c r="H14" s="36"/>
      <c r="I14" s="38"/>
    </row>
    <row r="15" spans="2:15" ht="150.65" customHeight="1">
      <c r="B15" s="39">
        <v>7</v>
      </c>
      <c r="C15" s="36"/>
      <c r="D15" s="36"/>
      <c r="E15" s="36"/>
      <c r="F15" s="36"/>
      <c r="G15" s="96"/>
      <c r="H15" s="38"/>
      <c r="I15" s="38"/>
    </row>
    <row r="16" spans="2:15" ht="150.65" customHeight="1">
      <c r="B16" s="39">
        <v>8</v>
      </c>
      <c r="C16" s="36"/>
      <c r="D16" s="36"/>
      <c r="E16" s="36"/>
      <c r="F16" s="36"/>
      <c r="G16" s="97"/>
      <c r="H16" s="36"/>
      <c r="I16" s="38"/>
    </row>
    <row r="17" spans="1:9" ht="150.65" customHeight="1">
      <c r="B17" s="39">
        <v>9</v>
      </c>
      <c r="C17" s="36"/>
      <c r="D17" s="36"/>
      <c r="E17" s="36"/>
      <c r="F17" s="36"/>
      <c r="G17" s="97"/>
      <c r="H17" s="36"/>
      <c r="I17" s="38"/>
    </row>
    <row r="18" spans="1:9" ht="150.65" customHeight="1">
      <c r="B18" s="39">
        <v>10</v>
      </c>
      <c r="C18" s="36"/>
      <c r="D18" s="36"/>
      <c r="E18" s="36"/>
      <c r="F18" s="36"/>
      <c r="G18" s="97"/>
      <c r="H18" s="36"/>
      <c r="I18" s="38"/>
    </row>
    <row r="19" spans="1:9" ht="150.65" customHeight="1">
      <c r="B19" s="39">
        <v>11</v>
      </c>
      <c r="C19" s="36"/>
      <c r="D19" s="36"/>
      <c r="E19" s="36"/>
      <c r="F19" s="36"/>
      <c r="G19" s="97"/>
      <c r="H19" s="36"/>
      <c r="I19" s="38"/>
    </row>
    <row r="20" spans="1:9" ht="150.65" customHeight="1">
      <c r="B20" s="39">
        <v>12</v>
      </c>
      <c r="C20" s="36"/>
      <c r="D20" s="36"/>
      <c r="E20" s="36"/>
      <c r="F20" s="36"/>
      <c r="G20" s="97"/>
      <c r="H20" s="36"/>
      <c r="I20" s="38"/>
    </row>
    <row r="21" spans="1:9" ht="150.65" customHeight="1">
      <c r="B21" s="39">
        <v>13</v>
      </c>
      <c r="C21" s="36"/>
      <c r="D21" s="36"/>
      <c r="E21" s="36"/>
      <c r="F21" s="36"/>
      <c r="G21" s="97"/>
      <c r="H21" s="36"/>
      <c r="I21" s="38"/>
    </row>
    <row r="22" spans="1:9" ht="150.65" customHeight="1">
      <c r="B22" s="39">
        <v>14</v>
      </c>
      <c r="C22" s="36"/>
      <c r="D22" s="36"/>
      <c r="E22" s="36"/>
      <c r="F22" s="36"/>
      <c r="G22" s="97"/>
      <c r="H22" s="36"/>
      <c r="I22" s="38"/>
    </row>
    <row r="23" spans="1:9" ht="150.65" customHeight="1">
      <c r="B23" s="39">
        <v>15</v>
      </c>
      <c r="C23" s="36"/>
      <c r="D23" s="36"/>
      <c r="E23" s="36"/>
      <c r="F23" s="36"/>
      <c r="G23" s="97"/>
      <c r="H23" s="36"/>
      <c r="I23" s="38"/>
    </row>
    <row r="24" spans="1:9">
      <c r="A24" s="35"/>
      <c r="B24" s="35"/>
      <c r="C24" s="35"/>
      <c r="D24" s="35"/>
      <c r="E24" s="35"/>
      <c r="F24" s="35"/>
      <c r="G24" s="98"/>
      <c r="H24" s="35"/>
      <c r="I24" s="35"/>
    </row>
    <row r="25" spans="1:9">
      <c r="A25" s="35"/>
      <c r="B25" s="35"/>
      <c r="C25" s="35"/>
      <c r="D25" s="35"/>
      <c r="E25" s="35"/>
      <c r="F25" s="35"/>
      <c r="G25" s="98"/>
      <c r="H25" s="35"/>
      <c r="I25" s="35"/>
    </row>
    <row r="26" spans="1:9">
      <c r="B26" s="35"/>
      <c r="C26" s="35"/>
      <c r="D26" s="35"/>
      <c r="E26" s="35"/>
      <c r="F26" s="35"/>
      <c r="G26" s="98"/>
      <c r="H26" s="35"/>
      <c r="I26" s="35"/>
    </row>
  </sheetData>
  <mergeCells count="6">
    <mergeCell ref="K4:O10"/>
    <mergeCell ref="G7:I7"/>
    <mergeCell ref="B3:I3"/>
    <mergeCell ref="B7:B8"/>
    <mergeCell ref="C7:F7"/>
    <mergeCell ref="C5:D5"/>
  </mergeCells>
  <pageMargins left="0.23622047244094491" right="0.23622047244094491" top="0.74803149606299213" bottom="0.74803149606299213" header="0.31496062992125984" footer="0.31496062992125984"/>
  <pageSetup paperSize="9" scale="59" fitToHeight="0" orientation="landscape" r:id="rId1"/>
  <rowBreaks count="4" manualBreakCount="4">
    <brk id="11" min="1" max="8" man="1"/>
    <brk id="15" min="1" max="8" man="1"/>
    <brk id="19" min="1" max="8" man="1"/>
    <brk id="23" min="1" max="8"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AFBD2-B58F-42FE-8DFE-FB7C829CFFFA}">
  <sheetPr codeName="Sheet2">
    <pageSetUpPr fitToPage="1"/>
  </sheetPr>
  <dimension ref="B2:P36"/>
  <sheetViews>
    <sheetView view="pageBreakPreview" zoomScale="40" zoomScaleNormal="100" zoomScaleSheetLayoutView="40" workbookViewId="0"/>
  </sheetViews>
  <sheetFormatPr defaultRowHeight="14.5"/>
  <cols>
    <col min="2" max="2" width="8.81640625" customWidth="1"/>
    <col min="3" max="4" width="90.81640625" customWidth="1"/>
    <col min="5" max="5" width="8.81640625" customWidth="1"/>
    <col min="7" max="7" width="59.54296875" customWidth="1"/>
  </cols>
  <sheetData>
    <row r="2" spans="2:16" ht="21" customHeight="1" thickBot="1">
      <c r="B2" s="34"/>
      <c r="C2" s="34"/>
      <c r="D2" s="34"/>
      <c r="E2" s="34"/>
      <c r="F2" s="2"/>
    </row>
    <row r="3" spans="2:16" ht="32.15" customHeight="1">
      <c r="B3" s="34"/>
      <c r="C3" s="76"/>
      <c r="D3" s="77"/>
      <c r="E3" s="78"/>
      <c r="F3" s="1"/>
      <c r="G3" s="129" t="s">
        <v>19</v>
      </c>
      <c r="H3" s="130"/>
      <c r="I3" s="130"/>
      <c r="J3" s="130"/>
      <c r="K3" s="130"/>
      <c r="L3" s="130"/>
      <c r="M3" s="130"/>
      <c r="N3" s="130"/>
      <c r="O3" s="130"/>
      <c r="P3" s="131"/>
    </row>
    <row r="4" spans="2:16" ht="36.65" customHeight="1">
      <c r="B4" s="34"/>
      <c r="C4" s="76"/>
      <c r="D4" s="77"/>
      <c r="E4" s="78"/>
      <c r="F4" s="1"/>
      <c r="G4" s="132"/>
      <c r="H4" s="133"/>
      <c r="I4" s="133"/>
      <c r="J4" s="133"/>
      <c r="K4" s="133"/>
      <c r="L4" s="133"/>
      <c r="M4" s="133"/>
      <c r="N4" s="133"/>
      <c r="O4" s="133"/>
      <c r="P4" s="134"/>
    </row>
    <row r="5" spans="2:16" ht="20">
      <c r="B5" s="34"/>
      <c r="C5" s="76"/>
      <c r="D5" s="77"/>
      <c r="E5" s="78"/>
      <c r="F5" s="1"/>
      <c r="G5" s="132"/>
      <c r="H5" s="133"/>
      <c r="I5" s="133"/>
      <c r="J5" s="133"/>
      <c r="K5" s="133"/>
      <c r="L5" s="133"/>
      <c r="M5" s="133"/>
      <c r="N5" s="133"/>
      <c r="O5" s="133"/>
      <c r="P5" s="134"/>
    </row>
    <row r="6" spans="2:16" ht="34.5">
      <c r="B6" s="34"/>
      <c r="C6" s="81" t="s">
        <v>20</v>
      </c>
      <c r="D6" s="13"/>
      <c r="E6" s="78"/>
      <c r="F6" s="1"/>
      <c r="G6" s="132"/>
      <c r="H6" s="133"/>
      <c r="I6" s="133"/>
      <c r="J6" s="133"/>
      <c r="K6" s="133"/>
      <c r="L6" s="133"/>
      <c r="M6" s="133"/>
      <c r="N6" s="133"/>
      <c r="O6" s="133"/>
      <c r="P6" s="134"/>
    </row>
    <row r="7" spans="2:16" ht="18.5">
      <c r="B7" s="34"/>
      <c r="C7" s="10"/>
      <c r="D7" s="13"/>
      <c r="E7" s="78"/>
      <c r="F7" s="1"/>
      <c r="G7" s="132"/>
      <c r="H7" s="133"/>
      <c r="I7" s="133"/>
      <c r="J7" s="133"/>
      <c r="K7" s="133"/>
      <c r="L7" s="133"/>
      <c r="M7" s="133"/>
      <c r="N7" s="133"/>
      <c r="O7" s="133"/>
      <c r="P7" s="134"/>
    </row>
    <row r="8" spans="2:16" ht="63">
      <c r="B8" s="34"/>
      <c r="C8" s="82" t="str">
        <f>'Project Information'!D6 &amp; " " &amp; 'Project Information'!D13 &amp; "kWp"</f>
        <v>Klein Karoo kWp</v>
      </c>
      <c r="D8" s="13"/>
      <c r="E8" s="78"/>
      <c r="F8" s="1"/>
      <c r="G8" s="132"/>
      <c r="H8" s="133"/>
      <c r="I8" s="133"/>
      <c r="J8" s="133"/>
      <c r="K8" s="133"/>
      <c r="L8" s="133"/>
      <c r="M8" s="133"/>
      <c r="N8" s="133"/>
      <c r="O8" s="133"/>
      <c r="P8" s="134"/>
    </row>
    <row r="9" spans="2:16" ht="18.5">
      <c r="B9" s="34"/>
      <c r="C9" s="79"/>
      <c r="D9" s="13"/>
      <c r="E9" s="78"/>
      <c r="F9" s="1"/>
      <c r="G9" s="132"/>
      <c r="H9" s="133"/>
      <c r="I9" s="133"/>
      <c r="J9" s="133"/>
      <c r="K9" s="133"/>
      <c r="L9" s="133"/>
      <c r="M9" s="133"/>
      <c r="N9" s="133"/>
      <c r="O9" s="133"/>
      <c r="P9" s="134"/>
    </row>
    <row r="10" spans="2:16" ht="18.5">
      <c r="B10" s="34"/>
      <c r="C10" s="79"/>
      <c r="D10" s="13"/>
      <c r="E10" s="78"/>
      <c r="F10" s="1"/>
      <c r="G10" s="132"/>
      <c r="H10" s="133"/>
      <c r="I10" s="133"/>
      <c r="J10" s="133"/>
      <c r="K10" s="133"/>
      <c r="L10" s="133"/>
      <c r="M10" s="133"/>
      <c r="N10" s="133"/>
      <c r="O10" s="133"/>
      <c r="P10" s="134"/>
    </row>
    <row r="11" spans="2:16" ht="18.5">
      <c r="B11" s="34"/>
      <c r="C11" s="79"/>
      <c r="D11" s="13"/>
      <c r="E11" s="78"/>
      <c r="F11" s="1"/>
      <c r="G11" s="132"/>
      <c r="H11" s="133"/>
      <c r="I11" s="133"/>
      <c r="J11" s="133"/>
      <c r="K11" s="133"/>
      <c r="L11" s="133"/>
      <c r="M11" s="133"/>
      <c r="N11" s="133"/>
      <c r="O11" s="133"/>
      <c r="P11" s="134"/>
    </row>
    <row r="12" spans="2:16" ht="18.5">
      <c r="B12" s="34"/>
      <c r="C12" s="79"/>
      <c r="D12" s="13"/>
      <c r="E12" s="78"/>
      <c r="F12" s="1"/>
      <c r="G12" s="132"/>
      <c r="H12" s="133"/>
      <c r="I12" s="133"/>
      <c r="J12" s="133"/>
      <c r="K12" s="133"/>
      <c r="L12" s="133"/>
      <c r="M12" s="133"/>
      <c r="N12" s="133"/>
      <c r="O12" s="133"/>
      <c r="P12" s="134"/>
    </row>
    <row r="13" spans="2:16" ht="19" thickBot="1">
      <c r="B13" s="34"/>
      <c r="C13" s="79"/>
      <c r="D13" s="13"/>
      <c r="E13" s="78"/>
      <c r="F13" s="1"/>
      <c r="G13" s="135"/>
      <c r="H13" s="136"/>
      <c r="I13" s="136"/>
      <c r="J13" s="136"/>
      <c r="K13" s="136"/>
      <c r="L13" s="136"/>
      <c r="M13" s="136"/>
      <c r="N13" s="136"/>
      <c r="O13" s="136"/>
      <c r="P13" s="137"/>
    </row>
    <row r="14" spans="2:16" ht="18.5">
      <c r="B14" s="34"/>
      <c r="C14" s="79"/>
      <c r="D14" s="13"/>
      <c r="E14" s="78"/>
      <c r="F14" s="1"/>
    </row>
    <row r="15" spans="2:16" ht="18.5">
      <c r="B15" s="34"/>
      <c r="C15" s="79"/>
      <c r="D15" s="13"/>
      <c r="E15" s="35"/>
      <c r="F15" s="1"/>
    </row>
    <row r="16" spans="2:16" ht="18.5">
      <c r="B16" s="34"/>
      <c r="C16" s="79"/>
      <c r="D16" s="13"/>
      <c r="E16" s="35"/>
      <c r="F16" s="1"/>
    </row>
    <row r="17" spans="2:6" ht="18.5">
      <c r="B17" s="34"/>
      <c r="C17" s="79"/>
      <c r="D17" s="80"/>
      <c r="E17" s="35"/>
      <c r="F17" s="5"/>
    </row>
    <row r="18" spans="2:6" ht="17.5">
      <c r="B18" s="34"/>
      <c r="C18" s="6"/>
      <c r="D18" s="13"/>
      <c r="E18" s="35"/>
      <c r="F18" s="5"/>
    </row>
    <row r="19" spans="2:6" ht="20">
      <c r="B19" s="34"/>
      <c r="C19" s="76"/>
      <c r="D19" s="13"/>
      <c r="E19" s="35"/>
      <c r="F19" s="5"/>
    </row>
    <row r="20" spans="2:6" ht="18.5">
      <c r="B20" s="34"/>
      <c r="C20" s="10"/>
      <c r="D20" s="13"/>
      <c r="E20" s="35"/>
      <c r="F20" s="5"/>
    </row>
    <row r="21" spans="2:6" ht="18.5">
      <c r="B21" s="34"/>
      <c r="C21" s="10"/>
      <c r="D21" s="13"/>
      <c r="E21" s="35"/>
      <c r="F21" s="5"/>
    </row>
    <row r="22" spans="2:6" ht="18.5">
      <c r="B22" s="34"/>
      <c r="C22" s="10"/>
      <c r="D22" s="13"/>
      <c r="E22" s="35"/>
      <c r="F22" s="5"/>
    </row>
    <row r="23" spans="2:6" ht="18.5">
      <c r="B23" s="34"/>
      <c r="C23" s="10"/>
      <c r="D23" s="13"/>
      <c r="E23" s="35"/>
      <c r="F23" s="5"/>
    </row>
    <row r="24" spans="2:6" ht="18.5">
      <c r="B24" s="34"/>
      <c r="C24" s="10"/>
      <c r="D24" s="13"/>
      <c r="E24" s="35"/>
      <c r="F24" s="5"/>
    </row>
    <row r="25" spans="2:6" ht="18.5">
      <c r="B25" s="34"/>
      <c r="C25" s="10"/>
      <c r="D25" s="13"/>
      <c r="E25" s="35"/>
      <c r="F25" s="5"/>
    </row>
    <row r="26" spans="2:6" ht="18.5">
      <c r="B26" s="34"/>
      <c r="C26" s="10"/>
      <c r="D26" s="13"/>
      <c r="E26" s="35"/>
      <c r="F26" s="5"/>
    </row>
    <row r="27" spans="2:6" ht="18.5">
      <c r="B27" s="34"/>
      <c r="C27" s="10"/>
      <c r="D27" s="13"/>
      <c r="E27" s="35"/>
      <c r="F27" s="5"/>
    </row>
    <row r="28" spans="2:6" ht="18.5">
      <c r="B28" s="34"/>
      <c r="C28" s="10"/>
      <c r="D28" s="13"/>
      <c r="E28" s="35"/>
      <c r="F28" s="5"/>
    </row>
    <row r="29" spans="2:6" ht="18.5">
      <c r="B29" s="34"/>
      <c r="C29" s="10"/>
      <c r="D29" s="13"/>
      <c r="E29" s="35"/>
      <c r="F29" s="5"/>
    </row>
    <row r="30" spans="2:6" ht="18.5">
      <c r="B30" s="34"/>
      <c r="C30" s="10"/>
      <c r="D30" s="13"/>
      <c r="E30" s="35"/>
      <c r="F30" s="5"/>
    </row>
    <row r="31" spans="2:6" ht="18.5">
      <c r="B31" s="34"/>
      <c r="C31" s="10"/>
      <c r="D31" s="13"/>
      <c r="E31" s="35"/>
      <c r="F31" s="5"/>
    </row>
    <row r="32" spans="2:6" ht="18.5">
      <c r="B32" s="34"/>
      <c r="C32" s="10"/>
      <c r="D32" s="13"/>
      <c r="E32" s="35"/>
      <c r="F32" s="5"/>
    </row>
    <row r="33" spans="2:6" ht="18.5">
      <c r="B33" s="34"/>
      <c r="C33" s="10"/>
      <c r="D33" s="6"/>
      <c r="E33" s="35"/>
      <c r="F33" s="5"/>
    </row>
    <row r="34" spans="2:6">
      <c r="F34" s="5"/>
    </row>
    <row r="35" spans="2:6">
      <c r="F35" s="5"/>
    </row>
    <row r="36" spans="2:6">
      <c r="F36" s="5"/>
    </row>
  </sheetData>
  <sheetProtection formatCells="0" formatColumns="0" formatRows="0" insertColumns="0" insertRows="0" insertHyperlinks="0" deleteColumns="0" deleteRows="0" sort="0" autoFilter="0" pivotTables="0"/>
  <mergeCells count="1">
    <mergeCell ref="G3:P13"/>
  </mergeCells>
  <pageMargins left="0.23622047244094491" right="0.23622047244094491" top="0.74803149606299213" bottom="0.74803149606299213" header="0.31496062992125984" footer="0.31496062992125984"/>
  <pageSetup paperSize="9" scale="71" fitToHeight="0" orientation="landscape" r:id="rId1"/>
  <rowBreaks count="1" manualBreakCount="1">
    <brk id="33" min="1" max="4"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5A4BE-F922-4F3D-B5EF-9948B8BC3175}">
  <sheetPr codeName="Sheet3">
    <pageSetUpPr fitToPage="1"/>
  </sheetPr>
  <dimension ref="B2:AC66"/>
  <sheetViews>
    <sheetView view="pageBreakPreview" topLeftCell="A4" zoomScale="50" zoomScaleNormal="100" zoomScaleSheetLayoutView="40" workbookViewId="0">
      <selection activeCell="C17" sqref="C17"/>
    </sheetView>
  </sheetViews>
  <sheetFormatPr defaultRowHeight="14.5"/>
  <cols>
    <col min="2" max="2" width="8.81640625" customWidth="1"/>
    <col min="3" max="4" width="90.81640625" customWidth="1"/>
    <col min="5" max="5" width="8.81640625" customWidth="1"/>
  </cols>
  <sheetData>
    <row r="2" spans="2:29" ht="21" customHeight="1">
      <c r="B2" s="34"/>
      <c r="C2" s="34"/>
      <c r="D2" s="34"/>
      <c r="E2" s="34"/>
      <c r="F2" s="2"/>
    </row>
    <row r="3" spans="2:29" ht="32.15" customHeight="1" thickBot="1">
      <c r="B3" s="138" t="s">
        <v>21</v>
      </c>
      <c r="C3" s="138"/>
      <c r="D3" s="138"/>
      <c r="E3" s="138"/>
      <c r="F3" s="1"/>
    </row>
    <row r="4" spans="2:29" ht="36.65" customHeight="1">
      <c r="B4" s="138"/>
      <c r="C4" s="138"/>
      <c r="D4" s="138"/>
      <c r="E4" s="138"/>
      <c r="F4" s="1"/>
      <c r="H4" s="139" t="s">
        <v>22</v>
      </c>
      <c r="I4" s="140"/>
      <c r="J4" s="140"/>
      <c r="K4" s="140"/>
      <c r="L4" s="140"/>
      <c r="M4" s="140"/>
      <c r="N4" s="140"/>
      <c r="O4" s="140"/>
      <c r="P4" s="140"/>
      <c r="Q4" s="140"/>
      <c r="R4" s="140"/>
      <c r="S4" s="140"/>
      <c r="T4" s="140"/>
      <c r="U4" s="140"/>
      <c r="V4" s="140"/>
      <c r="W4" s="140"/>
      <c r="X4" s="140"/>
      <c r="Y4" s="140"/>
      <c r="Z4" s="140"/>
      <c r="AA4" s="140"/>
      <c r="AB4" s="140"/>
      <c r="AC4" s="141"/>
    </row>
    <row r="5" spans="2:29" ht="20">
      <c r="B5" s="34"/>
      <c r="C5" s="76" t="s">
        <v>23</v>
      </c>
      <c r="D5" s="77"/>
      <c r="E5" s="78"/>
      <c r="F5" s="1"/>
      <c r="H5" s="142"/>
      <c r="I5" s="143"/>
      <c r="J5" s="143"/>
      <c r="K5" s="143"/>
      <c r="L5" s="143"/>
      <c r="M5" s="143"/>
      <c r="N5" s="143"/>
      <c r="O5" s="143"/>
      <c r="P5" s="143"/>
      <c r="Q5" s="143"/>
      <c r="R5" s="143"/>
      <c r="S5" s="143"/>
      <c r="T5" s="143"/>
      <c r="U5" s="143"/>
      <c r="V5" s="143"/>
      <c r="W5" s="143"/>
      <c r="X5" s="143"/>
      <c r="Y5" s="143"/>
      <c r="Z5" s="143"/>
      <c r="AA5" s="143"/>
      <c r="AB5" s="143"/>
      <c r="AC5" s="144"/>
    </row>
    <row r="6" spans="2:29" ht="18.5">
      <c r="B6" s="34"/>
      <c r="C6" s="10" t="s">
        <v>24</v>
      </c>
      <c r="D6" s="13" t="s">
        <v>25</v>
      </c>
      <c r="E6" s="78"/>
      <c r="F6" s="1"/>
      <c r="H6" s="142"/>
      <c r="I6" s="143"/>
      <c r="J6" s="143"/>
      <c r="K6" s="143"/>
      <c r="L6" s="143"/>
      <c r="M6" s="143"/>
      <c r="N6" s="143"/>
      <c r="O6" s="143"/>
      <c r="P6" s="143"/>
      <c r="Q6" s="143"/>
      <c r="R6" s="143"/>
      <c r="S6" s="143"/>
      <c r="T6" s="143"/>
      <c r="U6" s="143"/>
      <c r="V6" s="143"/>
      <c r="W6" s="143"/>
      <c r="X6" s="143"/>
      <c r="Y6" s="143"/>
      <c r="Z6" s="143"/>
      <c r="AA6" s="143"/>
      <c r="AB6" s="143"/>
      <c r="AC6" s="144"/>
    </row>
    <row r="7" spans="2:29" ht="18.5">
      <c r="B7" s="34"/>
      <c r="C7" s="10" t="s">
        <v>26</v>
      </c>
      <c r="D7" s="13"/>
      <c r="E7" s="78"/>
      <c r="F7" s="1"/>
      <c r="H7" s="142"/>
      <c r="I7" s="143"/>
      <c r="J7" s="143"/>
      <c r="K7" s="143"/>
      <c r="L7" s="143"/>
      <c r="M7" s="143"/>
      <c r="N7" s="143"/>
      <c r="O7" s="143"/>
      <c r="P7" s="143"/>
      <c r="Q7" s="143"/>
      <c r="R7" s="143"/>
      <c r="S7" s="143"/>
      <c r="T7" s="143"/>
      <c r="U7" s="143"/>
      <c r="V7" s="143"/>
      <c r="W7" s="143"/>
      <c r="X7" s="143"/>
      <c r="Y7" s="143"/>
      <c r="Z7" s="143"/>
      <c r="AA7" s="143"/>
      <c r="AB7" s="143"/>
      <c r="AC7" s="144"/>
    </row>
    <row r="8" spans="2:29" ht="18.5">
      <c r="B8" s="34"/>
      <c r="C8" s="10" t="s">
        <v>27</v>
      </c>
      <c r="D8" s="13"/>
      <c r="E8" s="78"/>
      <c r="F8" s="1"/>
      <c r="H8" s="142"/>
      <c r="I8" s="143"/>
      <c r="J8" s="143"/>
      <c r="K8" s="143"/>
      <c r="L8" s="143"/>
      <c r="M8" s="143"/>
      <c r="N8" s="143"/>
      <c r="O8" s="143"/>
      <c r="P8" s="143"/>
      <c r="Q8" s="143"/>
      <c r="R8" s="143"/>
      <c r="S8" s="143"/>
      <c r="T8" s="143"/>
      <c r="U8" s="143"/>
      <c r="V8" s="143"/>
      <c r="W8" s="143"/>
      <c r="X8" s="143"/>
      <c r="Y8" s="143"/>
      <c r="Z8" s="143"/>
      <c r="AA8" s="143"/>
      <c r="AB8" s="143"/>
      <c r="AC8" s="144"/>
    </row>
    <row r="9" spans="2:29" ht="18.5">
      <c r="B9" s="34"/>
      <c r="C9" s="79" t="s">
        <v>28</v>
      </c>
      <c r="D9" s="13"/>
      <c r="E9" s="78"/>
      <c r="F9" s="1"/>
      <c r="H9" s="142"/>
      <c r="I9" s="143"/>
      <c r="J9" s="143"/>
      <c r="K9" s="143"/>
      <c r="L9" s="143"/>
      <c r="M9" s="143"/>
      <c r="N9" s="143"/>
      <c r="O9" s="143"/>
      <c r="P9" s="143"/>
      <c r="Q9" s="143"/>
      <c r="R9" s="143"/>
      <c r="S9" s="143"/>
      <c r="T9" s="143"/>
      <c r="U9" s="143"/>
      <c r="V9" s="143"/>
      <c r="W9" s="143"/>
      <c r="X9" s="143"/>
      <c r="Y9" s="143"/>
      <c r="Z9" s="143"/>
      <c r="AA9" s="143"/>
      <c r="AB9" s="143"/>
      <c r="AC9" s="144"/>
    </row>
    <row r="10" spans="2:29" ht="18.5">
      <c r="B10" s="34"/>
      <c r="C10" s="79" t="s">
        <v>29</v>
      </c>
      <c r="D10" s="13"/>
      <c r="E10" s="78"/>
      <c r="F10" s="1"/>
      <c r="H10" s="142"/>
      <c r="I10" s="143"/>
      <c r="J10" s="143"/>
      <c r="K10" s="143"/>
      <c r="L10" s="143"/>
      <c r="M10" s="143"/>
      <c r="N10" s="143"/>
      <c r="O10" s="143"/>
      <c r="P10" s="143"/>
      <c r="Q10" s="143"/>
      <c r="R10" s="143"/>
      <c r="S10" s="143"/>
      <c r="T10" s="143"/>
      <c r="U10" s="143"/>
      <c r="V10" s="143"/>
      <c r="W10" s="143"/>
      <c r="X10" s="143"/>
      <c r="Y10" s="143"/>
      <c r="Z10" s="143"/>
      <c r="AA10" s="143"/>
      <c r="AB10" s="143"/>
      <c r="AC10" s="144"/>
    </row>
    <row r="11" spans="2:29" ht="18.5">
      <c r="B11" s="34"/>
      <c r="C11" s="79" t="s">
        <v>30</v>
      </c>
      <c r="D11" s="13"/>
      <c r="E11" s="78"/>
      <c r="F11" s="1"/>
      <c r="H11" s="142"/>
      <c r="I11" s="143"/>
      <c r="J11" s="143"/>
      <c r="K11" s="143"/>
      <c r="L11" s="143"/>
      <c r="M11" s="143"/>
      <c r="N11" s="143"/>
      <c r="O11" s="143"/>
      <c r="P11" s="143"/>
      <c r="Q11" s="143"/>
      <c r="R11" s="143"/>
      <c r="S11" s="143"/>
      <c r="T11" s="143"/>
      <c r="U11" s="143"/>
      <c r="V11" s="143"/>
      <c r="W11" s="143"/>
      <c r="X11" s="143"/>
      <c r="Y11" s="143"/>
      <c r="Z11" s="143"/>
      <c r="AA11" s="143"/>
      <c r="AB11" s="143"/>
      <c r="AC11" s="144"/>
    </row>
    <row r="12" spans="2:29" ht="18.5">
      <c r="B12" s="34"/>
      <c r="C12" s="79" t="s">
        <v>31</v>
      </c>
      <c r="D12" s="13"/>
      <c r="E12" s="78"/>
      <c r="F12" s="1"/>
      <c r="H12" s="142"/>
      <c r="I12" s="143"/>
      <c r="J12" s="143"/>
      <c r="K12" s="143"/>
      <c r="L12" s="143"/>
      <c r="M12" s="143"/>
      <c r="N12" s="143"/>
      <c r="O12" s="143"/>
      <c r="P12" s="143"/>
      <c r="Q12" s="143"/>
      <c r="R12" s="143"/>
      <c r="S12" s="143"/>
      <c r="T12" s="143"/>
      <c r="U12" s="143"/>
      <c r="V12" s="143"/>
      <c r="W12" s="143"/>
      <c r="X12" s="143"/>
      <c r="Y12" s="143"/>
      <c r="Z12" s="143"/>
      <c r="AA12" s="143"/>
      <c r="AB12" s="143"/>
      <c r="AC12" s="144"/>
    </row>
    <row r="13" spans="2:29" ht="18.5">
      <c r="B13" s="34"/>
      <c r="C13" s="79" t="s">
        <v>32</v>
      </c>
      <c r="D13" s="13"/>
      <c r="E13" s="78"/>
      <c r="F13" s="1"/>
      <c r="H13" s="142"/>
      <c r="I13" s="143"/>
      <c r="J13" s="143"/>
      <c r="K13" s="143"/>
      <c r="L13" s="143"/>
      <c r="M13" s="143"/>
      <c r="N13" s="143"/>
      <c r="O13" s="143"/>
      <c r="P13" s="143"/>
      <c r="Q13" s="143"/>
      <c r="R13" s="143"/>
      <c r="S13" s="143"/>
      <c r="T13" s="143"/>
      <c r="U13" s="143"/>
      <c r="V13" s="143"/>
      <c r="W13" s="143"/>
      <c r="X13" s="143"/>
      <c r="Y13" s="143"/>
      <c r="Z13" s="143"/>
      <c r="AA13" s="143"/>
      <c r="AB13" s="143"/>
      <c r="AC13" s="144"/>
    </row>
    <row r="14" spans="2:29" ht="18.5">
      <c r="B14" s="34"/>
      <c r="C14" s="79" t="s">
        <v>33</v>
      </c>
      <c r="D14" s="13"/>
      <c r="E14" s="78"/>
      <c r="F14" s="1"/>
      <c r="H14" s="142"/>
      <c r="I14" s="143"/>
      <c r="J14" s="143"/>
      <c r="K14" s="143"/>
      <c r="L14" s="143"/>
      <c r="M14" s="143"/>
      <c r="N14" s="143"/>
      <c r="O14" s="143"/>
      <c r="P14" s="143"/>
      <c r="Q14" s="143"/>
      <c r="R14" s="143"/>
      <c r="S14" s="143"/>
      <c r="T14" s="143"/>
      <c r="U14" s="143"/>
      <c r="V14" s="143"/>
      <c r="W14" s="143"/>
      <c r="X14" s="143"/>
      <c r="Y14" s="143"/>
      <c r="Z14" s="143"/>
      <c r="AA14" s="143"/>
      <c r="AB14" s="143"/>
      <c r="AC14" s="144"/>
    </row>
    <row r="15" spans="2:29" ht="18.5">
      <c r="B15" s="34"/>
      <c r="C15" s="79" t="s">
        <v>34</v>
      </c>
      <c r="D15" s="13"/>
      <c r="E15" s="35"/>
      <c r="F15" s="1"/>
      <c r="H15" s="142"/>
      <c r="I15" s="143"/>
      <c r="J15" s="143"/>
      <c r="K15" s="143"/>
      <c r="L15" s="143"/>
      <c r="M15" s="143"/>
      <c r="N15" s="143"/>
      <c r="O15" s="143"/>
      <c r="P15" s="143"/>
      <c r="Q15" s="143"/>
      <c r="R15" s="143"/>
      <c r="S15" s="143"/>
      <c r="T15" s="143"/>
      <c r="U15" s="143"/>
      <c r="V15" s="143"/>
      <c r="W15" s="143"/>
      <c r="X15" s="143"/>
      <c r="Y15" s="143"/>
      <c r="Z15" s="143"/>
      <c r="AA15" s="143"/>
      <c r="AB15" s="143"/>
      <c r="AC15" s="144"/>
    </row>
    <row r="16" spans="2:29" ht="18.5">
      <c r="B16" s="34"/>
      <c r="C16" s="79" t="s">
        <v>35</v>
      </c>
      <c r="D16" s="13"/>
      <c r="E16" s="35"/>
      <c r="F16" s="1"/>
      <c r="H16" s="142"/>
      <c r="I16" s="143"/>
      <c r="J16" s="143"/>
      <c r="K16" s="143"/>
      <c r="L16" s="143"/>
      <c r="M16" s="143"/>
      <c r="N16" s="143"/>
      <c r="O16" s="143"/>
      <c r="P16" s="143"/>
      <c r="Q16" s="143"/>
      <c r="R16" s="143"/>
      <c r="S16" s="143"/>
      <c r="T16" s="143"/>
      <c r="U16" s="143"/>
      <c r="V16" s="143"/>
      <c r="W16" s="143"/>
      <c r="X16" s="143"/>
      <c r="Y16" s="143"/>
      <c r="Z16" s="143"/>
      <c r="AA16" s="143"/>
      <c r="AB16" s="143"/>
      <c r="AC16" s="144"/>
    </row>
    <row r="17" spans="2:29" ht="18.5">
      <c r="B17" s="34"/>
      <c r="C17" s="79" t="s">
        <v>36</v>
      </c>
      <c r="D17" s="80"/>
      <c r="E17" s="35"/>
      <c r="F17" s="5"/>
      <c r="H17" s="142"/>
      <c r="I17" s="143"/>
      <c r="J17" s="143"/>
      <c r="K17" s="143"/>
      <c r="L17" s="143"/>
      <c r="M17" s="143"/>
      <c r="N17" s="143"/>
      <c r="O17" s="143"/>
      <c r="P17" s="143"/>
      <c r="Q17" s="143"/>
      <c r="R17" s="143"/>
      <c r="S17" s="143"/>
      <c r="T17" s="143"/>
      <c r="U17" s="143"/>
      <c r="V17" s="143"/>
      <c r="W17" s="143"/>
      <c r="X17" s="143"/>
      <c r="Y17" s="143"/>
      <c r="Z17" s="143"/>
      <c r="AA17" s="143"/>
      <c r="AB17" s="143"/>
      <c r="AC17" s="144"/>
    </row>
    <row r="18" spans="2:29" ht="17.5">
      <c r="B18" s="34"/>
      <c r="C18" s="6"/>
      <c r="D18" s="13"/>
      <c r="E18" s="35"/>
      <c r="F18" s="5"/>
      <c r="H18" s="142"/>
      <c r="I18" s="143"/>
      <c r="J18" s="143"/>
      <c r="K18" s="143"/>
      <c r="L18" s="143"/>
      <c r="M18" s="143"/>
      <c r="N18" s="143"/>
      <c r="O18" s="143"/>
      <c r="P18" s="143"/>
      <c r="Q18" s="143"/>
      <c r="R18" s="143"/>
      <c r="S18" s="143"/>
      <c r="T18" s="143"/>
      <c r="U18" s="143"/>
      <c r="V18" s="143"/>
      <c r="W18" s="143"/>
      <c r="X18" s="143"/>
      <c r="Y18" s="143"/>
      <c r="Z18" s="143"/>
      <c r="AA18" s="143"/>
      <c r="AB18" s="143"/>
      <c r="AC18" s="144"/>
    </row>
    <row r="19" spans="2:29" ht="20">
      <c r="B19" s="34"/>
      <c r="C19" s="76" t="s">
        <v>37</v>
      </c>
      <c r="D19" s="13"/>
      <c r="E19" s="35"/>
      <c r="F19" s="5"/>
      <c r="H19" s="142"/>
      <c r="I19" s="143"/>
      <c r="J19" s="143"/>
      <c r="K19" s="143"/>
      <c r="L19" s="143"/>
      <c r="M19" s="143"/>
      <c r="N19" s="143"/>
      <c r="O19" s="143"/>
      <c r="P19" s="143"/>
      <c r="Q19" s="143"/>
      <c r="R19" s="143"/>
      <c r="S19" s="143"/>
      <c r="T19" s="143"/>
      <c r="U19" s="143"/>
      <c r="V19" s="143"/>
      <c r="W19" s="143"/>
      <c r="X19" s="143"/>
      <c r="Y19" s="143"/>
      <c r="Z19" s="143"/>
      <c r="AA19" s="143"/>
      <c r="AB19" s="143"/>
      <c r="AC19" s="144"/>
    </row>
    <row r="20" spans="2:29" ht="18.5">
      <c r="B20" s="34"/>
      <c r="C20" s="10" t="s">
        <v>38</v>
      </c>
      <c r="D20" s="13"/>
      <c r="E20" s="35"/>
      <c r="F20" s="5"/>
      <c r="H20" s="142"/>
      <c r="I20" s="143"/>
      <c r="J20" s="143"/>
      <c r="K20" s="143"/>
      <c r="L20" s="143"/>
      <c r="M20" s="143"/>
      <c r="N20" s="143"/>
      <c r="O20" s="143"/>
      <c r="P20" s="143"/>
      <c r="Q20" s="143"/>
      <c r="R20" s="143"/>
      <c r="S20" s="143"/>
      <c r="T20" s="143"/>
      <c r="U20" s="143"/>
      <c r="V20" s="143"/>
      <c r="W20" s="143"/>
      <c r="X20" s="143"/>
      <c r="Y20" s="143"/>
      <c r="Z20" s="143"/>
      <c r="AA20" s="143"/>
      <c r="AB20" s="143"/>
      <c r="AC20" s="144"/>
    </row>
    <row r="21" spans="2:29" ht="18.5">
      <c r="B21" s="34"/>
      <c r="C21" s="10" t="s">
        <v>39</v>
      </c>
      <c r="D21" s="13"/>
      <c r="E21" s="35"/>
      <c r="F21" s="5"/>
      <c r="H21" s="142"/>
      <c r="I21" s="143"/>
      <c r="J21" s="143"/>
      <c r="K21" s="143"/>
      <c r="L21" s="143"/>
      <c r="M21" s="143"/>
      <c r="N21" s="143"/>
      <c r="O21" s="143"/>
      <c r="P21" s="143"/>
      <c r="Q21" s="143"/>
      <c r="R21" s="143"/>
      <c r="S21" s="143"/>
      <c r="T21" s="143"/>
      <c r="U21" s="143"/>
      <c r="V21" s="143"/>
      <c r="W21" s="143"/>
      <c r="X21" s="143"/>
      <c r="Y21" s="143"/>
      <c r="Z21" s="143"/>
      <c r="AA21" s="143"/>
      <c r="AB21" s="143"/>
      <c r="AC21" s="144"/>
    </row>
    <row r="22" spans="2:29" ht="18.5">
      <c r="B22" s="34"/>
      <c r="C22" s="10" t="s">
        <v>40</v>
      </c>
      <c r="D22" s="13"/>
      <c r="E22" s="35"/>
      <c r="F22" s="5"/>
      <c r="H22" s="142"/>
      <c r="I22" s="143"/>
      <c r="J22" s="143"/>
      <c r="K22" s="143"/>
      <c r="L22" s="143"/>
      <c r="M22" s="143"/>
      <c r="N22" s="143"/>
      <c r="O22" s="143"/>
      <c r="P22" s="143"/>
      <c r="Q22" s="143"/>
      <c r="R22" s="143"/>
      <c r="S22" s="143"/>
      <c r="T22" s="143"/>
      <c r="U22" s="143"/>
      <c r="V22" s="143"/>
      <c r="W22" s="143"/>
      <c r="X22" s="143"/>
      <c r="Y22" s="143"/>
      <c r="Z22" s="143"/>
      <c r="AA22" s="143"/>
      <c r="AB22" s="143"/>
      <c r="AC22" s="144"/>
    </row>
    <row r="23" spans="2:29" ht="19" thickBot="1">
      <c r="B23" s="34"/>
      <c r="C23" s="10" t="s">
        <v>41</v>
      </c>
      <c r="D23" s="13"/>
      <c r="E23" s="35"/>
      <c r="F23" s="5"/>
      <c r="H23" s="145"/>
      <c r="I23" s="146"/>
      <c r="J23" s="146"/>
      <c r="K23" s="146"/>
      <c r="L23" s="146"/>
      <c r="M23" s="146"/>
      <c r="N23" s="146"/>
      <c r="O23" s="146"/>
      <c r="P23" s="146"/>
      <c r="Q23" s="146"/>
      <c r="R23" s="146"/>
      <c r="S23" s="146"/>
      <c r="T23" s="146"/>
      <c r="U23" s="146"/>
      <c r="V23" s="146"/>
      <c r="W23" s="146"/>
      <c r="X23" s="146"/>
      <c r="Y23" s="146"/>
      <c r="Z23" s="146"/>
      <c r="AA23" s="146"/>
      <c r="AB23" s="146"/>
      <c r="AC23" s="147"/>
    </row>
    <row r="24" spans="2:29" ht="18.5">
      <c r="B24" s="34"/>
      <c r="C24" s="10" t="s">
        <v>42</v>
      </c>
      <c r="D24" s="13"/>
      <c r="E24" s="35"/>
      <c r="F24" s="5"/>
    </row>
    <row r="25" spans="2:29" ht="18.5">
      <c r="B25" s="34"/>
      <c r="C25" s="10" t="s">
        <v>43</v>
      </c>
      <c r="D25" s="13"/>
      <c r="E25" s="35"/>
      <c r="F25" s="5"/>
    </row>
    <row r="26" spans="2:29" ht="18.5">
      <c r="B26" s="34"/>
      <c r="C26" s="10" t="s">
        <v>44</v>
      </c>
      <c r="D26" s="13"/>
      <c r="E26" s="35"/>
      <c r="F26" s="5"/>
    </row>
    <row r="27" spans="2:29" ht="18.5">
      <c r="B27" s="34"/>
      <c r="C27" s="10" t="s">
        <v>45</v>
      </c>
      <c r="D27" s="13"/>
      <c r="E27" s="35"/>
      <c r="F27" s="5"/>
    </row>
    <row r="28" spans="2:29" ht="18.5">
      <c r="B28" s="34"/>
      <c r="C28" s="10" t="s">
        <v>46</v>
      </c>
      <c r="D28" s="13"/>
      <c r="E28" s="35"/>
      <c r="F28" s="5"/>
    </row>
    <row r="29" spans="2:29" ht="18.5">
      <c r="B29" s="34"/>
      <c r="C29" s="10" t="s">
        <v>47</v>
      </c>
      <c r="D29" s="13"/>
      <c r="E29" s="35"/>
      <c r="F29" s="5"/>
    </row>
    <row r="30" spans="2:29" ht="18.5">
      <c r="B30" s="34"/>
      <c r="C30" s="10" t="s">
        <v>48</v>
      </c>
      <c r="D30" s="13"/>
      <c r="E30" s="35"/>
      <c r="F30" s="5"/>
    </row>
    <row r="31" spans="2:29" ht="18.5">
      <c r="B31" s="34"/>
      <c r="C31" s="10" t="s">
        <v>49</v>
      </c>
      <c r="D31" s="13"/>
      <c r="E31" s="35"/>
      <c r="F31" s="5"/>
    </row>
    <row r="32" spans="2:29" ht="18.5">
      <c r="B32" s="34"/>
      <c r="C32" s="10" t="s">
        <v>50</v>
      </c>
      <c r="D32" s="13"/>
      <c r="E32" s="35"/>
      <c r="F32" s="5"/>
    </row>
    <row r="33" spans="2:6" ht="18.5">
      <c r="B33" s="34"/>
      <c r="C33" s="10" t="s">
        <v>51</v>
      </c>
      <c r="D33" s="13"/>
      <c r="E33" s="35"/>
      <c r="F33" s="5"/>
    </row>
    <row r="34" spans="2:6" ht="18.5">
      <c r="B34" s="34"/>
      <c r="C34" s="10" t="s">
        <v>52</v>
      </c>
      <c r="D34" s="13"/>
      <c r="E34" s="35"/>
      <c r="F34" s="5"/>
    </row>
    <row r="35" spans="2:6" ht="18.5">
      <c r="B35" s="34"/>
      <c r="C35" s="10"/>
      <c r="D35" s="6"/>
      <c r="E35" s="35"/>
      <c r="F35" s="5"/>
    </row>
    <row r="36" spans="2:6" ht="20">
      <c r="B36" s="34"/>
      <c r="C36" s="76" t="s">
        <v>53</v>
      </c>
      <c r="D36" s="76" t="s">
        <v>54</v>
      </c>
      <c r="E36" s="35"/>
      <c r="F36" s="5"/>
    </row>
    <row r="37" spans="2:6" ht="18.5">
      <c r="B37" s="34"/>
      <c r="C37" s="10"/>
      <c r="D37" s="6"/>
      <c r="E37" s="35"/>
    </row>
    <row r="38" spans="2:6" ht="18.5">
      <c r="B38" s="34"/>
      <c r="C38" s="10"/>
      <c r="D38" s="6"/>
      <c r="E38" s="35"/>
    </row>
    <row r="39" spans="2:6" ht="18.5">
      <c r="B39" s="34"/>
      <c r="C39" s="10"/>
      <c r="D39" s="6"/>
      <c r="E39" s="35"/>
    </row>
    <row r="40" spans="2:6" ht="18.5">
      <c r="B40" s="34"/>
      <c r="C40" s="10"/>
      <c r="D40" s="6"/>
      <c r="E40" s="35"/>
    </row>
    <row r="41" spans="2:6" ht="18.5">
      <c r="B41" s="34"/>
      <c r="C41" s="10"/>
      <c r="D41" s="6"/>
      <c r="E41" s="35"/>
    </row>
    <row r="42" spans="2:6" ht="18.5">
      <c r="B42" s="34"/>
      <c r="C42" s="10"/>
      <c r="D42" s="6"/>
      <c r="E42" s="35"/>
    </row>
    <row r="43" spans="2:6" ht="18.5">
      <c r="B43" s="34"/>
      <c r="C43" s="10"/>
      <c r="D43" s="6"/>
      <c r="E43" s="35"/>
    </row>
    <row r="44" spans="2:6" ht="18.5">
      <c r="B44" s="34"/>
      <c r="C44" s="10"/>
      <c r="D44" s="6"/>
      <c r="E44" s="35"/>
    </row>
    <row r="45" spans="2:6" ht="18.5">
      <c r="B45" s="34"/>
      <c r="C45" s="10"/>
      <c r="D45" s="6"/>
      <c r="E45" s="35"/>
    </row>
    <row r="46" spans="2:6" ht="18.5">
      <c r="B46" s="34"/>
      <c r="C46" s="10"/>
      <c r="D46" s="6"/>
      <c r="E46" s="35"/>
    </row>
    <row r="47" spans="2:6" ht="18.5">
      <c r="B47" s="34"/>
      <c r="C47" s="10"/>
      <c r="D47" s="6"/>
      <c r="E47" s="35"/>
    </row>
    <row r="48" spans="2:6" ht="18.5">
      <c r="B48" s="34"/>
      <c r="C48" s="10"/>
      <c r="D48" s="6"/>
      <c r="E48" s="35"/>
    </row>
    <row r="49" spans="2:5" ht="18.5">
      <c r="B49" s="34"/>
      <c r="C49" s="10"/>
      <c r="D49" s="6"/>
      <c r="E49" s="35"/>
    </row>
    <row r="50" spans="2:5" ht="18.5">
      <c r="B50" s="34"/>
      <c r="C50" s="10"/>
      <c r="D50" s="6"/>
      <c r="E50" s="35"/>
    </row>
    <row r="51" spans="2:5" ht="18.5">
      <c r="B51" s="34"/>
      <c r="C51" s="10"/>
      <c r="D51" s="6"/>
      <c r="E51" s="35"/>
    </row>
    <row r="52" spans="2:5" ht="18.5">
      <c r="B52" s="34"/>
      <c r="C52" s="10"/>
      <c r="D52" s="6"/>
      <c r="E52" s="35"/>
    </row>
    <row r="53" spans="2:5" ht="18.5">
      <c r="B53" s="34"/>
      <c r="C53" s="10"/>
      <c r="D53" s="6"/>
      <c r="E53" s="35"/>
    </row>
    <row r="54" spans="2:5" ht="18.5">
      <c r="B54" s="34"/>
      <c r="C54" s="10"/>
      <c r="D54" s="6"/>
      <c r="E54" s="35"/>
    </row>
    <row r="55" spans="2:5" ht="18.5">
      <c r="B55" s="34"/>
      <c r="C55" s="10"/>
      <c r="D55" s="6"/>
      <c r="E55" s="35"/>
    </row>
    <row r="56" spans="2:5" ht="18.5">
      <c r="B56" s="34"/>
      <c r="C56" s="10"/>
      <c r="D56" s="6"/>
      <c r="E56" s="35"/>
    </row>
    <row r="57" spans="2:5" ht="18.5">
      <c r="B57" s="34"/>
      <c r="C57" s="10"/>
      <c r="D57" s="6"/>
      <c r="E57" s="35"/>
    </row>
    <row r="58" spans="2:5" ht="18.5">
      <c r="B58" s="34"/>
      <c r="C58" s="10"/>
      <c r="D58" s="6"/>
      <c r="E58" s="35"/>
    </row>
    <row r="59" spans="2:5" ht="18.5">
      <c r="B59" s="34"/>
      <c r="C59" s="10"/>
      <c r="D59" s="6"/>
      <c r="E59" s="35"/>
    </row>
    <row r="60" spans="2:5" ht="18.5">
      <c r="B60" s="34"/>
      <c r="C60" s="10"/>
      <c r="D60" s="6"/>
      <c r="E60" s="35"/>
    </row>
    <row r="61" spans="2:5" ht="18.5">
      <c r="B61" s="34"/>
      <c r="C61" s="10"/>
      <c r="D61" s="6"/>
      <c r="E61" s="35"/>
    </row>
    <row r="62" spans="2:5" ht="18.5">
      <c r="B62" s="34"/>
      <c r="C62" s="10"/>
      <c r="D62" s="6"/>
      <c r="E62" s="35"/>
    </row>
    <row r="63" spans="2:5" ht="18.5">
      <c r="B63" s="34"/>
      <c r="C63" s="10"/>
      <c r="D63" s="6"/>
      <c r="E63" s="35"/>
    </row>
    <row r="64" spans="2:5" ht="18.5">
      <c r="B64" s="34"/>
      <c r="C64" s="10"/>
      <c r="D64" s="6"/>
      <c r="E64" s="35"/>
    </row>
    <row r="65" spans="2:5" ht="18.5">
      <c r="B65" s="34"/>
      <c r="C65" s="10"/>
      <c r="D65" s="6"/>
      <c r="E65" s="35"/>
    </row>
    <row r="66" spans="2:5" ht="18.5">
      <c r="B66" s="34"/>
      <c r="C66" s="10"/>
      <c r="D66" s="6"/>
      <c r="E66" s="35"/>
    </row>
  </sheetData>
  <sheetProtection formatCells="0" formatColumns="0" formatRows="0" insertColumns="0" insertRows="0" insertHyperlinks="0" deleteColumns="0" deleteRows="0" sort="0" autoFilter="0" pivotTables="0"/>
  <mergeCells count="2">
    <mergeCell ref="B3:E4"/>
    <mergeCell ref="H4:AC23"/>
  </mergeCells>
  <pageMargins left="0.23622047244094491" right="0.23622047244094491" top="0.74803149606299213" bottom="0.74803149606299213" header="0.31496062992125984" footer="0.31496062992125984"/>
  <pageSetup paperSize="9" scale="71" fitToHeight="0" orientation="landscape" r:id="rId1"/>
  <rowBreaks count="1" manualBreakCount="1">
    <brk id="35" min="1" max="4"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8CF33-C893-4193-B23B-53A9F7D24D57}">
  <sheetPr codeName="Sheet5">
    <pageSetUpPr fitToPage="1"/>
  </sheetPr>
  <dimension ref="B2:AD48"/>
  <sheetViews>
    <sheetView view="pageBreakPreview" zoomScale="85" zoomScaleNormal="100" zoomScaleSheetLayoutView="85" workbookViewId="0">
      <selection activeCell="C15" sqref="C15:G15"/>
    </sheetView>
  </sheetViews>
  <sheetFormatPr defaultColWidth="8.81640625" defaultRowHeight="14.5"/>
  <cols>
    <col min="2" max="2" width="5.453125" bestFit="1" customWidth="1"/>
    <col min="3" max="3" width="109.81640625" customWidth="1"/>
    <col min="4" max="4" width="26.81640625" customWidth="1"/>
    <col min="5" max="5" width="5.1796875" style="8" customWidth="1"/>
    <col min="6" max="6" width="5" style="8" customWidth="1"/>
    <col min="7" max="7" width="5.453125" style="8" customWidth="1"/>
    <col min="9" max="30" width="7.54296875" customWidth="1"/>
  </cols>
  <sheetData>
    <row r="2" spans="2:7" ht="18.5">
      <c r="B2" s="10"/>
      <c r="C2" s="10"/>
      <c r="D2" s="10"/>
      <c r="E2" s="92"/>
      <c r="F2" s="92"/>
      <c r="G2" s="92"/>
    </row>
    <row r="3" spans="2:7" ht="24.5">
      <c r="B3" s="166" t="s">
        <v>55</v>
      </c>
      <c r="C3" s="166"/>
      <c r="D3" s="166"/>
      <c r="E3" s="166"/>
      <c r="F3" s="166"/>
      <c r="G3" s="166"/>
    </row>
    <row r="4" spans="2:7" ht="18" customHeight="1">
      <c r="B4" s="10"/>
      <c r="C4" s="10"/>
      <c r="D4" s="52" t="s">
        <v>56</v>
      </c>
      <c r="E4" s="167"/>
      <c r="F4" s="167"/>
      <c r="G4" s="167"/>
    </row>
    <row r="5" spans="2:7" ht="18.5">
      <c r="B5" s="10"/>
      <c r="C5" s="10"/>
      <c r="D5" s="53" t="s">
        <v>57</v>
      </c>
      <c r="E5" s="168"/>
      <c r="F5" s="168"/>
      <c r="G5" s="168"/>
    </row>
    <row r="6" spans="2:7" ht="18.5">
      <c r="B6" s="10"/>
      <c r="C6" s="10"/>
      <c r="D6" s="53" t="s">
        <v>58</v>
      </c>
      <c r="E6" s="167"/>
      <c r="F6" s="167"/>
      <c r="G6" s="167"/>
    </row>
    <row r="7" spans="2:7" ht="18.5">
      <c r="B7" s="10"/>
      <c r="C7" s="10"/>
      <c r="D7" s="53" t="s">
        <v>59</v>
      </c>
      <c r="E7" s="167"/>
      <c r="F7" s="167"/>
      <c r="G7" s="167"/>
    </row>
    <row r="8" spans="2:7" ht="15">
      <c r="B8" s="169" t="s">
        <v>60</v>
      </c>
      <c r="C8" s="170"/>
      <c r="D8" s="171"/>
      <c r="E8" s="31" t="s">
        <v>61</v>
      </c>
      <c r="F8" s="31" t="s">
        <v>62</v>
      </c>
      <c r="G8" s="31" t="s">
        <v>63</v>
      </c>
    </row>
    <row r="9" spans="2:7">
      <c r="B9" s="9"/>
      <c r="C9" s="163" t="s">
        <v>64</v>
      </c>
      <c r="D9" s="164"/>
      <c r="E9" s="164"/>
      <c r="F9" s="164"/>
      <c r="G9" s="165"/>
    </row>
    <row r="10" spans="2:7">
      <c r="B10" s="40" t="s">
        <v>65</v>
      </c>
      <c r="C10" s="157" t="s">
        <v>66</v>
      </c>
      <c r="D10" s="158"/>
      <c r="E10" s="93" t="b">
        <v>0</v>
      </c>
      <c r="F10" s="93" t="b">
        <v>0</v>
      </c>
      <c r="G10" s="93" t="b">
        <v>0</v>
      </c>
    </row>
    <row r="11" spans="2:7" ht="25" customHeight="1">
      <c r="B11" s="40" t="s">
        <v>67</v>
      </c>
      <c r="C11" s="157" t="s">
        <v>68</v>
      </c>
      <c r="D11" s="158"/>
      <c r="E11" s="93" t="b">
        <v>0</v>
      </c>
      <c r="F11" s="93" t="b">
        <v>0</v>
      </c>
      <c r="G11" s="93" t="b">
        <v>0</v>
      </c>
    </row>
    <row r="12" spans="2:7" ht="32.15" customHeight="1">
      <c r="B12" s="40" t="s">
        <v>69</v>
      </c>
      <c r="C12" s="157" t="s">
        <v>70</v>
      </c>
      <c r="D12" s="158"/>
      <c r="E12" s="93" t="b">
        <v>0</v>
      </c>
      <c r="F12" s="93" t="b">
        <v>0</v>
      </c>
      <c r="G12" s="93" t="b">
        <v>0</v>
      </c>
    </row>
    <row r="13" spans="2:7" ht="50.15" customHeight="1">
      <c r="B13" s="40" t="s">
        <v>71</v>
      </c>
      <c r="C13" s="157" t="s">
        <v>72</v>
      </c>
      <c r="D13" s="158"/>
      <c r="E13" s="93" t="b">
        <v>0</v>
      </c>
      <c r="F13" s="93" t="b">
        <v>0</v>
      </c>
      <c r="G13" s="93" t="b">
        <v>0</v>
      </c>
    </row>
    <row r="14" spans="2:7">
      <c r="B14" s="40" t="s">
        <v>73</v>
      </c>
      <c r="C14" s="157" t="s">
        <v>74</v>
      </c>
      <c r="D14" s="158"/>
      <c r="E14" s="93" t="b">
        <v>0</v>
      </c>
      <c r="F14" s="93" t="b">
        <v>0</v>
      </c>
      <c r="G14" s="93" t="b">
        <v>0</v>
      </c>
    </row>
    <row r="15" spans="2:7" ht="25" customHeight="1">
      <c r="B15" s="40" t="s">
        <v>75</v>
      </c>
      <c r="C15" s="159" t="s">
        <v>76</v>
      </c>
      <c r="D15" s="160"/>
      <c r="E15" s="160"/>
      <c r="F15" s="160"/>
      <c r="G15" s="161"/>
    </row>
    <row r="16" spans="2:7" ht="50.15" customHeight="1">
      <c r="B16" s="40" t="s">
        <v>71</v>
      </c>
      <c r="C16" s="157" t="s">
        <v>77</v>
      </c>
      <c r="D16" s="158"/>
      <c r="E16" s="93" t="b">
        <v>0</v>
      </c>
      <c r="F16" s="93" t="b">
        <v>0</v>
      </c>
      <c r="G16" s="93" t="b">
        <v>0</v>
      </c>
    </row>
    <row r="17" spans="2:30" ht="30.65" customHeight="1">
      <c r="B17" s="40" t="s">
        <v>73</v>
      </c>
      <c r="C17" s="157" t="s">
        <v>78</v>
      </c>
      <c r="D17" s="158"/>
      <c r="E17" s="93" t="b">
        <v>0</v>
      </c>
      <c r="F17" s="93" t="b">
        <v>0</v>
      </c>
      <c r="G17" s="93" t="b">
        <v>0</v>
      </c>
    </row>
    <row r="18" spans="2:30" ht="37.5" customHeight="1">
      <c r="B18" s="40" t="s">
        <v>79</v>
      </c>
      <c r="C18" s="157" t="s">
        <v>80</v>
      </c>
      <c r="D18" s="158"/>
      <c r="E18" s="93" t="b">
        <v>0</v>
      </c>
      <c r="F18" s="93" t="b">
        <v>0</v>
      </c>
      <c r="G18" s="93" t="b">
        <v>0</v>
      </c>
    </row>
    <row r="19" spans="2:30">
      <c r="B19" s="40" t="s">
        <v>81</v>
      </c>
      <c r="C19" s="157" t="s">
        <v>82</v>
      </c>
      <c r="D19" s="158"/>
      <c r="E19" s="93" t="b">
        <v>0</v>
      </c>
      <c r="F19" s="93" t="b">
        <v>0</v>
      </c>
      <c r="G19" s="93" t="b">
        <v>0</v>
      </c>
    </row>
    <row r="20" spans="2:30" ht="25" customHeight="1">
      <c r="B20" s="40" t="s">
        <v>83</v>
      </c>
      <c r="C20" s="157" t="s">
        <v>84</v>
      </c>
      <c r="D20" s="162"/>
      <c r="E20" s="162"/>
      <c r="F20" s="162"/>
      <c r="G20" s="158"/>
    </row>
    <row r="21" spans="2:30">
      <c r="B21" s="40" t="s">
        <v>71</v>
      </c>
      <c r="C21" s="159" t="s">
        <v>85</v>
      </c>
      <c r="D21" s="160"/>
      <c r="E21" s="160"/>
      <c r="F21" s="160"/>
      <c r="G21" s="161"/>
    </row>
    <row r="22" spans="2:30">
      <c r="B22" s="40" t="s">
        <v>86</v>
      </c>
      <c r="C22" s="157" t="s">
        <v>87</v>
      </c>
      <c r="D22" s="158"/>
      <c r="E22" s="93" t="b">
        <v>0</v>
      </c>
      <c r="F22" s="93" t="b">
        <v>0</v>
      </c>
      <c r="G22" s="93" t="b">
        <v>0</v>
      </c>
    </row>
    <row r="23" spans="2:30">
      <c r="B23" s="40" t="s">
        <v>88</v>
      </c>
      <c r="C23" s="157" t="s">
        <v>89</v>
      </c>
      <c r="D23" s="158"/>
      <c r="E23" s="93" t="b">
        <v>0</v>
      </c>
      <c r="F23" s="93" t="b">
        <v>0</v>
      </c>
      <c r="G23" s="93" t="b">
        <v>0</v>
      </c>
    </row>
    <row r="24" spans="2:30">
      <c r="B24" s="40" t="s">
        <v>90</v>
      </c>
      <c r="C24" s="157" t="s">
        <v>91</v>
      </c>
      <c r="D24" s="158"/>
      <c r="E24" s="93" t="b">
        <v>0</v>
      </c>
      <c r="F24" s="93" t="b">
        <v>0</v>
      </c>
      <c r="G24" s="93" t="b">
        <v>0</v>
      </c>
    </row>
    <row r="25" spans="2:30">
      <c r="B25" s="40" t="s">
        <v>92</v>
      </c>
      <c r="C25" s="157" t="s">
        <v>93</v>
      </c>
      <c r="D25" s="158"/>
      <c r="E25" s="93" t="b">
        <v>0</v>
      </c>
      <c r="F25" s="93" t="b">
        <v>0</v>
      </c>
      <c r="G25" s="93" t="b">
        <v>0</v>
      </c>
    </row>
    <row r="26" spans="2:30">
      <c r="B26" s="40" t="s">
        <v>73</v>
      </c>
      <c r="C26" s="159" t="s">
        <v>94</v>
      </c>
      <c r="D26" s="160"/>
      <c r="E26" s="160"/>
      <c r="F26" s="160"/>
      <c r="G26" s="161"/>
    </row>
    <row r="27" spans="2:30">
      <c r="B27" s="40" t="s">
        <v>86</v>
      </c>
      <c r="C27" s="157" t="s">
        <v>95</v>
      </c>
      <c r="D27" s="158"/>
      <c r="E27" s="93" t="b">
        <v>0</v>
      </c>
      <c r="F27" s="93" t="b">
        <v>0</v>
      </c>
      <c r="G27" s="93" t="b">
        <v>0</v>
      </c>
    </row>
    <row r="28" spans="2:30">
      <c r="B28" s="40" t="s">
        <v>88</v>
      </c>
      <c r="C28" s="157" t="s">
        <v>96</v>
      </c>
      <c r="D28" s="158"/>
      <c r="E28" s="93" t="b">
        <v>0</v>
      </c>
      <c r="F28" s="93" t="b">
        <v>0</v>
      </c>
      <c r="G28" s="93" t="b">
        <v>0</v>
      </c>
    </row>
    <row r="29" spans="2:30">
      <c r="B29" s="40" t="s">
        <v>90</v>
      </c>
      <c r="C29" s="157" t="s">
        <v>97</v>
      </c>
      <c r="D29" s="158"/>
      <c r="E29" s="93" t="b">
        <v>0</v>
      </c>
      <c r="F29" s="93" t="b">
        <v>0</v>
      </c>
      <c r="G29" s="93" t="b">
        <v>0</v>
      </c>
      <c r="I29" s="148" t="s">
        <v>98</v>
      </c>
      <c r="J29" s="149"/>
      <c r="K29" s="149"/>
      <c r="L29" s="149"/>
      <c r="M29" s="149"/>
      <c r="N29" s="149"/>
      <c r="O29" s="149"/>
      <c r="P29" s="149"/>
      <c r="Q29" s="149"/>
      <c r="R29" s="149"/>
      <c r="S29" s="149"/>
      <c r="T29" s="149"/>
      <c r="U29" s="149"/>
      <c r="V29" s="149"/>
      <c r="W29" s="149"/>
      <c r="X29" s="149"/>
      <c r="Y29" s="149"/>
      <c r="Z29" s="149"/>
      <c r="AA29" s="149"/>
      <c r="AB29" s="149"/>
      <c r="AC29" s="149"/>
      <c r="AD29" s="150"/>
    </row>
    <row r="30" spans="2:30">
      <c r="B30" s="40" t="s">
        <v>99</v>
      </c>
      <c r="C30" s="157" t="s">
        <v>100</v>
      </c>
      <c r="D30" s="158"/>
      <c r="E30" s="93" t="b">
        <v>0</v>
      </c>
      <c r="F30" s="93" t="b">
        <v>0</v>
      </c>
      <c r="G30" s="93" t="b">
        <v>0</v>
      </c>
      <c r="I30" s="151"/>
      <c r="J30" s="152"/>
      <c r="K30" s="152"/>
      <c r="L30" s="152"/>
      <c r="M30" s="152"/>
      <c r="N30" s="152"/>
      <c r="O30" s="152"/>
      <c r="P30" s="152"/>
      <c r="Q30" s="152"/>
      <c r="R30" s="152"/>
      <c r="S30" s="152"/>
      <c r="T30" s="152"/>
      <c r="U30" s="152"/>
      <c r="V30" s="152"/>
      <c r="W30" s="152"/>
      <c r="X30" s="152"/>
      <c r="Y30" s="152"/>
      <c r="Z30" s="152"/>
      <c r="AA30" s="152"/>
      <c r="AB30" s="152"/>
      <c r="AC30" s="152"/>
      <c r="AD30" s="153"/>
    </row>
    <row r="31" spans="2:30">
      <c r="B31" s="40" t="s">
        <v>101</v>
      </c>
      <c r="C31" s="157" t="s">
        <v>102</v>
      </c>
      <c r="D31" s="158"/>
      <c r="E31" s="93" t="b">
        <v>0</v>
      </c>
      <c r="F31" s="93" t="b">
        <v>0</v>
      </c>
      <c r="G31" s="93" t="b">
        <v>0</v>
      </c>
      <c r="I31" s="151"/>
      <c r="J31" s="152"/>
      <c r="K31" s="152"/>
      <c r="L31" s="152"/>
      <c r="M31" s="152"/>
      <c r="N31" s="152"/>
      <c r="O31" s="152"/>
      <c r="P31" s="152"/>
      <c r="Q31" s="152"/>
      <c r="R31" s="152"/>
      <c r="S31" s="152"/>
      <c r="T31" s="152"/>
      <c r="U31" s="152"/>
      <c r="V31" s="152"/>
      <c r="W31" s="152"/>
      <c r="X31" s="152"/>
      <c r="Y31" s="152"/>
      <c r="Z31" s="152"/>
      <c r="AA31" s="152"/>
      <c r="AB31" s="152"/>
      <c r="AC31" s="152"/>
      <c r="AD31" s="153"/>
    </row>
    <row r="32" spans="2:30">
      <c r="I32" s="151"/>
      <c r="J32" s="152"/>
      <c r="K32" s="152"/>
      <c r="L32" s="152"/>
      <c r="M32" s="152"/>
      <c r="N32" s="152"/>
      <c r="O32" s="152"/>
      <c r="P32" s="152"/>
      <c r="Q32" s="152"/>
      <c r="R32" s="152"/>
      <c r="S32" s="152"/>
      <c r="T32" s="152"/>
      <c r="U32" s="152"/>
      <c r="V32" s="152"/>
      <c r="W32" s="152"/>
      <c r="X32" s="152"/>
      <c r="Y32" s="152"/>
      <c r="Z32" s="152"/>
      <c r="AA32" s="152"/>
      <c r="AB32" s="152"/>
      <c r="AC32" s="152"/>
      <c r="AD32" s="153"/>
    </row>
    <row r="33" spans="9:30">
      <c r="I33" s="151"/>
      <c r="J33" s="152"/>
      <c r="K33" s="152"/>
      <c r="L33" s="152"/>
      <c r="M33" s="152"/>
      <c r="N33" s="152"/>
      <c r="O33" s="152"/>
      <c r="P33" s="152"/>
      <c r="Q33" s="152"/>
      <c r="R33" s="152"/>
      <c r="S33" s="152"/>
      <c r="T33" s="152"/>
      <c r="U33" s="152"/>
      <c r="V33" s="152"/>
      <c r="W33" s="152"/>
      <c r="X33" s="152"/>
      <c r="Y33" s="152"/>
      <c r="Z33" s="152"/>
      <c r="AA33" s="152"/>
      <c r="AB33" s="152"/>
      <c r="AC33" s="152"/>
      <c r="AD33" s="153"/>
    </row>
    <row r="34" spans="9:30">
      <c r="I34" s="151"/>
      <c r="J34" s="152"/>
      <c r="K34" s="152"/>
      <c r="L34" s="152"/>
      <c r="M34" s="152"/>
      <c r="N34" s="152"/>
      <c r="O34" s="152"/>
      <c r="P34" s="152"/>
      <c r="Q34" s="152"/>
      <c r="R34" s="152"/>
      <c r="S34" s="152"/>
      <c r="T34" s="152"/>
      <c r="U34" s="152"/>
      <c r="V34" s="152"/>
      <c r="W34" s="152"/>
      <c r="X34" s="152"/>
      <c r="Y34" s="152"/>
      <c r="Z34" s="152"/>
      <c r="AA34" s="152"/>
      <c r="AB34" s="152"/>
      <c r="AC34" s="152"/>
      <c r="AD34" s="153"/>
    </row>
    <row r="35" spans="9:30">
      <c r="I35" s="151"/>
      <c r="J35" s="152"/>
      <c r="K35" s="152"/>
      <c r="L35" s="152"/>
      <c r="M35" s="152"/>
      <c r="N35" s="152"/>
      <c r="O35" s="152"/>
      <c r="P35" s="152"/>
      <c r="Q35" s="152"/>
      <c r="R35" s="152"/>
      <c r="S35" s="152"/>
      <c r="T35" s="152"/>
      <c r="U35" s="152"/>
      <c r="V35" s="152"/>
      <c r="W35" s="152"/>
      <c r="X35" s="152"/>
      <c r="Y35" s="152"/>
      <c r="Z35" s="152"/>
      <c r="AA35" s="152"/>
      <c r="AB35" s="152"/>
      <c r="AC35" s="152"/>
      <c r="AD35" s="153"/>
    </row>
    <row r="36" spans="9:30">
      <c r="I36" s="151"/>
      <c r="J36" s="152"/>
      <c r="K36" s="152"/>
      <c r="L36" s="152"/>
      <c r="M36" s="152"/>
      <c r="N36" s="152"/>
      <c r="O36" s="152"/>
      <c r="P36" s="152"/>
      <c r="Q36" s="152"/>
      <c r="R36" s="152"/>
      <c r="S36" s="152"/>
      <c r="T36" s="152"/>
      <c r="U36" s="152"/>
      <c r="V36" s="152"/>
      <c r="W36" s="152"/>
      <c r="X36" s="152"/>
      <c r="Y36" s="152"/>
      <c r="Z36" s="152"/>
      <c r="AA36" s="152"/>
      <c r="AB36" s="152"/>
      <c r="AC36" s="152"/>
      <c r="AD36" s="153"/>
    </row>
    <row r="37" spans="9:30">
      <c r="I37" s="151"/>
      <c r="J37" s="152"/>
      <c r="K37" s="152"/>
      <c r="L37" s="152"/>
      <c r="M37" s="152"/>
      <c r="N37" s="152"/>
      <c r="O37" s="152"/>
      <c r="P37" s="152"/>
      <c r="Q37" s="152"/>
      <c r="R37" s="152"/>
      <c r="S37" s="152"/>
      <c r="T37" s="152"/>
      <c r="U37" s="152"/>
      <c r="V37" s="152"/>
      <c r="W37" s="152"/>
      <c r="X37" s="152"/>
      <c r="Y37" s="152"/>
      <c r="Z37" s="152"/>
      <c r="AA37" s="152"/>
      <c r="AB37" s="152"/>
      <c r="AC37" s="152"/>
      <c r="AD37" s="153"/>
    </row>
    <row r="38" spans="9:30">
      <c r="I38" s="151"/>
      <c r="J38" s="152"/>
      <c r="K38" s="152"/>
      <c r="L38" s="152"/>
      <c r="M38" s="152"/>
      <c r="N38" s="152"/>
      <c r="O38" s="152"/>
      <c r="P38" s="152"/>
      <c r="Q38" s="152"/>
      <c r="R38" s="152"/>
      <c r="S38" s="152"/>
      <c r="T38" s="152"/>
      <c r="U38" s="152"/>
      <c r="V38" s="152"/>
      <c r="W38" s="152"/>
      <c r="X38" s="152"/>
      <c r="Y38" s="152"/>
      <c r="Z38" s="152"/>
      <c r="AA38" s="152"/>
      <c r="AB38" s="152"/>
      <c r="AC38" s="152"/>
      <c r="AD38" s="153"/>
    </row>
    <row r="39" spans="9:30">
      <c r="I39" s="151"/>
      <c r="J39" s="152"/>
      <c r="K39" s="152"/>
      <c r="L39" s="152"/>
      <c r="M39" s="152"/>
      <c r="N39" s="152"/>
      <c r="O39" s="152"/>
      <c r="P39" s="152"/>
      <c r="Q39" s="152"/>
      <c r="R39" s="152"/>
      <c r="S39" s="152"/>
      <c r="T39" s="152"/>
      <c r="U39" s="152"/>
      <c r="V39" s="152"/>
      <c r="W39" s="152"/>
      <c r="X39" s="152"/>
      <c r="Y39" s="152"/>
      <c r="Z39" s="152"/>
      <c r="AA39" s="152"/>
      <c r="AB39" s="152"/>
      <c r="AC39" s="152"/>
      <c r="AD39" s="153"/>
    </row>
    <row r="40" spans="9:30">
      <c r="I40" s="151"/>
      <c r="J40" s="152"/>
      <c r="K40" s="152"/>
      <c r="L40" s="152"/>
      <c r="M40" s="152"/>
      <c r="N40" s="152"/>
      <c r="O40" s="152"/>
      <c r="P40" s="152"/>
      <c r="Q40" s="152"/>
      <c r="R40" s="152"/>
      <c r="S40" s="152"/>
      <c r="T40" s="152"/>
      <c r="U40" s="152"/>
      <c r="V40" s="152"/>
      <c r="W40" s="152"/>
      <c r="X40" s="152"/>
      <c r="Y40" s="152"/>
      <c r="Z40" s="152"/>
      <c r="AA40" s="152"/>
      <c r="AB40" s="152"/>
      <c r="AC40" s="152"/>
      <c r="AD40" s="153"/>
    </row>
    <row r="41" spans="9:30">
      <c r="I41" s="151"/>
      <c r="J41" s="152"/>
      <c r="K41" s="152"/>
      <c r="L41" s="152"/>
      <c r="M41" s="152"/>
      <c r="N41" s="152"/>
      <c r="O41" s="152"/>
      <c r="P41" s="152"/>
      <c r="Q41" s="152"/>
      <c r="R41" s="152"/>
      <c r="S41" s="152"/>
      <c r="T41" s="152"/>
      <c r="U41" s="152"/>
      <c r="V41" s="152"/>
      <c r="W41" s="152"/>
      <c r="X41" s="152"/>
      <c r="Y41" s="152"/>
      <c r="Z41" s="152"/>
      <c r="AA41" s="152"/>
      <c r="AB41" s="152"/>
      <c r="AC41" s="152"/>
      <c r="AD41" s="153"/>
    </row>
    <row r="42" spans="9:30">
      <c r="I42" s="151"/>
      <c r="J42" s="152"/>
      <c r="K42" s="152"/>
      <c r="L42" s="152"/>
      <c r="M42" s="152"/>
      <c r="N42" s="152"/>
      <c r="O42" s="152"/>
      <c r="P42" s="152"/>
      <c r="Q42" s="152"/>
      <c r="R42" s="152"/>
      <c r="S42" s="152"/>
      <c r="T42" s="152"/>
      <c r="U42" s="152"/>
      <c r="V42" s="152"/>
      <c r="W42" s="152"/>
      <c r="X42" s="152"/>
      <c r="Y42" s="152"/>
      <c r="Z42" s="152"/>
      <c r="AA42" s="152"/>
      <c r="AB42" s="152"/>
      <c r="AC42" s="152"/>
      <c r="AD42" s="153"/>
    </row>
    <row r="43" spans="9:30">
      <c r="I43" s="151"/>
      <c r="J43" s="152"/>
      <c r="K43" s="152"/>
      <c r="L43" s="152"/>
      <c r="M43" s="152"/>
      <c r="N43" s="152"/>
      <c r="O43" s="152"/>
      <c r="P43" s="152"/>
      <c r="Q43" s="152"/>
      <c r="R43" s="152"/>
      <c r="S43" s="152"/>
      <c r="T43" s="152"/>
      <c r="U43" s="152"/>
      <c r="V43" s="152"/>
      <c r="W43" s="152"/>
      <c r="X43" s="152"/>
      <c r="Y43" s="152"/>
      <c r="Z43" s="152"/>
      <c r="AA43" s="152"/>
      <c r="AB43" s="152"/>
      <c r="AC43" s="152"/>
      <c r="AD43" s="153"/>
    </row>
    <row r="44" spans="9:30">
      <c r="I44" s="151"/>
      <c r="J44" s="152"/>
      <c r="K44" s="152"/>
      <c r="L44" s="152"/>
      <c r="M44" s="152"/>
      <c r="N44" s="152"/>
      <c r="O44" s="152"/>
      <c r="P44" s="152"/>
      <c r="Q44" s="152"/>
      <c r="R44" s="152"/>
      <c r="S44" s="152"/>
      <c r="T44" s="152"/>
      <c r="U44" s="152"/>
      <c r="V44" s="152"/>
      <c r="W44" s="152"/>
      <c r="X44" s="152"/>
      <c r="Y44" s="152"/>
      <c r="Z44" s="152"/>
      <c r="AA44" s="152"/>
      <c r="AB44" s="152"/>
      <c r="AC44" s="152"/>
      <c r="AD44" s="153"/>
    </row>
    <row r="45" spans="9:30">
      <c r="I45" s="151"/>
      <c r="J45" s="152"/>
      <c r="K45" s="152"/>
      <c r="L45" s="152"/>
      <c r="M45" s="152"/>
      <c r="N45" s="152"/>
      <c r="O45" s="152"/>
      <c r="P45" s="152"/>
      <c r="Q45" s="152"/>
      <c r="R45" s="152"/>
      <c r="S45" s="152"/>
      <c r="T45" s="152"/>
      <c r="U45" s="152"/>
      <c r="V45" s="152"/>
      <c r="W45" s="152"/>
      <c r="X45" s="152"/>
      <c r="Y45" s="152"/>
      <c r="Z45" s="152"/>
      <c r="AA45" s="152"/>
      <c r="AB45" s="152"/>
      <c r="AC45" s="152"/>
      <c r="AD45" s="153"/>
    </row>
    <row r="46" spans="9:30">
      <c r="I46" s="151"/>
      <c r="J46" s="152"/>
      <c r="K46" s="152"/>
      <c r="L46" s="152"/>
      <c r="M46" s="152"/>
      <c r="N46" s="152"/>
      <c r="O46" s="152"/>
      <c r="P46" s="152"/>
      <c r="Q46" s="152"/>
      <c r="R46" s="152"/>
      <c r="S46" s="152"/>
      <c r="T46" s="152"/>
      <c r="U46" s="152"/>
      <c r="V46" s="152"/>
      <c r="W46" s="152"/>
      <c r="X46" s="152"/>
      <c r="Y46" s="152"/>
      <c r="Z46" s="152"/>
      <c r="AA46" s="152"/>
      <c r="AB46" s="152"/>
      <c r="AC46" s="152"/>
      <c r="AD46" s="153"/>
    </row>
    <row r="47" spans="9:30">
      <c r="I47" s="151"/>
      <c r="J47" s="152"/>
      <c r="K47" s="152"/>
      <c r="L47" s="152"/>
      <c r="M47" s="152"/>
      <c r="N47" s="152"/>
      <c r="O47" s="152"/>
      <c r="P47" s="152"/>
      <c r="Q47" s="152"/>
      <c r="R47" s="152"/>
      <c r="S47" s="152"/>
      <c r="T47" s="152"/>
      <c r="U47" s="152"/>
      <c r="V47" s="152"/>
      <c r="W47" s="152"/>
      <c r="X47" s="152"/>
      <c r="Y47" s="152"/>
      <c r="Z47" s="152"/>
      <c r="AA47" s="152"/>
      <c r="AB47" s="152"/>
      <c r="AC47" s="152"/>
      <c r="AD47" s="153"/>
    </row>
    <row r="48" spans="9:30" ht="15" thickBot="1">
      <c r="I48" s="154"/>
      <c r="J48" s="155"/>
      <c r="K48" s="155"/>
      <c r="L48" s="155"/>
      <c r="M48" s="155"/>
      <c r="N48" s="155"/>
      <c r="O48" s="155"/>
      <c r="P48" s="155"/>
      <c r="Q48" s="155"/>
      <c r="R48" s="155"/>
      <c r="S48" s="155"/>
      <c r="T48" s="155"/>
      <c r="U48" s="155"/>
      <c r="V48" s="155"/>
      <c r="W48" s="155"/>
      <c r="X48" s="155"/>
      <c r="Y48" s="155"/>
      <c r="Z48" s="155"/>
      <c r="AA48" s="155"/>
      <c r="AB48" s="155"/>
      <c r="AC48" s="155"/>
      <c r="AD48" s="156"/>
    </row>
  </sheetData>
  <mergeCells count="30">
    <mergeCell ref="B3:G3"/>
    <mergeCell ref="E4:G4"/>
    <mergeCell ref="E5:G5"/>
    <mergeCell ref="E6:G6"/>
    <mergeCell ref="B8:D8"/>
    <mergeCell ref="E7:G7"/>
    <mergeCell ref="C10:D10"/>
    <mergeCell ref="C11:D11"/>
    <mergeCell ref="C12:D12"/>
    <mergeCell ref="C13:D13"/>
    <mergeCell ref="C9:G9"/>
    <mergeCell ref="C14:D14"/>
    <mergeCell ref="C16:D16"/>
    <mergeCell ref="C17:D17"/>
    <mergeCell ref="C18:D18"/>
    <mergeCell ref="C15:G15"/>
    <mergeCell ref="C19:D19"/>
    <mergeCell ref="C22:D22"/>
    <mergeCell ref="C23:D23"/>
    <mergeCell ref="C20:G20"/>
    <mergeCell ref="C21:G21"/>
    <mergeCell ref="I29:AD48"/>
    <mergeCell ref="C29:D29"/>
    <mergeCell ref="C30:D30"/>
    <mergeCell ref="C31:D31"/>
    <mergeCell ref="C24:D24"/>
    <mergeCell ref="C25:D25"/>
    <mergeCell ref="C27:D27"/>
    <mergeCell ref="C28:D28"/>
    <mergeCell ref="C26:G26"/>
  </mergeCells>
  <pageMargins left="0.23622047244094491" right="0.23622047244094491" top="0.74803149606299213" bottom="0.74803149606299213" header="0.31496062992125984" footer="0.31496062992125984"/>
  <pageSetup paperSize="9" scale="90" fitToHeight="0" orientation="landscape" r:id="rId1"/>
  <rowBreaks count="1" manualBreakCount="1">
    <brk id="18" min="1" max="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FA3B4-B448-4AC5-BCB1-A3B6F2511DD8}">
  <sheetPr codeName="Sheet4">
    <pageSetUpPr fitToPage="1"/>
  </sheetPr>
  <dimension ref="B2:AE78"/>
  <sheetViews>
    <sheetView view="pageBreakPreview" topLeftCell="A2" zoomScale="60" zoomScaleNormal="100" workbookViewId="0"/>
  </sheetViews>
  <sheetFormatPr defaultRowHeight="14.5"/>
  <cols>
    <col min="2" max="3" width="27.1796875" customWidth="1"/>
    <col min="4" max="4" width="27.453125" customWidth="1"/>
    <col min="5" max="8" width="27.1796875" customWidth="1"/>
  </cols>
  <sheetData>
    <row r="2" spans="2:31" ht="21" customHeight="1">
      <c r="B2" s="34"/>
      <c r="C2" s="34"/>
      <c r="D2" s="34"/>
      <c r="E2" s="34"/>
      <c r="F2" s="34"/>
      <c r="G2" s="34"/>
      <c r="H2" s="34"/>
      <c r="I2" s="2"/>
    </row>
    <row r="3" spans="2:31" ht="32.25" customHeight="1" thickBot="1">
      <c r="B3" s="138" t="s">
        <v>103</v>
      </c>
      <c r="C3" s="138"/>
      <c r="D3" s="138"/>
      <c r="E3" s="138"/>
      <c r="F3" s="138"/>
      <c r="G3" s="138"/>
      <c r="H3" s="138"/>
      <c r="I3" s="1"/>
    </row>
    <row r="4" spans="2:31" ht="36.75" customHeight="1">
      <c r="B4" s="138"/>
      <c r="C4" s="138"/>
      <c r="D4" s="138"/>
      <c r="E4" s="138"/>
      <c r="F4" s="138"/>
      <c r="G4" s="138"/>
      <c r="H4" s="138"/>
      <c r="I4" s="1"/>
      <c r="J4" s="148" t="s">
        <v>104</v>
      </c>
      <c r="K4" s="149"/>
      <c r="L4" s="149"/>
      <c r="M4" s="149"/>
      <c r="N4" s="149"/>
      <c r="O4" s="149"/>
      <c r="P4" s="149"/>
      <c r="Q4" s="149"/>
      <c r="R4" s="149"/>
      <c r="S4" s="149"/>
      <c r="T4" s="149"/>
      <c r="U4" s="149"/>
      <c r="V4" s="149"/>
      <c r="W4" s="149"/>
      <c r="X4" s="149"/>
      <c r="Y4" s="149"/>
      <c r="Z4" s="149"/>
      <c r="AA4" s="149"/>
      <c r="AB4" s="149"/>
      <c r="AC4" s="149"/>
      <c r="AD4" s="149"/>
      <c r="AE4" s="150"/>
    </row>
    <row r="5" spans="2:31" ht="17.5">
      <c r="B5" s="6"/>
      <c r="C5" s="6"/>
      <c r="D5" s="6"/>
      <c r="E5" s="6"/>
      <c r="F5" s="6"/>
      <c r="G5" s="60" t="s">
        <v>1</v>
      </c>
      <c r="H5" s="61"/>
      <c r="I5" s="5"/>
      <c r="J5" s="151"/>
      <c r="K5" s="152"/>
      <c r="L5" s="152"/>
      <c r="M5" s="152"/>
      <c r="N5" s="152"/>
      <c r="O5" s="152"/>
      <c r="P5" s="152"/>
      <c r="Q5" s="152"/>
      <c r="R5" s="152"/>
      <c r="S5" s="152"/>
      <c r="T5" s="152"/>
      <c r="U5" s="152"/>
      <c r="V5" s="152"/>
      <c r="W5" s="152"/>
      <c r="X5" s="152"/>
      <c r="Y5" s="152"/>
      <c r="Z5" s="152"/>
      <c r="AA5" s="152"/>
      <c r="AB5" s="152"/>
      <c r="AC5" s="152"/>
      <c r="AD5" s="152"/>
      <c r="AE5" s="153"/>
    </row>
    <row r="6" spans="2:31" ht="17.5">
      <c r="B6" s="6"/>
      <c r="C6" s="6"/>
      <c r="D6" s="6"/>
      <c r="E6" s="6"/>
      <c r="F6" s="6"/>
      <c r="G6" s="57" t="s">
        <v>4</v>
      </c>
      <c r="H6" s="59"/>
      <c r="I6" s="5"/>
      <c r="J6" s="151"/>
      <c r="K6" s="152"/>
      <c r="L6" s="152"/>
      <c r="M6" s="152"/>
      <c r="N6" s="152"/>
      <c r="O6" s="152"/>
      <c r="P6" s="152"/>
      <c r="Q6" s="152"/>
      <c r="R6" s="152"/>
      <c r="S6" s="152"/>
      <c r="T6" s="152"/>
      <c r="U6" s="152"/>
      <c r="V6" s="152"/>
      <c r="W6" s="152"/>
      <c r="X6" s="152"/>
      <c r="Y6" s="152"/>
      <c r="Z6" s="152"/>
      <c r="AA6" s="152"/>
      <c r="AB6" s="152"/>
      <c r="AC6" s="152"/>
      <c r="AD6" s="152"/>
      <c r="AE6" s="153"/>
    </row>
    <row r="7" spans="2:31" ht="17.5">
      <c r="B7" s="6"/>
      <c r="C7" s="6"/>
      <c r="D7" s="6"/>
      <c r="E7" s="6"/>
      <c r="F7" s="6"/>
      <c r="G7" s="57" t="s">
        <v>5</v>
      </c>
      <c r="H7" s="58"/>
      <c r="I7" s="5"/>
      <c r="J7" s="151"/>
      <c r="K7" s="152"/>
      <c r="L7" s="152"/>
      <c r="M7" s="152"/>
      <c r="N7" s="152"/>
      <c r="O7" s="152"/>
      <c r="P7" s="152"/>
      <c r="Q7" s="152"/>
      <c r="R7" s="152"/>
      <c r="S7" s="152"/>
      <c r="T7" s="152"/>
      <c r="U7" s="152"/>
      <c r="V7" s="152"/>
      <c r="W7" s="152"/>
      <c r="X7" s="152"/>
      <c r="Y7" s="152"/>
      <c r="Z7" s="152"/>
      <c r="AA7" s="152"/>
      <c r="AB7" s="152"/>
      <c r="AC7" s="152"/>
      <c r="AD7" s="152"/>
      <c r="AE7" s="153"/>
    </row>
    <row r="8" spans="2:31" ht="17.5">
      <c r="B8" s="6"/>
      <c r="C8" s="6"/>
      <c r="D8" s="6"/>
      <c r="E8" s="6"/>
      <c r="F8" s="6"/>
      <c r="G8" s="6"/>
      <c r="H8" s="6"/>
      <c r="I8" s="5"/>
      <c r="J8" s="151"/>
      <c r="K8" s="152"/>
      <c r="L8" s="152"/>
      <c r="M8" s="152"/>
      <c r="N8" s="152"/>
      <c r="O8" s="152"/>
      <c r="P8" s="152"/>
      <c r="Q8" s="152"/>
      <c r="R8" s="152"/>
      <c r="S8" s="152"/>
      <c r="T8" s="152"/>
      <c r="U8" s="152"/>
      <c r="V8" s="152"/>
      <c r="W8" s="152"/>
      <c r="X8" s="152"/>
      <c r="Y8" s="152"/>
      <c r="Z8" s="152"/>
      <c r="AA8" s="152"/>
      <c r="AB8" s="152"/>
      <c r="AC8" s="152"/>
      <c r="AD8" s="152"/>
      <c r="AE8" s="153"/>
    </row>
    <row r="9" spans="2:31" ht="15">
      <c r="B9" s="172" t="s">
        <v>105</v>
      </c>
      <c r="C9" s="172"/>
      <c r="D9" s="172"/>
      <c r="E9" s="172"/>
      <c r="F9" s="172"/>
      <c r="G9" s="172"/>
      <c r="H9" s="172"/>
      <c r="I9" s="5"/>
      <c r="J9" s="151"/>
      <c r="K9" s="152"/>
      <c r="L9" s="152"/>
      <c r="M9" s="152"/>
      <c r="N9" s="152"/>
      <c r="O9" s="152"/>
      <c r="P9" s="152"/>
      <c r="Q9" s="152"/>
      <c r="R9" s="152"/>
      <c r="S9" s="152"/>
      <c r="T9" s="152"/>
      <c r="U9" s="152"/>
      <c r="V9" s="152"/>
      <c r="W9" s="152"/>
      <c r="X9" s="152"/>
      <c r="Y9" s="152"/>
      <c r="Z9" s="152"/>
      <c r="AA9" s="152"/>
      <c r="AB9" s="152"/>
      <c r="AC9" s="152"/>
      <c r="AD9" s="152"/>
      <c r="AE9" s="153"/>
    </row>
    <row r="10" spans="2:31">
      <c r="B10" s="65" t="s">
        <v>106</v>
      </c>
      <c r="C10" s="174"/>
      <c r="D10" s="174"/>
      <c r="E10" s="65" t="s">
        <v>107</v>
      </c>
      <c r="F10" s="174"/>
      <c r="G10" s="174"/>
      <c r="H10" s="174"/>
      <c r="I10" s="5"/>
      <c r="J10" s="151"/>
      <c r="K10" s="152"/>
      <c r="L10" s="152"/>
      <c r="M10" s="152"/>
      <c r="N10" s="152"/>
      <c r="O10" s="152"/>
      <c r="P10" s="152"/>
      <c r="Q10" s="152"/>
      <c r="R10" s="152"/>
      <c r="S10" s="152"/>
      <c r="T10" s="152"/>
      <c r="U10" s="152"/>
      <c r="V10" s="152"/>
      <c r="W10" s="152"/>
      <c r="X10" s="152"/>
      <c r="Y10" s="152"/>
      <c r="Z10" s="152"/>
      <c r="AA10" s="152"/>
      <c r="AB10" s="152"/>
      <c r="AC10" s="152"/>
      <c r="AD10" s="152"/>
      <c r="AE10" s="153"/>
    </row>
    <row r="11" spans="2:31">
      <c r="B11" s="65" t="s">
        <v>108</v>
      </c>
      <c r="C11" s="174"/>
      <c r="D11" s="174"/>
      <c r="E11" s="65" t="s">
        <v>109</v>
      </c>
      <c r="F11" s="174"/>
      <c r="G11" s="174"/>
      <c r="H11" s="174"/>
      <c r="I11" s="5"/>
      <c r="J11" s="151"/>
      <c r="K11" s="152"/>
      <c r="L11" s="152"/>
      <c r="M11" s="152"/>
      <c r="N11" s="152"/>
      <c r="O11" s="152"/>
      <c r="P11" s="152"/>
      <c r="Q11" s="152"/>
      <c r="R11" s="152"/>
      <c r="S11" s="152"/>
      <c r="T11" s="152"/>
      <c r="U11" s="152"/>
      <c r="V11" s="152"/>
      <c r="W11" s="152"/>
      <c r="X11" s="152"/>
      <c r="Y11" s="152"/>
      <c r="Z11" s="152"/>
      <c r="AA11" s="152"/>
      <c r="AB11" s="152"/>
      <c r="AC11" s="152"/>
      <c r="AD11" s="152"/>
      <c r="AE11" s="153"/>
    </row>
    <row r="12" spans="2:31">
      <c r="B12" s="65" t="s">
        <v>110</v>
      </c>
      <c r="C12" s="174"/>
      <c r="D12" s="174"/>
      <c r="E12" s="65" t="s">
        <v>111</v>
      </c>
      <c r="F12" s="174"/>
      <c r="G12" s="174"/>
      <c r="H12" s="174"/>
      <c r="I12" s="5"/>
      <c r="J12" s="151"/>
      <c r="K12" s="152"/>
      <c r="L12" s="152"/>
      <c r="M12" s="152"/>
      <c r="N12" s="152"/>
      <c r="O12" s="152"/>
      <c r="P12" s="152"/>
      <c r="Q12" s="152"/>
      <c r="R12" s="152"/>
      <c r="S12" s="152"/>
      <c r="T12" s="152"/>
      <c r="U12" s="152"/>
      <c r="V12" s="152"/>
      <c r="W12" s="152"/>
      <c r="X12" s="152"/>
      <c r="Y12" s="152"/>
      <c r="Z12" s="152"/>
      <c r="AA12" s="152"/>
      <c r="AB12" s="152"/>
      <c r="AC12" s="152"/>
      <c r="AD12" s="152"/>
      <c r="AE12" s="153"/>
    </row>
    <row r="13" spans="2:31">
      <c r="B13" s="65" t="s">
        <v>112</v>
      </c>
      <c r="C13" s="174"/>
      <c r="D13" s="174"/>
      <c r="E13" s="65" t="s">
        <v>113</v>
      </c>
      <c r="F13" s="174"/>
      <c r="G13" s="174"/>
      <c r="H13" s="174"/>
      <c r="I13" s="5"/>
      <c r="J13" s="151"/>
      <c r="K13" s="152"/>
      <c r="L13" s="152"/>
      <c r="M13" s="152"/>
      <c r="N13" s="152"/>
      <c r="O13" s="152"/>
      <c r="P13" s="152"/>
      <c r="Q13" s="152"/>
      <c r="R13" s="152"/>
      <c r="S13" s="152"/>
      <c r="T13" s="152"/>
      <c r="U13" s="152"/>
      <c r="V13" s="152"/>
      <c r="W13" s="152"/>
      <c r="X13" s="152"/>
      <c r="Y13" s="152"/>
      <c r="Z13" s="152"/>
      <c r="AA13" s="152"/>
      <c r="AB13" s="152"/>
      <c r="AC13" s="152"/>
      <c r="AD13" s="152"/>
      <c r="AE13" s="153"/>
    </row>
    <row r="14" spans="2:31">
      <c r="B14" s="65" t="s">
        <v>114</v>
      </c>
      <c r="C14" s="174"/>
      <c r="D14" s="174"/>
      <c r="E14" s="65" t="s">
        <v>11</v>
      </c>
      <c r="F14" s="174"/>
      <c r="G14" s="174"/>
      <c r="H14" s="174"/>
      <c r="I14" s="5"/>
      <c r="J14" s="151"/>
      <c r="K14" s="152"/>
      <c r="L14" s="152"/>
      <c r="M14" s="152"/>
      <c r="N14" s="152"/>
      <c r="O14" s="152"/>
      <c r="P14" s="152"/>
      <c r="Q14" s="152"/>
      <c r="R14" s="152"/>
      <c r="S14" s="152"/>
      <c r="T14" s="152"/>
      <c r="U14" s="152"/>
      <c r="V14" s="152"/>
      <c r="W14" s="152"/>
      <c r="X14" s="152"/>
      <c r="Y14" s="152"/>
      <c r="Z14" s="152"/>
      <c r="AA14" s="152"/>
      <c r="AB14" s="152"/>
      <c r="AC14" s="152"/>
      <c r="AD14" s="152"/>
      <c r="AE14" s="153"/>
    </row>
    <row r="15" spans="2:31" ht="17.5">
      <c r="B15" s="175"/>
      <c r="C15" s="176"/>
      <c r="D15" s="176"/>
      <c r="E15" s="176"/>
      <c r="F15" s="176"/>
      <c r="G15" s="176"/>
      <c r="H15" s="177"/>
      <c r="I15" s="5"/>
      <c r="J15" s="151"/>
      <c r="K15" s="152"/>
      <c r="L15" s="152"/>
      <c r="M15" s="152"/>
      <c r="N15" s="152"/>
      <c r="O15" s="152"/>
      <c r="P15" s="152"/>
      <c r="Q15" s="152"/>
      <c r="R15" s="152"/>
      <c r="S15" s="152"/>
      <c r="T15" s="152"/>
      <c r="U15" s="152"/>
      <c r="V15" s="152"/>
      <c r="W15" s="152"/>
      <c r="X15" s="152"/>
      <c r="Y15" s="152"/>
      <c r="Z15" s="152"/>
      <c r="AA15" s="152"/>
      <c r="AB15" s="152"/>
      <c r="AC15" s="152"/>
      <c r="AD15" s="152"/>
      <c r="AE15" s="153"/>
    </row>
    <row r="16" spans="2:31" ht="15">
      <c r="B16" s="172" t="s">
        <v>115</v>
      </c>
      <c r="C16" s="172"/>
      <c r="D16" s="172"/>
      <c r="E16" s="172"/>
      <c r="F16" s="172"/>
      <c r="G16" s="172"/>
      <c r="H16" s="172"/>
      <c r="I16" s="5"/>
      <c r="J16" s="151"/>
      <c r="K16" s="152"/>
      <c r="L16" s="152"/>
      <c r="M16" s="152"/>
      <c r="N16" s="152"/>
      <c r="O16" s="152"/>
      <c r="P16" s="152"/>
      <c r="Q16" s="152"/>
      <c r="R16" s="152"/>
      <c r="S16" s="152"/>
      <c r="T16" s="152"/>
      <c r="U16" s="152"/>
      <c r="V16" s="152"/>
      <c r="W16" s="152"/>
      <c r="X16" s="152"/>
      <c r="Y16" s="152"/>
      <c r="Z16" s="152"/>
      <c r="AA16" s="152"/>
      <c r="AB16" s="152"/>
      <c r="AC16" s="152"/>
      <c r="AD16" s="152"/>
      <c r="AE16" s="153"/>
    </row>
    <row r="17" spans="2:31">
      <c r="B17" s="65" t="s">
        <v>106</v>
      </c>
      <c r="C17" s="174"/>
      <c r="D17" s="174"/>
      <c r="E17" s="65" t="s">
        <v>107</v>
      </c>
      <c r="F17" s="174"/>
      <c r="G17" s="174"/>
      <c r="H17" s="174"/>
      <c r="I17" s="5"/>
      <c r="J17" s="151"/>
      <c r="K17" s="152"/>
      <c r="L17" s="152"/>
      <c r="M17" s="152"/>
      <c r="N17" s="152"/>
      <c r="O17" s="152"/>
      <c r="P17" s="152"/>
      <c r="Q17" s="152"/>
      <c r="R17" s="152"/>
      <c r="S17" s="152"/>
      <c r="T17" s="152"/>
      <c r="U17" s="152"/>
      <c r="V17" s="152"/>
      <c r="W17" s="152"/>
      <c r="X17" s="152"/>
      <c r="Y17" s="152"/>
      <c r="Z17" s="152"/>
      <c r="AA17" s="152"/>
      <c r="AB17" s="152"/>
      <c r="AC17" s="152"/>
      <c r="AD17" s="152"/>
      <c r="AE17" s="153"/>
    </row>
    <row r="18" spans="2:31">
      <c r="B18" s="65" t="s">
        <v>108</v>
      </c>
      <c r="C18" s="174"/>
      <c r="D18" s="174"/>
      <c r="E18" s="65" t="s">
        <v>109</v>
      </c>
      <c r="F18" s="174"/>
      <c r="G18" s="174"/>
      <c r="H18" s="174"/>
      <c r="I18" s="5"/>
      <c r="J18" s="151"/>
      <c r="K18" s="152"/>
      <c r="L18" s="152"/>
      <c r="M18" s="152"/>
      <c r="N18" s="152"/>
      <c r="O18" s="152"/>
      <c r="P18" s="152"/>
      <c r="Q18" s="152"/>
      <c r="R18" s="152"/>
      <c r="S18" s="152"/>
      <c r="T18" s="152"/>
      <c r="U18" s="152"/>
      <c r="V18" s="152"/>
      <c r="W18" s="152"/>
      <c r="X18" s="152"/>
      <c r="Y18" s="152"/>
      <c r="Z18" s="152"/>
      <c r="AA18" s="152"/>
      <c r="AB18" s="152"/>
      <c r="AC18" s="152"/>
      <c r="AD18" s="152"/>
      <c r="AE18" s="153"/>
    </row>
    <row r="19" spans="2:31">
      <c r="B19" s="65" t="s">
        <v>110</v>
      </c>
      <c r="C19" s="174"/>
      <c r="D19" s="174"/>
      <c r="E19" s="65" t="s">
        <v>111</v>
      </c>
      <c r="F19" s="174"/>
      <c r="G19" s="174"/>
      <c r="H19" s="174"/>
      <c r="I19" s="5"/>
      <c r="J19" s="151"/>
      <c r="K19" s="152"/>
      <c r="L19" s="152"/>
      <c r="M19" s="152"/>
      <c r="N19" s="152"/>
      <c r="O19" s="152"/>
      <c r="P19" s="152"/>
      <c r="Q19" s="152"/>
      <c r="R19" s="152"/>
      <c r="S19" s="152"/>
      <c r="T19" s="152"/>
      <c r="U19" s="152"/>
      <c r="V19" s="152"/>
      <c r="W19" s="152"/>
      <c r="X19" s="152"/>
      <c r="Y19" s="152"/>
      <c r="Z19" s="152"/>
      <c r="AA19" s="152"/>
      <c r="AB19" s="152"/>
      <c r="AC19" s="152"/>
      <c r="AD19" s="152"/>
      <c r="AE19" s="153"/>
    </row>
    <row r="20" spans="2:31">
      <c r="B20" s="65" t="s">
        <v>112</v>
      </c>
      <c r="C20" s="174"/>
      <c r="D20" s="174"/>
      <c r="E20" s="65" t="s">
        <v>113</v>
      </c>
      <c r="F20" s="174"/>
      <c r="G20" s="174"/>
      <c r="H20" s="174"/>
      <c r="I20" s="5"/>
      <c r="J20" s="151"/>
      <c r="K20" s="152"/>
      <c r="L20" s="152"/>
      <c r="M20" s="152"/>
      <c r="N20" s="152"/>
      <c r="O20" s="152"/>
      <c r="P20" s="152"/>
      <c r="Q20" s="152"/>
      <c r="R20" s="152"/>
      <c r="S20" s="152"/>
      <c r="T20" s="152"/>
      <c r="U20" s="152"/>
      <c r="V20" s="152"/>
      <c r="W20" s="152"/>
      <c r="X20" s="152"/>
      <c r="Y20" s="152"/>
      <c r="Z20" s="152"/>
      <c r="AA20" s="152"/>
      <c r="AB20" s="152"/>
      <c r="AC20" s="152"/>
      <c r="AD20" s="152"/>
      <c r="AE20" s="153"/>
    </row>
    <row r="21" spans="2:31">
      <c r="B21" s="65" t="s">
        <v>114</v>
      </c>
      <c r="C21" s="174"/>
      <c r="D21" s="174"/>
      <c r="E21" s="65" t="s">
        <v>11</v>
      </c>
      <c r="F21" s="174"/>
      <c r="G21" s="174"/>
      <c r="H21" s="174"/>
      <c r="I21" s="5"/>
      <c r="J21" s="151"/>
      <c r="K21" s="152"/>
      <c r="L21" s="152"/>
      <c r="M21" s="152"/>
      <c r="N21" s="152"/>
      <c r="O21" s="152"/>
      <c r="P21" s="152"/>
      <c r="Q21" s="152"/>
      <c r="R21" s="152"/>
      <c r="S21" s="152"/>
      <c r="T21" s="152"/>
      <c r="U21" s="152"/>
      <c r="V21" s="152"/>
      <c r="W21" s="152"/>
      <c r="X21" s="152"/>
      <c r="Y21" s="152"/>
      <c r="Z21" s="152"/>
      <c r="AA21" s="152"/>
      <c r="AB21" s="152"/>
      <c r="AC21" s="152"/>
      <c r="AD21" s="152"/>
      <c r="AE21" s="153"/>
    </row>
    <row r="22" spans="2:31" ht="17.5">
      <c r="B22" s="175"/>
      <c r="C22" s="176"/>
      <c r="D22" s="176"/>
      <c r="E22" s="176"/>
      <c r="F22" s="176"/>
      <c r="G22" s="176"/>
      <c r="H22" s="177"/>
      <c r="I22" s="5"/>
      <c r="J22" s="151"/>
      <c r="K22" s="152"/>
      <c r="L22" s="152"/>
      <c r="M22" s="152"/>
      <c r="N22" s="152"/>
      <c r="O22" s="152"/>
      <c r="P22" s="152"/>
      <c r="Q22" s="152"/>
      <c r="R22" s="152"/>
      <c r="S22" s="152"/>
      <c r="T22" s="152"/>
      <c r="U22" s="152"/>
      <c r="V22" s="152"/>
      <c r="W22" s="152"/>
      <c r="X22" s="152"/>
      <c r="Y22" s="152"/>
      <c r="Z22" s="152"/>
      <c r="AA22" s="152"/>
      <c r="AB22" s="152"/>
      <c r="AC22" s="152"/>
      <c r="AD22" s="152"/>
      <c r="AE22" s="153"/>
    </row>
    <row r="23" spans="2:31" ht="15.5" thickBot="1">
      <c r="B23" s="172" t="s">
        <v>116</v>
      </c>
      <c r="C23" s="172"/>
      <c r="D23" s="172"/>
      <c r="E23" s="172"/>
      <c r="F23" s="172"/>
      <c r="G23" s="172"/>
      <c r="H23" s="172"/>
      <c r="I23" s="5"/>
      <c r="J23" s="154"/>
      <c r="K23" s="155"/>
      <c r="L23" s="155"/>
      <c r="M23" s="155"/>
      <c r="N23" s="155"/>
      <c r="O23" s="155"/>
      <c r="P23" s="155"/>
      <c r="Q23" s="155"/>
      <c r="R23" s="155"/>
      <c r="S23" s="155"/>
      <c r="T23" s="155"/>
      <c r="U23" s="155"/>
      <c r="V23" s="155"/>
      <c r="W23" s="155"/>
      <c r="X23" s="155"/>
      <c r="Y23" s="155"/>
      <c r="Z23" s="155"/>
      <c r="AA23" s="155"/>
      <c r="AB23" s="155"/>
      <c r="AC23" s="155"/>
      <c r="AD23" s="155"/>
      <c r="AE23" s="156"/>
    </row>
    <row r="24" spans="2:31">
      <c r="B24" s="64"/>
      <c r="C24" s="64" t="s">
        <v>117</v>
      </c>
      <c r="D24" s="64" t="s">
        <v>118</v>
      </c>
      <c r="E24" s="64" t="s">
        <v>119</v>
      </c>
      <c r="F24" s="188" t="s">
        <v>11</v>
      </c>
      <c r="G24" s="188"/>
      <c r="H24" s="188"/>
      <c r="I24" s="5"/>
    </row>
    <row r="25" spans="2:31">
      <c r="B25" s="65" t="s">
        <v>120</v>
      </c>
      <c r="C25" s="65"/>
      <c r="D25" s="65"/>
      <c r="E25" s="65"/>
      <c r="F25" s="189"/>
      <c r="G25" s="189"/>
      <c r="H25" s="189"/>
      <c r="I25" s="5"/>
    </row>
    <row r="26" spans="2:31">
      <c r="B26" s="65" t="s">
        <v>121</v>
      </c>
      <c r="C26" s="65"/>
      <c r="D26" s="65"/>
      <c r="E26" s="65"/>
      <c r="F26" s="189"/>
      <c r="G26" s="189"/>
      <c r="H26" s="189"/>
      <c r="I26" s="5"/>
    </row>
    <row r="27" spans="2:31">
      <c r="B27" s="178"/>
      <c r="C27" s="178"/>
      <c r="D27" s="178"/>
      <c r="E27" s="178"/>
      <c r="F27" s="178"/>
      <c r="G27" s="178"/>
      <c r="H27" s="178"/>
      <c r="I27" s="5"/>
    </row>
    <row r="28" spans="2:31" ht="15">
      <c r="B28" s="172" t="s">
        <v>122</v>
      </c>
      <c r="C28" s="172"/>
      <c r="D28" s="172"/>
      <c r="E28" s="172"/>
      <c r="F28" s="172"/>
      <c r="G28" s="172"/>
      <c r="H28" s="172"/>
      <c r="I28" s="5"/>
    </row>
    <row r="29" spans="2:31">
      <c r="B29" s="65" t="s">
        <v>123</v>
      </c>
      <c r="C29" s="65"/>
      <c r="D29" s="65"/>
      <c r="E29" s="65" t="s">
        <v>107</v>
      </c>
      <c r="F29" s="65"/>
      <c r="G29" s="65"/>
      <c r="H29" s="65"/>
      <c r="I29" s="5"/>
    </row>
    <row r="30" spans="2:31">
      <c r="B30" s="65" t="s">
        <v>124</v>
      </c>
      <c r="C30" s="65"/>
      <c r="D30" s="65"/>
      <c r="E30" s="65" t="s">
        <v>125</v>
      </c>
      <c r="F30" s="65"/>
      <c r="G30" s="65"/>
      <c r="H30" s="65"/>
      <c r="I30" s="5"/>
    </row>
    <row r="31" spans="2:31">
      <c r="B31" s="65" t="s">
        <v>110</v>
      </c>
      <c r="C31" s="65"/>
      <c r="D31" s="65"/>
      <c r="E31" s="65" t="s">
        <v>111</v>
      </c>
      <c r="F31" s="65"/>
      <c r="G31" s="65"/>
      <c r="H31" s="65"/>
      <c r="I31" s="5"/>
    </row>
    <row r="32" spans="2:31">
      <c r="B32" s="65" t="s">
        <v>126</v>
      </c>
      <c r="C32" s="65"/>
      <c r="D32" s="65"/>
      <c r="E32" s="65" t="s">
        <v>127</v>
      </c>
      <c r="F32" s="65"/>
      <c r="G32" s="65"/>
      <c r="H32" s="65"/>
      <c r="I32" s="5"/>
    </row>
    <row r="33" spans="2:9">
      <c r="B33" s="65" t="s">
        <v>128</v>
      </c>
      <c r="C33" s="65"/>
      <c r="D33" s="65"/>
      <c r="E33" s="65" t="s">
        <v>129</v>
      </c>
      <c r="F33" s="65"/>
      <c r="G33" s="65"/>
      <c r="H33" s="65"/>
      <c r="I33" s="5"/>
    </row>
    <row r="34" spans="2:9">
      <c r="B34" s="173" t="s">
        <v>130</v>
      </c>
      <c r="C34" s="173"/>
      <c r="D34" s="173"/>
      <c r="E34" s="173"/>
      <c r="F34" s="173"/>
      <c r="G34" s="173"/>
      <c r="H34" s="173"/>
      <c r="I34" s="5"/>
    </row>
    <row r="35" spans="2:9">
      <c r="B35" s="65" t="s">
        <v>131</v>
      </c>
      <c r="C35" s="65"/>
      <c r="D35" s="65" t="s">
        <v>132</v>
      </c>
      <c r="E35" s="65"/>
      <c r="F35" s="65" t="s">
        <v>133</v>
      </c>
      <c r="G35" s="65"/>
      <c r="H35" s="65"/>
      <c r="I35" s="5"/>
    </row>
    <row r="36" spans="2:9">
      <c r="B36" s="65" t="s">
        <v>134</v>
      </c>
      <c r="C36" s="65"/>
      <c r="D36" s="65"/>
      <c r="E36" s="65"/>
      <c r="F36" s="65"/>
      <c r="G36" s="65"/>
      <c r="H36" s="65"/>
      <c r="I36" s="5"/>
    </row>
    <row r="37" spans="2:9" ht="18.5">
      <c r="B37" s="182"/>
      <c r="C37" s="183"/>
      <c r="D37" s="183"/>
      <c r="E37" s="183"/>
      <c r="F37" s="183"/>
      <c r="G37" s="183"/>
      <c r="H37" s="184"/>
      <c r="I37" s="5"/>
    </row>
    <row r="38" spans="2:9" ht="15">
      <c r="B38" s="179" t="s">
        <v>135</v>
      </c>
      <c r="C38" s="180"/>
      <c r="D38" s="180"/>
      <c r="E38" s="180"/>
      <c r="F38" s="180"/>
      <c r="G38" s="180"/>
      <c r="H38" s="181"/>
      <c r="I38" s="5"/>
    </row>
    <row r="39" spans="2:9">
      <c r="B39" s="64" t="s">
        <v>136</v>
      </c>
      <c r="C39" s="64" t="s">
        <v>137</v>
      </c>
      <c r="D39" s="64" t="s">
        <v>138</v>
      </c>
      <c r="E39" s="64" t="s">
        <v>139</v>
      </c>
      <c r="F39" s="64" t="s">
        <v>140</v>
      </c>
      <c r="G39" s="64" t="s">
        <v>141</v>
      </c>
      <c r="H39" s="64" t="s">
        <v>142</v>
      </c>
      <c r="I39" s="5"/>
    </row>
    <row r="40" spans="2:9">
      <c r="B40" s="65"/>
      <c r="C40" s="65"/>
      <c r="D40" s="65"/>
      <c r="E40" s="65"/>
      <c r="F40" s="65"/>
      <c r="G40" s="65"/>
      <c r="H40" s="65"/>
      <c r="I40" s="5"/>
    </row>
    <row r="41" spans="2:9">
      <c r="B41" s="65"/>
      <c r="C41" s="65"/>
      <c r="D41" s="65"/>
      <c r="E41" s="65"/>
      <c r="F41" s="65"/>
      <c r="G41" s="65"/>
      <c r="H41" s="65"/>
      <c r="I41" s="5"/>
    </row>
    <row r="42" spans="2:9">
      <c r="B42" s="65"/>
      <c r="C42" s="65"/>
      <c r="D42" s="65"/>
      <c r="E42" s="65"/>
      <c r="F42" s="65"/>
      <c r="G42" s="65"/>
      <c r="H42" s="65"/>
      <c r="I42" s="5"/>
    </row>
    <row r="43" spans="2:9" ht="51" customHeight="1">
      <c r="B43" s="185" t="s">
        <v>143</v>
      </c>
      <c r="C43" s="186"/>
      <c r="D43" s="186"/>
      <c r="E43" s="186"/>
      <c r="F43" s="186"/>
      <c r="G43" s="186"/>
      <c r="H43" s="187"/>
      <c r="I43" s="5"/>
    </row>
    <row r="44" spans="2:9" ht="18.5">
      <c r="B44" s="10"/>
      <c r="C44" s="10"/>
      <c r="D44" s="10"/>
      <c r="E44" s="10"/>
      <c r="F44" s="10"/>
      <c r="G44" s="10"/>
      <c r="H44" s="10"/>
      <c r="I44" s="5"/>
    </row>
    <row r="45" spans="2:9" ht="15">
      <c r="B45" s="172" t="s">
        <v>144</v>
      </c>
      <c r="C45" s="172"/>
      <c r="D45" s="172"/>
      <c r="E45" s="172"/>
      <c r="F45" s="172"/>
      <c r="G45" s="172"/>
      <c r="H45" s="172"/>
      <c r="I45" s="5"/>
    </row>
    <row r="46" spans="2:9">
      <c r="B46" s="64" t="s">
        <v>145</v>
      </c>
      <c r="C46" s="64" t="s">
        <v>146</v>
      </c>
      <c r="D46" s="64" t="s">
        <v>147</v>
      </c>
      <c r="E46" s="64" t="s">
        <v>148</v>
      </c>
      <c r="F46" s="64" t="s">
        <v>149</v>
      </c>
      <c r="G46" s="64" t="s">
        <v>150</v>
      </c>
      <c r="H46" s="64" t="s">
        <v>107</v>
      </c>
      <c r="I46" s="5"/>
    </row>
    <row r="47" spans="2:9">
      <c r="B47" s="65" t="s">
        <v>151</v>
      </c>
      <c r="C47" s="65"/>
      <c r="D47" s="65"/>
      <c r="E47" s="65"/>
      <c r="F47" s="65"/>
      <c r="G47" s="65"/>
      <c r="H47" s="65"/>
    </row>
    <row r="48" spans="2:9">
      <c r="B48" s="65" t="s">
        <v>152</v>
      </c>
      <c r="C48" s="65"/>
      <c r="D48" s="65"/>
      <c r="E48" s="65"/>
      <c r="F48" s="65"/>
      <c r="G48" s="65"/>
      <c r="H48" s="65"/>
    </row>
    <row r="49" spans="2:9">
      <c r="B49" s="65" t="s">
        <v>153</v>
      </c>
      <c r="C49" s="65"/>
      <c r="D49" s="65"/>
      <c r="E49" s="65"/>
      <c r="F49" s="65"/>
      <c r="G49" s="65"/>
      <c r="H49" s="65"/>
    </row>
    <row r="50" spans="2:9">
      <c r="B50" s="65" t="s">
        <v>154</v>
      </c>
      <c r="C50" s="65"/>
      <c r="D50" s="65"/>
      <c r="E50" s="65"/>
      <c r="F50" s="65"/>
      <c r="G50" s="65"/>
      <c r="H50" s="65"/>
    </row>
    <row r="51" spans="2:9">
      <c r="B51" s="65" t="s">
        <v>155</v>
      </c>
      <c r="C51" s="65"/>
      <c r="D51" s="65"/>
      <c r="E51" s="65"/>
      <c r="F51" s="65"/>
      <c r="G51" s="65"/>
      <c r="H51" s="65"/>
    </row>
    <row r="52" spans="2:9">
      <c r="B52" s="65" t="s">
        <v>156</v>
      </c>
      <c r="C52" s="65"/>
      <c r="D52" s="65"/>
      <c r="E52" s="65"/>
      <c r="F52" s="65"/>
      <c r="G52" s="65"/>
      <c r="H52" s="65"/>
    </row>
    <row r="53" spans="2:9">
      <c r="B53" s="65" t="s">
        <v>157</v>
      </c>
      <c r="C53" s="65"/>
      <c r="D53" s="65"/>
      <c r="E53" s="65"/>
      <c r="F53" s="65"/>
      <c r="G53" s="65"/>
      <c r="H53" s="65"/>
    </row>
    <row r="54" spans="2:9">
      <c r="B54" s="65" t="s">
        <v>158</v>
      </c>
      <c r="C54" s="65"/>
      <c r="D54" s="65"/>
      <c r="E54" s="65"/>
      <c r="F54" s="65"/>
      <c r="G54" s="65"/>
      <c r="H54" s="65"/>
    </row>
    <row r="55" spans="2:9">
      <c r="B55" s="65" t="s">
        <v>159</v>
      </c>
      <c r="C55" s="65"/>
      <c r="D55" s="65"/>
      <c r="E55" s="65"/>
      <c r="F55" s="65"/>
      <c r="G55" s="65"/>
      <c r="H55" s="65"/>
    </row>
    <row r="56" spans="2:9">
      <c r="B56" s="65" t="s">
        <v>160</v>
      </c>
      <c r="C56" s="65"/>
      <c r="D56" s="65"/>
      <c r="E56" s="65"/>
      <c r="F56" s="65"/>
      <c r="G56" s="65"/>
      <c r="H56" s="65"/>
    </row>
    <row r="57" spans="2:9" ht="51" customHeight="1">
      <c r="B57" s="185" t="s">
        <v>143</v>
      </c>
      <c r="C57" s="186"/>
      <c r="D57" s="186"/>
      <c r="E57" s="186"/>
      <c r="F57" s="186"/>
      <c r="G57" s="186"/>
      <c r="H57" s="187"/>
      <c r="I57" s="5"/>
    </row>
    <row r="58" spans="2:9" ht="18.5">
      <c r="B58" s="182"/>
      <c r="C58" s="183"/>
      <c r="D58" s="183"/>
      <c r="E58" s="183"/>
      <c r="F58" s="183"/>
      <c r="G58" s="183"/>
      <c r="H58" s="184"/>
    </row>
    <row r="59" spans="2:9" ht="15">
      <c r="B59" s="172" t="s">
        <v>161</v>
      </c>
      <c r="C59" s="172"/>
      <c r="D59" s="172"/>
      <c r="E59" s="172"/>
      <c r="F59" s="172"/>
      <c r="G59" s="172"/>
      <c r="H59" s="172"/>
    </row>
    <row r="60" spans="2:9">
      <c r="B60" s="64" t="s">
        <v>162</v>
      </c>
      <c r="C60" s="64" t="s">
        <v>106</v>
      </c>
      <c r="D60" s="64" t="s">
        <v>163</v>
      </c>
      <c r="E60" s="64" t="s">
        <v>164</v>
      </c>
      <c r="F60" s="64" t="s">
        <v>149</v>
      </c>
      <c r="G60" s="64" t="s">
        <v>150</v>
      </c>
      <c r="H60" s="64" t="s">
        <v>107</v>
      </c>
    </row>
    <row r="61" spans="2:9">
      <c r="B61" s="65" t="s">
        <v>165</v>
      </c>
      <c r="C61" s="65"/>
      <c r="D61" s="65"/>
      <c r="E61" s="65"/>
      <c r="F61" s="65"/>
      <c r="G61" s="65"/>
      <c r="H61" s="65"/>
    </row>
    <row r="62" spans="2:9">
      <c r="B62" s="65" t="s">
        <v>166</v>
      </c>
      <c r="C62" s="65"/>
      <c r="D62" s="65"/>
      <c r="E62" s="65"/>
      <c r="F62" s="65"/>
      <c r="G62" s="65"/>
      <c r="H62" s="65"/>
    </row>
    <row r="63" spans="2:9">
      <c r="B63" s="65" t="s">
        <v>167</v>
      </c>
      <c r="C63" s="65"/>
      <c r="D63" s="65"/>
      <c r="E63" s="65"/>
      <c r="F63" s="65"/>
      <c r="G63" s="65"/>
      <c r="H63" s="65"/>
    </row>
    <row r="64" spans="2:9">
      <c r="B64" s="65" t="s">
        <v>168</v>
      </c>
      <c r="C64" s="65"/>
      <c r="D64" s="65"/>
      <c r="E64" s="65"/>
      <c r="F64" s="65"/>
      <c r="G64" s="65"/>
      <c r="H64" s="65"/>
    </row>
    <row r="65" spans="2:9">
      <c r="B65" s="65" t="s">
        <v>169</v>
      </c>
      <c r="C65" s="65"/>
      <c r="D65" s="65"/>
      <c r="E65" s="65"/>
      <c r="F65" s="65"/>
      <c r="G65" s="65"/>
      <c r="H65" s="65"/>
    </row>
    <row r="66" spans="2:9">
      <c r="B66" s="65" t="s">
        <v>170</v>
      </c>
      <c r="C66" s="65"/>
      <c r="D66" s="65"/>
      <c r="E66" s="65"/>
      <c r="F66" s="65"/>
      <c r="G66" s="65"/>
      <c r="H66" s="65"/>
    </row>
    <row r="67" spans="2:9">
      <c r="B67" s="65" t="s">
        <v>171</v>
      </c>
      <c r="C67" s="65"/>
      <c r="D67" s="65"/>
      <c r="E67" s="65"/>
      <c r="F67" s="65"/>
      <c r="G67" s="65"/>
      <c r="H67" s="65"/>
    </row>
    <row r="68" spans="2:9">
      <c r="B68" s="65" t="s">
        <v>171</v>
      </c>
      <c r="C68" s="65"/>
      <c r="D68" s="65"/>
      <c r="E68" s="65"/>
      <c r="F68" s="65"/>
      <c r="G68" s="65"/>
      <c r="H68" s="65"/>
    </row>
    <row r="69" spans="2:9" ht="51" customHeight="1">
      <c r="B69" s="185" t="s">
        <v>143</v>
      </c>
      <c r="C69" s="186"/>
      <c r="D69" s="186"/>
      <c r="E69" s="186"/>
      <c r="F69" s="186"/>
      <c r="G69" s="186"/>
      <c r="H69" s="187"/>
      <c r="I69" s="5"/>
    </row>
    <row r="70" spans="2:9" ht="18.5">
      <c r="B70" s="182"/>
      <c r="C70" s="183"/>
      <c r="D70" s="183"/>
      <c r="E70" s="183"/>
      <c r="F70" s="183"/>
      <c r="G70" s="183"/>
      <c r="H70" s="184"/>
    </row>
    <row r="71" spans="2:9" ht="15">
      <c r="B71" s="172" t="s">
        <v>172</v>
      </c>
      <c r="C71" s="172"/>
      <c r="D71" s="172"/>
      <c r="E71" s="172"/>
      <c r="F71" s="172"/>
      <c r="G71" s="172"/>
      <c r="H71" s="172"/>
    </row>
    <row r="72" spans="2:9">
      <c r="B72" s="64" t="s">
        <v>173</v>
      </c>
      <c r="C72" s="64" t="s">
        <v>106</v>
      </c>
      <c r="D72" s="64" t="s">
        <v>163</v>
      </c>
      <c r="E72" s="64" t="s">
        <v>174</v>
      </c>
      <c r="F72" s="64" t="s">
        <v>149</v>
      </c>
      <c r="G72" s="64" t="s">
        <v>150</v>
      </c>
      <c r="H72" s="64" t="s">
        <v>107</v>
      </c>
    </row>
    <row r="73" spans="2:9">
      <c r="B73" s="65" t="s">
        <v>175</v>
      </c>
      <c r="C73" s="65"/>
      <c r="D73" s="65"/>
      <c r="E73" s="65"/>
      <c r="F73" s="65"/>
      <c r="G73" s="65"/>
      <c r="H73" s="65"/>
    </row>
    <row r="74" spans="2:9">
      <c r="B74" s="65" t="s">
        <v>176</v>
      </c>
      <c r="C74" s="65"/>
      <c r="D74" s="65"/>
      <c r="E74" s="65"/>
      <c r="F74" s="65"/>
      <c r="G74" s="65"/>
      <c r="H74" s="65"/>
    </row>
    <row r="75" spans="2:9">
      <c r="B75" s="65" t="s">
        <v>177</v>
      </c>
      <c r="C75" s="65"/>
      <c r="D75" s="65"/>
      <c r="E75" s="65"/>
      <c r="F75" s="65"/>
      <c r="G75" s="65"/>
      <c r="H75" s="65"/>
    </row>
    <row r="76" spans="2:9" ht="51" customHeight="1">
      <c r="B76" s="185" t="s">
        <v>143</v>
      </c>
      <c r="C76" s="186"/>
      <c r="D76" s="186"/>
      <c r="E76" s="186"/>
      <c r="F76" s="186"/>
      <c r="G76" s="186"/>
      <c r="H76" s="187"/>
      <c r="I76" s="5"/>
    </row>
    <row r="77" spans="2:9" ht="18.5">
      <c r="B77" s="182"/>
      <c r="C77" s="183"/>
      <c r="D77" s="183"/>
      <c r="E77" s="183"/>
      <c r="F77" s="183"/>
      <c r="G77" s="183"/>
      <c r="H77" s="184"/>
    </row>
    <row r="78" spans="2:9" ht="18.5">
      <c r="B78" s="10"/>
      <c r="C78" s="10"/>
      <c r="D78" s="10"/>
      <c r="E78" s="10"/>
      <c r="F78" s="10"/>
      <c r="G78" s="10"/>
      <c r="H78" s="10"/>
    </row>
  </sheetData>
  <mergeCells count="45">
    <mergeCell ref="F21:H21"/>
    <mergeCell ref="F24:H24"/>
    <mergeCell ref="F25:H25"/>
    <mergeCell ref="F26:H26"/>
    <mergeCell ref="B37:H37"/>
    <mergeCell ref="B70:H70"/>
    <mergeCell ref="B77:H77"/>
    <mergeCell ref="B43:H43"/>
    <mergeCell ref="B57:H57"/>
    <mergeCell ref="B69:H69"/>
    <mergeCell ref="B76:H76"/>
    <mergeCell ref="B71:H71"/>
    <mergeCell ref="B58:H58"/>
    <mergeCell ref="J4:AE23"/>
    <mergeCell ref="B3:H4"/>
    <mergeCell ref="B38:H38"/>
    <mergeCell ref="B45:H45"/>
    <mergeCell ref="B59:H59"/>
    <mergeCell ref="C17:D17"/>
    <mergeCell ref="F17:H17"/>
    <mergeCell ref="B16:H16"/>
    <mergeCell ref="F10:H10"/>
    <mergeCell ref="F11:H11"/>
    <mergeCell ref="F12:H12"/>
    <mergeCell ref="F13:H13"/>
    <mergeCell ref="F14:H14"/>
    <mergeCell ref="C18:D18"/>
    <mergeCell ref="F18:H18"/>
    <mergeCell ref="C19:D19"/>
    <mergeCell ref="B9:H9"/>
    <mergeCell ref="B23:H23"/>
    <mergeCell ref="B28:H28"/>
    <mergeCell ref="B34:H34"/>
    <mergeCell ref="C10:D10"/>
    <mergeCell ref="C11:D11"/>
    <mergeCell ref="C12:D12"/>
    <mergeCell ref="C13:D13"/>
    <mergeCell ref="C14:D14"/>
    <mergeCell ref="F19:H19"/>
    <mergeCell ref="C20:D20"/>
    <mergeCell ref="F20:H20"/>
    <mergeCell ref="B22:H22"/>
    <mergeCell ref="B15:H15"/>
    <mergeCell ref="B27:H27"/>
    <mergeCell ref="C21:D21"/>
  </mergeCells>
  <hyperlinks>
    <hyperlink ref="B34" r:id="rId1" xr:uid="{8F2F19FD-8B38-4AE4-B403-F517067B3D82}"/>
  </hyperlinks>
  <pageMargins left="0.23622047244094491" right="0.23622047244094491" top="0.74803149606299213" bottom="0.74803149606299213" header="0.31496062992125984" footer="0.31496062992125984"/>
  <pageSetup paperSize="9" scale="75" fitToHeight="0" orientation="landscape" r:id="rId2"/>
  <rowBreaks count="2" manualBreakCount="2">
    <brk id="36" min="1" max="7" man="1"/>
    <brk id="69" min="1" max="7" man="1"/>
  </rowBreak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4B76-C5CA-4F5B-9A4C-FE47F9872085}">
  <dimension ref="B1:AI367"/>
  <sheetViews>
    <sheetView view="pageBreakPreview" zoomScale="60" zoomScaleNormal="85" workbookViewId="0"/>
  </sheetViews>
  <sheetFormatPr defaultColWidth="8.81640625" defaultRowHeight="14.5"/>
  <cols>
    <col min="2" max="2" width="5.1796875" style="1" customWidth="1"/>
    <col min="3" max="3" width="17.453125" style="1" customWidth="1"/>
    <col min="4" max="4" width="23.1796875" style="1" customWidth="1"/>
    <col min="5" max="5" width="17.453125" style="1" customWidth="1"/>
    <col min="6" max="6" width="16.81640625" style="1" customWidth="1"/>
    <col min="7" max="10" width="8.6328125" style="102" customWidth="1"/>
    <col min="11" max="11" width="72.54296875" style="1" customWidth="1"/>
    <col min="12" max="12" width="16.54296875" customWidth="1"/>
  </cols>
  <sheetData>
    <row r="1" spans="2:35" s="8" customFormat="1" ht="25.5" customHeight="1">
      <c r="B1" s="7"/>
      <c r="C1" s="7"/>
      <c r="D1" s="7"/>
      <c r="E1" s="7"/>
      <c r="F1" s="7"/>
      <c r="G1" s="102"/>
      <c r="H1" s="102"/>
      <c r="I1" s="102"/>
      <c r="J1" s="102"/>
      <c r="K1" s="7"/>
      <c r="L1" s="7"/>
    </row>
    <row r="2" spans="2:35" ht="40.5" customHeight="1">
      <c r="B2" s="125" t="s">
        <v>178</v>
      </c>
      <c r="C2" s="125"/>
      <c r="D2" s="125"/>
      <c r="E2" s="125"/>
      <c r="F2" s="125"/>
      <c r="G2" s="125"/>
      <c r="H2" s="125"/>
      <c r="I2" s="125"/>
      <c r="J2" s="125"/>
      <c r="K2" s="125"/>
      <c r="L2" s="125"/>
    </row>
    <row r="3" spans="2:35" ht="10.5" customHeight="1">
      <c r="B3" s="10"/>
      <c r="C3" s="10"/>
      <c r="D3" s="10"/>
      <c r="E3" s="10"/>
      <c r="F3" s="10"/>
      <c r="G3" s="103"/>
      <c r="H3" s="103"/>
      <c r="I3" s="103"/>
      <c r="J3" s="103"/>
      <c r="K3" s="10"/>
      <c r="L3" s="10"/>
    </row>
    <row r="4" spans="2:35" ht="21" customHeight="1">
      <c r="B4" s="190" t="s">
        <v>179</v>
      </c>
      <c r="C4" s="190"/>
      <c r="D4" s="190"/>
      <c r="E4" s="190"/>
      <c r="F4" s="190"/>
      <c r="G4" s="190"/>
      <c r="H4" s="190"/>
      <c r="I4" s="190"/>
      <c r="J4" s="190"/>
      <c r="K4" s="190"/>
      <c r="L4" s="190"/>
    </row>
    <row r="5" spans="2:35" ht="21" customHeight="1" thickBot="1">
      <c r="B5" s="10"/>
      <c r="C5" s="10"/>
      <c r="D5" s="10"/>
      <c r="E5" s="10"/>
      <c r="F5" s="10"/>
      <c r="G5" s="103"/>
      <c r="H5" s="103"/>
      <c r="I5" s="103"/>
      <c r="J5" s="103"/>
      <c r="K5" s="47" t="s">
        <v>1</v>
      </c>
      <c r="L5" s="49"/>
    </row>
    <row r="6" spans="2:35" ht="21" customHeight="1">
      <c r="B6" s="10"/>
      <c r="C6" s="10"/>
      <c r="D6" s="10"/>
      <c r="E6" s="10"/>
      <c r="F6" s="10"/>
      <c r="G6" s="103"/>
      <c r="H6" s="103"/>
      <c r="I6" s="103"/>
      <c r="J6" s="103"/>
      <c r="K6" s="47" t="s">
        <v>4</v>
      </c>
      <c r="L6" s="51"/>
      <c r="N6" s="148" t="s">
        <v>180</v>
      </c>
      <c r="O6" s="191"/>
      <c r="P6" s="191"/>
      <c r="Q6" s="191"/>
      <c r="R6" s="191"/>
      <c r="S6" s="191"/>
      <c r="T6" s="191"/>
      <c r="U6" s="191"/>
      <c r="V6" s="191"/>
      <c r="W6" s="191"/>
      <c r="X6" s="191"/>
      <c r="Y6" s="191"/>
      <c r="Z6" s="191"/>
      <c r="AA6" s="191"/>
      <c r="AB6" s="191"/>
      <c r="AC6" s="191"/>
      <c r="AD6" s="191"/>
      <c r="AE6" s="191"/>
      <c r="AF6" s="191"/>
      <c r="AG6" s="191"/>
      <c r="AH6" s="191"/>
      <c r="AI6" s="192"/>
    </row>
    <row r="7" spans="2:35" ht="21" customHeight="1">
      <c r="B7" s="10"/>
      <c r="C7" s="10"/>
      <c r="D7" s="10"/>
      <c r="E7" s="10"/>
      <c r="F7" s="10"/>
      <c r="G7" s="103"/>
      <c r="H7" s="103"/>
      <c r="I7" s="103"/>
      <c r="J7" s="103"/>
      <c r="K7" s="47" t="s">
        <v>5</v>
      </c>
      <c r="L7" s="49"/>
      <c r="N7" s="193"/>
      <c r="O7" s="194"/>
      <c r="P7" s="194"/>
      <c r="Q7" s="194"/>
      <c r="R7" s="194"/>
      <c r="S7" s="194"/>
      <c r="T7" s="194"/>
      <c r="U7" s="194"/>
      <c r="V7" s="194"/>
      <c r="W7" s="194"/>
      <c r="X7" s="194"/>
      <c r="Y7" s="194"/>
      <c r="Z7" s="194"/>
      <c r="AA7" s="194"/>
      <c r="AB7" s="194"/>
      <c r="AC7" s="194"/>
      <c r="AD7" s="194"/>
      <c r="AE7" s="194"/>
      <c r="AF7" s="194"/>
      <c r="AG7" s="194"/>
      <c r="AH7" s="194"/>
      <c r="AI7" s="195"/>
    </row>
    <row r="8" spans="2:35" ht="10.5" customHeight="1">
      <c r="B8" s="10"/>
      <c r="C8" s="10"/>
      <c r="D8" s="10"/>
      <c r="E8" s="10"/>
      <c r="F8" s="10"/>
      <c r="G8" s="103"/>
      <c r="H8" s="103"/>
      <c r="I8" s="103"/>
      <c r="J8" s="103"/>
      <c r="K8" s="10"/>
      <c r="L8" s="10"/>
      <c r="N8" s="193"/>
      <c r="O8" s="194"/>
      <c r="P8" s="194"/>
      <c r="Q8" s="194"/>
      <c r="R8" s="194"/>
      <c r="S8" s="194"/>
      <c r="T8" s="194"/>
      <c r="U8" s="194"/>
      <c r="V8" s="194"/>
      <c r="W8" s="194"/>
      <c r="X8" s="194"/>
      <c r="Y8" s="194"/>
      <c r="Z8" s="194"/>
      <c r="AA8" s="194"/>
      <c r="AB8" s="194"/>
      <c r="AC8" s="194"/>
      <c r="AD8" s="194"/>
      <c r="AE8" s="194"/>
      <c r="AF8" s="194"/>
      <c r="AG8" s="194"/>
      <c r="AH8" s="194"/>
      <c r="AI8" s="195"/>
    </row>
    <row r="9" spans="2:35" ht="25" customHeight="1">
      <c r="B9" s="199" t="s">
        <v>181</v>
      </c>
      <c r="C9" s="200"/>
      <c r="D9" s="200"/>
      <c r="E9" s="200"/>
      <c r="F9" s="201"/>
      <c r="G9" s="211" t="s">
        <v>182</v>
      </c>
      <c r="H9" s="212"/>
      <c r="I9" s="213" t="s">
        <v>183</v>
      </c>
      <c r="J9" s="214"/>
      <c r="K9" s="33" t="s">
        <v>11</v>
      </c>
      <c r="L9" s="32" t="s">
        <v>184</v>
      </c>
      <c r="N9" s="193"/>
      <c r="O9" s="194"/>
      <c r="P9" s="194"/>
      <c r="Q9" s="194"/>
      <c r="R9" s="194"/>
      <c r="S9" s="194"/>
      <c r="T9" s="194"/>
      <c r="U9" s="194"/>
      <c r="V9" s="194"/>
      <c r="W9" s="194"/>
      <c r="X9" s="194"/>
      <c r="Y9" s="194"/>
      <c r="Z9" s="194"/>
      <c r="AA9" s="194"/>
      <c r="AB9" s="194"/>
      <c r="AC9" s="194"/>
      <c r="AD9" s="194"/>
      <c r="AE9" s="194"/>
      <c r="AF9" s="194"/>
      <c r="AG9" s="194"/>
      <c r="AH9" s="194"/>
      <c r="AI9" s="195"/>
    </row>
    <row r="10" spans="2:35" ht="25" customHeight="1">
      <c r="B10" s="40">
        <v>1</v>
      </c>
      <c r="C10" s="157" t="s">
        <v>185</v>
      </c>
      <c r="D10" s="162"/>
      <c r="E10" s="162"/>
      <c r="F10" s="162"/>
      <c r="G10" s="105" t="b">
        <v>0</v>
      </c>
      <c r="H10" s="101" t="b">
        <v>0</v>
      </c>
      <c r="I10" s="105" t="b">
        <v>0</v>
      </c>
      <c r="J10" s="101" t="b">
        <v>0</v>
      </c>
      <c r="K10" s="23"/>
      <c r="L10" s="21"/>
      <c r="N10" s="193"/>
      <c r="O10" s="194"/>
      <c r="P10" s="194"/>
      <c r="Q10" s="194"/>
      <c r="R10" s="194"/>
      <c r="S10" s="194"/>
      <c r="T10" s="194"/>
      <c r="U10" s="194"/>
      <c r="V10" s="194"/>
      <c r="W10" s="194"/>
      <c r="X10" s="194"/>
      <c r="Y10" s="194"/>
      <c r="Z10" s="194"/>
      <c r="AA10" s="194"/>
      <c r="AB10" s="194"/>
      <c r="AC10" s="194"/>
      <c r="AD10" s="194"/>
      <c r="AE10" s="194"/>
      <c r="AF10" s="194"/>
      <c r="AG10" s="194"/>
      <c r="AH10" s="194"/>
      <c r="AI10" s="195"/>
    </row>
    <row r="11" spans="2:35" ht="25" customHeight="1">
      <c r="B11" s="40">
        <v>2</v>
      </c>
      <c r="C11" s="157" t="s">
        <v>186</v>
      </c>
      <c r="D11" s="162"/>
      <c r="E11" s="162"/>
      <c r="F11" s="162"/>
      <c r="G11" s="105" t="b">
        <v>0</v>
      </c>
      <c r="H11" s="101" t="b">
        <v>0</v>
      </c>
      <c r="I11" s="105" t="b">
        <v>0</v>
      </c>
      <c r="J11" s="101" t="b">
        <v>0</v>
      </c>
      <c r="K11" s="23"/>
      <c r="L11" s="21"/>
      <c r="N11" s="193"/>
      <c r="O11" s="194"/>
      <c r="P11" s="194"/>
      <c r="Q11" s="194"/>
      <c r="R11" s="194"/>
      <c r="S11" s="194"/>
      <c r="T11" s="194"/>
      <c r="U11" s="194"/>
      <c r="V11" s="194"/>
      <c r="W11" s="194"/>
      <c r="X11" s="194"/>
      <c r="Y11" s="194"/>
      <c r="Z11" s="194"/>
      <c r="AA11" s="194"/>
      <c r="AB11" s="194"/>
      <c r="AC11" s="194"/>
      <c r="AD11" s="194"/>
      <c r="AE11" s="194"/>
      <c r="AF11" s="194"/>
      <c r="AG11" s="194"/>
      <c r="AH11" s="194"/>
      <c r="AI11" s="195"/>
    </row>
    <row r="12" spans="2:35" ht="25" customHeight="1">
      <c r="B12" s="40">
        <v>3</v>
      </c>
      <c r="C12" s="157" t="s">
        <v>187</v>
      </c>
      <c r="D12" s="162"/>
      <c r="E12" s="162"/>
      <c r="F12" s="162"/>
      <c r="G12" s="105" t="b">
        <v>0</v>
      </c>
      <c r="H12" s="101" t="b">
        <v>0</v>
      </c>
      <c r="I12" s="105" t="b">
        <v>0</v>
      </c>
      <c r="J12" s="101" t="b">
        <v>0</v>
      </c>
      <c r="K12" s="23"/>
      <c r="L12" s="21"/>
      <c r="N12" s="193"/>
      <c r="O12" s="194"/>
      <c r="P12" s="194"/>
      <c r="Q12" s="194"/>
      <c r="R12" s="194"/>
      <c r="S12" s="194"/>
      <c r="T12" s="194"/>
      <c r="U12" s="194"/>
      <c r="V12" s="194"/>
      <c r="W12" s="194"/>
      <c r="X12" s="194"/>
      <c r="Y12" s="194"/>
      <c r="Z12" s="194"/>
      <c r="AA12" s="194"/>
      <c r="AB12" s="194"/>
      <c r="AC12" s="194"/>
      <c r="AD12" s="194"/>
      <c r="AE12" s="194"/>
      <c r="AF12" s="194"/>
      <c r="AG12" s="194"/>
      <c r="AH12" s="194"/>
      <c r="AI12" s="195"/>
    </row>
    <row r="13" spans="2:35" ht="25" customHeight="1">
      <c r="B13" s="40">
        <v>4</v>
      </c>
      <c r="C13" s="157" t="s">
        <v>188</v>
      </c>
      <c r="D13" s="162"/>
      <c r="E13" s="162"/>
      <c r="F13" s="162"/>
      <c r="G13" s="105" t="b">
        <v>0</v>
      </c>
      <c r="H13" s="101" t="b">
        <v>0</v>
      </c>
      <c r="I13" s="105" t="b">
        <v>0</v>
      </c>
      <c r="J13" s="101" t="b">
        <v>0</v>
      </c>
      <c r="K13" s="23"/>
      <c r="L13" s="21"/>
      <c r="N13" s="193"/>
      <c r="O13" s="194"/>
      <c r="P13" s="194"/>
      <c r="Q13" s="194"/>
      <c r="R13" s="194"/>
      <c r="S13" s="194"/>
      <c r="T13" s="194"/>
      <c r="U13" s="194"/>
      <c r="V13" s="194"/>
      <c r="W13" s="194"/>
      <c r="X13" s="194"/>
      <c r="Y13" s="194"/>
      <c r="Z13" s="194"/>
      <c r="AA13" s="194"/>
      <c r="AB13" s="194"/>
      <c r="AC13" s="194"/>
      <c r="AD13" s="194"/>
      <c r="AE13" s="194"/>
      <c r="AF13" s="194"/>
      <c r="AG13" s="194"/>
      <c r="AH13" s="194"/>
      <c r="AI13" s="195"/>
    </row>
    <row r="14" spans="2:35" ht="25" customHeight="1">
      <c r="B14" s="40">
        <v>5</v>
      </c>
      <c r="C14" s="157" t="s">
        <v>189</v>
      </c>
      <c r="D14" s="162"/>
      <c r="E14" s="162"/>
      <c r="F14" s="162"/>
      <c r="G14" s="105" t="b">
        <v>0</v>
      </c>
      <c r="H14" s="101" t="b">
        <v>0</v>
      </c>
      <c r="I14" s="105" t="b">
        <v>0</v>
      </c>
      <c r="J14" s="101" t="b">
        <v>0</v>
      </c>
      <c r="K14" s="23"/>
      <c r="L14" s="21"/>
      <c r="N14" s="193"/>
      <c r="O14" s="194"/>
      <c r="P14" s="194"/>
      <c r="Q14" s="194"/>
      <c r="R14" s="194"/>
      <c r="S14" s="194"/>
      <c r="T14" s="194"/>
      <c r="U14" s="194"/>
      <c r="V14" s="194"/>
      <c r="W14" s="194"/>
      <c r="X14" s="194"/>
      <c r="Y14" s="194"/>
      <c r="Z14" s="194"/>
      <c r="AA14" s="194"/>
      <c r="AB14" s="194"/>
      <c r="AC14" s="194"/>
      <c r="AD14" s="194"/>
      <c r="AE14" s="194"/>
      <c r="AF14" s="194"/>
      <c r="AG14" s="194"/>
      <c r="AH14" s="194"/>
      <c r="AI14" s="195"/>
    </row>
    <row r="15" spans="2:35" ht="25" customHeight="1">
      <c r="B15" s="40">
        <v>6</v>
      </c>
      <c r="C15" s="157" t="s">
        <v>190</v>
      </c>
      <c r="D15" s="162"/>
      <c r="E15" s="162"/>
      <c r="F15" s="162"/>
      <c r="G15" s="105" t="b">
        <v>0</v>
      </c>
      <c r="H15" s="101" t="b">
        <v>0</v>
      </c>
      <c r="I15" s="105" t="b">
        <v>0</v>
      </c>
      <c r="J15" s="101" t="b">
        <v>0</v>
      </c>
      <c r="K15" s="23"/>
      <c r="L15" s="21"/>
      <c r="N15" s="193"/>
      <c r="O15" s="194"/>
      <c r="P15" s="194"/>
      <c r="Q15" s="194"/>
      <c r="R15" s="194"/>
      <c r="S15" s="194"/>
      <c r="T15" s="194"/>
      <c r="U15" s="194"/>
      <c r="V15" s="194"/>
      <c r="W15" s="194"/>
      <c r="X15" s="194"/>
      <c r="Y15" s="194"/>
      <c r="Z15" s="194"/>
      <c r="AA15" s="194"/>
      <c r="AB15" s="194"/>
      <c r="AC15" s="194"/>
      <c r="AD15" s="194"/>
      <c r="AE15" s="194"/>
      <c r="AF15" s="194"/>
      <c r="AG15" s="194"/>
      <c r="AH15" s="194"/>
      <c r="AI15" s="195"/>
    </row>
    <row r="16" spans="2:35" ht="25" customHeight="1">
      <c r="B16" s="40">
        <v>7</v>
      </c>
      <c r="C16" s="157" t="s">
        <v>191</v>
      </c>
      <c r="D16" s="162"/>
      <c r="E16" s="162"/>
      <c r="F16" s="162"/>
      <c r="G16" s="105" t="b">
        <v>0</v>
      </c>
      <c r="H16" s="101" t="b">
        <v>0</v>
      </c>
      <c r="I16" s="105" t="b">
        <v>0</v>
      </c>
      <c r="J16" s="101" t="b">
        <v>0</v>
      </c>
      <c r="K16" s="23"/>
      <c r="L16" s="21"/>
      <c r="N16" s="193"/>
      <c r="O16" s="194"/>
      <c r="P16" s="194"/>
      <c r="Q16" s="194"/>
      <c r="R16" s="194"/>
      <c r="S16" s="194"/>
      <c r="T16" s="194"/>
      <c r="U16" s="194"/>
      <c r="V16" s="194"/>
      <c r="W16" s="194"/>
      <c r="X16" s="194"/>
      <c r="Y16" s="194"/>
      <c r="Z16" s="194"/>
      <c r="AA16" s="194"/>
      <c r="AB16" s="194"/>
      <c r="AC16" s="194"/>
      <c r="AD16" s="194"/>
      <c r="AE16" s="194"/>
      <c r="AF16" s="194"/>
      <c r="AG16" s="194"/>
      <c r="AH16" s="194"/>
      <c r="AI16" s="195"/>
    </row>
    <row r="17" spans="2:35" ht="25" customHeight="1">
      <c r="B17" s="108"/>
      <c r="C17" s="108"/>
      <c r="D17" s="108"/>
      <c r="E17" s="108"/>
      <c r="F17" s="108"/>
      <c r="G17" s="103"/>
      <c r="H17" s="103"/>
      <c r="I17" s="103"/>
      <c r="J17" s="103"/>
      <c r="K17" s="108"/>
      <c r="L17" s="108"/>
      <c r="N17" s="193"/>
      <c r="O17" s="194"/>
      <c r="P17" s="194"/>
      <c r="Q17" s="194"/>
      <c r="R17" s="194"/>
      <c r="S17" s="194"/>
      <c r="T17" s="194"/>
      <c r="U17" s="194"/>
      <c r="V17" s="194"/>
      <c r="W17" s="194"/>
      <c r="X17" s="194"/>
      <c r="Y17" s="194"/>
      <c r="Z17" s="194"/>
      <c r="AA17" s="194"/>
      <c r="AB17" s="194"/>
      <c r="AC17" s="194"/>
      <c r="AD17" s="194"/>
      <c r="AE17" s="194"/>
      <c r="AF17" s="194"/>
      <c r="AG17" s="194"/>
      <c r="AH17" s="194"/>
      <c r="AI17" s="195"/>
    </row>
    <row r="18" spans="2:35" ht="25" customHeight="1">
      <c r="B18" s="199" t="s">
        <v>192</v>
      </c>
      <c r="C18" s="200"/>
      <c r="D18" s="200"/>
      <c r="E18" s="200"/>
      <c r="F18" s="201"/>
      <c r="G18" s="213" t="s">
        <v>182</v>
      </c>
      <c r="H18" s="214"/>
      <c r="I18" s="213" t="s">
        <v>183</v>
      </c>
      <c r="J18" s="214"/>
      <c r="K18" s="33" t="s">
        <v>11</v>
      </c>
      <c r="L18" s="32" t="s">
        <v>184</v>
      </c>
      <c r="N18" s="193"/>
      <c r="O18" s="194"/>
      <c r="P18" s="194"/>
      <c r="Q18" s="194"/>
      <c r="R18" s="194"/>
      <c r="S18" s="194"/>
      <c r="T18" s="194"/>
      <c r="U18" s="194"/>
      <c r="V18" s="194"/>
      <c r="W18" s="194"/>
      <c r="X18" s="194"/>
      <c r="Y18" s="194"/>
      <c r="Z18" s="194"/>
      <c r="AA18" s="194"/>
      <c r="AB18" s="194"/>
      <c r="AC18" s="194"/>
      <c r="AD18" s="194"/>
      <c r="AE18" s="194"/>
      <c r="AF18" s="194"/>
      <c r="AG18" s="194"/>
      <c r="AH18" s="194"/>
      <c r="AI18" s="195"/>
    </row>
    <row r="19" spans="2:35" ht="25" customHeight="1">
      <c r="B19" s="40">
        <v>1</v>
      </c>
      <c r="C19" s="157" t="s">
        <v>193</v>
      </c>
      <c r="D19" s="162"/>
      <c r="E19" s="162"/>
      <c r="F19" s="158"/>
      <c r="G19" s="105" t="b">
        <v>0</v>
      </c>
      <c r="H19" s="101" t="b">
        <v>0</v>
      </c>
      <c r="I19" s="105" t="b">
        <v>0</v>
      </c>
      <c r="J19" s="101" t="b">
        <v>0</v>
      </c>
      <c r="K19" s="23"/>
      <c r="L19" s="21"/>
      <c r="N19" s="193"/>
      <c r="O19" s="194"/>
      <c r="P19" s="194"/>
      <c r="Q19" s="194"/>
      <c r="R19" s="194"/>
      <c r="S19" s="194"/>
      <c r="T19" s="194"/>
      <c r="U19" s="194"/>
      <c r="V19" s="194"/>
      <c r="W19" s="194"/>
      <c r="X19" s="194"/>
      <c r="Y19" s="194"/>
      <c r="Z19" s="194"/>
      <c r="AA19" s="194"/>
      <c r="AB19" s="194"/>
      <c r="AC19" s="194"/>
      <c r="AD19" s="194"/>
      <c r="AE19" s="194"/>
      <c r="AF19" s="194"/>
      <c r="AG19" s="194"/>
      <c r="AH19" s="194"/>
      <c r="AI19" s="195"/>
    </row>
    <row r="20" spans="2:35" ht="25" customHeight="1">
      <c r="B20" s="40">
        <v>2</v>
      </c>
      <c r="C20" s="157" t="s">
        <v>194</v>
      </c>
      <c r="D20" s="162"/>
      <c r="E20" s="162"/>
      <c r="F20" s="158"/>
      <c r="G20" s="105" t="b">
        <v>0</v>
      </c>
      <c r="H20" s="101" t="b">
        <v>0</v>
      </c>
      <c r="I20" s="105" t="b">
        <v>0</v>
      </c>
      <c r="J20" s="101" t="b">
        <v>0</v>
      </c>
      <c r="K20" s="23"/>
      <c r="L20" s="21"/>
      <c r="N20" s="193"/>
      <c r="O20" s="194"/>
      <c r="P20" s="194"/>
      <c r="Q20" s="194"/>
      <c r="R20" s="194"/>
      <c r="S20" s="194"/>
      <c r="T20" s="194"/>
      <c r="U20" s="194"/>
      <c r="V20" s="194"/>
      <c r="W20" s="194"/>
      <c r="X20" s="194"/>
      <c r="Y20" s="194"/>
      <c r="Z20" s="194"/>
      <c r="AA20" s="194"/>
      <c r="AB20" s="194"/>
      <c r="AC20" s="194"/>
      <c r="AD20" s="194"/>
      <c r="AE20" s="194"/>
      <c r="AF20" s="194"/>
      <c r="AG20" s="194"/>
      <c r="AH20" s="194"/>
      <c r="AI20" s="195"/>
    </row>
    <row r="21" spans="2:35" ht="25" customHeight="1">
      <c r="B21" s="40">
        <v>3</v>
      </c>
      <c r="C21" s="157" t="s">
        <v>195</v>
      </c>
      <c r="D21" s="162"/>
      <c r="E21" s="162"/>
      <c r="F21" s="158"/>
      <c r="G21" s="105" t="b">
        <v>0</v>
      </c>
      <c r="H21" s="101" t="b">
        <v>0</v>
      </c>
      <c r="I21" s="105" t="b">
        <v>0</v>
      </c>
      <c r="J21" s="101" t="b">
        <v>0</v>
      </c>
      <c r="K21" s="23"/>
      <c r="L21" s="21"/>
      <c r="N21" s="193"/>
      <c r="O21" s="194"/>
      <c r="P21" s="194"/>
      <c r="Q21" s="194"/>
      <c r="R21" s="194"/>
      <c r="S21" s="194"/>
      <c r="T21" s="194"/>
      <c r="U21" s="194"/>
      <c r="V21" s="194"/>
      <c r="W21" s="194"/>
      <c r="X21" s="194"/>
      <c r="Y21" s="194"/>
      <c r="Z21" s="194"/>
      <c r="AA21" s="194"/>
      <c r="AB21" s="194"/>
      <c r="AC21" s="194"/>
      <c r="AD21" s="194"/>
      <c r="AE21" s="194"/>
      <c r="AF21" s="194"/>
      <c r="AG21" s="194"/>
      <c r="AH21" s="194"/>
      <c r="AI21" s="195"/>
    </row>
    <row r="22" spans="2:35" ht="25" customHeight="1">
      <c r="B22" s="40">
        <v>4</v>
      </c>
      <c r="C22" s="157" t="s">
        <v>196</v>
      </c>
      <c r="D22" s="162"/>
      <c r="E22" s="162"/>
      <c r="F22" s="158"/>
      <c r="G22" s="105" t="b">
        <v>0</v>
      </c>
      <c r="H22" s="101" t="b">
        <v>0</v>
      </c>
      <c r="I22" s="105" t="b">
        <v>0</v>
      </c>
      <c r="J22" s="101" t="b">
        <v>0</v>
      </c>
      <c r="K22" s="23"/>
      <c r="L22" s="21"/>
      <c r="N22" s="193"/>
      <c r="O22" s="194"/>
      <c r="P22" s="194"/>
      <c r="Q22" s="194"/>
      <c r="R22" s="194"/>
      <c r="S22" s="194"/>
      <c r="T22" s="194"/>
      <c r="U22" s="194"/>
      <c r="V22" s="194"/>
      <c r="W22" s="194"/>
      <c r="X22" s="194"/>
      <c r="Y22" s="194"/>
      <c r="Z22" s="194"/>
      <c r="AA22" s="194"/>
      <c r="AB22" s="194"/>
      <c r="AC22" s="194"/>
      <c r="AD22" s="194"/>
      <c r="AE22" s="194"/>
      <c r="AF22" s="194"/>
      <c r="AG22" s="194"/>
      <c r="AH22" s="194"/>
      <c r="AI22" s="195"/>
    </row>
    <row r="23" spans="2:35" ht="25" customHeight="1">
      <c r="B23" s="40">
        <v>5</v>
      </c>
      <c r="C23" s="157" t="s">
        <v>197</v>
      </c>
      <c r="D23" s="162"/>
      <c r="E23" s="162"/>
      <c r="F23" s="158"/>
      <c r="G23" s="105" t="b">
        <v>0</v>
      </c>
      <c r="H23" s="101" t="b">
        <v>0</v>
      </c>
      <c r="I23" s="105" t="b">
        <v>0</v>
      </c>
      <c r="J23" s="101" t="b">
        <v>0</v>
      </c>
      <c r="K23" s="23"/>
      <c r="L23" s="21"/>
      <c r="N23" s="193"/>
      <c r="O23" s="194"/>
      <c r="P23" s="194"/>
      <c r="Q23" s="194"/>
      <c r="R23" s="194"/>
      <c r="S23" s="194"/>
      <c r="T23" s="194"/>
      <c r="U23" s="194"/>
      <c r="V23" s="194"/>
      <c r="W23" s="194"/>
      <c r="X23" s="194"/>
      <c r="Y23" s="194"/>
      <c r="Z23" s="194"/>
      <c r="AA23" s="194"/>
      <c r="AB23" s="194"/>
      <c r="AC23" s="194"/>
      <c r="AD23" s="194"/>
      <c r="AE23" s="194"/>
      <c r="AF23" s="194"/>
      <c r="AG23" s="194"/>
      <c r="AH23" s="194"/>
      <c r="AI23" s="195"/>
    </row>
    <row r="24" spans="2:35" ht="25" customHeight="1">
      <c r="B24" s="40">
        <v>6</v>
      </c>
      <c r="C24" s="157" t="s">
        <v>198</v>
      </c>
      <c r="D24" s="162"/>
      <c r="E24" s="162"/>
      <c r="F24" s="158"/>
      <c r="G24" s="105" t="b">
        <v>0</v>
      </c>
      <c r="H24" s="101" t="b">
        <v>0</v>
      </c>
      <c r="I24" s="105" t="b">
        <v>0</v>
      </c>
      <c r="J24" s="101" t="b">
        <v>0</v>
      </c>
      <c r="K24" s="23"/>
      <c r="L24" s="21"/>
      <c r="N24" s="193"/>
      <c r="O24" s="194"/>
      <c r="P24" s="194"/>
      <c r="Q24" s="194"/>
      <c r="R24" s="194"/>
      <c r="S24" s="194"/>
      <c r="T24" s="194"/>
      <c r="U24" s="194"/>
      <c r="V24" s="194"/>
      <c r="W24" s="194"/>
      <c r="X24" s="194"/>
      <c r="Y24" s="194"/>
      <c r="Z24" s="194"/>
      <c r="AA24" s="194"/>
      <c r="AB24" s="194"/>
      <c r="AC24" s="194"/>
      <c r="AD24" s="194"/>
      <c r="AE24" s="194"/>
      <c r="AF24" s="194"/>
      <c r="AG24" s="194"/>
      <c r="AH24" s="194"/>
      <c r="AI24" s="195"/>
    </row>
    <row r="25" spans="2:35" ht="25" customHeight="1" thickBot="1">
      <c r="B25" s="40">
        <v>7</v>
      </c>
      <c r="C25" s="157" t="s">
        <v>199</v>
      </c>
      <c r="D25" s="162"/>
      <c r="E25" s="162"/>
      <c r="F25" s="158"/>
      <c r="G25" s="105" t="b">
        <v>0</v>
      </c>
      <c r="H25" s="101" t="b">
        <v>0</v>
      </c>
      <c r="I25" s="105" t="b">
        <v>0</v>
      </c>
      <c r="J25" s="101" t="b">
        <v>0</v>
      </c>
      <c r="K25" s="23"/>
      <c r="L25" s="21"/>
      <c r="N25" s="196"/>
      <c r="O25" s="197"/>
      <c r="P25" s="197"/>
      <c r="Q25" s="197"/>
      <c r="R25" s="197"/>
      <c r="S25" s="197"/>
      <c r="T25" s="197"/>
      <c r="U25" s="197"/>
      <c r="V25" s="197"/>
      <c r="W25" s="197"/>
      <c r="X25" s="197"/>
      <c r="Y25" s="197"/>
      <c r="Z25" s="197"/>
      <c r="AA25" s="197"/>
      <c r="AB25" s="197"/>
      <c r="AC25" s="197"/>
      <c r="AD25" s="197"/>
      <c r="AE25" s="197"/>
      <c r="AF25" s="197"/>
      <c r="AG25" s="197"/>
      <c r="AH25" s="197"/>
      <c r="AI25" s="198"/>
    </row>
    <row r="26" spans="2:35" ht="25" customHeight="1">
      <c r="B26" s="40">
        <v>8</v>
      </c>
      <c r="C26" s="157" t="s">
        <v>200</v>
      </c>
      <c r="D26" s="162"/>
      <c r="E26" s="162"/>
      <c r="F26" s="158"/>
      <c r="G26" s="105" t="b">
        <v>0</v>
      </c>
      <c r="H26" s="101" t="b">
        <v>0</v>
      </c>
      <c r="I26" s="105" t="b">
        <v>0</v>
      </c>
      <c r="J26" s="101" t="b">
        <v>0</v>
      </c>
      <c r="K26" s="23"/>
      <c r="L26" s="21"/>
    </row>
    <row r="27" spans="2:35" ht="25" customHeight="1">
      <c r="B27" s="40">
        <v>9</v>
      </c>
      <c r="C27" s="157" t="s">
        <v>201</v>
      </c>
      <c r="D27" s="162"/>
      <c r="E27" s="162"/>
      <c r="F27" s="158"/>
      <c r="G27" s="105" t="b">
        <v>0</v>
      </c>
      <c r="H27" s="101" t="b">
        <v>0</v>
      </c>
      <c r="I27" s="105" t="b">
        <v>0</v>
      </c>
      <c r="J27" s="101" t="b">
        <v>0</v>
      </c>
      <c r="K27" s="23"/>
      <c r="L27" s="21"/>
    </row>
    <row r="28" spans="2:35" ht="25" customHeight="1">
      <c r="B28" s="108"/>
      <c r="C28" s="108"/>
      <c r="D28" s="108"/>
      <c r="E28" s="108"/>
      <c r="F28" s="108"/>
      <c r="G28" s="103"/>
      <c r="H28" s="103"/>
      <c r="I28" s="103"/>
      <c r="J28" s="103"/>
      <c r="K28" s="108"/>
      <c r="L28" s="108"/>
    </row>
    <row r="29" spans="2:35" ht="25" customHeight="1">
      <c r="B29" s="199" t="s">
        <v>202</v>
      </c>
      <c r="C29" s="200"/>
      <c r="D29" s="200"/>
      <c r="E29" s="200"/>
      <c r="F29" s="201"/>
      <c r="G29" s="213" t="s">
        <v>182</v>
      </c>
      <c r="H29" s="214"/>
      <c r="I29" s="213" t="s">
        <v>183</v>
      </c>
      <c r="J29" s="214"/>
      <c r="K29" s="33" t="s">
        <v>11</v>
      </c>
      <c r="L29" s="32" t="s">
        <v>184</v>
      </c>
    </row>
    <row r="30" spans="2:35" ht="25" customHeight="1">
      <c r="B30" s="40">
        <v>1</v>
      </c>
      <c r="C30" s="157" t="s">
        <v>203</v>
      </c>
      <c r="D30" s="162"/>
      <c r="E30" s="162"/>
      <c r="F30" s="158"/>
      <c r="G30" s="105" t="b">
        <v>0</v>
      </c>
      <c r="H30" s="101" t="b">
        <v>0</v>
      </c>
      <c r="I30" s="105" t="b">
        <v>0</v>
      </c>
      <c r="J30" s="101" t="b">
        <v>0</v>
      </c>
      <c r="K30" s="23"/>
      <c r="L30" s="21"/>
    </row>
    <row r="31" spans="2:35" ht="25" customHeight="1">
      <c r="B31" s="40">
        <v>2</v>
      </c>
      <c r="C31" s="157" t="s">
        <v>204</v>
      </c>
      <c r="D31" s="162"/>
      <c r="E31" s="162"/>
      <c r="F31" s="158"/>
      <c r="G31" s="105" t="b">
        <v>0</v>
      </c>
      <c r="H31" s="101" t="b">
        <v>0</v>
      </c>
      <c r="I31" s="105" t="b">
        <v>0</v>
      </c>
      <c r="J31" s="101" t="b">
        <v>0</v>
      </c>
      <c r="K31" s="23"/>
      <c r="L31" s="21"/>
    </row>
    <row r="32" spans="2:35" ht="25" customHeight="1">
      <c r="B32" s="40">
        <v>3</v>
      </c>
      <c r="C32" s="157" t="s">
        <v>205</v>
      </c>
      <c r="D32" s="162"/>
      <c r="E32" s="162"/>
      <c r="F32" s="158"/>
      <c r="G32" s="105" t="b">
        <v>0</v>
      </c>
      <c r="H32" s="101" t="b">
        <v>0</v>
      </c>
      <c r="I32" s="105" t="b">
        <v>0</v>
      </c>
      <c r="J32" s="101" t="b">
        <v>0</v>
      </c>
      <c r="K32" s="23"/>
      <c r="L32" s="21"/>
    </row>
    <row r="33" spans="2:12" ht="25" customHeight="1">
      <c r="B33" s="40">
        <v>4</v>
      </c>
      <c r="C33" s="157" t="s">
        <v>206</v>
      </c>
      <c r="D33" s="162"/>
      <c r="E33" s="162"/>
      <c r="F33" s="158"/>
      <c r="G33" s="105" t="b">
        <v>0</v>
      </c>
      <c r="H33" s="101" t="b">
        <v>0</v>
      </c>
      <c r="I33" s="105" t="b">
        <v>0</v>
      </c>
      <c r="J33" s="101" t="b">
        <v>0</v>
      </c>
      <c r="K33" s="23"/>
      <c r="L33" s="21"/>
    </row>
    <row r="34" spans="2:12" ht="25" customHeight="1">
      <c r="B34" s="40">
        <v>5</v>
      </c>
      <c r="C34" s="157" t="s">
        <v>207</v>
      </c>
      <c r="D34" s="162"/>
      <c r="E34" s="162"/>
      <c r="F34" s="158"/>
      <c r="G34" s="105" t="b">
        <v>0</v>
      </c>
      <c r="H34" s="101" t="b">
        <v>0</v>
      </c>
      <c r="I34" s="105" t="b">
        <v>0</v>
      </c>
      <c r="J34" s="101" t="b">
        <v>0</v>
      </c>
      <c r="K34" s="23"/>
      <c r="L34" s="21"/>
    </row>
    <row r="35" spans="2:12" ht="25" customHeight="1">
      <c r="B35" s="40">
        <v>6</v>
      </c>
      <c r="C35" s="157" t="s">
        <v>208</v>
      </c>
      <c r="D35" s="162"/>
      <c r="E35" s="162"/>
      <c r="F35" s="158"/>
      <c r="G35" s="105" t="b">
        <v>0</v>
      </c>
      <c r="H35" s="101" t="b">
        <v>0</v>
      </c>
      <c r="I35" s="105" t="b">
        <v>0</v>
      </c>
      <c r="J35" s="101" t="b">
        <v>0</v>
      </c>
      <c r="K35" s="23"/>
      <c r="L35" s="21"/>
    </row>
    <row r="36" spans="2:12" ht="25" customHeight="1">
      <c r="B36" s="108"/>
      <c r="C36" s="108"/>
      <c r="D36" s="108"/>
      <c r="E36" s="108"/>
      <c r="F36" s="108"/>
      <c r="G36" s="103"/>
      <c r="H36" s="103"/>
      <c r="I36" s="103"/>
      <c r="J36" s="103"/>
      <c r="K36" s="108"/>
      <c r="L36" s="108"/>
    </row>
    <row r="37" spans="2:12" ht="25" customHeight="1">
      <c r="B37" s="199" t="s">
        <v>209</v>
      </c>
      <c r="C37" s="200"/>
      <c r="D37" s="200"/>
      <c r="E37" s="200"/>
      <c r="F37" s="201"/>
      <c r="G37" s="213" t="s">
        <v>182</v>
      </c>
      <c r="H37" s="214"/>
      <c r="I37" s="213" t="s">
        <v>183</v>
      </c>
      <c r="J37" s="214"/>
      <c r="K37" s="33" t="s">
        <v>11</v>
      </c>
      <c r="L37" s="32" t="s">
        <v>184</v>
      </c>
    </row>
    <row r="38" spans="2:12" ht="25" customHeight="1">
      <c r="B38" s="70">
        <v>1</v>
      </c>
      <c r="C38" s="157" t="s">
        <v>210</v>
      </c>
      <c r="D38" s="162"/>
      <c r="E38" s="162"/>
      <c r="F38" s="158"/>
      <c r="G38" s="105" t="b">
        <v>0</v>
      </c>
      <c r="H38" s="101" t="b">
        <v>0</v>
      </c>
      <c r="I38" s="105" t="b">
        <v>0</v>
      </c>
      <c r="J38" s="101" t="b">
        <v>0</v>
      </c>
      <c r="K38" s="23"/>
      <c r="L38" s="21"/>
    </row>
    <row r="39" spans="2:12" ht="25" customHeight="1">
      <c r="B39" s="70">
        <v>2</v>
      </c>
      <c r="C39" s="157" t="s">
        <v>211</v>
      </c>
      <c r="D39" s="162"/>
      <c r="E39" s="162"/>
      <c r="F39" s="158"/>
      <c r="G39" s="105" t="b">
        <v>0</v>
      </c>
      <c r="H39" s="101" t="b">
        <v>0</v>
      </c>
      <c r="I39" s="105" t="b">
        <v>0</v>
      </c>
      <c r="J39" s="101" t="b">
        <v>0</v>
      </c>
      <c r="K39" s="23"/>
      <c r="L39" s="21"/>
    </row>
    <row r="40" spans="2:12" ht="25" customHeight="1">
      <c r="B40" s="70">
        <v>3</v>
      </c>
      <c r="C40" s="157" t="s">
        <v>212</v>
      </c>
      <c r="D40" s="162"/>
      <c r="E40" s="162"/>
      <c r="F40" s="158"/>
      <c r="G40" s="105" t="b">
        <v>0</v>
      </c>
      <c r="H40" s="101" t="b">
        <v>0</v>
      </c>
      <c r="I40" s="105" t="b">
        <v>0</v>
      </c>
      <c r="J40" s="101" t="b">
        <v>0</v>
      </c>
      <c r="K40" s="23"/>
      <c r="L40" s="21"/>
    </row>
    <row r="41" spans="2:12" ht="25" customHeight="1">
      <c r="B41" s="70">
        <v>4</v>
      </c>
      <c r="C41" s="157" t="s">
        <v>213</v>
      </c>
      <c r="D41" s="162"/>
      <c r="E41" s="162"/>
      <c r="F41" s="158"/>
      <c r="G41" s="105" t="b">
        <v>0</v>
      </c>
      <c r="H41" s="101" t="b">
        <v>0</v>
      </c>
      <c r="I41" s="105" t="b">
        <v>0</v>
      </c>
      <c r="J41" s="101" t="b">
        <v>0</v>
      </c>
      <c r="K41" s="23"/>
      <c r="L41" s="21"/>
    </row>
    <row r="42" spans="2:12" ht="25" customHeight="1">
      <c r="B42" s="70">
        <v>5</v>
      </c>
      <c r="C42" s="157" t="s">
        <v>214</v>
      </c>
      <c r="D42" s="162"/>
      <c r="E42" s="162"/>
      <c r="F42" s="158"/>
      <c r="G42" s="105" t="b">
        <v>0</v>
      </c>
      <c r="H42" s="101" t="b">
        <v>0</v>
      </c>
      <c r="I42" s="105" t="b">
        <v>0</v>
      </c>
      <c r="J42" s="101" t="b">
        <v>0</v>
      </c>
      <c r="K42" s="23"/>
      <c r="L42" s="21"/>
    </row>
    <row r="43" spans="2:12" ht="25" customHeight="1">
      <c r="B43" s="70">
        <v>6</v>
      </c>
      <c r="C43" s="157" t="s">
        <v>215</v>
      </c>
      <c r="D43" s="162"/>
      <c r="E43" s="162"/>
      <c r="F43" s="158"/>
      <c r="G43" s="105" t="b">
        <v>0</v>
      </c>
      <c r="H43" s="101" t="b">
        <v>0</v>
      </c>
      <c r="I43" s="105" t="b">
        <v>0</v>
      </c>
      <c r="J43" s="101" t="b">
        <v>0</v>
      </c>
      <c r="K43" s="23"/>
      <c r="L43" s="21"/>
    </row>
    <row r="44" spans="2:12" ht="25" customHeight="1">
      <c r="B44" s="70">
        <v>7</v>
      </c>
      <c r="C44" s="157" t="s">
        <v>216</v>
      </c>
      <c r="D44" s="162"/>
      <c r="E44" s="162"/>
      <c r="F44" s="158"/>
      <c r="G44" s="105" t="b">
        <v>0</v>
      </c>
      <c r="H44" s="101" t="b">
        <v>0</v>
      </c>
      <c r="I44" s="105" t="b">
        <v>0</v>
      </c>
      <c r="J44" s="101" t="b">
        <v>0</v>
      </c>
      <c r="K44" s="23"/>
      <c r="L44" s="21"/>
    </row>
    <row r="45" spans="2:12" ht="25" customHeight="1">
      <c r="B45" s="70">
        <v>8</v>
      </c>
      <c r="C45" s="157" t="s">
        <v>217</v>
      </c>
      <c r="D45" s="162"/>
      <c r="E45" s="162"/>
      <c r="F45" s="158"/>
      <c r="G45" s="105" t="b">
        <v>0</v>
      </c>
      <c r="H45" s="101" t="b">
        <v>0</v>
      </c>
      <c r="I45" s="105" t="b">
        <v>0</v>
      </c>
      <c r="J45" s="101" t="b">
        <v>0</v>
      </c>
      <c r="K45" s="23"/>
      <c r="L45" s="21"/>
    </row>
    <row r="46" spans="2:12" ht="25" customHeight="1">
      <c r="B46" s="70">
        <v>9</v>
      </c>
      <c r="C46" s="157" t="s">
        <v>218</v>
      </c>
      <c r="D46" s="162"/>
      <c r="E46" s="162"/>
      <c r="F46" s="158"/>
      <c r="G46" s="105" t="b">
        <v>0</v>
      </c>
      <c r="H46" s="101" t="b">
        <v>0</v>
      </c>
      <c r="I46" s="105" t="b">
        <v>0</v>
      </c>
      <c r="J46" s="101" t="b">
        <v>0</v>
      </c>
      <c r="K46" s="23"/>
      <c r="L46" s="21"/>
    </row>
    <row r="47" spans="2:12" ht="25" customHeight="1">
      <c r="B47" s="70">
        <v>10</v>
      </c>
      <c r="C47" s="157" t="s">
        <v>219</v>
      </c>
      <c r="D47" s="162"/>
      <c r="E47" s="162"/>
      <c r="F47" s="158"/>
      <c r="G47" s="105" t="b">
        <v>0</v>
      </c>
      <c r="H47" s="101" t="b">
        <v>0</v>
      </c>
      <c r="I47" s="105" t="b">
        <v>0</v>
      </c>
      <c r="J47" s="101" t="b">
        <v>0</v>
      </c>
      <c r="K47" s="23"/>
      <c r="L47" s="21"/>
    </row>
    <row r="48" spans="2:12" ht="25" customHeight="1">
      <c r="B48" s="108"/>
      <c r="C48" s="108"/>
      <c r="D48" s="108"/>
      <c r="E48" s="108"/>
      <c r="F48" s="108"/>
      <c r="G48" s="103"/>
      <c r="H48" s="103"/>
      <c r="I48" s="103"/>
      <c r="J48" s="103"/>
      <c r="K48" s="108"/>
      <c r="L48" s="108"/>
    </row>
    <row r="49" spans="2:12" ht="25" customHeight="1">
      <c r="B49" s="199" t="s">
        <v>220</v>
      </c>
      <c r="C49" s="200"/>
      <c r="D49" s="200"/>
      <c r="E49" s="200"/>
      <c r="F49" s="201"/>
      <c r="G49" s="213" t="s">
        <v>182</v>
      </c>
      <c r="H49" s="214"/>
      <c r="I49" s="213" t="s">
        <v>183</v>
      </c>
      <c r="J49" s="214"/>
      <c r="K49" s="33" t="s">
        <v>11</v>
      </c>
      <c r="L49" s="32" t="s">
        <v>184</v>
      </c>
    </row>
    <row r="50" spans="2:12" ht="25" customHeight="1">
      <c r="B50" s="40">
        <v>1</v>
      </c>
      <c r="C50" s="157" t="s">
        <v>221</v>
      </c>
      <c r="D50" s="162"/>
      <c r="E50" s="162"/>
      <c r="F50" s="158"/>
      <c r="G50" s="105" t="b">
        <v>0</v>
      </c>
      <c r="H50" s="101" t="b">
        <v>0</v>
      </c>
      <c r="I50" s="105" t="b">
        <v>0</v>
      </c>
      <c r="J50" s="101" t="b">
        <v>0</v>
      </c>
      <c r="K50" s="23"/>
      <c r="L50" s="21"/>
    </row>
    <row r="51" spans="2:12" ht="25" customHeight="1">
      <c r="B51" s="40">
        <v>2</v>
      </c>
      <c r="C51" s="157" t="s">
        <v>222</v>
      </c>
      <c r="D51" s="162"/>
      <c r="E51" s="162"/>
      <c r="F51" s="158"/>
      <c r="G51" s="105" t="b">
        <v>0</v>
      </c>
      <c r="H51" s="101" t="b">
        <v>0</v>
      </c>
      <c r="I51" s="105" t="b">
        <v>0</v>
      </c>
      <c r="J51" s="101" t="b">
        <v>0</v>
      </c>
      <c r="K51" s="23"/>
      <c r="L51" s="21"/>
    </row>
    <row r="52" spans="2:12" ht="25" customHeight="1">
      <c r="B52" s="40">
        <v>3</v>
      </c>
      <c r="C52" s="157" t="s">
        <v>223</v>
      </c>
      <c r="D52" s="162"/>
      <c r="E52" s="162"/>
      <c r="F52" s="158"/>
      <c r="G52" s="105" t="b">
        <v>0</v>
      </c>
      <c r="H52" s="101" t="b">
        <v>0</v>
      </c>
      <c r="I52" s="105" t="b">
        <v>0</v>
      </c>
      <c r="J52" s="101" t="b">
        <v>0</v>
      </c>
      <c r="K52" s="23"/>
      <c r="L52" s="21"/>
    </row>
    <row r="53" spans="2:12" ht="25" customHeight="1">
      <c r="B53" s="40">
        <v>4</v>
      </c>
      <c r="C53" s="157" t="s">
        <v>224</v>
      </c>
      <c r="D53" s="162"/>
      <c r="E53" s="162"/>
      <c r="F53" s="158"/>
      <c r="G53" s="105" t="b">
        <v>0</v>
      </c>
      <c r="H53" s="101" t="b">
        <v>0</v>
      </c>
      <c r="I53" s="105" t="b">
        <v>0</v>
      </c>
      <c r="J53" s="101" t="b">
        <v>0</v>
      </c>
      <c r="K53" s="23"/>
      <c r="L53" s="21"/>
    </row>
    <row r="54" spans="2:12" ht="25" customHeight="1">
      <c r="B54" s="40">
        <v>5</v>
      </c>
      <c r="C54" s="157" t="s">
        <v>225</v>
      </c>
      <c r="D54" s="162"/>
      <c r="E54" s="162"/>
      <c r="F54" s="158"/>
      <c r="G54" s="105" t="b">
        <v>0</v>
      </c>
      <c r="H54" s="101" t="b">
        <v>0</v>
      </c>
      <c r="I54" s="105" t="b">
        <v>0</v>
      </c>
      <c r="J54" s="101" t="b">
        <v>0</v>
      </c>
      <c r="K54" s="23"/>
      <c r="L54" s="21"/>
    </row>
    <row r="55" spans="2:12" ht="25" customHeight="1">
      <c r="B55" s="40">
        <v>6</v>
      </c>
      <c r="C55" s="157" t="s">
        <v>226</v>
      </c>
      <c r="D55" s="162"/>
      <c r="E55" s="162"/>
      <c r="F55" s="158"/>
      <c r="G55" s="105" t="b">
        <v>0</v>
      </c>
      <c r="H55" s="101" t="b">
        <v>0</v>
      </c>
      <c r="I55" s="105" t="b">
        <v>0</v>
      </c>
      <c r="J55" s="101" t="b">
        <v>0</v>
      </c>
      <c r="K55" s="23"/>
      <c r="L55" s="21"/>
    </row>
    <row r="56" spans="2:12" ht="25" customHeight="1">
      <c r="B56" s="40">
        <v>7</v>
      </c>
      <c r="C56" s="157" t="s">
        <v>227</v>
      </c>
      <c r="D56" s="162"/>
      <c r="E56" s="162"/>
      <c r="F56" s="158"/>
      <c r="G56" s="105" t="b">
        <v>0</v>
      </c>
      <c r="H56" s="101" t="b">
        <v>0</v>
      </c>
      <c r="I56" s="105" t="b">
        <v>0</v>
      </c>
      <c r="J56" s="101" t="b">
        <v>0</v>
      </c>
      <c r="K56" s="23"/>
      <c r="L56" s="21"/>
    </row>
    <row r="57" spans="2:12" ht="25" customHeight="1">
      <c r="B57" s="40">
        <v>8</v>
      </c>
      <c r="C57" s="157" t="s">
        <v>228</v>
      </c>
      <c r="D57" s="162"/>
      <c r="E57" s="162"/>
      <c r="F57" s="158"/>
      <c r="G57" s="105" t="b">
        <v>0</v>
      </c>
      <c r="H57" s="101" t="b">
        <v>0</v>
      </c>
      <c r="I57" s="105" t="b">
        <v>0</v>
      </c>
      <c r="J57" s="101" t="b">
        <v>0</v>
      </c>
      <c r="K57" s="23"/>
      <c r="L57" s="21"/>
    </row>
    <row r="58" spans="2:12" ht="25" customHeight="1">
      <c r="B58" s="108"/>
      <c r="C58" s="108"/>
      <c r="D58" s="108"/>
      <c r="E58" s="108"/>
      <c r="F58" s="108"/>
      <c r="G58" s="103"/>
      <c r="H58" s="103"/>
      <c r="I58" s="103"/>
      <c r="J58" s="103"/>
      <c r="K58" s="108"/>
      <c r="L58" s="108"/>
    </row>
    <row r="59" spans="2:12" ht="25" customHeight="1">
      <c r="B59" s="199" t="s">
        <v>229</v>
      </c>
      <c r="C59" s="200"/>
      <c r="D59" s="200"/>
      <c r="E59" s="200"/>
      <c r="F59" s="201"/>
      <c r="G59" s="213" t="s">
        <v>182</v>
      </c>
      <c r="H59" s="214"/>
      <c r="I59" s="213" t="s">
        <v>183</v>
      </c>
      <c r="J59" s="214"/>
      <c r="K59" s="33" t="s">
        <v>11</v>
      </c>
      <c r="L59" s="32" t="s">
        <v>184</v>
      </c>
    </row>
    <row r="60" spans="2:12" ht="25" customHeight="1">
      <c r="B60" s="40">
        <v>1</v>
      </c>
      <c r="C60" s="157" t="s">
        <v>230</v>
      </c>
      <c r="D60" s="162"/>
      <c r="E60" s="162"/>
      <c r="F60" s="158"/>
      <c r="G60" s="105" t="b">
        <v>0</v>
      </c>
      <c r="H60" s="101" t="b">
        <v>0</v>
      </c>
      <c r="I60" s="105" t="b">
        <v>0</v>
      </c>
      <c r="J60" s="101" t="b">
        <v>0</v>
      </c>
      <c r="K60" s="23"/>
      <c r="L60" s="21"/>
    </row>
    <row r="61" spans="2:12" ht="25" customHeight="1">
      <c r="B61" s="40">
        <v>2</v>
      </c>
      <c r="C61" s="157" t="s">
        <v>231</v>
      </c>
      <c r="D61" s="162"/>
      <c r="E61" s="162"/>
      <c r="F61" s="158"/>
      <c r="G61" s="105" t="b">
        <v>0</v>
      </c>
      <c r="H61" s="101" t="b">
        <v>0</v>
      </c>
      <c r="I61" s="105" t="b">
        <v>0</v>
      </c>
      <c r="J61" s="101" t="b">
        <v>0</v>
      </c>
      <c r="K61" s="23"/>
      <c r="L61" s="21"/>
    </row>
    <row r="62" spans="2:12" ht="25" customHeight="1">
      <c r="B62" s="40">
        <v>3</v>
      </c>
      <c r="C62" s="157" t="s">
        <v>232</v>
      </c>
      <c r="D62" s="162"/>
      <c r="E62" s="162"/>
      <c r="F62" s="158"/>
      <c r="G62" s="105" t="b">
        <v>0</v>
      </c>
      <c r="H62" s="101" t="b">
        <v>0</v>
      </c>
      <c r="I62" s="105" t="b">
        <v>0</v>
      </c>
      <c r="J62" s="101" t="b">
        <v>0</v>
      </c>
      <c r="K62" s="23"/>
      <c r="L62" s="21"/>
    </row>
    <row r="63" spans="2:12" ht="25" customHeight="1">
      <c r="B63" s="40">
        <v>4</v>
      </c>
      <c r="C63" s="157" t="s">
        <v>233</v>
      </c>
      <c r="D63" s="162"/>
      <c r="E63" s="162"/>
      <c r="F63" s="158"/>
      <c r="G63" s="105" t="b">
        <v>0</v>
      </c>
      <c r="H63" s="101" t="b">
        <v>0</v>
      </c>
      <c r="I63" s="105" t="b">
        <v>0</v>
      </c>
      <c r="J63" s="101" t="b">
        <v>0</v>
      </c>
      <c r="K63" s="23"/>
      <c r="L63" s="21"/>
    </row>
    <row r="64" spans="2:12" ht="25" customHeight="1">
      <c r="B64" s="40">
        <v>5</v>
      </c>
      <c r="C64" s="157" t="s">
        <v>234</v>
      </c>
      <c r="D64" s="162"/>
      <c r="E64" s="162"/>
      <c r="F64" s="158"/>
      <c r="G64" s="105" t="b">
        <v>0</v>
      </c>
      <c r="H64" s="101" t="b">
        <v>0</v>
      </c>
      <c r="I64" s="105" t="b">
        <v>0</v>
      </c>
      <c r="J64" s="101" t="b">
        <v>0</v>
      </c>
      <c r="K64" s="23"/>
      <c r="L64" s="21"/>
    </row>
    <row r="65" spans="2:12" ht="25" customHeight="1">
      <c r="B65" s="108"/>
      <c r="C65" s="108"/>
      <c r="D65" s="108"/>
      <c r="E65" s="108"/>
      <c r="F65" s="108"/>
      <c r="G65" s="103"/>
      <c r="H65" s="103"/>
      <c r="I65" s="103"/>
      <c r="J65" s="103"/>
      <c r="K65" s="108"/>
      <c r="L65" s="108"/>
    </row>
    <row r="66" spans="2:12" ht="25" customHeight="1">
      <c r="B66" s="199" t="s">
        <v>235</v>
      </c>
      <c r="C66" s="200"/>
      <c r="D66" s="200"/>
      <c r="E66" s="200"/>
      <c r="F66" s="201"/>
      <c r="G66" s="213" t="s">
        <v>182</v>
      </c>
      <c r="H66" s="214"/>
      <c r="I66" s="213" t="s">
        <v>183</v>
      </c>
      <c r="J66" s="214"/>
      <c r="K66" s="33" t="s">
        <v>11</v>
      </c>
      <c r="L66" s="32" t="s">
        <v>184</v>
      </c>
    </row>
    <row r="67" spans="2:12" ht="25" customHeight="1">
      <c r="B67" s="40">
        <v>1</v>
      </c>
      <c r="C67" s="157" t="s">
        <v>236</v>
      </c>
      <c r="D67" s="162"/>
      <c r="E67" s="162"/>
      <c r="F67" s="158"/>
      <c r="G67" s="105" t="b">
        <v>0</v>
      </c>
      <c r="H67" s="101" t="b">
        <v>0</v>
      </c>
      <c r="I67" s="105" t="b">
        <v>0</v>
      </c>
      <c r="J67" s="101" t="b">
        <v>0</v>
      </c>
      <c r="K67" s="23"/>
      <c r="L67" s="21"/>
    </row>
    <row r="68" spans="2:12" ht="25" customHeight="1">
      <c r="B68" s="40">
        <v>2</v>
      </c>
      <c r="C68" s="157" t="s">
        <v>237</v>
      </c>
      <c r="D68" s="162"/>
      <c r="E68" s="162"/>
      <c r="F68" s="158"/>
      <c r="G68" s="105" t="b">
        <v>0</v>
      </c>
      <c r="H68" s="101" t="b">
        <v>0</v>
      </c>
      <c r="I68" s="105" t="b">
        <v>0</v>
      </c>
      <c r="J68" s="101" t="b">
        <v>0</v>
      </c>
      <c r="K68" s="23"/>
      <c r="L68" s="21"/>
    </row>
    <row r="69" spans="2:12" ht="25" customHeight="1">
      <c r="B69" s="40">
        <v>3</v>
      </c>
      <c r="C69" s="157" t="s">
        <v>238</v>
      </c>
      <c r="D69" s="162"/>
      <c r="E69" s="162"/>
      <c r="F69" s="158"/>
      <c r="G69" s="105" t="b">
        <v>0</v>
      </c>
      <c r="H69" s="101" t="b">
        <v>0</v>
      </c>
      <c r="I69" s="105" t="b">
        <v>0</v>
      </c>
      <c r="J69" s="101" t="b">
        <v>0</v>
      </c>
      <c r="K69" s="23"/>
      <c r="L69" s="21"/>
    </row>
    <row r="70" spans="2:12" ht="25" customHeight="1">
      <c r="B70" s="40">
        <v>4</v>
      </c>
      <c r="C70" s="157" t="s">
        <v>239</v>
      </c>
      <c r="D70" s="162"/>
      <c r="E70" s="162"/>
      <c r="F70" s="158"/>
      <c r="G70" s="105" t="b">
        <v>0</v>
      </c>
      <c r="H70" s="101" t="b">
        <v>0</v>
      </c>
      <c r="I70" s="105" t="b">
        <v>0</v>
      </c>
      <c r="J70" s="101" t="b">
        <v>0</v>
      </c>
      <c r="K70" s="23"/>
      <c r="L70" s="21"/>
    </row>
    <row r="71" spans="2:12" ht="25" customHeight="1">
      <c r="B71" s="40">
        <v>5</v>
      </c>
      <c r="C71" s="157" t="s">
        <v>240</v>
      </c>
      <c r="D71" s="162"/>
      <c r="E71" s="162"/>
      <c r="F71" s="158"/>
      <c r="G71" s="105" t="b">
        <v>0</v>
      </c>
      <c r="H71" s="101" t="b">
        <v>0</v>
      </c>
      <c r="I71" s="105" t="b">
        <v>0</v>
      </c>
      <c r="J71" s="101" t="b">
        <v>0</v>
      </c>
      <c r="K71" s="23"/>
      <c r="L71" s="21"/>
    </row>
    <row r="72" spans="2:12" ht="25" customHeight="1">
      <c r="B72" s="40">
        <v>6</v>
      </c>
      <c r="C72" s="157" t="s">
        <v>241</v>
      </c>
      <c r="D72" s="162"/>
      <c r="E72" s="162"/>
      <c r="F72" s="158"/>
      <c r="G72" s="105" t="b">
        <v>0</v>
      </c>
      <c r="H72" s="101" t="b">
        <v>0</v>
      </c>
      <c r="I72" s="105" t="b">
        <v>0</v>
      </c>
      <c r="J72" s="101" t="b">
        <v>0</v>
      </c>
      <c r="K72" s="23"/>
      <c r="L72" s="21"/>
    </row>
    <row r="73" spans="2:12" ht="25" customHeight="1">
      <c r="B73" s="40">
        <v>7</v>
      </c>
      <c r="C73" s="202" t="s">
        <v>242</v>
      </c>
      <c r="D73" s="203"/>
      <c r="E73" s="203"/>
      <c r="F73" s="204"/>
      <c r="G73" s="106" t="b">
        <v>0</v>
      </c>
      <c r="H73" s="101" t="b">
        <v>0</v>
      </c>
      <c r="I73" s="106" t="b">
        <v>0</v>
      </c>
      <c r="J73" s="101" t="b">
        <v>0</v>
      </c>
      <c r="K73" s="23"/>
      <c r="L73" s="21"/>
    </row>
    <row r="74" spans="2:12" ht="25" customHeight="1">
      <c r="B74" s="40">
        <v>8</v>
      </c>
      <c r="C74" s="157" t="s">
        <v>243</v>
      </c>
      <c r="D74" s="162"/>
      <c r="E74" s="162"/>
      <c r="F74" s="158"/>
      <c r="G74" s="105" t="b">
        <v>0</v>
      </c>
      <c r="H74" s="101" t="b">
        <v>0</v>
      </c>
      <c r="I74" s="105" t="b">
        <v>0</v>
      </c>
      <c r="J74" s="101" t="b">
        <v>0</v>
      </c>
      <c r="K74" s="23"/>
      <c r="L74" s="21"/>
    </row>
    <row r="75" spans="2:12" ht="25" customHeight="1">
      <c r="B75" s="40">
        <v>9</v>
      </c>
      <c r="C75" s="157" t="s">
        <v>244</v>
      </c>
      <c r="D75" s="162"/>
      <c r="E75" s="162"/>
      <c r="F75" s="158"/>
      <c r="G75" s="105" t="b">
        <v>0</v>
      </c>
      <c r="H75" s="101" t="b">
        <v>0</v>
      </c>
      <c r="I75" s="105" t="b">
        <v>0</v>
      </c>
      <c r="J75" s="101" t="b">
        <v>0</v>
      </c>
      <c r="K75" s="23"/>
      <c r="L75" s="21"/>
    </row>
    <row r="76" spans="2:12" ht="25" customHeight="1">
      <c r="B76" s="40">
        <v>10</v>
      </c>
      <c r="C76" s="157" t="s">
        <v>245</v>
      </c>
      <c r="D76" s="162"/>
      <c r="E76" s="162"/>
      <c r="F76" s="158"/>
      <c r="G76" s="105" t="b">
        <v>0</v>
      </c>
      <c r="H76" s="101" t="b">
        <v>0</v>
      </c>
      <c r="I76" s="105" t="b">
        <v>0</v>
      </c>
      <c r="J76" s="101" t="b">
        <v>0</v>
      </c>
      <c r="K76" s="23"/>
      <c r="L76" s="21"/>
    </row>
    <row r="77" spans="2:12" ht="25" customHeight="1">
      <c r="B77" s="40">
        <v>11</v>
      </c>
      <c r="C77" s="157" t="s">
        <v>246</v>
      </c>
      <c r="D77" s="162"/>
      <c r="E77" s="162"/>
      <c r="F77" s="158"/>
      <c r="G77" s="105" t="b">
        <v>0</v>
      </c>
      <c r="H77" s="101" t="b">
        <v>0</v>
      </c>
      <c r="I77" s="105" t="b">
        <v>0</v>
      </c>
      <c r="J77" s="101" t="b">
        <v>0</v>
      </c>
      <c r="K77" s="23"/>
      <c r="L77" s="21"/>
    </row>
    <row r="78" spans="2:12" ht="25" customHeight="1">
      <c r="B78" s="40">
        <v>12</v>
      </c>
      <c r="C78" s="157" t="s">
        <v>247</v>
      </c>
      <c r="D78" s="162"/>
      <c r="E78" s="162"/>
      <c r="F78" s="158"/>
      <c r="G78" s="105" t="b">
        <v>0</v>
      </c>
      <c r="H78" s="101" t="b">
        <v>0</v>
      </c>
      <c r="I78" s="105" t="b">
        <v>0</v>
      </c>
      <c r="J78" s="101" t="b">
        <v>0</v>
      </c>
      <c r="K78" s="23"/>
      <c r="L78" s="21"/>
    </row>
    <row r="79" spans="2:12" ht="25" customHeight="1">
      <c r="B79" s="40">
        <v>13</v>
      </c>
      <c r="C79" s="157" t="s">
        <v>248</v>
      </c>
      <c r="D79" s="162"/>
      <c r="E79" s="162"/>
      <c r="F79" s="158"/>
      <c r="G79" s="105" t="b">
        <v>0</v>
      </c>
      <c r="H79" s="101" t="b">
        <v>0</v>
      </c>
      <c r="I79" s="105" t="b">
        <v>0</v>
      </c>
      <c r="J79" s="101" t="b">
        <v>0</v>
      </c>
      <c r="K79" s="23"/>
      <c r="L79" s="21"/>
    </row>
    <row r="80" spans="2:12" ht="25" customHeight="1">
      <c r="B80" s="40">
        <v>14</v>
      </c>
      <c r="C80" s="157" t="s">
        <v>249</v>
      </c>
      <c r="D80" s="162"/>
      <c r="E80" s="162"/>
      <c r="F80" s="158"/>
      <c r="G80" s="105" t="b">
        <v>0</v>
      </c>
      <c r="H80" s="101" t="b">
        <v>0</v>
      </c>
      <c r="I80" s="105" t="b">
        <v>0</v>
      </c>
      <c r="J80" s="101" t="b">
        <v>0</v>
      </c>
      <c r="K80" s="23"/>
      <c r="L80" s="21"/>
    </row>
    <row r="81" spans="2:12" ht="25" customHeight="1">
      <c r="B81" s="40">
        <v>15</v>
      </c>
      <c r="C81" s="157" t="s">
        <v>250</v>
      </c>
      <c r="D81" s="162"/>
      <c r="E81" s="162"/>
      <c r="F81" s="158"/>
      <c r="G81" s="105" t="b">
        <v>0</v>
      </c>
      <c r="H81" s="101" t="b">
        <v>0</v>
      </c>
      <c r="I81" s="105" t="b">
        <v>0</v>
      </c>
      <c r="J81" s="101" t="b">
        <v>0</v>
      </c>
      <c r="K81" s="23"/>
      <c r="L81" s="21"/>
    </row>
    <row r="82" spans="2:12" ht="25" customHeight="1">
      <c r="B82" s="40">
        <v>16</v>
      </c>
      <c r="C82" s="157" t="s">
        <v>251</v>
      </c>
      <c r="D82" s="162"/>
      <c r="E82" s="162"/>
      <c r="F82" s="158"/>
      <c r="G82" s="105" t="b">
        <v>0</v>
      </c>
      <c r="H82" s="101" t="b">
        <v>0</v>
      </c>
      <c r="I82" s="105" t="b">
        <v>0</v>
      </c>
      <c r="J82" s="101" t="b">
        <v>0</v>
      </c>
      <c r="K82" s="23"/>
      <c r="L82" s="21"/>
    </row>
    <row r="83" spans="2:12" ht="25" customHeight="1">
      <c r="B83" s="40">
        <v>17</v>
      </c>
      <c r="C83" s="157" t="s">
        <v>252</v>
      </c>
      <c r="D83" s="162"/>
      <c r="E83" s="162"/>
      <c r="F83" s="158"/>
      <c r="G83" s="105" t="b">
        <v>0</v>
      </c>
      <c r="H83" s="101" t="b">
        <v>0</v>
      </c>
      <c r="I83" s="105" t="b">
        <v>0</v>
      </c>
      <c r="J83" s="101" t="b">
        <v>0</v>
      </c>
      <c r="K83" s="23"/>
      <c r="L83" s="21"/>
    </row>
    <row r="84" spans="2:12" ht="25" customHeight="1">
      <c r="B84" s="108"/>
      <c r="C84" s="108"/>
      <c r="D84" s="108"/>
      <c r="E84" s="108"/>
      <c r="F84" s="108"/>
      <c r="G84" s="103"/>
      <c r="H84" s="103"/>
      <c r="I84" s="103"/>
      <c r="J84" s="103"/>
      <c r="K84" s="108"/>
      <c r="L84" s="108"/>
    </row>
    <row r="85" spans="2:12" ht="25" customHeight="1">
      <c r="B85" s="199" t="s">
        <v>253</v>
      </c>
      <c r="C85" s="200"/>
      <c r="D85" s="200"/>
      <c r="E85" s="200"/>
      <c r="F85" s="201"/>
      <c r="G85" s="213" t="s">
        <v>182</v>
      </c>
      <c r="H85" s="214"/>
      <c r="I85" s="213" t="s">
        <v>183</v>
      </c>
      <c r="J85" s="214"/>
      <c r="K85" s="33" t="s">
        <v>11</v>
      </c>
      <c r="L85" s="32" t="s">
        <v>184</v>
      </c>
    </row>
    <row r="86" spans="2:12" ht="25" customHeight="1">
      <c r="B86" s="40">
        <v>1</v>
      </c>
      <c r="C86" s="157" t="s">
        <v>254</v>
      </c>
      <c r="D86" s="162"/>
      <c r="E86" s="162"/>
      <c r="F86" s="158"/>
      <c r="G86" s="104" t="b">
        <v>0</v>
      </c>
      <c r="H86" s="101" t="b">
        <v>0</v>
      </c>
      <c r="I86" s="105" t="b">
        <v>0</v>
      </c>
      <c r="J86" s="101" t="b">
        <v>0</v>
      </c>
      <c r="K86" s="23"/>
      <c r="L86" s="21"/>
    </row>
    <row r="87" spans="2:12" ht="25" customHeight="1">
      <c r="B87" s="40">
        <v>2</v>
      </c>
      <c r="C87" s="157" t="s">
        <v>255</v>
      </c>
      <c r="D87" s="162"/>
      <c r="E87" s="162"/>
      <c r="F87" s="158"/>
      <c r="G87" s="104" t="b">
        <v>0</v>
      </c>
      <c r="H87" s="101" t="b">
        <v>0</v>
      </c>
      <c r="I87" s="105" t="b">
        <v>0</v>
      </c>
      <c r="J87" s="101" t="b">
        <v>0</v>
      </c>
      <c r="K87" s="23"/>
      <c r="L87" s="21"/>
    </row>
    <row r="88" spans="2:12" ht="25" customHeight="1">
      <c r="B88" s="40">
        <v>3</v>
      </c>
      <c r="C88" s="157" t="s">
        <v>256</v>
      </c>
      <c r="D88" s="162"/>
      <c r="E88" s="162"/>
      <c r="F88" s="158"/>
      <c r="G88" s="104" t="b">
        <v>0</v>
      </c>
      <c r="H88" s="101" t="b">
        <v>0</v>
      </c>
      <c r="I88" s="105" t="b">
        <v>0</v>
      </c>
      <c r="J88" s="101" t="b">
        <v>0</v>
      </c>
      <c r="K88" s="23"/>
      <c r="L88" s="21"/>
    </row>
    <row r="89" spans="2:12" ht="25" customHeight="1">
      <c r="B89" s="40">
        <v>4</v>
      </c>
      <c r="C89" s="157" t="s">
        <v>257</v>
      </c>
      <c r="D89" s="162"/>
      <c r="E89" s="162"/>
      <c r="F89" s="158"/>
      <c r="G89" s="104" t="b">
        <v>0</v>
      </c>
      <c r="H89" s="101" t="b">
        <v>0</v>
      </c>
      <c r="I89" s="105" t="b">
        <v>0</v>
      </c>
      <c r="J89" s="101" t="b">
        <v>0</v>
      </c>
      <c r="K89" s="23"/>
      <c r="L89" s="21"/>
    </row>
    <row r="90" spans="2:12" ht="25" customHeight="1">
      <c r="B90" s="40">
        <v>5</v>
      </c>
      <c r="C90" s="157" t="s">
        <v>258</v>
      </c>
      <c r="D90" s="162"/>
      <c r="E90" s="162"/>
      <c r="F90" s="162"/>
      <c r="G90" s="104" t="b">
        <v>0</v>
      </c>
      <c r="H90" s="101" t="b">
        <v>0</v>
      </c>
      <c r="I90" s="105" t="b">
        <v>0</v>
      </c>
      <c r="J90" s="101" t="b">
        <v>0</v>
      </c>
      <c r="K90" s="23"/>
      <c r="L90" s="21"/>
    </row>
    <row r="91" spans="2:12" ht="25" customHeight="1">
      <c r="B91" s="108"/>
      <c r="C91" s="108"/>
      <c r="D91" s="108"/>
      <c r="E91" s="108"/>
      <c r="F91" s="108"/>
      <c r="G91" s="103"/>
      <c r="H91" s="103"/>
      <c r="I91" s="103"/>
      <c r="J91" s="103"/>
      <c r="K91" s="108"/>
      <c r="L91" s="108"/>
    </row>
    <row r="92" spans="2:12" ht="25" customHeight="1">
      <c r="B92" s="199" t="s">
        <v>259</v>
      </c>
      <c r="C92" s="200"/>
      <c r="D92" s="200"/>
      <c r="E92" s="200"/>
      <c r="F92" s="201"/>
      <c r="G92" s="213" t="s">
        <v>182</v>
      </c>
      <c r="H92" s="214"/>
      <c r="I92" s="213" t="s">
        <v>183</v>
      </c>
      <c r="J92" s="214"/>
      <c r="K92" s="33" t="s">
        <v>11</v>
      </c>
      <c r="L92" s="32" t="s">
        <v>184</v>
      </c>
    </row>
    <row r="93" spans="2:12" ht="25" customHeight="1">
      <c r="B93" s="40">
        <v>1</v>
      </c>
      <c r="C93" s="157" t="s">
        <v>260</v>
      </c>
      <c r="D93" s="162"/>
      <c r="E93" s="162"/>
      <c r="F93" s="158"/>
      <c r="G93" s="105" t="b">
        <v>0</v>
      </c>
      <c r="H93" s="101" t="b">
        <v>0</v>
      </c>
      <c r="I93" s="105" t="b">
        <v>0</v>
      </c>
      <c r="J93" s="101" t="b">
        <v>0</v>
      </c>
      <c r="K93" s="23"/>
      <c r="L93" s="21"/>
    </row>
    <row r="94" spans="2:12" ht="25" customHeight="1">
      <c r="B94" s="40">
        <v>2</v>
      </c>
      <c r="C94" s="157" t="s">
        <v>261</v>
      </c>
      <c r="D94" s="162"/>
      <c r="E94" s="162"/>
      <c r="F94" s="158"/>
      <c r="G94" s="105" t="b">
        <v>0</v>
      </c>
      <c r="H94" s="101" t="b">
        <v>0</v>
      </c>
      <c r="I94" s="105" t="b">
        <v>0</v>
      </c>
      <c r="J94" s="101" t="b">
        <v>0</v>
      </c>
      <c r="K94" s="23"/>
      <c r="L94" s="21"/>
    </row>
    <row r="95" spans="2:12" ht="25" customHeight="1">
      <c r="B95" s="40">
        <v>3</v>
      </c>
      <c r="C95" s="157" t="s">
        <v>262</v>
      </c>
      <c r="D95" s="162"/>
      <c r="E95" s="162"/>
      <c r="F95" s="158"/>
      <c r="G95" s="105" t="b">
        <v>0</v>
      </c>
      <c r="H95" s="101" t="b">
        <v>0</v>
      </c>
      <c r="I95" s="105" t="b">
        <v>0</v>
      </c>
      <c r="J95" s="101" t="b">
        <v>0</v>
      </c>
      <c r="K95" s="23"/>
      <c r="L95" s="21"/>
    </row>
    <row r="96" spans="2:12" ht="25" customHeight="1">
      <c r="B96" s="40">
        <v>4</v>
      </c>
      <c r="C96" s="157" t="s">
        <v>263</v>
      </c>
      <c r="D96" s="162"/>
      <c r="E96" s="162"/>
      <c r="F96" s="158"/>
      <c r="G96" s="105" t="b">
        <v>0</v>
      </c>
      <c r="H96" s="101" t="b">
        <v>0</v>
      </c>
      <c r="I96" s="105" t="b">
        <v>0</v>
      </c>
      <c r="J96" s="101" t="b">
        <v>0</v>
      </c>
      <c r="K96" s="23"/>
      <c r="L96" s="21"/>
    </row>
    <row r="97" spans="2:12" ht="25" customHeight="1">
      <c r="B97" s="40">
        <v>5</v>
      </c>
      <c r="C97" s="157" t="s">
        <v>264</v>
      </c>
      <c r="D97" s="162"/>
      <c r="E97" s="162"/>
      <c r="F97" s="158"/>
      <c r="G97" s="105" t="b">
        <v>0</v>
      </c>
      <c r="H97" s="101" t="b">
        <v>0</v>
      </c>
      <c r="I97" s="105" t="b">
        <v>0</v>
      </c>
      <c r="J97" s="101" t="b">
        <v>0</v>
      </c>
      <c r="K97" s="23"/>
      <c r="L97" s="21"/>
    </row>
    <row r="98" spans="2:12" ht="25" customHeight="1">
      <c r="B98" s="108"/>
      <c r="C98" s="108"/>
      <c r="D98" s="108"/>
      <c r="E98" s="108"/>
      <c r="F98" s="108"/>
      <c r="G98" s="103"/>
      <c r="H98" s="103"/>
      <c r="I98" s="103"/>
      <c r="J98" s="103"/>
      <c r="K98" s="108"/>
      <c r="L98" s="108"/>
    </row>
    <row r="99" spans="2:12" ht="25" customHeight="1">
      <c r="B99" s="199" t="s">
        <v>265</v>
      </c>
      <c r="C99" s="200"/>
      <c r="D99" s="200"/>
      <c r="E99" s="200"/>
      <c r="F99" s="201"/>
      <c r="G99" s="213" t="s">
        <v>182</v>
      </c>
      <c r="H99" s="214"/>
      <c r="I99" s="213" t="s">
        <v>183</v>
      </c>
      <c r="J99" s="214"/>
      <c r="K99" s="33" t="s">
        <v>11</v>
      </c>
      <c r="L99" s="32" t="s">
        <v>184</v>
      </c>
    </row>
    <row r="100" spans="2:12" ht="25" customHeight="1">
      <c r="B100" s="40">
        <v>1</v>
      </c>
      <c r="C100" s="157" t="s">
        <v>266</v>
      </c>
      <c r="D100" s="162"/>
      <c r="E100" s="162"/>
      <c r="F100" s="158"/>
      <c r="G100" s="105" t="b">
        <v>0</v>
      </c>
      <c r="H100" s="101" t="b">
        <v>0</v>
      </c>
      <c r="I100" s="105" t="b">
        <v>0</v>
      </c>
      <c r="J100" s="101" t="b">
        <v>0</v>
      </c>
      <c r="K100" s="23"/>
      <c r="L100" s="21"/>
    </row>
    <row r="101" spans="2:12" ht="25" customHeight="1">
      <c r="B101" s="40">
        <v>2</v>
      </c>
      <c r="C101" s="157" t="s">
        <v>267</v>
      </c>
      <c r="D101" s="162"/>
      <c r="E101" s="162"/>
      <c r="F101" s="158"/>
      <c r="G101" s="105" t="b">
        <v>0</v>
      </c>
      <c r="H101" s="101" t="b">
        <v>0</v>
      </c>
      <c r="I101" s="105" t="b">
        <v>0</v>
      </c>
      <c r="J101" s="101" t="b">
        <v>0</v>
      </c>
      <c r="K101" s="23"/>
      <c r="L101" s="21"/>
    </row>
    <row r="102" spans="2:12" ht="25" customHeight="1">
      <c r="B102" s="40">
        <v>3</v>
      </c>
      <c r="C102" s="157" t="s">
        <v>268</v>
      </c>
      <c r="D102" s="162"/>
      <c r="E102" s="162"/>
      <c r="F102" s="158"/>
      <c r="G102" s="105" t="b">
        <v>0</v>
      </c>
      <c r="H102" s="101" t="b">
        <v>0</v>
      </c>
      <c r="I102" s="105" t="b">
        <v>0</v>
      </c>
      <c r="J102" s="101" t="b">
        <v>0</v>
      </c>
      <c r="K102" s="23"/>
      <c r="L102" s="21"/>
    </row>
    <row r="103" spans="2:12" ht="25" customHeight="1">
      <c r="B103" s="40">
        <v>4</v>
      </c>
      <c r="C103" s="157" t="s">
        <v>269</v>
      </c>
      <c r="D103" s="162"/>
      <c r="E103" s="162"/>
      <c r="F103" s="158"/>
      <c r="G103" s="105" t="b">
        <v>0</v>
      </c>
      <c r="H103" s="101" t="b">
        <v>0</v>
      </c>
      <c r="I103" s="105" t="b">
        <v>0</v>
      </c>
      <c r="J103" s="101" t="b">
        <v>0</v>
      </c>
      <c r="K103" s="23"/>
      <c r="L103" s="21"/>
    </row>
    <row r="104" spans="2:12" ht="25" customHeight="1">
      <c r="B104" s="40">
        <v>5</v>
      </c>
      <c r="C104" s="157" t="s">
        <v>270</v>
      </c>
      <c r="D104" s="162"/>
      <c r="E104" s="162"/>
      <c r="F104" s="158"/>
      <c r="G104" s="105" t="b">
        <v>0</v>
      </c>
      <c r="H104" s="101" t="b">
        <v>0</v>
      </c>
      <c r="I104" s="105" t="b">
        <v>0</v>
      </c>
      <c r="J104" s="101" t="b">
        <v>0</v>
      </c>
      <c r="K104" s="23"/>
      <c r="L104" s="21"/>
    </row>
    <row r="105" spans="2:12" ht="25" customHeight="1">
      <c r="B105" s="108"/>
      <c r="C105" s="108"/>
      <c r="D105" s="108"/>
      <c r="E105" s="108"/>
      <c r="F105" s="108"/>
      <c r="G105" s="103"/>
      <c r="H105" s="103"/>
      <c r="I105" s="103"/>
      <c r="J105" s="103"/>
      <c r="K105" s="108"/>
      <c r="L105" s="108"/>
    </row>
    <row r="106" spans="2:12" ht="25" customHeight="1">
      <c r="B106" s="199" t="s">
        <v>271</v>
      </c>
      <c r="C106" s="200"/>
      <c r="D106" s="200"/>
      <c r="E106" s="200"/>
      <c r="F106" s="201"/>
      <c r="G106" s="213" t="s">
        <v>182</v>
      </c>
      <c r="H106" s="214"/>
      <c r="I106" s="213" t="s">
        <v>183</v>
      </c>
      <c r="J106" s="214"/>
      <c r="K106" s="33" t="s">
        <v>11</v>
      </c>
      <c r="L106" s="32" t="s">
        <v>184</v>
      </c>
    </row>
    <row r="107" spans="2:12" ht="25" customHeight="1">
      <c r="B107" s="40">
        <v>1</v>
      </c>
      <c r="C107" s="202" t="s">
        <v>272</v>
      </c>
      <c r="D107" s="203"/>
      <c r="E107" s="203"/>
      <c r="F107" s="204"/>
      <c r="G107" s="106" t="b">
        <v>0</v>
      </c>
      <c r="H107" s="101" t="b">
        <v>0</v>
      </c>
      <c r="I107" s="106" t="b">
        <v>0</v>
      </c>
      <c r="J107" s="101" t="b">
        <v>0</v>
      </c>
      <c r="K107" s="23"/>
      <c r="L107" s="21"/>
    </row>
    <row r="108" spans="2:12" ht="25" customHeight="1">
      <c r="B108" s="40">
        <v>2</v>
      </c>
      <c r="C108" s="202" t="s">
        <v>273</v>
      </c>
      <c r="D108" s="203"/>
      <c r="E108" s="203"/>
      <c r="F108" s="204"/>
      <c r="G108" s="106" t="b">
        <v>0</v>
      </c>
      <c r="H108" s="101" t="b">
        <v>0</v>
      </c>
      <c r="I108" s="106" t="b">
        <v>0</v>
      </c>
      <c r="J108" s="101" t="b">
        <v>0</v>
      </c>
      <c r="K108" s="23"/>
      <c r="L108" s="21"/>
    </row>
    <row r="109" spans="2:12" ht="25" customHeight="1">
      <c r="B109" s="40">
        <v>3</v>
      </c>
      <c r="C109" s="22" t="s">
        <v>274</v>
      </c>
      <c r="D109" s="109"/>
      <c r="E109" s="22" t="s">
        <v>275</v>
      </c>
      <c r="F109" s="110"/>
      <c r="G109" s="105" t="b">
        <v>0</v>
      </c>
      <c r="H109" s="101" t="b">
        <v>0</v>
      </c>
      <c r="I109" s="105" t="b">
        <v>0</v>
      </c>
      <c r="J109" s="101" t="b">
        <v>0</v>
      </c>
      <c r="K109" s="23"/>
      <c r="L109" s="21"/>
    </row>
    <row r="110" spans="2:12" ht="25" customHeight="1">
      <c r="B110" s="40">
        <v>4</v>
      </c>
      <c r="C110" s="202" t="s">
        <v>276</v>
      </c>
      <c r="D110" s="203"/>
      <c r="E110" s="203"/>
      <c r="F110" s="204"/>
      <c r="G110" s="106" t="b">
        <v>0</v>
      </c>
      <c r="H110" s="101" t="b">
        <v>0</v>
      </c>
      <c r="I110" s="106" t="b">
        <v>0</v>
      </c>
      <c r="J110" s="101" t="b">
        <v>0</v>
      </c>
      <c r="K110" s="23"/>
      <c r="L110" s="21"/>
    </row>
    <row r="111" spans="2:12" ht="25" customHeight="1">
      <c r="B111" s="40">
        <v>5</v>
      </c>
      <c r="C111" s="202" t="s">
        <v>277</v>
      </c>
      <c r="D111" s="203"/>
      <c r="E111" s="203"/>
      <c r="F111" s="204"/>
      <c r="G111" s="106" t="b">
        <v>0</v>
      </c>
      <c r="H111" s="101" t="b">
        <v>0</v>
      </c>
      <c r="I111" s="106" t="b">
        <v>0</v>
      </c>
      <c r="J111" s="101" t="b">
        <v>0</v>
      </c>
      <c r="K111" s="23"/>
      <c r="L111" s="21"/>
    </row>
    <row r="112" spans="2:12" ht="25" customHeight="1">
      <c r="B112" s="40">
        <v>6</v>
      </c>
      <c r="C112" s="157" t="s">
        <v>278</v>
      </c>
      <c r="D112" s="162"/>
      <c r="E112" s="162"/>
      <c r="F112" s="158"/>
      <c r="G112" s="105" t="b">
        <v>0</v>
      </c>
      <c r="H112" s="101" t="b">
        <v>0</v>
      </c>
      <c r="I112" s="105" t="b">
        <v>0</v>
      </c>
      <c r="J112" s="101" t="b">
        <v>0</v>
      </c>
      <c r="K112" s="23"/>
      <c r="L112" s="21"/>
    </row>
    <row r="113" spans="2:12" ht="25" customHeight="1">
      <c r="B113" s="40">
        <v>7</v>
      </c>
      <c r="C113" s="157" t="s">
        <v>279</v>
      </c>
      <c r="D113" s="162"/>
      <c r="E113" s="162"/>
      <c r="F113" s="158"/>
      <c r="G113" s="105" t="b">
        <v>0</v>
      </c>
      <c r="H113" s="101" t="b">
        <v>0</v>
      </c>
      <c r="I113" s="105" t="b">
        <v>0</v>
      </c>
      <c r="J113" s="101" t="b">
        <v>0</v>
      </c>
      <c r="K113" s="23"/>
      <c r="L113" s="21"/>
    </row>
    <row r="114" spans="2:12" ht="25" customHeight="1">
      <c r="B114" s="40">
        <v>8</v>
      </c>
      <c r="C114" s="157" t="s">
        <v>280</v>
      </c>
      <c r="D114" s="162"/>
      <c r="E114" s="162"/>
      <c r="F114" s="158"/>
      <c r="G114" s="105" t="b">
        <v>0</v>
      </c>
      <c r="H114" s="101" t="b">
        <v>0</v>
      </c>
      <c r="I114" s="105" t="b">
        <v>0</v>
      </c>
      <c r="J114" s="101" t="b">
        <v>0</v>
      </c>
      <c r="K114" s="23"/>
      <c r="L114" s="21"/>
    </row>
    <row r="115" spans="2:12" ht="25" customHeight="1">
      <c r="B115" s="40">
        <v>9</v>
      </c>
      <c r="C115" s="157" t="s">
        <v>281</v>
      </c>
      <c r="D115" s="162"/>
      <c r="E115" s="162"/>
      <c r="F115" s="158"/>
      <c r="G115" s="105" t="b">
        <v>0</v>
      </c>
      <c r="H115" s="101" t="b">
        <v>0</v>
      </c>
      <c r="I115" s="105" t="b">
        <v>0</v>
      </c>
      <c r="J115" s="101" t="b">
        <v>0</v>
      </c>
      <c r="K115" s="23"/>
      <c r="L115" s="21"/>
    </row>
    <row r="116" spans="2:12" ht="25" customHeight="1">
      <c r="B116" s="40">
        <v>10</v>
      </c>
      <c r="C116" s="157" t="s">
        <v>282</v>
      </c>
      <c r="D116" s="162"/>
      <c r="E116" s="162"/>
      <c r="F116" s="158"/>
      <c r="G116" s="105" t="b">
        <v>0</v>
      </c>
      <c r="H116" s="101" t="b">
        <v>0</v>
      </c>
      <c r="I116" s="105" t="b">
        <v>0</v>
      </c>
      <c r="J116" s="101" t="b">
        <v>0</v>
      </c>
      <c r="K116" s="23"/>
      <c r="L116" s="21"/>
    </row>
    <row r="117" spans="2:12" ht="25" customHeight="1">
      <c r="B117" s="108"/>
      <c r="C117" s="108"/>
      <c r="D117" s="108"/>
      <c r="E117" s="108"/>
      <c r="F117" s="108"/>
      <c r="G117" s="103"/>
      <c r="H117" s="103"/>
      <c r="I117" s="103"/>
      <c r="J117" s="103"/>
      <c r="K117" s="108"/>
      <c r="L117" s="108"/>
    </row>
    <row r="118" spans="2:12" ht="25" customHeight="1">
      <c r="B118" s="199" t="s">
        <v>283</v>
      </c>
      <c r="C118" s="200"/>
      <c r="D118" s="200"/>
      <c r="E118" s="200"/>
      <c r="F118" s="201"/>
      <c r="G118" s="213" t="s">
        <v>182</v>
      </c>
      <c r="H118" s="214"/>
      <c r="I118" s="213" t="s">
        <v>183</v>
      </c>
      <c r="J118" s="214"/>
      <c r="K118" s="33" t="s">
        <v>11</v>
      </c>
      <c r="L118" s="32" t="s">
        <v>184</v>
      </c>
    </row>
    <row r="119" spans="2:12" ht="25" customHeight="1">
      <c r="B119" s="40">
        <v>1</v>
      </c>
      <c r="C119" s="157" t="s">
        <v>284</v>
      </c>
      <c r="D119" s="162"/>
      <c r="E119" s="162"/>
      <c r="F119" s="158"/>
      <c r="G119" s="105" t="b">
        <v>0</v>
      </c>
      <c r="H119" s="101" t="b">
        <v>0</v>
      </c>
      <c r="I119" s="105" t="b">
        <v>0</v>
      </c>
      <c r="J119" s="101" t="b">
        <v>0</v>
      </c>
      <c r="K119" s="23"/>
      <c r="L119" s="21"/>
    </row>
    <row r="120" spans="2:12" ht="25" customHeight="1">
      <c r="B120" s="40">
        <v>2</v>
      </c>
      <c r="C120" s="157" t="s">
        <v>285</v>
      </c>
      <c r="D120" s="162"/>
      <c r="E120" s="162"/>
      <c r="F120" s="158"/>
      <c r="G120" s="105" t="b">
        <v>0</v>
      </c>
      <c r="H120" s="101" t="b">
        <v>0</v>
      </c>
      <c r="I120" s="105" t="b">
        <v>0</v>
      </c>
      <c r="J120" s="101" t="b">
        <v>0</v>
      </c>
      <c r="K120" s="23"/>
      <c r="L120" s="21"/>
    </row>
    <row r="121" spans="2:12" ht="25" customHeight="1">
      <c r="B121" s="40">
        <v>3</v>
      </c>
      <c r="C121" s="157" t="s">
        <v>286</v>
      </c>
      <c r="D121" s="162"/>
      <c r="E121" s="162"/>
      <c r="F121" s="158"/>
      <c r="G121" s="105" t="b">
        <v>0</v>
      </c>
      <c r="H121" s="101" t="b">
        <v>0</v>
      </c>
      <c r="I121" s="105" t="b">
        <v>0</v>
      </c>
      <c r="J121" s="101" t="b">
        <v>0</v>
      </c>
      <c r="K121" s="23"/>
      <c r="L121" s="21"/>
    </row>
    <row r="122" spans="2:12" ht="25" customHeight="1">
      <c r="B122" s="40">
        <v>4</v>
      </c>
      <c r="C122" s="157" t="s">
        <v>287</v>
      </c>
      <c r="D122" s="162"/>
      <c r="E122" s="162"/>
      <c r="F122" s="158"/>
      <c r="G122" s="105" t="b">
        <v>0</v>
      </c>
      <c r="H122" s="101" t="b">
        <v>0</v>
      </c>
      <c r="I122" s="105" t="b">
        <v>0</v>
      </c>
      <c r="J122" s="101" t="b">
        <v>0</v>
      </c>
      <c r="K122" s="23"/>
      <c r="L122" s="21"/>
    </row>
    <row r="123" spans="2:12" ht="25" customHeight="1">
      <c r="B123" s="40">
        <v>5</v>
      </c>
      <c r="C123" s="157" t="s">
        <v>288</v>
      </c>
      <c r="D123" s="162"/>
      <c r="E123" s="162"/>
      <c r="F123" s="158"/>
      <c r="G123" s="105" t="b">
        <v>0</v>
      </c>
      <c r="H123" s="101" t="b">
        <v>0</v>
      </c>
      <c r="I123" s="105" t="b">
        <v>0</v>
      </c>
      <c r="J123" s="101" t="b">
        <v>0</v>
      </c>
      <c r="K123" s="23"/>
      <c r="L123" s="21"/>
    </row>
    <row r="124" spans="2:12" ht="25" customHeight="1">
      <c r="B124" s="40">
        <v>6</v>
      </c>
      <c r="C124" s="157" t="s">
        <v>289</v>
      </c>
      <c r="D124" s="162"/>
      <c r="E124" s="162"/>
      <c r="F124" s="158"/>
      <c r="G124" s="105" t="b">
        <v>0</v>
      </c>
      <c r="H124" s="101" t="b">
        <v>0</v>
      </c>
      <c r="I124" s="105" t="b">
        <v>0</v>
      </c>
      <c r="J124" s="101" t="b">
        <v>0</v>
      </c>
      <c r="K124" s="23"/>
      <c r="L124" s="21"/>
    </row>
    <row r="125" spans="2:12" ht="25" customHeight="1">
      <c r="B125" s="40">
        <v>7</v>
      </c>
      <c r="C125" s="157" t="s">
        <v>290</v>
      </c>
      <c r="D125" s="162"/>
      <c r="E125" s="162"/>
      <c r="F125" s="158"/>
      <c r="G125" s="105" t="b">
        <v>0</v>
      </c>
      <c r="H125" s="101" t="b">
        <v>0</v>
      </c>
      <c r="I125" s="105" t="b">
        <v>0</v>
      </c>
      <c r="J125" s="101" t="b">
        <v>0</v>
      </c>
      <c r="K125" s="23"/>
      <c r="L125" s="21"/>
    </row>
    <row r="126" spans="2:12" ht="25" customHeight="1">
      <c r="B126" s="40">
        <v>8</v>
      </c>
      <c r="C126" s="157" t="s">
        <v>291</v>
      </c>
      <c r="D126" s="162"/>
      <c r="E126" s="162"/>
      <c r="F126" s="158"/>
      <c r="G126" s="105" t="b">
        <v>0</v>
      </c>
      <c r="H126" s="101" t="b">
        <v>0</v>
      </c>
      <c r="I126" s="105" t="b">
        <v>0</v>
      </c>
      <c r="J126" s="101" t="b">
        <v>0</v>
      </c>
      <c r="K126" s="23"/>
      <c r="L126" s="21"/>
    </row>
    <row r="127" spans="2:12" ht="25" customHeight="1">
      <c r="B127" s="40">
        <v>9</v>
      </c>
      <c r="C127" s="157" t="s">
        <v>292</v>
      </c>
      <c r="D127" s="162"/>
      <c r="E127" s="162"/>
      <c r="F127" s="158"/>
      <c r="G127" s="105" t="b">
        <v>0</v>
      </c>
      <c r="H127" s="101" t="b">
        <v>0</v>
      </c>
      <c r="I127" s="105" t="b">
        <v>0</v>
      </c>
      <c r="J127" s="101" t="b">
        <v>0</v>
      </c>
      <c r="K127" s="23"/>
      <c r="L127" s="21"/>
    </row>
    <row r="128" spans="2:12" ht="25" customHeight="1">
      <c r="B128" s="40">
        <v>10</v>
      </c>
      <c r="C128" s="157" t="s">
        <v>293</v>
      </c>
      <c r="D128" s="162"/>
      <c r="E128" s="162"/>
      <c r="F128" s="158"/>
      <c r="G128" s="105" t="b">
        <v>0</v>
      </c>
      <c r="H128" s="101" t="b">
        <v>0</v>
      </c>
      <c r="I128" s="105" t="b">
        <v>0</v>
      </c>
      <c r="J128" s="101" t="b">
        <v>0</v>
      </c>
      <c r="K128" s="23"/>
      <c r="L128" s="21"/>
    </row>
    <row r="129" spans="2:12" ht="25" customHeight="1">
      <c r="B129" s="108"/>
      <c r="C129" s="108"/>
      <c r="D129" s="108"/>
      <c r="E129" s="108"/>
      <c r="F129" s="108"/>
      <c r="G129" s="103"/>
      <c r="H129" s="103"/>
      <c r="I129" s="103"/>
      <c r="J129" s="103"/>
      <c r="K129" s="108"/>
      <c r="L129" s="108"/>
    </row>
    <row r="130" spans="2:12" ht="25" customHeight="1">
      <c r="B130" s="199" t="s">
        <v>294</v>
      </c>
      <c r="C130" s="200"/>
      <c r="D130" s="200"/>
      <c r="E130" s="200"/>
      <c r="F130" s="201"/>
      <c r="G130" s="213" t="s">
        <v>182</v>
      </c>
      <c r="H130" s="214"/>
      <c r="I130" s="213" t="s">
        <v>183</v>
      </c>
      <c r="J130" s="214"/>
      <c r="K130" s="33" t="s">
        <v>11</v>
      </c>
      <c r="L130" s="32" t="s">
        <v>184</v>
      </c>
    </row>
    <row r="131" spans="2:12" ht="25" customHeight="1">
      <c r="B131" s="40">
        <v>1</v>
      </c>
      <c r="C131" s="157" t="s">
        <v>295</v>
      </c>
      <c r="D131" s="162"/>
      <c r="E131" s="162"/>
      <c r="F131" s="158"/>
      <c r="G131" s="105" t="b">
        <v>0</v>
      </c>
      <c r="H131" s="101" t="b">
        <v>0</v>
      </c>
      <c r="I131" s="105" t="b">
        <v>0</v>
      </c>
      <c r="J131" s="101" t="b">
        <v>0</v>
      </c>
      <c r="K131" s="23"/>
      <c r="L131" s="21"/>
    </row>
    <row r="132" spans="2:12" ht="25" customHeight="1">
      <c r="B132" s="40">
        <v>2</v>
      </c>
      <c r="C132" s="157" t="s">
        <v>296</v>
      </c>
      <c r="D132" s="162"/>
      <c r="E132" s="162"/>
      <c r="F132" s="158"/>
      <c r="G132" s="105" t="b">
        <v>0</v>
      </c>
      <c r="H132" s="101" t="b">
        <v>0</v>
      </c>
      <c r="I132" s="105" t="b">
        <v>0</v>
      </c>
      <c r="J132" s="101" t="b">
        <v>0</v>
      </c>
      <c r="K132" s="23"/>
      <c r="L132" s="21"/>
    </row>
    <row r="133" spans="2:12" ht="25" customHeight="1">
      <c r="B133" s="40">
        <v>3</v>
      </c>
      <c r="C133" s="157" t="s">
        <v>297</v>
      </c>
      <c r="D133" s="162"/>
      <c r="E133" s="162"/>
      <c r="F133" s="158"/>
      <c r="G133" s="105" t="b">
        <v>0</v>
      </c>
      <c r="H133" s="101" t="b">
        <v>0</v>
      </c>
      <c r="I133" s="105" t="b">
        <v>0</v>
      </c>
      <c r="J133" s="101" t="b">
        <v>0</v>
      </c>
      <c r="K133" s="23"/>
      <c r="L133" s="21"/>
    </row>
    <row r="134" spans="2:12" ht="25" customHeight="1">
      <c r="B134" s="40">
        <v>4</v>
      </c>
      <c r="C134" s="157" t="s">
        <v>298</v>
      </c>
      <c r="D134" s="162"/>
      <c r="E134" s="162"/>
      <c r="F134" s="158"/>
      <c r="G134" s="105" t="b">
        <v>0</v>
      </c>
      <c r="H134" s="101" t="b">
        <v>0</v>
      </c>
      <c r="I134" s="105" t="b">
        <v>0</v>
      </c>
      <c r="J134" s="101" t="b">
        <v>0</v>
      </c>
      <c r="K134" s="23"/>
      <c r="L134" s="21"/>
    </row>
    <row r="135" spans="2:12" ht="25" customHeight="1">
      <c r="B135" s="40">
        <v>5</v>
      </c>
      <c r="C135" s="157" t="s">
        <v>299</v>
      </c>
      <c r="D135" s="162"/>
      <c r="E135" s="162"/>
      <c r="F135" s="158"/>
      <c r="G135" s="105" t="b">
        <v>0</v>
      </c>
      <c r="H135" s="101" t="b">
        <v>0</v>
      </c>
      <c r="I135" s="105" t="b">
        <v>0</v>
      </c>
      <c r="J135" s="101" t="b">
        <v>0</v>
      </c>
      <c r="K135" s="23"/>
      <c r="L135" s="21"/>
    </row>
    <row r="136" spans="2:12" ht="25" customHeight="1">
      <c r="B136" s="108"/>
      <c r="C136" s="108"/>
      <c r="D136" s="108"/>
      <c r="E136" s="108"/>
      <c r="F136" s="108"/>
      <c r="G136" s="103"/>
      <c r="H136" s="103"/>
      <c r="I136" s="103"/>
      <c r="J136" s="103"/>
      <c r="K136" s="108"/>
      <c r="L136" s="108"/>
    </row>
    <row r="137" spans="2:12" ht="25" customHeight="1">
      <c r="B137" s="199" t="s">
        <v>300</v>
      </c>
      <c r="C137" s="200"/>
      <c r="D137" s="200"/>
      <c r="E137" s="200"/>
      <c r="F137" s="201"/>
      <c r="G137" s="213" t="s">
        <v>182</v>
      </c>
      <c r="H137" s="214"/>
      <c r="I137" s="213" t="s">
        <v>183</v>
      </c>
      <c r="J137" s="214"/>
      <c r="K137" s="33" t="s">
        <v>11</v>
      </c>
      <c r="L137" s="32" t="s">
        <v>184</v>
      </c>
    </row>
    <row r="138" spans="2:12" ht="25" customHeight="1">
      <c r="B138" s="40">
        <v>1</v>
      </c>
      <c r="C138" s="157" t="s">
        <v>301</v>
      </c>
      <c r="D138" s="162"/>
      <c r="E138" s="162"/>
      <c r="F138" s="158"/>
      <c r="G138" s="105" t="b">
        <v>0</v>
      </c>
      <c r="H138" s="101" t="b">
        <v>0</v>
      </c>
      <c r="I138" s="105" t="b">
        <v>0</v>
      </c>
      <c r="J138" s="101" t="b">
        <v>0</v>
      </c>
      <c r="K138" s="23"/>
      <c r="L138" s="21"/>
    </row>
    <row r="139" spans="2:12" ht="25" customHeight="1">
      <c r="B139" s="40">
        <v>2</v>
      </c>
      <c r="C139" s="202" t="s">
        <v>302</v>
      </c>
      <c r="D139" s="203"/>
      <c r="E139" s="203"/>
      <c r="F139" s="204"/>
      <c r="G139" s="106" t="b">
        <v>0</v>
      </c>
      <c r="H139" s="101" t="b">
        <v>0</v>
      </c>
      <c r="I139" s="106" t="b">
        <v>0</v>
      </c>
      <c r="J139" s="101" t="b">
        <v>0</v>
      </c>
      <c r="K139" s="23"/>
      <c r="L139" s="21"/>
    </row>
    <row r="140" spans="2:12" ht="25" customHeight="1">
      <c r="B140" s="40">
        <v>3</v>
      </c>
      <c r="C140" s="202" t="s">
        <v>303</v>
      </c>
      <c r="D140" s="203"/>
      <c r="E140" s="203"/>
      <c r="F140" s="204"/>
      <c r="G140" s="106" t="b">
        <v>0</v>
      </c>
      <c r="H140" s="101" t="b">
        <v>0</v>
      </c>
      <c r="I140" s="106" t="b">
        <v>0</v>
      </c>
      <c r="J140" s="101" t="b">
        <v>0</v>
      </c>
      <c r="K140" s="23"/>
      <c r="L140" s="21"/>
    </row>
    <row r="141" spans="2:12" ht="25" customHeight="1">
      <c r="B141" s="40">
        <v>4</v>
      </c>
      <c r="C141" s="202" t="s">
        <v>304</v>
      </c>
      <c r="D141" s="203"/>
      <c r="E141" s="203"/>
      <c r="F141" s="204"/>
      <c r="G141" s="106" t="b">
        <v>0</v>
      </c>
      <c r="H141" s="101" t="b">
        <v>0</v>
      </c>
      <c r="I141" s="106" t="b">
        <v>0</v>
      </c>
      <c r="J141" s="101" t="b">
        <v>0</v>
      </c>
      <c r="K141" s="23"/>
      <c r="L141" s="21"/>
    </row>
    <row r="142" spans="2:12" ht="25" customHeight="1">
      <c r="B142" s="40">
        <v>5</v>
      </c>
      <c r="C142" s="202" t="s">
        <v>305</v>
      </c>
      <c r="D142" s="203"/>
      <c r="E142" s="203"/>
      <c r="F142" s="204"/>
      <c r="G142" s="106" t="b">
        <v>0</v>
      </c>
      <c r="H142" s="101" t="b">
        <v>0</v>
      </c>
      <c r="I142" s="106" t="b">
        <v>0</v>
      </c>
      <c r="J142" s="101" t="b">
        <v>0</v>
      </c>
      <c r="K142" s="23"/>
      <c r="L142" s="21"/>
    </row>
    <row r="143" spans="2:12" ht="25" customHeight="1">
      <c r="B143" s="40">
        <v>6</v>
      </c>
      <c r="C143" s="157" t="s">
        <v>306</v>
      </c>
      <c r="D143" s="162"/>
      <c r="E143" s="162"/>
      <c r="F143" s="158"/>
      <c r="G143" s="105" t="b">
        <v>0</v>
      </c>
      <c r="H143" s="101" t="b">
        <v>0</v>
      </c>
      <c r="I143" s="105" t="b">
        <v>0</v>
      </c>
      <c r="J143" s="101" t="b">
        <v>0</v>
      </c>
      <c r="K143" s="23"/>
      <c r="L143" s="21"/>
    </row>
    <row r="144" spans="2:12" ht="25" customHeight="1">
      <c r="B144" s="40">
        <v>7</v>
      </c>
      <c r="C144" s="157" t="s">
        <v>307</v>
      </c>
      <c r="D144" s="162"/>
      <c r="E144" s="162"/>
      <c r="F144" s="158"/>
      <c r="G144" s="105" t="b">
        <v>0</v>
      </c>
      <c r="H144" s="101" t="b">
        <v>0</v>
      </c>
      <c r="I144" s="105" t="b">
        <v>0</v>
      </c>
      <c r="J144" s="101" t="b">
        <v>0</v>
      </c>
      <c r="K144" s="23"/>
      <c r="L144" s="21"/>
    </row>
    <row r="145" spans="2:12" ht="25" customHeight="1">
      <c r="B145" s="40">
        <v>8</v>
      </c>
      <c r="C145" s="157" t="s">
        <v>308</v>
      </c>
      <c r="D145" s="162"/>
      <c r="E145" s="162"/>
      <c r="F145" s="158"/>
      <c r="G145" s="105" t="b">
        <v>0</v>
      </c>
      <c r="H145" s="101" t="b">
        <v>0</v>
      </c>
      <c r="I145" s="105" t="b">
        <v>0</v>
      </c>
      <c r="J145" s="101" t="b">
        <v>0</v>
      </c>
      <c r="K145" s="23"/>
      <c r="L145" s="21"/>
    </row>
    <row r="146" spans="2:12" ht="25" customHeight="1">
      <c r="B146" s="40">
        <v>9</v>
      </c>
      <c r="C146" s="157" t="s">
        <v>309</v>
      </c>
      <c r="D146" s="162"/>
      <c r="E146" s="162"/>
      <c r="F146" s="158"/>
      <c r="G146" s="105" t="b">
        <v>0</v>
      </c>
      <c r="H146" s="101" t="b">
        <v>0</v>
      </c>
      <c r="I146" s="105" t="b">
        <v>0</v>
      </c>
      <c r="J146" s="101" t="b">
        <v>0</v>
      </c>
      <c r="K146" s="23"/>
      <c r="L146" s="21"/>
    </row>
    <row r="147" spans="2:12" ht="25" customHeight="1">
      <c r="B147" s="40">
        <v>10</v>
      </c>
      <c r="C147" s="157" t="s">
        <v>310</v>
      </c>
      <c r="D147" s="162"/>
      <c r="E147" s="162"/>
      <c r="F147" s="158"/>
      <c r="G147" s="105" t="b">
        <v>0</v>
      </c>
      <c r="H147" s="101" t="b">
        <v>0</v>
      </c>
      <c r="I147" s="105" t="b">
        <v>0</v>
      </c>
      <c r="J147" s="101" t="b">
        <v>0</v>
      </c>
      <c r="K147" s="23"/>
      <c r="L147" s="21"/>
    </row>
    <row r="148" spans="2:12" ht="25" customHeight="1">
      <c r="B148" s="40">
        <v>11</v>
      </c>
      <c r="C148" s="157" t="s">
        <v>311</v>
      </c>
      <c r="D148" s="162"/>
      <c r="E148" s="162"/>
      <c r="F148" s="158"/>
      <c r="G148" s="105" t="b">
        <v>0</v>
      </c>
      <c r="H148" s="101" t="b">
        <v>0</v>
      </c>
      <c r="I148" s="105" t="b">
        <v>0</v>
      </c>
      <c r="J148" s="101" t="b">
        <v>0</v>
      </c>
      <c r="K148" s="23"/>
      <c r="L148" s="21"/>
    </row>
    <row r="149" spans="2:12" ht="25" customHeight="1">
      <c r="B149" s="40">
        <v>12</v>
      </c>
      <c r="C149" s="157" t="s">
        <v>312</v>
      </c>
      <c r="D149" s="162"/>
      <c r="E149" s="162"/>
      <c r="F149" s="158"/>
      <c r="G149" s="105" t="b">
        <v>0</v>
      </c>
      <c r="H149" s="101" t="b">
        <v>0</v>
      </c>
      <c r="I149" s="105" t="b">
        <v>0</v>
      </c>
      <c r="J149" s="101" t="b">
        <v>0</v>
      </c>
      <c r="K149" s="23"/>
      <c r="L149" s="21"/>
    </row>
    <row r="150" spans="2:12" ht="25" customHeight="1">
      <c r="B150" s="40">
        <v>13</v>
      </c>
      <c r="C150" s="157" t="s">
        <v>313</v>
      </c>
      <c r="D150" s="162"/>
      <c r="E150" s="162"/>
      <c r="F150" s="158"/>
      <c r="G150" s="105" t="b">
        <v>0</v>
      </c>
      <c r="H150" s="101" t="b">
        <v>0</v>
      </c>
      <c r="I150" s="105" t="b">
        <v>0</v>
      </c>
      <c r="J150" s="101" t="b">
        <v>0</v>
      </c>
      <c r="K150" s="23"/>
      <c r="L150" s="21"/>
    </row>
    <row r="151" spans="2:12" ht="25" customHeight="1">
      <c r="B151" s="40">
        <v>14</v>
      </c>
      <c r="C151" s="157" t="s">
        <v>314</v>
      </c>
      <c r="D151" s="162"/>
      <c r="E151" s="162"/>
      <c r="F151" s="158"/>
      <c r="G151" s="105" t="b">
        <v>0</v>
      </c>
      <c r="H151" s="101" t="b">
        <v>0</v>
      </c>
      <c r="I151" s="105" t="b">
        <v>0</v>
      </c>
      <c r="J151" s="101" t="b">
        <v>0</v>
      </c>
      <c r="K151" s="23"/>
      <c r="L151" s="21"/>
    </row>
    <row r="152" spans="2:12" ht="25" customHeight="1">
      <c r="B152" s="40">
        <v>15</v>
      </c>
      <c r="C152" s="157" t="s">
        <v>315</v>
      </c>
      <c r="D152" s="162"/>
      <c r="E152" s="162"/>
      <c r="F152" s="158"/>
      <c r="G152" s="105" t="b">
        <v>0</v>
      </c>
      <c r="H152" s="101" t="b">
        <v>0</v>
      </c>
      <c r="I152" s="105" t="b">
        <v>0</v>
      </c>
      <c r="J152" s="101" t="b">
        <v>0</v>
      </c>
      <c r="K152" s="23"/>
      <c r="L152" s="21"/>
    </row>
    <row r="153" spans="2:12" ht="25" customHeight="1">
      <c r="B153" s="108"/>
      <c r="C153" s="108"/>
      <c r="D153" s="108"/>
      <c r="E153" s="108"/>
      <c r="F153" s="108"/>
      <c r="G153" s="103"/>
      <c r="H153" s="103"/>
      <c r="I153" s="103"/>
      <c r="J153" s="103"/>
      <c r="K153" s="108"/>
      <c r="L153" s="108"/>
    </row>
    <row r="154" spans="2:12" ht="25" customHeight="1">
      <c r="B154" s="199" t="s">
        <v>316</v>
      </c>
      <c r="C154" s="200"/>
      <c r="D154" s="200"/>
      <c r="E154" s="200"/>
      <c r="F154" s="201"/>
      <c r="G154" s="213" t="s">
        <v>182</v>
      </c>
      <c r="H154" s="214"/>
      <c r="I154" s="213" t="s">
        <v>183</v>
      </c>
      <c r="J154" s="214"/>
      <c r="K154" s="33" t="s">
        <v>11</v>
      </c>
      <c r="L154" s="32" t="s">
        <v>184</v>
      </c>
    </row>
    <row r="155" spans="2:12" ht="25" customHeight="1">
      <c r="B155" s="199" t="s">
        <v>317</v>
      </c>
      <c r="C155" s="200"/>
      <c r="D155" s="200"/>
      <c r="E155" s="200"/>
      <c r="F155" s="200"/>
      <c r="G155" s="200"/>
      <c r="H155" s="200"/>
      <c r="I155" s="200"/>
      <c r="J155" s="200"/>
      <c r="K155" s="23"/>
      <c r="L155" s="21"/>
    </row>
    <row r="156" spans="2:12" ht="25" customHeight="1">
      <c r="B156" s="40">
        <v>1</v>
      </c>
      <c r="C156" s="157" t="s">
        <v>318</v>
      </c>
      <c r="D156" s="162"/>
      <c r="E156" s="162"/>
      <c r="F156" s="158"/>
      <c r="G156" s="105" t="b">
        <v>0</v>
      </c>
      <c r="H156" s="101" t="b">
        <v>0</v>
      </c>
      <c r="I156" s="105" t="b">
        <v>0</v>
      </c>
      <c r="J156" s="101" t="b">
        <v>0</v>
      </c>
      <c r="K156" s="23"/>
      <c r="L156" s="21"/>
    </row>
    <row r="157" spans="2:12" ht="25" customHeight="1">
      <c r="B157" s="40">
        <v>2</v>
      </c>
      <c r="C157" s="157" t="s">
        <v>319</v>
      </c>
      <c r="D157" s="162"/>
      <c r="E157" s="162"/>
      <c r="F157" s="158"/>
      <c r="G157" s="105" t="b">
        <v>0</v>
      </c>
      <c r="H157" s="101" t="b">
        <v>0</v>
      </c>
      <c r="I157" s="105" t="b">
        <v>0</v>
      </c>
      <c r="J157" s="101" t="b">
        <v>0</v>
      </c>
      <c r="K157" s="23"/>
      <c r="L157" s="21"/>
    </row>
    <row r="158" spans="2:12" ht="25" customHeight="1">
      <c r="B158" s="40">
        <v>3</v>
      </c>
      <c r="C158" s="202" t="s">
        <v>320</v>
      </c>
      <c r="D158" s="203"/>
      <c r="E158" s="203"/>
      <c r="F158" s="204"/>
      <c r="G158" s="106" t="b">
        <v>0</v>
      </c>
      <c r="H158" s="101" t="b">
        <v>0</v>
      </c>
      <c r="I158" s="106" t="b">
        <v>0</v>
      </c>
      <c r="J158" s="101" t="b">
        <v>0</v>
      </c>
      <c r="K158" s="23"/>
      <c r="L158" s="21"/>
    </row>
    <row r="159" spans="2:12" ht="25" customHeight="1">
      <c r="B159" s="40">
        <v>4</v>
      </c>
      <c r="C159" s="202" t="s">
        <v>321</v>
      </c>
      <c r="D159" s="203"/>
      <c r="E159" s="203"/>
      <c r="F159" s="204"/>
      <c r="G159" s="106" t="b">
        <v>0</v>
      </c>
      <c r="H159" s="101" t="b">
        <v>0</v>
      </c>
      <c r="I159" s="106" t="b">
        <v>0</v>
      </c>
      <c r="J159" s="101" t="b">
        <v>0</v>
      </c>
      <c r="K159" s="23"/>
      <c r="L159" s="21"/>
    </row>
    <row r="160" spans="2:12" ht="25" customHeight="1">
      <c r="B160" s="40">
        <v>5</v>
      </c>
      <c r="C160" s="111" t="s">
        <v>322</v>
      </c>
      <c r="D160" s="112"/>
      <c r="E160" s="109"/>
      <c r="F160" s="22"/>
      <c r="G160" s="106" t="b">
        <v>0</v>
      </c>
      <c r="H160" s="101" t="b">
        <v>0</v>
      </c>
      <c r="I160" s="106" t="b">
        <v>0</v>
      </c>
      <c r="J160" s="101" t="b">
        <v>0</v>
      </c>
      <c r="K160" s="23"/>
      <c r="L160" s="21"/>
    </row>
    <row r="161" spans="2:12" ht="25" customHeight="1">
      <c r="B161" s="40">
        <v>6</v>
      </c>
      <c r="C161" s="202" t="s">
        <v>323</v>
      </c>
      <c r="D161" s="203"/>
      <c r="E161" s="203"/>
      <c r="F161" s="204"/>
      <c r="G161" s="106" t="b">
        <v>0</v>
      </c>
      <c r="H161" s="101" t="b">
        <v>0</v>
      </c>
      <c r="I161" s="106" t="b">
        <v>0</v>
      </c>
      <c r="J161" s="101" t="b">
        <v>0</v>
      </c>
      <c r="K161" s="23"/>
      <c r="L161" s="21"/>
    </row>
    <row r="162" spans="2:12" ht="25" customHeight="1">
      <c r="B162" s="108"/>
      <c r="C162" s="108"/>
      <c r="D162" s="108"/>
      <c r="E162" s="108"/>
      <c r="F162" s="108"/>
      <c r="G162" s="103"/>
      <c r="H162" s="103"/>
      <c r="I162" s="103"/>
      <c r="J162" s="103"/>
      <c r="K162" s="108"/>
      <c r="L162" s="108"/>
    </row>
    <row r="163" spans="2:12" ht="25" customHeight="1">
      <c r="B163" s="199" t="s">
        <v>324</v>
      </c>
      <c r="C163" s="200"/>
      <c r="D163" s="200"/>
      <c r="E163" s="200"/>
      <c r="F163" s="201"/>
      <c r="G163" s="213" t="s">
        <v>182</v>
      </c>
      <c r="H163" s="214"/>
      <c r="I163" s="213" t="s">
        <v>183</v>
      </c>
      <c r="J163" s="214"/>
      <c r="K163" s="33" t="s">
        <v>11</v>
      </c>
      <c r="L163" s="32" t="s">
        <v>184</v>
      </c>
    </row>
    <row r="164" spans="2:12" ht="25" customHeight="1">
      <c r="B164" s="40">
        <v>1</v>
      </c>
      <c r="C164" s="157" t="s">
        <v>295</v>
      </c>
      <c r="D164" s="162"/>
      <c r="E164" s="162"/>
      <c r="F164" s="158"/>
      <c r="G164" s="105" t="b">
        <v>0</v>
      </c>
      <c r="H164" s="101" t="b">
        <v>0</v>
      </c>
      <c r="I164" s="105" t="b">
        <v>0</v>
      </c>
      <c r="J164" s="101" t="b">
        <v>0</v>
      </c>
      <c r="K164" s="23"/>
      <c r="L164" s="21"/>
    </row>
    <row r="165" spans="2:12" ht="25" customHeight="1">
      <c r="B165" s="40">
        <v>2</v>
      </c>
      <c r="C165" s="157" t="s">
        <v>325</v>
      </c>
      <c r="D165" s="162"/>
      <c r="E165" s="162"/>
      <c r="F165" s="158"/>
      <c r="G165" s="105" t="b">
        <v>0</v>
      </c>
      <c r="H165" s="101" t="b">
        <v>0</v>
      </c>
      <c r="I165" s="105" t="b">
        <v>0</v>
      </c>
      <c r="J165" s="101" t="b">
        <v>0</v>
      </c>
      <c r="K165" s="23"/>
      <c r="L165" s="21"/>
    </row>
    <row r="166" spans="2:12" ht="25" customHeight="1">
      <c r="B166" s="40">
        <v>3</v>
      </c>
      <c r="C166" s="157" t="s">
        <v>326</v>
      </c>
      <c r="D166" s="162"/>
      <c r="E166" s="162"/>
      <c r="F166" s="158"/>
      <c r="G166" s="105" t="b">
        <v>0</v>
      </c>
      <c r="H166" s="101" t="b">
        <v>0</v>
      </c>
      <c r="I166" s="105" t="b">
        <v>0</v>
      </c>
      <c r="J166" s="101" t="b">
        <v>0</v>
      </c>
      <c r="K166" s="23"/>
      <c r="L166" s="21"/>
    </row>
    <row r="167" spans="2:12" ht="25" customHeight="1">
      <c r="B167" s="40">
        <v>4</v>
      </c>
      <c r="C167" s="157" t="s">
        <v>327</v>
      </c>
      <c r="D167" s="162"/>
      <c r="E167" s="162"/>
      <c r="F167" s="158"/>
      <c r="G167" s="105" t="b">
        <v>0</v>
      </c>
      <c r="H167" s="101" t="b">
        <v>0</v>
      </c>
      <c r="I167" s="105" t="b">
        <v>0</v>
      </c>
      <c r="J167" s="101" t="b">
        <v>0</v>
      </c>
      <c r="K167" s="23"/>
      <c r="L167" s="21"/>
    </row>
    <row r="168" spans="2:12" ht="25" customHeight="1">
      <c r="B168" s="40">
        <v>5</v>
      </c>
      <c r="C168" s="157" t="s">
        <v>328</v>
      </c>
      <c r="D168" s="162"/>
      <c r="E168" s="162"/>
      <c r="F168" s="158"/>
      <c r="G168" s="105" t="b">
        <v>0</v>
      </c>
      <c r="H168" s="101" t="b">
        <v>0</v>
      </c>
      <c r="I168" s="105" t="b">
        <v>0</v>
      </c>
      <c r="J168" s="101" t="b">
        <v>0</v>
      </c>
      <c r="K168" s="23"/>
      <c r="L168" s="21"/>
    </row>
    <row r="169" spans="2:12" ht="25" customHeight="1">
      <c r="B169" s="40">
        <v>6</v>
      </c>
      <c r="C169" s="157" t="s">
        <v>329</v>
      </c>
      <c r="D169" s="162"/>
      <c r="E169" s="162"/>
      <c r="F169" s="158"/>
      <c r="G169" s="105" t="b">
        <v>0</v>
      </c>
      <c r="H169" s="101" t="b">
        <v>0</v>
      </c>
      <c r="I169" s="105" t="b">
        <v>0</v>
      </c>
      <c r="J169" s="101" t="b">
        <v>0</v>
      </c>
      <c r="K169" s="23"/>
      <c r="L169" s="21"/>
    </row>
    <row r="170" spans="2:12" ht="25" customHeight="1">
      <c r="B170" s="40">
        <v>7</v>
      </c>
      <c r="C170" s="157" t="s">
        <v>330</v>
      </c>
      <c r="D170" s="162"/>
      <c r="E170" s="162"/>
      <c r="F170" s="158"/>
      <c r="G170" s="105" t="b">
        <v>0</v>
      </c>
      <c r="H170" s="101" t="b">
        <v>0</v>
      </c>
      <c r="I170" s="105" t="b">
        <v>0</v>
      </c>
      <c r="J170" s="101" t="b">
        <v>0</v>
      </c>
      <c r="K170" s="23"/>
      <c r="L170" s="21"/>
    </row>
    <row r="171" spans="2:12" ht="25" customHeight="1">
      <c r="B171" s="108"/>
      <c r="C171" s="108"/>
      <c r="D171" s="108"/>
      <c r="E171" s="108"/>
      <c r="F171" s="108"/>
      <c r="G171" s="103"/>
      <c r="H171" s="103"/>
      <c r="I171" s="103"/>
      <c r="J171" s="103"/>
      <c r="K171" s="108"/>
      <c r="L171" s="108"/>
    </row>
    <row r="172" spans="2:12" ht="25" customHeight="1">
      <c r="B172" s="199" t="s">
        <v>331</v>
      </c>
      <c r="C172" s="200"/>
      <c r="D172" s="200"/>
      <c r="E172" s="200"/>
      <c r="F172" s="201"/>
      <c r="G172" s="213" t="s">
        <v>182</v>
      </c>
      <c r="H172" s="214"/>
      <c r="I172" s="213" t="s">
        <v>183</v>
      </c>
      <c r="J172" s="214"/>
      <c r="K172" s="33" t="s">
        <v>11</v>
      </c>
      <c r="L172" s="32" t="s">
        <v>184</v>
      </c>
    </row>
    <row r="173" spans="2:12" ht="25" customHeight="1">
      <c r="B173" s="40">
        <v>1</v>
      </c>
      <c r="C173" s="202" t="s">
        <v>332</v>
      </c>
      <c r="D173" s="203"/>
      <c r="E173" s="203"/>
      <c r="F173" s="204"/>
      <c r="G173" s="106" t="b">
        <v>0</v>
      </c>
      <c r="H173" s="101" t="b">
        <v>0</v>
      </c>
      <c r="I173" s="106" t="b">
        <v>0</v>
      </c>
      <c r="J173" s="101" t="b">
        <v>0</v>
      </c>
      <c r="K173" s="23"/>
      <c r="L173" s="21"/>
    </row>
    <row r="174" spans="2:12" ht="25" customHeight="1">
      <c r="B174" s="40">
        <v>2</v>
      </c>
      <c r="C174" s="157" t="s">
        <v>333</v>
      </c>
      <c r="D174" s="162"/>
      <c r="E174" s="162"/>
      <c r="F174" s="158"/>
      <c r="G174" s="105" t="b">
        <v>0</v>
      </c>
      <c r="H174" s="101" t="b">
        <v>0</v>
      </c>
      <c r="I174" s="105" t="b">
        <v>0</v>
      </c>
      <c r="J174" s="101" t="b">
        <v>0</v>
      </c>
      <c r="K174" s="23"/>
      <c r="L174" s="21"/>
    </row>
    <row r="175" spans="2:12" ht="25" customHeight="1">
      <c r="B175" s="40">
        <v>3</v>
      </c>
      <c r="C175" s="157" t="s">
        <v>334</v>
      </c>
      <c r="D175" s="162"/>
      <c r="E175" s="162"/>
      <c r="F175" s="158"/>
      <c r="G175" s="105" t="b">
        <v>0</v>
      </c>
      <c r="H175" s="101" t="b">
        <v>0</v>
      </c>
      <c r="I175" s="105" t="b">
        <v>0</v>
      </c>
      <c r="J175" s="101" t="b">
        <v>0</v>
      </c>
      <c r="K175" s="23"/>
      <c r="L175" s="21"/>
    </row>
    <row r="176" spans="2:12" ht="25" customHeight="1">
      <c r="B176" s="40">
        <v>4</v>
      </c>
      <c r="C176" s="157" t="s">
        <v>335</v>
      </c>
      <c r="D176" s="162"/>
      <c r="E176" s="162"/>
      <c r="F176" s="158"/>
      <c r="G176" s="105" t="b">
        <v>0</v>
      </c>
      <c r="H176" s="101" t="b">
        <v>0</v>
      </c>
      <c r="I176" s="105" t="b">
        <v>0</v>
      </c>
      <c r="J176" s="101" t="b">
        <v>0</v>
      </c>
      <c r="K176" s="23"/>
      <c r="L176" s="21"/>
    </row>
    <row r="177" spans="2:12" ht="25" customHeight="1">
      <c r="B177" s="40">
        <v>5</v>
      </c>
      <c r="C177" s="202" t="s">
        <v>336</v>
      </c>
      <c r="D177" s="203"/>
      <c r="E177" s="203"/>
      <c r="F177" s="204"/>
      <c r="G177" s="106" t="b">
        <v>0</v>
      </c>
      <c r="H177" s="101" t="b">
        <v>0</v>
      </c>
      <c r="I177" s="106" t="b">
        <v>0</v>
      </c>
      <c r="J177" s="101" t="b">
        <v>0</v>
      </c>
      <c r="K177" s="23"/>
      <c r="L177" s="21"/>
    </row>
    <row r="178" spans="2:12" ht="25" customHeight="1">
      <c r="B178" s="40">
        <v>6</v>
      </c>
      <c r="C178" s="157" t="s">
        <v>337</v>
      </c>
      <c r="D178" s="162"/>
      <c r="E178" s="162"/>
      <c r="F178" s="158"/>
      <c r="G178" s="105" t="b">
        <v>0</v>
      </c>
      <c r="H178" s="101" t="b">
        <v>0</v>
      </c>
      <c r="I178" s="105" t="b">
        <v>0</v>
      </c>
      <c r="J178" s="101" t="b">
        <v>0</v>
      </c>
      <c r="K178" s="23"/>
      <c r="L178" s="21"/>
    </row>
    <row r="179" spans="2:12" ht="25" customHeight="1">
      <c r="B179" s="40">
        <v>7</v>
      </c>
      <c r="C179" s="157" t="s">
        <v>338</v>
      </c>
      <c r="D179" s="162"/>
      <c r="E179" s="162"/>
      <c r="F179" s="158"/>
      <c r="G179" s="105" t="b">
        <v>0</v>
      </c>
      <c r="H179" s="101" t="b">
        <v>0</v>
      </c>
      <c r="I179" s="105" t="b">
        <v>0</v>
      </c>
      <c r="J179" s="101" t="b">
        <v>0</v>
      </c>
      <c r="K179" s="23"/>
      <c r="L179" s="21"/>
    </row>
    <row r="180" spans="2:12" ht="25" customHeight="1">
      <c r="B180" s="40">
        <v>8</v>
      </c>
      <c r="C180" s="157" t="s">
        <v>339</v>
      </c>
      <c r="D180" s="162"/>
      <c r="E180" s="162"/>
      <c r="F180" s="158"/>
      <c r="G180" s="105" t="b">
        <v>0</v>
      </c>
      <c r="H180" s="101" t="b">
        <v>0</v>
      </c>
      <c r="I180" s="105" t="b">
        <v>0</v>
      </c>
      <c r="J180" s="101" t="b">
        <v>0</v>
      </c>
      <c r="K180" s="23"/>
      <c r="L180" s="21"/>
    </row>
    <row r="181" spans="2:12" ht="25" customHeight="1">
      <c r="B181" s="40">
        <v>9</v>
      </c>
      <c r="C181" s="157" t="s">
        <v>340</v>
      </c>
      <c r="D181" s="162"/>
      <c r="E181" s="162"/>
      <c r="F181" s="158"/>
      <c r="G181" s="105" t="b">
        <v>0</v>
      </c>
      <c r="H181" s="101" t="b">
        <v>0</v>
      </c>
      <c r="I181" s="105" t="b">
        <v>0</v>
      </c>
      <c r="J181" s="101" t="b">
        <v>0</v>
      </c>
      <c r="K181" s="23"/>
      <c r="L181" s="21"/>
    </row>
    <row r="182" spans="2:12" ht="25" customHeight="1">
      <c r="B182" s="40">
        <v>10</v>
      </c>
      <c r="C182" s="202" t="s">
        <v>341</v>
      </c>
      <c r="D182" s="203"/>
      <c r="E182" s="203"/>
      <c r="F182" s="204"/>
      <c r="G182" s="106" t="b">
        <v>0</v>
      </c>
      <c r="H182" s="101" t="b">
        <v>0</v>
      </c>
      <c r="I182" s="106" t="b">
        <v>0</v>
      </c>
      <c r="J182" s="101" t="b">
        <v>0</v>
      </c>
      <c r="K182" s="23"/>
      <c r="L182" s="21"/>
    </row>
    <row r="183" spans="2:12" ht="25" customHeight="1">
      <c r="B183" s="40">
        <v>11</v>
      </c>
      <c r="C183" s="202" t="s">
        <v>342</v>
      </c>
      <c r="D183" s="203"/>
      <c r="E183" s="203"/>
      <c r="F183" s="204"/>
      <c r="G183" s="106" t="b">
        <v>0</v>
      </c>
      <c r="H183" s="101" t="b">
        <v>0</v>
      </c>
      <c r="I183" s="106" t="b">
        <v>0</v>
      </c>
      <c r="J183" s="101" t="b">
        <v>0</v>
      </c>
      <c r="K183" s="23"/>
      <c r="L183" s="21"/>
    </row>
    <row r="184" spans="2:12" ht="25" customHeight="1">
      <c r="B184" s="40">
        <v>12</v>
      </c>
      <c r="C184" s="202" t="s">
        <v>343</v>
      </c>
      <c r="D184" s="203"/>
      <c r="E184" s="203"/>
      <c r="F184" s="204"/>
      <c r="G184" s="106" t="b">
        <v>0</v>
      </c>
      <c r="H184" s="101" t="b">
        <v>0</v>
      </c>
      <c r="I184" s="106" t="b">
        <v>0</v>
      </c>
      <c r="J184" s="101" t="b">
        <v>0</v>
      </c>
      <c r="K184" s="23"/>
      <c r="L184" s="21"/>
    </row>
    <row r="185" spans="2:12" ht="25" customHeight="1">
      <c r="B185" s="40">
        <v>13</v>
      </c>
      <c r="C185" s="202" t="s">
        <v>344</v>
      </c>
      <c r="D185" s="203"/>
      <c r="E185" s="203"/>
      <c r="F185" s="204"/>
      <c r="G185" s="106" t="b">
        <v>0</v>
      </c>
      <c r="H185" s="101" t="b">
        <v>0</v>
      </c>
      <c r="I185" s="106" t="b">
        <v>0</v>
      </c>
      <c r="J185" s="101" t="b">
        <v>0</v>
      </c>
      <c r="K185" s="23"/>
      <c r="L185" s="21"/>
    </row>
    <row r="186" spans="2:12" ht="25" customHeight="1">
      <c r="B186" s="40">
        <v>14</v>
      </c>
      <c r="C186" s="202" t="s">
        <v>345</v>
      </c>
      <c r="D186" s="203"/>
      <c r="E186" s="203"/>
      <c r="F186" s="204"/>
      <c r="G186" s="106" t="b">
        <v>0</v>
      </c>
      <c r="H186" s="101" t="b">
        <v>0</v>
      </c>
      <c r="I186" s="106" t="b">
        <v>0</v>
      </c>
      <c r="J186" s="101" t="b">
        <v>0</v>
      </c>
      <c r="K186" s="23"/>
      <c r="L186" s="21"/>
    </row>
    <row r="187" spans="2:12" ht="25" customHeight="1">
      <c r="B187" s="40">
        <v>15</v>
      </c>
      <c r="C187" s="111" t="s">
        <v>322</v>
      </c>
      <c r="D187" s="112"/>
      <c r="E187" s="109"/>
      <c r="F187" s="22"/>
      <c r="G187" s="106" t="b">
        <v>0</v>
      </c>
      <c r="H187" s="101" t="b">
        <v>0</v>
      </c>
      <c r="I187" s="106" t="b">
        <v>0</v>
      </c>
      <c r="J187" s="101" t="b">
        <v>0</v>
      </c>
      <c r="K187" s="23"/>
      <c r="L187" s="21"/>
    </row>
    <row r="188" spans="2:12" ht="25" customHeight="1">
      <c r="B188" s="40">
        <v>16</v>
      </c>
      <c r="C188" s="157" t="s">
        <v>346</v>
      </c>
      <c r="D188" s="162"/>
      <c r="E188" s="162"/>
      <c r="F188" s="158"/>
      <c r="G188" s="105" t="b">
        <v>0</v>
      </c>
      <c r="H188" s="101" t="b">
        <v>0</v>
      </c>
      <c r="I188" s="105" t="b">
        <v>0</v>
      </c>
      <c r="J188" s="101" t="b">
        <v>0</v>
      </c>
      <c r="K188" s="23"/>
      <c r="L188" s="21"/>
    </row>
    <row r="189" spans="2:12" ht="25" customHeight="1">
      <c r="B189" s="40">
        <v>17</v>
      </c>
      <c r="C189" s="157" t="s">
        <v>347</v>
      </c>
      <c r="D189" s="162"/>
      <c r="E189" s="162"/>
      <c r="F189" s="158"/>
      <c r="G189" s="105" t="b">
        <v>0</v>
      </c>
      <c r="H189" s="101" t="b">
        <v>0</v>
      </c>
      <c r="I189" s="105" t="b">
        <v>0</v>
      </c>
      <c r="J189" s="101" t="b">
        <v>0</v>
      </c>
      <c r="K189" s="23"/>
      <c r="L189" s="21"/>
    </row>
    <row r="190" spans="2:12" ht="25" customHeight="1">
      <c r="B190" s="40">
        <v>18</v>
      </c>
      <c r="C190" s="157" t="s">
        <v>348</v>
      </c>
      <c r="D190" s="162"/>
      <c r="E190" s="162"/>
      <c r="F190" s="158"/>
      <c r="G190" s="105" t="b">
        <v>0</v>
      </c>
      <c r="H190" s="101" t="b">
        <v>0</v>
      </c>
      <c r="I190" s="105" t="b">
        <v>0</v>
      </c>
      <c r="J190" s="101" t="b">
        <v>0</v>
      </c>
      <c r="K190" s="23"/>
      <c r="L190" s="21"/>
    </row>
    <row r="191" spans="2:12" ht="25" customHeight="1">
      <c r="B191" s="40">
        <v>19</v>
      </c>
      <c r="C191" s="157" t="s">
        <v>315</v>
      </c>
      <c r="D191" s="162"/>
      <c r="E191" s="162"/>
      <c r="F191" s="158"/>
      <c r="G191" s="105" t="b">
        <v>0</v>
      </c>
      <c r="H191" s="101" t="b">
        <v>0</v>
      </c>
      <c r="I191" s="105" t="b">
        <v>0</v>
      </c>
      <c r="J191" s="101" t="b">
        <v>0</v>
      </c>
      <c r="K191" s="23"/>
      <c r="L191" s="21"/>
    </row>
    <row r="192" spans="2:12" ht="25" customHeight="1">
      <c r="B192" s="40">
        <v>20</v>
      </c>
      <c r="C192" s="157" t="s">
        <v>349</v>
      </c>
      <c r="D192" s="162"/>
      <c r="E192" s="162"/>
      <c r="F192" s="158"/>
      <c r="G192" s="105" t="b">
        <v>0</v>
      </c>
      <c r="H192" s="101" t="b">
        <v>0</v>
      </c>
      <c r="I192" s="105" t="b">
        <v>0</v>
      </c>
      <c r="J192" s="101" t="b">
        <v>0</v>
      </c>
      <c r="K192" s="23"/>
      <c r="L192" s="21"/>
    </row>
    <row r="193" spans="2:12" ht="25" customHeight="1">
      <c r="B193" s="108"/>
      <c r="C193" s="108"/>
      <c r="D193" s="108"/>
      <c r="E193" s="108"/>
      <c r="F193" s="108"/>
      <c r="G193" s="103"/>
      <c r="H193" s="103"/>
      <c r="I193" s="103"/>
      <c r="J193" s="103"/>
      <c r="K193" s="108"/>
      <c r="L193" s="108"/>
    </row>
    <row r="194" spans="2:12" ht="25" customHeight="1">
      <c r="B194" s="199" t="s">
        <v>350</v>
      </c>
      <c r="C194" s="200"/>
      <c r="D194" s="200"/>
      <c r="E194" s="200"/>
      <c r="F194" s="201"/>
      <c r="G194" s="213" t="s">
        <v>182</v>
      </c>
      <c r="H194" s="214"/>
      <c r="I194" s="213" t="s">
        <v>183</v>
      </c>
      <c r="J194" s="214"/>
      <c r="K194" s="33" t="s">
        <v>11</v>
      </c>
      <c r="L194" s="32" t="s">
        <v>184</v>
      </c>
    </row>
    <row r="195" spans="2:12" ht="25" customHeight="1">
      <c r="B195" s="40">
        <v>1</v>
      </c>
      <c r="C195" s="202" t="s">
        <v>332</v>
      </c>
      <c r="D195" s="203"/>
      <c r="E195" s="203"/>
      <c r="F195" s="204"/>
      <c r="G195" s="106" t="b">
        <v>0</v>
      </c>
      <c r="H195" s="101" t="b">
        <v>0</v>
      </c>
      <c r="I195" s="106" t="b">
        <v>0</v>
      </c>
      <c r="J195" s="101" t="b">
        <v>0</v>
      </c>
      <c r="K195" s="23"/>
      <c r="L195" s="21"/>
    </row>
    <row r="196" spans="2:12" ht="25" customHeight="1">
      <c r="B196" s="40">
        <v>2</v>
      </c>
      <c r="C196" s="157" t="s">
        <v>351</v>
      </c>
      <c r="D196" s="162"/>
      <c r="E196" s="162"/>
      <c r="F196" s="158"/>
      <c r="G196" s="105" t="b">
        <v>0</v>
      </c>
      <c r="H196" s="101" t="b">
        <v>0</v>
      </c>
      <c r="I196" s="105" t="b">
        <v>0</v>
      </c>
      <c r="J196" s="101" t="b">
        <v>0</v>
      </c>
      <c r="K196" s="23"/>
      <c r="L196" s="21"/>
    </row>
    <row r="197" spans="2:12" ht="25" customHeight="1">
      <c r="B197" s="40">
        <v>3</v>
      </c>
      <c r="C197" s="157" t="s">
        <v>352</v>
      </c>
      <c r="D197" s="162"/>
      <c r="E197" s="162"/>
      <c r="F197" s="158"/>
      <c r="G197" s="105" t="b">
        <v>0</v>
      </c>
      <c r="H197" s="101" t="b">
        <v>0</v>
      </c>
      <c r="I197" s="105" t="b">
        <v>0</v>
      </c>
      <c r="J197" s="101" t="b">
        <v>0</v>
      </c>
      <c r="K197" s="23"/>
      <c r="L197" s="21"/>
    </row>
    <row r="198" spans="2:12" ht="25" customHeight="1">
      <c r="B198" s="40">
        <v>4</v>
      </c>
      <c r="C198" s="157" t="s">
        <v>353</v>
      </c>
      <c r="D198" s="162"/>
      <c r="E198" s="162"/>
      <c r="F198" s="158"/>
      <c r="G198" s="105" t="b">
        <v>0</v>
      </c>
      <c r="H198" s="101" t="b">
        <v>0</v>
      </c>
      <c r="I198" s="105" t="b">
        <v>0</v>
      </c>
      <c r="J198" s="101" t="b">
        <v>0</v>
      </c>
      <c r="K198" s="23"/>
      <c r="L198" s="21"/>
    </row>
    <row r="199" spans="2:12" ht="25" customHeight="1">
      <c r="B199" s="40">
        <v>5</v>
      </c>
      <c r="C199" s="157" t="s">
        <v>340</v>
      </c>
      <c r="D199" s="162"/>
      <c r="E199" s="162"/>
      <c r="F199" s="158"/>
      <c r="G199" s="105" t="b">
        <v>0</v>
      </c>
      <c r="H199" s="101" t="b">
        <v>0</v>
      </c>
      <c r="I199" s="105" t="b">
        <v>0</v>
      </c>
      <c r="J199" s="101" t="b">
        <v>0</v>
      </c>
      <c r="K199" s="23"/>
      <c r="L199" s="21"/>
    </row>
    <row r="200" spans="2:12" ht="25" customHeight="1">
      <c r="B200" s="40">
        <v>6</v>
      </c>
      <c r="C200" s="157" t="s">
        <v>346</v>
      </c>
      <c r="D200" s="162"/>
      <c r="E200" s="162"/>
      <c r="F200" s="158"/>
      <c r="G200" s="105" t="b">
        <v>0</v>
      </c>
      <c r="H200" s="101" t="b">
        <v>0</v>
      </c>
      <c r="I200" s="105" t="b">
        <v>0</v>
      </c>
      <c r="J200" s="101" t="b">
        <v>0</v>
      </c>
      <c r="K200" s="23"/>
      <c r="L200" s="21"/>
    </row>
    <row r="201" spans="2:12" ht="25" customHeight="1">
      <c r="B201" s="40">
        <v>7</v>
      </c>
      <c r="C201" s="202" t="s">
        <v>354</v>
      </c>
      <c r="D201" s="203"/>
      <c r="E201" s="203"/>
      <c r="F201" s="204"/>
      <c r="G201" s="106" t="b">
        <v>0</v>
      </c>
      <c r="H201" s="101" t="b">
        <v>0</v>
      </c>
      <c r="I201" s="106" t="b">
        <v>0</v>
      </c>
      <c r="J201" s="101" t="b">
        <v>0</v>
      </c>
      <c r="K201" s="23"/>
      <c r="L201" s="21"/>
    </row>
    <row r="202" spans="2:12" ht="25" customHeight="1">
      <c r="B202" s="40">
        <v>8</v>
      </c>
      <c r="C202" s="202" t="s">
        <v>355</v>
      </c>
      <c r="D202" s="203"/>
      <c r="E202" s="203"/>
      <c r="F202" s="204"/>
      <c r="G202" s="106" t="b">
        <v>0</v>
      </c>
      <c r="H202" s="101" t="b">
        <v>0</v>
      </c>
      <c r="I202" s="106" t="b">
        <v>0</v>
      </c>
      <c r="J202" s="101" t="b">
        <v>0</v>
      </c>
      <c r="K202" s="23"/>
      <c r="L202" s="21"/>
    </row>
    <row r="203" spans="2:12" ht="25" customHeight="1">
      <c r="B203" s="40">
        <v>9</v>
      </c>
      <c r="C203" s="202" t="s">
        <v>345</v>
      </c>
      <c r="D203" s="203"/>
      <c r="E203" s="203"/>
      <c r="F203" s="204"/>
      <c r="G203" s="106" t="b">
        <v>0</v>
      </c>
      <c r="H203" s="101" t="b">
        <v>0</v>
      </c>
      <c r="I203" s="106" t="b">
        <v>0</v>
      </c>
      <c r="J203" s="101" t="b">
        <v>0</v>
      </c>
      <c r="K203" s="23"/>
      <c r="L203" s="21"/>
    </row>
    <row r="204" spans="2:12" ht="25" customHeight="1">
      <c r="B204" s="40">
        <v>10</v>
      </c>
      <c r="C204" s="111" t="s">
        <v>322</v>
      </c>
      <c r="D204" s="112"/>
      <c r="E204" s="109"/>
      <c r="F204" s="22"/>
      <c r="G204" s="106" t="b">
        <v>0</v>
      </c>
      <c r="H204" s="101" t="b">
        <v>0</v>
      </c>
      <c r="I204" s="106" t="b">
        <v>0</v>
      </c>
      <c r="J204" s="101" t="b">
        <v>0</v>
      </c>
      <c r="K204" s="23"/>
      <c r="L204" s="21"/>
    </row>
    <row r="205" spans="2:12" ht="25" customHeight="1">
      <c r="B205" s="40">
        <v>11</v>
      </c>
      <c r="C205" s="157" t="s">
        <v>356</v>
      </c>
      <c r="D205" s="162"/>
      <c r="E205" s="162"/>
      <c r="F205" s="158"/>
      <c r="G205" s="105" t="b">
        <v>0</v>
      </c>
      <c r="H205" s="101" t="b">
        <v>0</v>
      </c>
      <c r="I205" s="105" t="b">
        <v>0</v>
      </c>
      <c r="J205" s="101" t="b">
        <v>0</v>
      </c>
      <c r="K205" s="23"/>
      <c r="L205" s="21"/>
    </row>
    <row r="206" spans="2:12" ht="25" customHeight="1">
      <c r="B206" s="40">
        <v>12</v>
      </c>
      <c r="C206" s="202" t="s">
        <v>341</v>
      </c>
      <c r="D206" s="203"/>
      <c r="E206" s="203"/>
      <c r="F206" s="204"/>
      <c r="G206" s="106" t="b">
        <v>0</v>
      </c>
      <c r="H206" s="101" t="b">
        <v>0</v>
      </c>
      <c r="I206" s="106" t="b">
        <v>0</v>
      </c>
      <c r="J206" s="101" t="b">
        <v>0</v>
      </c>
      <c r="K206" s="23"/>
      <c r="L206" s="21"/>
    </row>
    <row r="207" spans="2:12" ht="25" customHeight="1">
      <c r="B207" s="40">
        <v>13</v>
      </c>
      <c r="C207" s="202" t="s">
        <v>357</v>
      </c>
      <c r="D207" s="203"/>
      <c r="E207" s="203"/>
      <c r="F207" s="204"/>
      <c r="G207" s="106" t="b">
        <v>0</v>
      </c>
      <c r="H207" s="101" t="b">
        <v>0</v>
      </c>
      <c r="I207" s="106" t="b">
        <v>0</v>
      </c>
      <c r="J207" s="101" t="b">
        <v>0</v>
      </c>
      <c r="K207" s="23"/>
      <c r="L207" s="21"/>
    </row>
    <row r="208" spans="2:12" ht="25" customHeight="1">
      <c r="B208" s="40">
        <v>14</v>
      </c>
      <c r="C208" s="202" t="s">
        <v>348</v>
      </c>
      <c r="D208" s="203"/>
      <c r="E208" s="203"/>
      <c r="F208" s="204"/>
      <c r="G208" s="106" t="b">
        <v>0</v>
      </c>
      <c r="H208" s="101" t="b">
        <v>0</v>
      </c>
      <c r="I208" s="106" t="b">
        <v>0</v>
      </c>
      <c r="J208" s="101" t="b">
        <v>0</v>
      </c>
      <c r="K208" s="23"/>
      <c r="L208" s="21"/>
    </row>
    <row r="209" spans="2:12" ht="25" customHeight="1">
      <c r="B209" s="40">
        <v>15</v>
      </c>
      <c r="C209" s="157" t="s">
        <v>349</v>
      </c>
      <c r="D209" s="162"/>
      <c r="E209" s="162"/>
      <c r="F209" s="158"/>
      <c r="G209" s="105" t="b">
        <v>0</v>
      </c>
      <c r="H209" s="101" t="b">
        <v>0</v>
      </c>
      <c r="I209" s="105" t="b">
        <v>0</v>
      </c>
      <c r="J209" s="101" t="b">
        <v>0</v>
      </c>
      <c r="K209" s="23"/>
      <c r="L209" s="21"/>
    </row>
    <row r="210" spans="2:12" ht="25" customHeight="1">
      <c r="B210" s="108"/>
      <c r="C210" s="108"/>
      <c r="D210" s="108"/>
      <c r="E210" s="108"/>
      <c r="F210" s="108"/>
      <c r="G210" s="103"/>
      <c r="H210" s="103"/>
      <c r="I210" s="103"/>
      <c r="J210" s="103"/>
      <c r="K210" s="108"/>
      <c r="L210" s="108"/>
    </row>
    <row r="211" spans="2:12" ht="25" customHeight="1">
      <c r="B211" s="205" t="s">
        <v>358</v>
      </c>
      <c r="C211" s="206"/>
      <c r="D211" s="206"/>
      <c r="E211" s="206"/>
      <c r="F211" s="207"/>
      <c r="G211" s="213" t="s">
        <v>182</v>
      </c>
      <c r="H211" s="214"/>
      <c r="I211" s="213" t="s">
        <v>183</v>
      </c>
      <c r="J211" s="214"/>
      <c r="K211" s="33" t="s">
        <v>11</v>
      </c>
      <c r="L211" s="32" t="s">
        <v>184</v>
      </c>
    </row>
    <row r="212" spans="2:12" ht="25" customHeight="1">
      <c r="B212" s="40">
        <v>1</v>
      </c>
      <c r="C212" s="202" t="s">
        <v>359</v>
      </c>
      <c r="D212" s="203"/>
      <c r="E212" s="203"/>
      <c r="F212" s="204"/>
      <c r="G212" s="106" t="b">
        <v>0</v>
      </c>
      <c r="H212" s="101" t="b">
        <v>0</v>
      </c>
      <c r="I212" s="106" t="b">
        <v>0</v>
      </c>
      <c r="J212" s="101" t="b">
        <v>0</v>
      </c>
      <c r="K212" s="23"/>
      <c r="L212" s="21"/>
    </row>
    <row r="213" spans="2:12" ht="25" customHeight="1">
      <c r="B213" s="40">
        <v>2</v>
      </c>
      <c r="C213" s="202" t="s">
        <v>360</v>
      </c>
      <c r="D213" s="203"/>
      <c r="E213" s="203"/>
      <c r="F213" s="204"/>
      <c r="G213" s="106" t="b">
        <v>0</v>
      </c>
      <c r="H213" s="101" t="b">
        <v>0</v>
      </c>
      <c r="I213" s="106" t="b">
        <v>0</v>
      </c>
      <c r="J213" s="101" t="b">
        <v>0</v>
      </c>
      <c r="K213" s="23"/>
      <c r="L213" s="21"/>
    </row>
    <row r="214" spans="2:12" ht="25" customHeight="1">
      <c r="B214" s="40">
        <v>3</v>
      </c>
      <c r="C214" s="157" t="s">
        <v>361</v>
      </c>
      <c r="D214" s="162"/>
      <c r="E214" s="162"/>
      <c r="F214" s="158"/>
      <c r="G214" s="105" t="b">
        <v>0</v>
      </c>
      <c r="H214" s="101" t="b">
        <v>0</v>
      </c>
      <c r="I214" s="105" t="b">
        <v>0</v>
      </c>
      <c r="J214" s="101" t="b">
        <v>0</v>
      </c>
      <c r="K214" s="23"/>
      <c r="L214" s="21"/>
    </row>
    <row r="215" spans="2:12" ht="25" customHeight="1">
      <c r="B215" s="40">
        <v>4</v>
      </c>
      <c r="C215" s="202" t="s">
        <v>362</v>
      </c>
      <c r="D215" s="203"/>
      <c r="E215" s="203"/>
      <c r="F215" s="204"/>
      <c r="G215" s="106" t="b">
        <v>0</v>
      </c>
      <c r="H215" s="101" t="b">
        <v>0</v>
      </c>
      <c r="I215" s="106" t="b">
        <v>0</v>
      </c>
      <c r="J215" s="101" t="b">
        <v>0</v>
      </c>
      <c r="K215" s="23"/>
      <c r="L215" s="21"/>
    </row>
    <row r="216" spans="2:12" ht="25" customHeight="1">
      <c r="B216" s="40">
        <v>5</v>
      </c>
      <c r="C216" s="202" t="s">
        <v>363</v>
      </c>
      <c r="D216" s="203"/>
      <c r="E216" s="203"/>
      <c r="F216" s="204"/>
      <c r="G216" s="106" t="b">
        <v>0</v>
      </c>
      <c r="H216" s="101" t="b">
        <v>0</v>
      </c>
      <c r="I216" s="106" t="b">
        <v>0</v>
      </c>
      <c r="J216" s="101" t="b">
        <v>0</v>
      </c>
      <c r="K216" s="23"/>
      <c r="L216" s="21"/>
    </row>
    <row r="217" spans="2:12" ht="25" customHeight="1">
      <c r="B217" s="40">
        <v>6</v>
      </c>
      <c r="C217" s="202" t="s">
        <v>364</v>
      </c>
      <c r="D217" s="203"/>
      <c r="E217" s="203"/>
      <c r="F217" s="204"/>
      <c r="G217" s="106" t="b">
        <v>0</v>
      </c>
      <c r="H217" s="101" t="b">
        <v>0</v>
      </c>
      <c r="I217" s="106" t="b">
        <v>0</v>
      </c>
      <c r="J217" s="101" t="b">
        <v>0</v>
      </c>
      <c r="K217" s="23"/>
      <c r="L217" s="21"/>
    </row>
    <row r="218" spans="2:12" ht="25" customHeight="1">
      <c r="B218" s="40">
        <v>7</v>
      </c>
      <c r="C218" s="208" t="s">
        <v>365</v>
      </c>
      <c r="D218" s="209"/>
      <c r="E218" s="209"/>
      <c r="F218" s="210"/>
      <c r="G218" s="107" t="b">
        <v>0</v>
      </c>
      <c r="H218" s="101" t="b">
        <v>0</v>
      </c>
      <c r="I218" s="107" t="b">
        <v>0</v>
      </c>
      <c r="J218" s="101" t="b">
        <v>0</v>
      </c>
      <c r="K218" s="23"/>
      <c r="L218" s="21"/>
    </row>
    <row r="219" spans="2:12" ht="25" customHeight="1">
      <c r="B219" s="40">
        <v>8</v>
      </c>
      <c r="C219" s="202" t="s">
        <v>366</v>
      </c>
      <c r="D219" s="203"/>
      <c r="E219" s="203"/>
      <c r="F219" s="204"/>
      <c r="G219" s="106" t="b">
        <v>0</v>
      </c>
      <c r="H219" s="101" t="b">
        <v>0</v>
      </c>
      <c r="I219" s="106" t="b">
        <v>0</v>
      </c>
      <c r="J219" s="101" t="b">
        <v>0</v>
      </c>
      <c r="K219" s="23"/>
      <c r="L219" s="21"/>
    </row>
    <row r="220" spans="2:12" ht="25" customHeight="1">
      <c r="B220" s="40">
        <v>9</v>
      </c>
      <c r="C220" s="202" t="s">
        <v>367</v>
      </c>
      <c r="D220" s="203"/>
      <c r="E220" s="203"/>
      <c r="F220" s="204"/>
      <c r="G220" s="106" t="b">
        <v>0</v>
      </c>
      <c r="H220" s="101" t="b">
        <v>0</v>
      </c>
      <c r="I220" s="106" t="b">
        <v>0</v>
      </c>
      <c r="J220" s="101" t="b">
        <v>0</v>
      </c>
      <c r="K220" s="23"/>
      <c r="L220" s="21"/>
    </row>
    <row r="221" spans="2:12" ht="25" customHeight="1">
      <c r="B221" s="108"/>
      <c r="C221" s="108"/>
      <c r="D221" s="108"/>
      <c r="E221" s="108"/>
      <c r="F221" s="108"/>
      <c r="G221" s="103"/>
      <c r="H221" s="103"/>
      <c r="I221" s="103"/>
      <c r="J221" s="103"/>
      <c r="K221" s="108"/>
      <c r="L221" s="108"/>
    </row>
    <row r="222" spans="2:12" ht="25" customHeight="1">
      <c r="B222" s="199" t="s">
        <v>368</v>
      </c>
      <c r="C222" s="200"/>
      <c r="D222" s="200"/>
      <c r="E222" s="200"/>
      <c r="F222" s="201"/>
      <c r="G222" s="213" t="s">
        <v>182</v>
      </c>
      <c r="H222" s="214"/>
      <c r="I222" s="213" t="s">
        <v>183</v>
      </c>
      <c r="J222" s="214"/>
      <c r="K222" s="33" t="s">
        <v>11</v>
      </c>
      <c r="L222" s="32" t="s">
        <v>184</v>
      </c>
    </row>
    <row r="223" spans="2:12" ht="25" customHeight="1">
      <c r="B223" s="40">
        <v>1</v>
      </c>
      <c r="C223" s="202" t="s">
        <v>369</v>
      </c>
      <c r="D223" s="203"/>
      <c r="E223" s="203"/>
      <c r="F223" s="204"/>
      <c r="G223" s="106" t="b">
        <v>0</v>
      </c>
      <c r="H223" s="101" t="b">
        <v>0</v>
      </c>
      <c r="I223" s="106" t="b">
        <v>0</v>
      </c>
      <c r="J223" s="101" t="b">
        <v>0</v>
      </c>
      <c r="K223" s="23"/>
      <c r="L223" s="21"/>
    </row>
    <row r="224" spans="2:12" ht="25" customHeight="1">
      <c r="B224" s="40">
        <v>2</v>
      </c>
      <c r="C224" s="157" t="s">
        <v>370</v>
      </c>
      <c r="D224" s="162"/>
      <c r="E224" s="162"/>
      <c r="F224" s="158"/>
      <c r="G224" s="105" t="b">
        <v>0</v>
      </c>
      <c r="H224" s="101" t="b">
        <v>0</v>
      </c>
      <c r="I224" s="105" t="b">
        <v>0</v>
      </c>
      <c r="J224" s="101" t="b">
        <v>0</v>
      </c>
      <c r="K224" s="23"/>
      <c r="L224" s="21"/>
    </row>
    <row r="225" spans="2:12" ht="25" customHeight="1">
      <c r="B225" s="40">
        <v>3</v>
      </c>
      <c r="C225" s="157" t="s">
        <v>371</v>
      </c>
      <c r="D225" s="162"/>
      <c r="E225" s="162"/>
      <c r="F225" s="158"/>
      <c r="G225" s="105" t="b">
        <v>0</v>
      </c>
      <c r="H225" s="101" t="b">
        <v>0</v>
      </c>
      <c r="I225" s="105" t="b">
        <v>0</v>
      </c>
      <c r="J225" s="101" t="b">
        <v>0</v>
      </c>
      <c r="K225" s="23"/>
      <c r="L225" s="21"/>
    </row>
    <row r="226" spans="2:12" ht="25" customHeight="1">
      <c r="B226" s="40">
        <v>4</v>
      </c>
      <c r="C226" s="202" t="s">
        <v>372</v>
      </c>
      <c r="D226" s="203"/>
      <c r="E226" s="203"/>
      <c r="F226" s="204"/>
      <c r="G226" s="106" t="b">
        <v>0</v>
      </c>
      <c r="H226" s="101" t="b">
        <v>0</v>
      </c>
      <c r="I226" s="106" t="b">
        <v>0</v>
      </c>
      <c r="J226" s="101" t="b">
        <v>0</v>
      </c>
      <c r="K226" s="23"/>
      <c r="L226" s="21"/>
    </row>
    <row r="227" spans="2:12" ht="25" customHeight="1">
      <c r="B227" s="40">
        <v>5</v>
      </c>
      <c r="C227" s="157" t="s">
        <v>373</v>
      </c>
      <c r="D227" s="162"/>
      <c r="E227" s="162"/>
      <c r="F227" s="158"/>
      <c r="G227" s="105" t="b">
        <v>0</v>
      </c>
      <c r="H227" s="101" t="b">
        <v>0</v>
      </c>
      <c r="I227" s="105" t="b">
        <v>0</v>
      </c>
      <c r="J227" s="101" t="b">
        <v>0</v>
      </c>
      <c r="K227" s="23"/>
      <c r="L227" s="21"/>
    </row>
    <row r="228" spans="2:12" ht="25" customHeight="1">
      <c r="B228" s="40">
        <v>6</v>
      </c>
      <c r="C228" s="157" t="s">
        <v>374</v>
      </c>
      <c r="D228" s="162"/>
      <c r="E228" s="162"/>
      <c r="F228" s="158"/>
      <c r="G228" s="105" t="b">
        <v>0</v>
      </c>
      <c r="H228" s="101" t="b">
        <v>0</v>
      </c>
      <c r="I228" s="105" t="b">
        <v>0</v>
      </c>
      <c r="J228" s="101" t="b">
        <v>0</v>
      </c>
      <c r="K228" s="23"/>
      <c r="L228" s="21"/>
    </row>
    <row r="229" spans="2:12" ht="25" customHeight="1">
      <c r="B229" s="108"/>
      <c r="C229" s="108"/>
      <c r="D229" s="108"/>
      <c r="E229" s="108"/>
      <c r="F229" s="108"/>
      <c r="G229" s="103"/>
      <c r="H229" s="103"/>
      <c r="I229" s="103"/>
      <c r="J229" s="103"/>
      <c r="K229" s="108"/>
      <c r="L229" s="108"/>
    </row>
    <row r="230" spans="2:12" ht="25" customHeight="1">
      <c r="B230" s="199" t="s">
        <v>375</v>
      </c>
      <c r="C230" s="200"/>
      <c r="D230" s="200"/>
      <c r="E230" s="200"/>
      <c r="F230" s="201"/>
      <c r="G230" s="213" t="s">
        <v>182</v>
      </c>
      <c r="H230" s="214"/>
      <c r="I230" s="213" t="s">
        <v>183</v>
      </c>
      <c r="J230" s="214"/>
      <c r="K230" s="33" t="s">
        <v>11</v>
      </c>
      <c r="L230" s="32" t="s">
        <v>184</v>
      </c>
    </row>
    <row r="231" spans="2:12" ht="25" customHeight="1">
      <c r="B231" s="40">
        <v>1</v>
      </c>
      <c r="C231" s="157" t="s">
        <v>376</v>
      </c>
      <c r="D231" s="162"/>
      <c r="E231" s="162"/>
      <c r="F231" s="158"/>
      <c r="G231" s="105" t="b">
        <v>0</v>
      </c>
      <c r="H231" s="101" t="b">
        <v>0</v>
      </c>
      <c r="I231" s="105" t="b">
        <v>0</v>
      </c>
      <c r="J231" s="101" t="b">
        <v>0</v>
      </c>
      <c r="K231" s="23"/>
      <c r="L231" s="21"/>
    </row>
    <row r="232" spans="2:12" ht="25" customHeight="1">
      <c r="B232" s="40">
        <v>2</v>
      </c>
      <c r="C232" s="157" t="s">
        <v>377</v>
      </c>
      <c r="D232" s="162"/>
      <c r="E232" s="162"/>
      <c r="F232" s="158"/>
      <c r="G232" s="105" t="b">
        <v>0</v>
      </c>
      <c r="H232" s="101" t="b">
        <v>0</v>
      </c>
      <c r="I232" s="105" t="b">
        <v>0</v>
      </c>
      <c r="J232" s="101" t="b">
        <v>0</v>
      </c>
      <c r="K232" s="23"/>
      <c r="L232" s="21"/>
    </row>
    <row r="233" spans="2:12" ht="25" customHeight="1">
      <c r="B233" s="40">
        <v>3</v>
      </c>
      <c r="C233" s="157" t="s">
        <v>378</v>
      </c>
      <c r="D233" s="162"/>
      <c r="E233" s="162"/>
      <c r="F233" s="158"/>
      <c r="G233" s="105" t="b">
        <v>0</v>
      </c>
      <c r="H233" s="101" t="b">
        <v>0</v>
      </c>
      <c r="I233" s="105" t="b">
        <v>0</v>
      </c>
      <c r="J233" s="101" t="b">
        <v>0</v>
      </c>
      <c r="K233" s="23"/>
      <c r="L233" s="21"/>
    </row>
    <row r="234" spans="2:12" ht="25" customHeight="1">
      <c r="B234" s="40">
        <v>4</v>
      </c>
      <c r="C234" s="157" t="s">
        <v>379</v>
      </c>
      <c r="D234" s="162"/>
      <c r="E234" s="162"/>
      <c r="F234" s="158"/>
      <c r="G234" s="105" t="b">
        <v>0</v>
      </c>
      <c r="H234" s="101" t="b">
        <v>0</v>
      </c>
      <c r="I234" s="105" t="b">
        <v>0</v>
      </c>
      <c r="J234" s="101" t="b">
        <v>0</v>
      </c>
      <c r="K234" s="23"/>
      <c r="L234" s="21"/>
    </row>
    <row r="235" spans="2:12" ht="25" customHeight="1">
      <c r="B235" s="40">
        <v>5</v>
      </c>
      <c r="C235" s="157" t="s">
        <v>380</v>
      </c>
      <c r="D235" s="162"/>
      <c r="E235" s="162"/>
      <c r="F235" s="158"/>
      <c r="G235" s="105" t="b">
        <v>0</v>
      </c>
      <c r="H235" s="101" t="b">
        <v>0</v>
      </c>
      <c r="I235" s="105" t="b">
        <v>0</v>
      </c>
      <c r="J235" s="101" t="b">
        <v>0</v>
      </c>
      <c r="K235" s="23"/>
      <c r="L235" s="21"/>
    </row>
    <row r="236" spans="2:12" ht="25" customHeight="1">
      <c r="B236" s="40">
        <v>6</v>
      </c>
      <c r="C236" s="157" t="s">
        <v>381</v>
      </c>
      <c r="D236" s="162"/>
      <c r="E236" s="162"/>
      <c r="F236" s="158"/>
      <c r="G236" s="105" t="b">
        <v>0</v>
      </c>
      <c r="H236" s="101" t="b">
        <v>0</v>
      </c>
      <c r="I236" s="105" t="b">
        <v>0</v>
      </c>
      <c r="J236" s="101" t="b">
        <v>0</v>
      </c>
      <c r="K236" s="23"/>
      <c r="L236" s="21"/>
    </row>
    <row r="237" spans="2:12" ht="25" customHeight="1">
      <c r="B237" s="40">
        <v>7</v>
      </c>
      <c r="C237" s="157" t="s">
        <v>382</v>
      </c>
      <c r="D237" s="162"/>
      <c r="E237" s="162"/>
      <c r="F237" s="158"/>
      <c r="G237" s="105" t="b">
        <v>0</v>
      </c>
      <c r="H237" s="101" t="b">
        <v>0</v>
      </c>
      <c r="I237" s="105" t="b">
        <v>0</v>
      </c>
      <c r="J237" s="101" t="b">
        <v>0</v>
      </c>
      <c r="K237" s="23"/>
      <c r="L237" s="21"/>
    </row>
    <row r="238" spans="2:12" ht="25" customHeight="1">
      <c r="B238" s="40">
        <v>8</v>
      </c>
      <c r="C238" s="157" t="s">
        <v>383</v>
      </c>
      <c r="D238" s="162"/>
      <c r="E238" s="162"/>
      <c r="F238" s="158"/>
      <c r="G238" s="105" t="b">
        <v>0</v>
      </c>
      <c r="H238" s="101" t="b">
        <v>0</v>
      </c>
      <c r="I238" s="105" t="b">
        <v>0</v>
      </c>
      <c r="J238" s="101" t="b">
        <v>0</v>
      </c>
      <c r="K238" s="23"/>
      <c r="L238" s="21"/>
    </row>
    <row r="239" spans="2:12" ht="25" customHeight="1">
      <c r="B239" s="108"/>
      <c r="C239" s="108"/>
      <c r="D239" s="108"/>
      <c r="E239" s="108"/>
      <c r="F239" s="108"/>
      <c r="G239" s="103"/>
      <c r="H239" s="103"/>
      <c r="I239" s="103"/>
      <c r="J239" s="103"/>
      <c r="K239" s="108"/>
      <c r="L239" s="108"/>
    </row>
    <row r="240" spans="2:12" ht="25" customHeight="1">
      <c r="B240" s="199" t="s">
        <v>384</v>
      </c>
      <c r="C240" s="200"/>
      <c r="D240" s="200"/>
      <c r="E240" s="200"/>
      <c r="F240" s="201"/>
      <c r="G240" s="213" t="s">
        <v>182</v>
      </c>
      <c r="H240" s="214"/>
      <c r="I240" s="213" t="s">
        <v>183</v>
      </c>
      <c r="J240" s="214"/>
      <c r="K240" s="33" t="s">
        <v>11</v>
      </c>
      <c r="L240" s="32" t="s">
        <v>184</v>
      </c>
    </row>
    <row r="241" spans="2:12" ht="25" customHeight="1">
      <c r="B241" s="40">
        <v>1</v>
      </c>
      <c r="C241" s="157" t="s">
        <v>385</v>
      </c>
      <c r="D241" s="162"/>
      <c r="E241" s="162"/>
      <c r="F241" s="158"/>
      <c r="G241" s="105" t="b">
        <v>0</v>
      </c>
      <c r="H241" s="101" t="b">
        <v>0</v>
      </c>
      <c r="I241" s="105" t="b">
        <v>0</v>
      </c>
      <c r="J241" s="101" t="b">
        <v>0</v>
      </c>
      <c r="K241" s="23"/>
      <c r="L241" s="21"/>
    </row>
    <row r="242" spans="2:12" ht="25" customHeight="1">
      <c r="B242" s="40">
        <v>2</v>
      </c>
      <c r="C242" s="157" t="s">
        <v>386</v>
      </c>
      <c r="D242" s="162"/>
      <c r="E242" s="162"/>
      <c r="F242" s="158"/>
      <c r="G242" s="105" t="b">
        <v>0</v>
      </c>
      <c r="H242" s="101" t="b">
        <v>0</v>
      </c>
      <c r="I242" s="105" t="b">
        <v>0</v>
      </c>
      <c r="J242" s="101" t="b">
        <v>0</v>
      </c>
      <c r="K242" s="23"/>
      <c r="L242" s="21"/>
    </row>
    <row r="243" spans="2:12" ht="25" customHeight="1">
      <c r="B243" s="40">
        <v>3</v>
      </c>
      <c r="C243" s="157" t="s">
        <v>387</v>
      </c>
      <c r="D243" s="162"/>
      <c r="E243" s="162"/>
      <c r="F243" s="158"/>
      <c r="G243" s="105" t="b">
        <v>0</v>
      </c>
      <c r="H243" s="101" t="b">
        <v>0</v>
      </c>
      <c r="I243" s="105" t="b">
        <v>0</v>
      </c>
      <c r="J243" s="101" t="b">
        <v>0</v>
      </c>
      <c r="K243" s="23"/>
      <c r="L243" s="21"/>
    </row>
    <row r="244" spans="2:12" ht="25" customHeight="1">
      <c r="B244" s="40">
        <v>4</v>
      </c>
      <c r="C244" s="157" t="s">
        <v>388</v>
      </c>
      <c r="D244" s="162"/>
      <c r="E244" s="162"/>
      <c r="F244" s="158"/>
      <c r="G244" s="105" t="b">
        <v>0</v>
      </c>
      <c r="H244" s="101" t="b">
        <v>0</v>
      </c>
      <c r="I244" s="105" t="b">
        <v>0</v>
      </c>
      <c r="J244" s="101" t="b">
        <v>0</v>
      </c>
      <c r="K244" s="23"/>
      <c r="L244" s="21"/>
    </row>
    <row r="245" spans="2:12" ht="25" customHeight="1">
      <c r="B245" s="40">
        <v>5</v>
      </c>
      <c r="C245" s="157" t="s">
        <v>389</v>
      </c>
      <c r="D245" s="162"/>
      <c r="E245" s="162"/>
      <c r="F245" s="158"/>
      <c r="G245" s="105" t="b">
        <v>0</v>
      </c>
      <c r="H245" s="101" t="b">
        <v>0</v>
      </c>
      <c r="I245" s="105" t="b">
        <v>0</v>
      </c>
      <c r="J245" s="101" t="b">
        <v>0</v>
      </c>
      <c r="K245" s="23"/>
      <c r="L245" s="21"/>
    </row>
    <row r="246" spans="2:12" ht="25" customHeight="1">
      <c r="B246" s="40">
        <v>6</v>
      </c>
      <c r="C246" s="157" t="s">
        <v>390</v>
      </c>
      <c r="D246" s="162"/>
      <c r="E246" s="162"/>
      <c r="F246" s="158"/>
      <c r="G246" s="105" t="b">
        <v>0</v>
      </c>
      <c r="H246" s="101" t="b">
        <v>0</v>
      </c>
      <c r="I246" s="105" t="b">
        <v>0</v>
      </c>
      <c r="J246" s="101" t="b">
        <v>0</v>
      </c>
      <c r="K246" s="23"/>
      <c r="L246" s="21"/>
    </row>
    <row r="247" spans="2:12" ht="25" customHeight="1">
      <c r="B247" s="40">
        <v>7</v>
      </c>
      <c r="C247" s="157" t="s">
        <v>391</v>
      </c>
      <c r="D247" s="162"/>
      <c r="E247" s="162"/>
      <c r="F247" s="158"/>
      <c r="G247" s="105" t="b">
        <v>0</v>
      </c>
      <c r="H247" s="101" t="b">
        <v>0</v>
      </c>
      <c r="I247" s="105" t="b">
        <v>0</v>
      </c>
      <c r="J247" s="101" t="b">
        <v>0</v>
      </c>
      <c r="K247" s="23"/>
      <c r="L247" s="21"/>
    </row>
    <row r="248" spans="2:12" ht="25" customHeight="1">
      <c r="B248" s="108"/>
      <c r="C248" s="108"/>
      <c r="D248" s="108"/>
      <c r="E248" s="108"/>
      <c r="F248" s="108"/>
      <c r="G248" s="103"/>
      <c r="H248" s="103"/>
      <c r="I248" s="103"/>
      <c r="J248" s="103"/>
      <c r="K248" s="108"/>
      <c r="L248" s="108"/>
    </row>
    <row r="249" spans="2:12" ht="25" customHeight="1">
      <c r="B249" s="199" t="s">
        <v>392</v>
      </c>
      <c r="C249" s="200"/>
      <c r="D249" s="200"/>
      <c r="E249" s="200"/>
      <c r="F249" s="201"/>
      <c r="G249" s="213" t="s">
        <v>182</v>
      </c>
      <c r="H249" s="214"/>
      <c r="I249" s="213" t="s">
        <v>183</v>
      </c>
      <c r="J249" s="214"/>
      <c r="K249" s="33" t="s">
        <v>11</v>
      </c>
      <c r="L249" s="32" t="s">
        <v>184</v>
      </c>
    </row>
    <row r="250" spans="2:12" ht="25" customHeight="1">
      <c r="B250" s="40">
        <v>1</v>
      </c>
      <c r="C250" s="202" t="s">
        <v>393</v>
      </c>
      <c r="D250" s="203"/>
      <c r="E250" s="203"/>
      <c r="F250" s="204"/>
      <c r="G250" s="106" t="b">
        <v>0</v>
      </c>
      <c r="H250" s="101" t="b">
        <v>0</v>
      </c>
      <c r="I250" s="106" t="b">
        <v>0</v>
      </c>
      <c r="J250" s="101" t="b">
        <v>0</v>
      </c>
      <c r="K250" s="23"/>
      <c r="L250" s="21"/>
    </row>
    <row r="251" spans="2:12" ht="25" customHeight="1">
      <c r="B251" s="40">
        <v>2</v>
      </c>
      <c r="C251" s="202" t="s">
        <v>394</v>
      </c>
      <c r="D251" s="203"/>
      <c r="E251" s="203"/>
      <c r="F251" s="204"/>
      <c r="G251" s="106" t="b">
        <v>0</v>
      </c>
      <c r="H251" s="101" t="b">
        <v>0</v>
      </c>
      <c r="I251" s="106" t="b">
        <v>0</v>
      </c>
      <c r="J251" s="101" t="b">
        <v>0</v>
      </c>
      <c r="K251" s="23"/>
      <c r="L251" s="21"/>
    </row>
    <row r="252" spans="2:12" ht="25" customHeight="1">
      <c r="B252" s="40">
        <v>3</v>
      </c>
      <c r="C252" s="157" t="s">
        <v>395</v>
      </c>
      <c r="D252" s="162"/>
      <c r="E252" s="162"/>
      <c r="F252" s="158"/>
      <c r="G252" s="105" t="b">
        <v>0</v>
      </c>
      <c r="H252" s="101" t="b">
        <v>0</v>
      </c>
      <c r="I252" s="105" t="b">
        <v>0</v>
      </c>
      <c r="J252" s="101" t="b">
        <v>0</v>
      </c>
      <c r="K252" s="23"/>
      <c r="L252" s="21"/>
    </row>
    <row r="253" spans="2:12" ht="25" customHeight="1">
      <c r="B253" s="40">
        <v>4</v>
      </c>
      <c r="C253" s="202" t="s">
        <v>396</v>
      </c>
      <c r="D253" s="203"/>
      <c r="E253" s="203"/>
      <c r="F253" s="204"/>
      <c r="G253" s="106" t="b">
        <v>0</v>
      </c>
      <c r="H253" s="101" t="b">
        <v>0</v>
      </c>
      <c r="I253" s="106" t="b">
        <v>0</v>
      </c>
      <c r="J253" s="101" t="b">
        <v>0</v>
      </c>
      <c r="K253" s="23"/>
      <c r="L253" s="21"/>
    </row>
    <row r="254" spans="2:12" ht="25" customHeight="1">
      <c r="B254" s="40">
        <v>5</v>
      </c>
      <c r="C254" s="157" t="s">
        <v>397</v>
      </c>
      <c r="D254" s="162"/>
      <c r="E254" s="162"/>
      <c r="F254" s="158"/>
      <c r="G254" s="105" t="b">
        <v>0</v>
      </c>
      <c r="H254" s="101" t="b">
        <v>0</v>
      </c>
      <c r="I254" s="105" t="b">
        <v>0</v>
      </c>
      <c r="J254" s="101" t="b">
        <v>0</v>
      </c>
      <c r="K254" s="23"/>
      <c r="L254" s="21"/>
    </row>
    <row r="255" spans="2:12" ht="25" customHeight="1">
      <c r="B255" s="40">
        <v>6</v>
      </c>
      <c r="C255" s="202" t="s">
        <v>398</v>
      </c>
      <c r="D255" s="203"/>
      <c r="E255" s="203"/>
      <c r="F255" s="204"/>
      <c r="G255" s="106" t="b">
        <v>0</v>
      </c>
      <c r="H255" s="101" t="b">
        <v>0</v>
      </c>
      <c r="I255" s="106" t="b">
        <v>0</v>
      </c>
      <c r="J255" s="101" t="b">
        <v>0</v>
      </c>
      <c r="K255" s="23"/>
      <c r="L255" s="21"/>
    </row>
    <row r="256" spans="2:12" ht="25" customHeight="1">
      <c r="B256" s="40">
        <v>7</v>
      </c>
      <c r="C256" s="202" t="s">
        <v>399</v>
      </c>
      <c r="D256" s="203"/>
      <c r="E256" s="203"/>
      <c r="F256" s="204"/>
      <c r="G256" s="106" t="b">
        <v>0</v>
      </c>
      <c r="H256" s="101" t="b">
        <v>0</v>
      </c>
      <c r="I256" s="106" t="b">
        <v>0</v>
      </c>
      <c r="J256" s="101" t="b">
        <v>0</v>
      </c>
      <c r="K256" s="23"/>
      <c r="L256" s="21"/>
    </row>
    <row r="257" spans="2:12" ht="25" customHeight="1">
      <c r="B257" s="40">
        <v>8</v>
      </c>
      <c r="C257" s="157" t="s">
        <v>400</v>
      </c>
      <c r="D257" s="162"/>
      <c r="E257" s="162"/>
      <c r="F257" s="158"/>
      <c r="G257" s="105" t="b">
        <v>0</v>
      </c>
      <c r="H257" s="101" t="b">
        <v>0</v>
      </c>
      <c r="I257" s="105" t="b">
        <v>0</v>
      </c>
      <c r="J257" s="101" t="b">
        <v>0</v>
      </c>
      <c r="K257" s="23"/>
      <c r="L257" s="21"/>
    </row>
    <row r="258" spans="2:12" ht="25" customHeight="1">
      <c r="B258" s="40">
        <v>9</v>
      </c>
      <c r="C258" s="157" t="s">
        <v>373</v>
      </c>
      <c r="D258" s="162"/>
      <c r="E258" s="162"/>
      <c r="F258" s="158"/>
      <c r="G258" s="105" t="b">
        <v>0</v>
      </c>
      <c r="H258" s="101" t="b">
        <v>0</v>
      </c>
      <c r="I258" s="105" t="b">
        <v>0</v>
      </c>
      <c r="J258" s="101" t="b">
        <v>0</v>
      </c>
      <c r="K258" s="23"/>
      <c r="L258" s="21"/>
    </row>
    <row r="259" spans="2:12" ht="25" customHeight="1">
      <c r="B259" s="40">
        <v>10</v>
      </c>
      <c r="C259" s="202" t="s">
        <v>401</v>
      </c>
      <c r="D259" s="203"/>
      <c r="E259" s="203"/>
      <c r="F259" s="204"/>
      <c r="G259" s="106" t="b">
        <v>0</v>
      </c>
      <c r="H259" s="101" t="b">
        <v>0</v>
      </c>
      <c r="I259" s="106" t="b">
        <v>0</v>
      </c>
      <c r="J259" s="101" t="b">
        <v>0</v>
      </c>
      <c r="K259" s="23"/>
      <c r="L259" s="21"/>
    </row>
    <row r="260" spans="2:12" ht="54.75" customHeight="1"/>
    <row r="261" spans="2:12" ht="12" customHeight="1"/>
    <row r="262" spans="2:12" ht="30" customHeight="1"/>
    <row r="263" spans="2:12" ht="18.75" customHeight="1"/>
    <row r="264" spans="2:12" ht="18.75" customHeight="1"/>
    <row r="265" spans="2:12" ht="18.75" customHeight="1"/>
    <row r="266" spans="2:12" ht="54.75" customHeight="1"/>
    <row r="267" spans="2:12" ht="54.75" customHeight="1"/>
    <row r="268" spans="2:12" ht="12" customHeight="1"/>
    <row r="269" spans="2:12" ht="30" customHeight="1"/>
    <row r="270" spans="2:12" ht="18.75" customHeight="1"/>
    <row r="271" spans="2:12" ht="18.75" customHeight="1"/>
    <row r="272" spans="2:12" ht="18.75" customHeight="1"/>
    <row r="273" spans="11:11" ht="54.75" customHeight="1"/>
    <row r="274" spans="11:11" ht="54.75" customHeight="1"/>
    <row r="275" spans="11:11" ht="12" customHeight="1"/>
    <row r="276" spans="11:11" ht="30" customHeight="1"/>
    <row r="277" spans="11:11" ht="18.75" customHeight="1"/>
    <row r="278" spans="11:11" ht="18.75" customHeight="1"/>
    <row r="279" spans="11:11" ht="18.75" customHeight="1"/>
    <row r="280" spans="11:11" ht="54.75" customHeight="1"/>
    <row r="281" spans="11:11" ht="54.75" customHeight="1"/>
    <row r="282" spans="11:11" ht="18.75" customHeight="1"/>
    <row r="283" spans="11:11" ht="28.5" customHeight="1"/>
    <row r="284" spans="11:11" ht="18.75" customHeight="1"/>
    <row r="285" spans="11:11" ht="18.75" customHeight="1">
      <c r="K285" s="5"/>
    </row>
    <row r="286" spans="11:11" ht="16.5" customHeight="1">
      <c r="K286" s="5"/>
    </row>
    <row r="287" spans="11:11" ht="16.5" customHeight="1">
      <c r="K287" s="5"/>
    </row>
    <row r="288" spans="11:11" ht="17.5" customHeight="1">
      <c r="K288" s="5"/>
    </row>
    <row r="289" spans="11:11" ht="17.5" customHeight="1">
      <c r="K289" s="5"/>
    </row>
    <row r="290" spans="11:11" ht="32.25" customHeight="1">
      <c r="K290" s="5"/>
    </row>
    <row r="291" spans="11:11" ht="16.5" customHeight="1">
      <c r="K291" s="5"/>
    </row>
    <row r="292" spans="11:11" ht="17.5" customHeight="1">
      <c r="K292" s="5"/>
    </row>
    <row r="293" spans="11:11" ht="24" customHeight="1"/>
    <row r="294" spans="11:11" ht="19.5" customHeight="1"/>
    <row r="295" spans="11:11" ht="22.5" customHeight="1"/>
    <row r="296" spans="11:11" ht="22.5" customHeight="1"/>
    <row r="297" spans="11:11" ht="22.5" customHeight="1"/>
    <row r="298" spans="11:11" ht="22.5" customHeight="1"/>
    <row r="299" spans="11:11" ht="22.5" customHeight="1"/>
    <row r="300" spans="11:11" ht="22.5" customHeight="1"/>
    <row r="301" spans="11:11" ht="22.5" customHeight="1"/>
    <row r="302" spans="11:11" ht="22.5" customHeight="1"/>
    <row r="303" spans="11:11" ht="22.5" customHeight="1"/>
    <row r="304" spans="11:11" ht="22.5" customHeight="1"/>
    <row r="305" ht="22.5" customHeight="1"/>
    <row r="306" ht="22.5" customHeight="1"/>
    <row r="307" ht="10.5" customHeight="1"/>
    <row r="308" ht="20.25" customHeight="1"/>
    <row r="309" ht="22.5" customHeight="1"/>
    <row r="310" ht="22.5" customHeight="1"/>
    <row r="311" ht="22.5" customHeight="1"/>
    <row r="312" ht="22.5" customHeight="1"/>
    <row r="313" ht="22.5" customHeight="1"/>
    <row r="314" ht="22.5" customHeight="1"/>
    <row r="315" ht="22.5" customHeight="1"/>
    <row r="316" ht="11.25" customHeight="1"/>
    <row r="317" ht="20.25" customHeight="1"/>
    <row r="318" ht="22.5" customHeight="1"/>
    <row r="319" ht="22.5" customHeight="1"/>
    <row r="320" ht="22.5" customHeight="1"/>
    <row r="321" ht="22.5" customHeight="1"/>
    <row r="322" ht="22.5" customHeight="1"/>
    <row r="323" ht="22.5" customHeight="1"/>
    <row r="324" ht="22.5" customHeight="1"/>
    <row r="325" ht="12.75" customHeight="1"/>
    <row r="326" ht="20.25" customHeight="1"/>
    <row r="327" ht="22.5" customHeight="1"/>
    <row r="328" ht="22.5" customHeight="1"/>
    <row r="329" ht="22.5" customHeight="1"/>
    <row r="330" ht="22.5" customHeight="1"/>
    <row r="331" ht="10.5" customHeight="1"/>
    <row r="332" ht="23.25" customHeight="1"/>
    <row r="333" ht="8.25" customHeight="1"/>
    <row r="334" ht="18.75" customHeight="1"/>
    <row r="335" ht="18.75" customHeight="1"/>
    <row r="336" ht="16.5" customHeight="1"/>
    <row r="337" ht="8.25" customHeight="1"/>
    <row r="338" ht="16.5" customHeight="1"/>
    <row r="339" ht="16.5" customHeight="1"/>
    <row r="340" ht="16.5" customHeight="1"/>
    <row r="341" ht="31.5" customHeight="1"/>
    <row r="342" ht="31.5" customHeight="1"/>
    <row r="343" ht="7.5" customHeight="1"/>
    <row r="344" ht="16.5" customHeight="1"/>
    <row r="345" ht="17.5" customHeight="1"/>
    <row r="346" ht="17.5" customHeight="1"/>
    <row r="347" ht="18" customHeight="1"/>
    <row r="348" ht="16.5" customHeight="1"/>
    <row r="350" ht="17.5" customHeight="1"/>
    <row r="351" ht="17.5" customHeight="1"/>
    <row r="352" ht="22.5" customHeight="1"/>
    <row r="353" ht="17.5" customHeight="1"/>
    <row r="354" ht="17.5" customHeight="1"/>
    <row r="355" ht="17.5" customHeight="1"/>
    <row r="356" ht="17.5" customHeight="1"/>
    <row r="357" ht="17.5" customHeight="1"/>
    <row r="358" ht="17.5" customHeight="1"/>
    <row r="359" ht="17.5" customHeight="1"/>
    <row r="360" ht="17.5" customHeight="1"/>
    <row r="361" ht="17.5" customHeight="1"/>
    <row r="362" ht="17.5" customHeight="1"/>
    <row r="363" ht="17.5" customHeight="1"/>
    <row r="364" ht="17.5" customHeight="1"/>
    <row r="365" ht="17.5" customHeight="1"/>
    <row r="366" ht="17.5" customHeight="1"/>
    <row r="367" ht="17.5" customHeight="1"/>
  </sheetData>
  <mergeCells count="274">
    <mergeCell ref="G249:H249"/>
    <mergeCell ref="I249:J249"/>
    <mergeCell ref="G222:H222"/>
    <mergeCell ref="I222:J222"/>
    <mergeCell ref="G230:H230"/>
    <mergeCell ref="I230:J230"/>
    <mergeCell ref="G240:H240"/>
    <mergeCell ref="I240:J240"/>
    <mergeCell ref="G172:H172"/>
    <mergeCell ref="I172:J172"/>
    <mergeCell ref="G194:H194"/>
    <mergeCell ref="I194:J194"/>
    <mergeCell ref="G211:H211"/>
    <mergeCell ref="I211:J211"/>
    <mergeCell ref="G137:H137"/>
    <mergeCell ref="I137:J137"/>
    <mergeCell ref="G154:H154"/>
    <mergeCell ref="I154:J154"/>
    <mergeCell ref="G163:H163"/>
    <mergeCell ref="I163:J163"/>
    <mergeCell ref="G106:H106"/>
    <mergeCell ref="I106:J106"/>
    <mergeCell ref="G118:H118"/>
    <mergeCell ref="I118:J118"/>
    <mergeCell ref="G130:H130"/>
    <mergeCell ref="I130:J130"/>
    <mergeCell ref="G85:H85"/>
    <mergeCell ref="I85:J85"/>
    <mergeCell ref="G92:H92"/>
    <mergeCell ref="I92:J92"/>
    <mergeCell ref="G99:H99"/>
    <mergeCell ref="I99:J99"/>
    <mergeCell ref="G49:H49"/>
    <mergeCell ref="I49:J49"/>
    <mergeCell ref="G59:H59"/>
    <mergeCell ref="I59:J59"/>
    <mergeCell ref="G66:H66"/>
    <mergeCell ref="I66:J66"/>
    <mergeCell ref="C258:F258"/>
    <mergeCell ref="C259:F259"/>
    <mergeCell ref="G9:H9"/>
    <mergeCell ref="I9:J9"/>
    <mergeCell ref="G18:H18"/>
    <mergeCell ref="I18:J18"/>
    <mergeCell ref="G29:H29"/>
    <mergeCell ref="I29:J29"/>
    <mergeCell ref="G37:H37"/>
    <mergeCell ref="I37:J37"/>
    <mergeCell ref="C252:F252"/>
    <mergeCell ref="C253:F253"/>
    <mergeCell ref="C254:F254"/>
    <mergeCell ref="C255:F255"/>
    <mergeCell ref="C256:F256"/>
    <mergeCell ref="C257:F257"/>
    <mergeCell ref="C245:F245"/>
    <mergeCell ref="C246:F246"/>
    <mergeCell ref="C247:F247"/>
    <mergeCell ref="B249:F249"/>
    <mergeCell ref="C250:F250"/>
    <mergeCell ref="C251:F251"/>
    <mergeCell ref="C238:F238"/>
    <mergeCell ref="B240:F240"/>
    <mergeCell ref="C241:F241"/>
    <mergeCell ref="C242:F242"/>
    <mergeCell ref="C243:F243"/>
    <mergeCell ref="C244:F244"/>
    <mergeCell ref="C232:F232"/>
    <mergeCell ref="C233:F233"/>
    <mergeCell ref="C234:F234"/>
    <mergeCell ref="C235:F235"/>
    <mergeCell ref="C236:F236"/>
    <mergeCell ref="C237:F237"/>
    <mergeCell ref="C225:F225"/>
    <mergeCell ref="C226:F226"/>
    <mergeCell ref="C227:F227"/>
    <mergeCell ref="C228:F228"/>
    <mergeCell ref="B230:F230"/>
    <mergeCell ref="C231:F231"/>
    <mergeCell ref="C218:F218"/>
    <mergeCell ref="C219:F219"/>
    <mergeCell ref="C220:F220"/>
    <mergeCell ref="B222:F222"/>
    <mergeCell ref="C223:F223"/>
    <mergeCell ref="C224:F224"/>
    <mergeCell ref="C212:F212"/>
    <mergeCell ref="C213:F213"/>
    <mergeCell ref="C214:F214"/>
    <mergeCell ref="C215:F215"/>
    <mergeCell ref="C216:F216"/>
    <mergeCell ref="C217:F217"/>
    <mergeCell ref="C205:F205"/>
    <mergeCell ref="C206:F206"/>
    <mergeCell ref="C207:F207"/>
    <mergeCell ref="C208:F208"/>
    <mergeCell ref="C209:F209"/>
    <mergeCell ref="B211:F211"/>
    <mergeCell ref="C198:F198"/>
    <mergeCell ref="C199:F199"/>
    <mergeCell ref="C200:F200"/>
    <mergeCell ref="C201:F201"/>
    <mergeCell ref="C202:F202"/>
    <mergeCell ref="C203:F203"/>
    <mergeCell ref="C191:F191"/>
    <mergeCell ref="C192:F192"/>
    <mergeCell ref="B194:F194"/>
    <mergeCell ref="C195:F195"/>
    <mergeCell ref="C196:F196"/>
    <mergeCell ref="C197:F197"/>
    <mergeCell ref="C184:F184"/>
    <mergeCell ref="C185:F185"/>
    <mergeCell ref="C186:F186"/>
    <mergeCell ref="C188:F188"/>
    <mergeCell ref="C189:F189"/>
    <mergeCell ref="C190:F190"/>
    <mergeCell ref="C178:F178"/>
    <mergeCell ref="C179:F179"/>
    <mergeCell ref="C180:F180"/>
    <mergeCell ref="C181:F181"/>
    <mergeCell ref="C182:F182"/>
    <mergeCell ref="C183:F183"/>
    <mergeCell ref="B172:F172"/>
    <mergeCell ref="C173:F173"/>
    <mergeCell ref="C174:F174"/>
    <mergeCell ref="C175:F175"/>
    <mergeCell ref="C176:F176"/>
    <mergeCell ref="C177:F177"/>
    <mergeCell ref="C165:F165"/>
    <mergeCell ref="C166:F166"/>
    <mergeCell ref="C167:F167"/>
    <mergeCell ref="C168:F168"/>
    <mergeCell ref="C169:F169"/>
    <mergeCell ref="C170:F170"/>
    <mergeCell ref="C157:F157"/>
    <mergeCell ref="C158:F158"/>
    <mergeCell ref="C159:F159"/>
    <mergeCell ref="C161:F161"/>
    <mergeCell ref="B163:F163"/>
    <mergeCell ref="C164:F164"/>
    <mergeCell ref="C150:F150"/>
    <mergeCell ref="C151:F151"/>
    <mergeCell ref="C152:F152"/>
    <mergeCell ref="B154:F154"/>
    <mergeCell ref="B155:J155"/>
    <mergeCell ref="C156:F156"/>
    <mergeCell ref="C144:F144"/>
    <mergeCell ref="C145:F145"/>
    <mergeCell ref="C146:F146"/>
    <mergeCell ref="C147:F147"/>
    <mergeCell ref="C148:F148"/>
    <mergeCell ref="C149:F149"/>
    <mergeCell ref="C138:F138"/>
    <mergeCell ref="C139:F139"/>
    <mergeCell ref="C140:F140"/>
    <mergeCell ref="C141:F141"/>
    <mergeCell ref="C142:F142"/>
    <mergeCell ref="C143:F143"/>
    <mergeCell ref="C131:F131"/>
    <mergeCell ref="C132:F132"/>
    <mergeCell ref="C133:F133"/>
    <mergeCell ref="C134:F134"/>
    <mergeCell ref="C135:F135"/>
    <mergeCell ref="B137:F137"/>
    <mergeCell ref="C124:F124"/>
    <mergeCell ref="C125:F125"/>
    <mergeCell ref="C126:F126"/>
    <mergeCell ref="C127:F127"/>
    <mergeCell ref="C128:F128"/>
    <mergeCell ref="B130:F130"/>
    <mergeCell ref="B118:F118"/>
    <mergeCell ref="C119:F119"/>
    <mergeCell ref="C120:F120"/>
    <mergeCell ref="C121:F121"/>
    <mergeCell ref="C122:F122"/>
    <mergeCell ref="C123:F123"/>
    <mergeCell ref="C111:F111"/>
    <mergeCell ref="C112:F112"/>
    <mergeCell ref="C113:F113"/>
    <mergeCell ref="C114:F114"/>
    <mergeCell ref="C115:F115"/>
    <mergeCell ref="C116:F116"/>
    <mergeCell ref="C103:F103"/>
    <mergeCell ref="C104:F104"/>
    <mergeCell ref="B106:F106"/>
    <mergeCell ref="C107:F107"/>
    <mergeCell ref="C108:F108"/>
    <mergeCell ref="C110:F110"/>
    <mergeCell ref="C96:F96"/>
    <mergeCell ref="C97:F97"/>
    <mergeCell ref="B99:F99"/>
    <mergeCell ref="C100:F100"/>
    <mergeCell ref="C101:F101"/>
    <mergeCell ref="C102:F102"/>
    <mergeCell ref="C89:F89"/>
    <mergeCell ref="C90:F90"/>
    <mergeCell ref="B92:F92"/>
    <mergeCell ref="C93:F93"/>
    <mergeCell ref="C94:F94"/>
    <mergeCell ref="C95:F95"/>
    <mergeCell ref="C82:F82"/>
    <mergeCell ref="C83:F83"/>
    <mergeCell ref="B85:F85"/>
    <mergeCell ref="C86:F86"/>
    <mergeCell ref="C87:F87"/>
    <mergeCell ref="C88:F88"/>
    <mergeCell ref="C76:F76"/>
    <mergeCell ref="C77:F77"/>
    <mergeCell ref="C78:F78"/>
    <mergeCell ref="C79:F79"/>
    <mergeCell ref="C80:F80"/>
    <mergeCell ref="C81:F81"/>
    <mergeCell ref="C70:F70"/>
    <mergeCell ref="C71:F71"/>
    <mergeCell ref="C72:F72"/>
    <mergeCell ref="C73:F73"/>
    <mergeCell ref="C74:F74"/>
    <mergeCell ref="C75:F75"/>
    <mergeCell ref="C63:F63"/>
    <mergeCell ref="C64:F64"/>
    <mergeCell ref="B66:F66"/>
    <mergeCell ref="C67:F67"/>
    <mergeCell ref="C68:F68"/>
    <mergeCell ref="C69:F69"/>
    <mergeCell ref="C56:F56"/>
    <mergeCell ref="C57:F57"/>
    <mergeCell ref="B59:F59"/>
    <mergeCell ref="C60:F60"/>
    <mergeCell ref="C61:F61"/>
    <mergeCell ref="C62:F62"/>
    <mergeCell ref="C50:F50"/>
    <mergeCell ref="C51:F51"/>
    <mergeCell ref="C52:F52"/>
    <mergeCell ref="C53:F53"/>
    <mergeCell ref="C54:F54"/>
    <mergeCell ref="C55:F55"/>
    <mergeCell ref="C43:F43"/>
    <mergeCell ref="C44:F44"/>
    <mergeCell ref="C45:F45"/>
    <mergeCell ref="C46:F46"/>
    <mergeCell ref="C47:F47"/>
    <mergeCell ref="B49:F49"/>
    <mergeCell ref="B37:F37"/>
    <mergeCell ref="C38:F38"/>
    <mergeCell ref="C39:F39"/>
    <mergeCell ref="C40:F40"/>
    <mergeCell ref="C41:F41"/>
    <mergeCell ref="C42:F42"/>
    <mergeCell ref="C30:F30"/>
    <mergeCell ref="C31:F31"/>
    <mergeCell ref="C32:F32"/>
    <mergeCell ref="C33:F33"/>
    <mergeCell ref="C34:F34"/>
    <mergeCell ref="C35:F35"/>
    <mergeCell ref="C26:F26"/>
    <mergeCell ref="C27:F27"/>
    <mergeCell ref="B29:F29"/>
    <mergeCell ref="C16:F16"/>
    <mergeCell ref="B18:F18"/>
    <mergeCell ref="C19:F19"/>
    <mergeCell ref="C20:F20"/>
    <mergeCell ref="C21:F21"/>
    <mergeCell ref="C22:F22"/>
    <mergeCell ref="B2:L2"/>
    <mergeCell ref="B4:L4"/>
    <mergeCell ref="N6:AI25"/>
    <mergeCell ref="B9:F9"/>
    <mergeCell ref="C10:F10"/>
    <mergeCell ref="C11:F11"/>
    <mergeCell ref="C12:F12"/>
    <mergeCell ref="C13:F13"/>
    <mergeCell ref="C14:F14"/>
    <mergeCell ref="C15:F15"/>
    <mergeCell ref="C23:F23"/>
    <mergeCell ref="C24:F24"/>
    <mergeCell ref="C25:F25"/>
  </mergeCells>
  <conditionalFormatting sqref="B90:C90 J86:J90 I86:I89 B86:G89 H86:H90 B93:J97 B100:J104 B107:J116 B119:J128 B231:J238 B241:J247">
    <cfRule type="expression" dxfId="40" priority="1">
      <formula>#REF!="No"</formula>
    </cfRule>
  </conditionalFormatting>
  <pageMargins left="0.25" right="0.25" top="0.75" bottom="0.75" header="0.3" footer="0.3"/>
  <pageSetup scale="46" orientation="portrait" r:id="rId1"/>
  <rowBreaks count="4" manualBreakCount="4">
    <brk id="58" max="16383" man="1"/>
    <brk id="117" max="16383" man="1"/>
    <brk id="171" max="16383" man="1"/>
    <brk id="229" max="16383" man="1"/>
  </rowBreaks>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4338F-41E2-4DDD-9909-A03DDB41BC35}">
  <sheetPr codeName="Sheet7">
    <pageSetUpPr fitToPage="1"/>
  </sheetPr>
  <dimension ref="B2:AG961"/>
  <sheetViews>
    <sheetView tabSelected="1" view="pageBreakPreview" topLeftCell="A52" zoomScale="80" zoomScaleNormal="100" zoomScaleSheetLayoutView="80" workbookViewId="0">
      <selection activeCell="J68" sqref="J68"/>
    </sheetView>
  </sheetViews>
  <sheetFormatPr defaultColWidth="8.81640625" defaultRowHeight="14.5"/>
  <cols>
    <col min="2" max="2" width="28.453125" bestFit="1" customWidth="1"/>
    <col min="3" max="3" width="33.81640625" customWidth="1"/>
    <col min="4" max="4" width="24.54296875" customWidth="1"/>
    <col min="5" max="5" width="34" customWidth="1"/>
    <col min="6" max="6" width="26.1796875" bestFit="1" customWidth="1"/>
    <col min="7" max="7" width="33.81640625" customWidth="1"/>
    <col min="8" max="8" width="24.54296875" customWidth="1"/>
    <col min="9" max="9" width="33.81640625" customWidth="1"/>
    <col min="10" max="10" width="33.1796875" bestFit="1" customWidth="1"/>
    <col min="12" max="33" width="8.453125" customWidth="1"/>
  </cols>
  <sheetData>
    <row r="2" spans="2:33" ht="18.5">
      <c r="B2" s="10"/>
      <c r="C2" s="10"/>
      <c r="D2" s="10"/>
      <c r="E2" s="10"/>
      <c r="F2" s="10"/>
      <c r="G2" s="10"/>
      <c r="H2" s="10"/>
      <c r="I2" s="10"/>
      <c r="J2" s="10"/>
    </row>
    <row r="3" spans="2:33" ht="75" customHeight="1" thickBot="1">
      <c r="B3" s="262" t="s">
        <v>402</v>
      </c>
      <c r="C3" s="262"/>
      <c r="D3" s="262"/>
      <c r="E3" s="262"/>
      <c r="F3" s="262"/>
      <c r="G3" s="262"/>
      <c r="H3" s="262"/>
      <c r="I3" s="262"/>
      <c r="J3" s="262"/>
    </row>
    <row r="4" spans="2:33" ht="65.5" customHeight="1">
      <c r="B4" s="166" t="s">
        <v>403</v>
      </c>
      <c r="C4" s="166"/>
      <c r="D4" s="166"/>
      <c r="E4" s="166"/>
      <c r="F4" s="166"/>
      <c r="G4" s="166"/>
      <c r="H4" s="166"/>
      <c r="I4" s="166"/>
      <c r="J4" s="166"/>
      <c r="L4" s="148" t="s">
        <v>404</v>
      </c>
      <c r="M4" s="149"/>
      <c r="N4" s="149"/>
      <c r="O4" s="149"/>
      <c r="P4" s="149"/>
      <c r="Q4" s="149"/>
      <c r="R4" s="149"/>
      <c r="S4" s="149"/>
      <c r="T4" s="149"/>
      <c r="U4" s="149"/>
      <c r="V4" s="149"/>
      <c r="W4" s="149"/>
      <c r="X4" s="149"/>
      <c r="Y4" s="149"/>
      <c r="Z4" s="149"/>
      <c r="AA4" s="149"/>
      <c r="AB4" s="149"/>
      <c r="AC4" s="149"/>
      <c r="AD4" s="149"/>
      <c r="AE4" s="149"/>
      <c r="AF4" s="149"/>
      <c r="AG4" s="150"/>
    </row>
    <row r="5" spans="2:33" ht="18.5">
      <c r="B5" s="10"/>
      <c r="C5" s="10"/>
      <c r="D5" s="10"/>
      <c r="E5" s="10"/>
      <c r="F5" s="10"/>
      <c r="G5" s="10"/>
      <c r="H5" s="10"/>
      <c r="I5" s="47" t="s">
        <v>1</v>
      </c>
      <c r="J5" s="49"/>
      <c r="L5" s="151"/>
      <c r="M5" s="152"/>
      <c r="N5" s="152"/>
      <c r="O5" s="152"/>
      <c r="P5" s="152"/>
      <c r="Q5" s="152"/>
      <c r="R5" s="152"/>
      <c r="S5" s="152"/>
      <c r="T5" s="152"/>
      <c r="U5" s="152"/>
      <c r="V5" s="152"/>
      <c r="W5" s="152"/>
      <c r="X5" s="152"/>
      <c r="Y5" s="152"/>
      <c r="Z5" s="152"/>
      <c r="AA5" s="152"/>
      <c r="AB5" s="152"/>
      <c r="AC5" s="152"/>
      <c r="AD5" s="152"/>
      <c r="AE5" s="152"/>
      <c r="AF5" s="152"/>
      <c r="AG5" s="153"/>
    </row>
    <row r="6" spans="2:33" ht="18.5">
      <c r="B6" s="10"/>
      <c r="C6" s="10"/>
      <c r="D6" s="10"/>
      <c r="E6" s="10"/>
      <c r="F6" s="10"/>
      <c r="G6" s="10"/>
      <c r="H6" s="10"/>
      <c r="I6" s="47" t="s">
        <v>4</v>
      </c>
      <c r="J6" s="51"/>
      <c r="L6" s="151"/>
      <c r="M6" s="152"/>
      <c r="N6" s="152"/>
      <c r="O6" s="152"/>
      <c r="P6" s="152"/>
      <c r="Q6" s="152"/>
      <c r="R6" s="152"/>
      <c r="S6" s="152"/>
      <c r="T6" s="152"/>
      <c r="U6" s="152"/>
      <c r="V6" s="152"/>
      <c r="W6" s="152"/>
      <c r="X6" s="152"/>
      <c r="Y6" s="152"/>
      <c r="Z6" s="152"/>
      <c r="AA6" s="152"/>
      <c r="AB6" s="152"/>
      <c r="AC6" s="152"/>
      <c r="AD6" s="152"/>
      <c r="AE6" s="152"/>
      <c r="AF6" s="152"/>
      <c r="AG6" s="153"/>
    </row>
    <row r="7" spans="2:33" ht="18.5">
      <c r="B7" s="10"/>
      <c r="C7" s="10"/>
      <c r="D7" s="10"/>
      <c r="E7" s="10"/>
      <c r="F7" s="10"/>
      <c r="G7" s="10"/>
      <c r="H7" s="10"/>
      <c r="I7" s="47" t="s">
        <v>5</v>
      </c>
      <c r="J7" s="49"/>
      <c r="L7" s="151"/>
      <c r="M7" s="152"/>
      <c r="N7" s="152"/>
      <c r="O7" s="152"/>
      <c r="P7" s="152"/>
      <c r="Q7" s="152"/>
      <c r="R7" s="152"/>
      <c r="S7" s="152"/>
      <c r="T7" s="152"/>
      <c r="U7" s="152"/>
      <c r="V7" s="152"/>
      <c r="W7" s="152"/>
      <c r="X7" s="152"/>
      <c r="Y7" s="152"/>
      <c r="Z7" s="152"/>
      <c r="AA7" s="152"/>
      <c r="AB7" s="152"/>
      <c r="AC7" s="152"/>
      <c r="AD7" s="152"/>
      <c r="AE7" s="152"/>
      <c r="AF7" s="152"/>
      <c r="AG7" s="153"/>
    </row>
    <row r="8" spans="2:33" ht="18.5">
      <c r="B8" s="10"/>
      <c r="C8" s="10"/>
      <c r="D8" s="10"/>
      <c r="E8" s="10"/>
      <c r="F8" s="10"/>
      <c r="G8" s="10"/>
      <c r="H8" s="10"/>
      <c r="I8" s="48"/>
      <c r="J8" s="48"/>
      <c r="L8" s="151"/>
      <c r="M8" s="152"/>
      <c r="N8" s="152"/>
      <c r="O8" s="152"/>
      <c r="P8" s="152"/>
      <c r="Q8" s="152"/>
      <c r="R8" s="152"/>
      <c r="S8" s="152"/>
      <c r="T8" s="152"/>
      <c r="U8" s="152"/>
      <c r="V8" s="152"/>
      <c r="W8" s="152"/>
      <c r="X8" s="152"/>
      <c r="Y8" s="152"/>
      <c r="Z8" s="152"/>
      <c r="AA8" s="152"/>
      <c r="AB8" s="152"/>
      <c r="AC8" s="152"/>
      <c r="AD8" s="152"/>
      <c r="AE8" s="152"/>
      <c r="AF8" s="152"/>
      <c r="AG8" s="153"/>
    </row>
    <row r="9" spans="2:33" ht="18.5">
      <c r="B9" s="10"/>
      <c r="C9" s="10"/>
      <c r="D9" s="10"/>
      <c r="E9" s="10"/>
      <c r="F9" s="10"/>
      <c r="G9" s="10"/>
      <c r="H9" s="10"/>
      <c r="I9" s="10"/>
      <c r="J9" s="10"/>
      <c r="L9" s="151"/>
      <c r="M9" s="152"/>
      <c r="N9" s="152"/>
      <c r="O9" s="152"/>
      <c r="P9" s="152"/>
      <c r="Q9" s="152"/>
      <c r="R9" s="152"/>
      <c r="S9" s="152"/>
      <c r="T9" s="152"/>
      <c r="U9" s="152"/>
      <c r="V9" s="152"/>
      <c r="W9" s="152"/>
      <c r="X9" s="152"/>
      <c r="Y9" s="152"/>
      <c r="Z9" s="152"/>
      <c r="AA9" s="152"/>
      <c r="AB9" s="152"/>
      <c r="AC9" s="152"/>
      <c r="AD9" s="152"/>
      <c r="AE9" s="152"/>
      <c r="AF9" s="152"/>
      <c r="AG9" s="153"/>
    </row>
    <row r="10" spans="2:33" ht="18.5">
      <c r="B10" s="10"/>
      <c r="C10" s="10"/>
      <c r="D10" s="10"/>
      <c r="E10" s="10"/>
      <c r="F10" s="10"/>
      <c r="G10" s="10"/>
      <c r="H10" s="10"/>
      <c r="I10" s="10"/>
      <c r="J10" s="10"/>
      <c r="L10" s="151"/>
      <c r="M10" s="152"/>
      <c r="N10" s="152"/>
      <c r="O10" s="152"/>
      <c r="P10" s="152"/>
      <c r="Q10" s="152"/>
      <c r="R10" s="152"/>
      <c r="S10" s="152"/>
      <c r="T10" s="152"/>
      <c r="U10" s="152"/>
      <c r="V10" s="152"/>
      <c r="W10" s="152"/>
      <c r="X10" s="152"/>
      <c r="Y10" s="152"/>
      <c r="Z10" s="152"/>
      <c r="AA10" s="152"/>
      <c r="AB10" s="152"/>
      <c r="AC10" s="152"/>
      <c r="AD10" s="152"/>
      <c r="AE10" s="152"/>
      <c r="AF10" s="152"/>
      <c r="AG10" s="153"/>
    </row>
    <row r="11" spans="2:33" ht="18.5">
      <c r="B11" s="10"/>
      <c r="C11" s="10"/>
      <c r="D11" s="10"/>
      <c r="E11" s="10"/>
      <c r="F11" s="10"/>
      <c r="G11" s="10"/>
      <c r="H11" s="10"/>
      <c r="I11" s="10"/>
      <c r="J11" s="10"/>
      <c r="L11" s="151"/>
      <c r="M11" s="152"/>
      <c r="N11" s="152"/>
      <c r="O11" s="152"/>
      <c r="P11" s="152"/>
      <c r="Q11" s="152"/>
      <c r="R11" s="152"/>
      <c r="S11" s="152"/>
      <c r="T11" s="152"/>
      <c r="U11" s="152"/>
      <c r="V11" s="152"/>
      <c r="W11" s="152"/>
      <c r="X11" s="152"/>
      <c r="Y11" s="152"/>
      <c r="Z11" s="152"/>
      <c r="AA11" s="152"/>
      <c r="AB11" s="152"/>
      <c r="AC11" s="152"/>
      <c r="AD11" s="152"/>
      <c r="AE11" s="152"/>
      <c r="AF11" s="152"/>
      <c r="AG11" s="153"/>
    </row>
    <row r="12" spans="2:33" ht="18.5">
      <c r="B12" s="10"/>
      <c r="C12" s="10"/>
      <c r="D12" s="10"/>
      <c r="E12" s="10"/>
      <c r="F12" s="10"/>
      <c r="G12" s="10"/>
      <c r="H12" s="10"/>
      <c r="I12" s="10"/>
      <c r="J12" s="10"/>
      <c r="L12" s="151"/>
      <c r="M12" s="152"/>
      <c r="N12" s="152"/>
      <c r="O12" s="152"/>
      <c r="P12" s="152"/>
      <c r="Q12" s="152"/>
      <c r="R12" s="152"/>
      <c r="S12" s="152"/>
      <c r="T12" s="152"/>
      <c r="U12" s="152"/>
      <c r="V12" s="152"/>
      <c r="W12" s="152"/>
      <c r="X12" s="152"/>
      <c r="Y12" s="152"/>
      <c r="Z12" s="152"/>
      <c r="AA12" s="152"/>
      <c r="AB12" s="152"/>
      <c r="AC12" s="152"/>
      <c r="AD12" s="152"/>
      <c r="AE12" s="152"/>
      <c r="AF12" s="152"/>
      <c r="AG12" s="153"/>
    </row>
    <row r="13" spans="2:33" ht="18.5">
      <c r="B13" s="10"/>
      <c r="C13" s="10"/>
      <c r="D13" s="10"/>
      <c r="E13" s="10"/>
      <c r="F13" s="10"/>
      <c r="G13" s="10"/>
      <c r="H13" s="10"/>
      <c r="I13" s="10"/>
      <c r="J13" s="10"/>
      <c r="L13" s="151"/>
      <c r="M13" s="152"/>
      <c r="N13" s="152"/>
      <c r="O13" s="152"/>
      <c r="P13" s="152"/>
      <c r="Q13" s="152"/>
      <c r="R13" s="152"/>
      <c r="S13" s="152"/>
      <c r="T13" s="152"/>
      <c r="U13" s="152"/>
      <c r="V13" s="152"/>
      <c r="W13" s="152"/>
      <c r="X13" s="152"/>
      <c r="Y13" s="152"/>
      <c r="Z13" s="152"/>
      <c r="AA13" s="152"/>
      <c r="AB13" s="152"/>
      <c r="AC13" s="152"/>
      <c r="AD13" s="152"/>
      <c r="AE13" s="152"/>
      <c r="AF13" s="152"/>
      <c r="AG13" s="153"/>
    </row>
    <row r="14" spans="2:33" ht="18.5">
      <c r="B14" s="10"/>
      <c r="C14" s="10"/>
      <c r="D14" s="10"/>
      <c r="E14" s="10"/>
      <c r="F14" s="10"/>
      <c r="G14" s="10"/>
      <c r="H14" s="10"/>
      <c r="I14" s="10"/>
      <c r="J14" s="10"/>
      <c r="L14" s="151"/>
      <c r="M14" s="152"/>
      <c r="N14" s="152"/>
      <c r="O14" s="152"/>
      <c r="P14" s="152"/>
      <c r="Q14" s="152"/>
      <c r="R14" s="152"/>
      <c r="S14" s="152"/>
      <c r="T14" s="152"/>
      <c r="U14" s="152"/>
      <c r="V14" s="152"/>
      <c r="W14" s="152"/>
      <c r="X14" s="152"/>
      <c r="Y14" s="152"/>
      <c r="Z14" s="152"/>
      <c r="AA14" s="152"/>
      <c r="AB14" s="152"/>
      <c r="AC14" s="152"/>
      <c r="AD14" s="152"/>
      <c r="AE14" s="152"/>
      <c r="AF14" s="152"/>
      <c r="AG14" s="153"/>
    </row>
    <row r="15" spans="2:33" ht="18.5">
      <c r="B15" s="10"/>
      <c r="C15" s="10"/>
      <c r="D15" s="10"/>
      <c r="E15" s="10"/>
      <c r="F15" s="10"/>
      <c r="G15" s="10"/>
      <c r="H15" s="10"/>
      <c r="I15" s="10"/>
      <c r="J15" s="10"/>
      <c r="L15" s="151"/>
      <c r="M15" s="152"/>
      <c r="N15" s="152"/>
      <c r="O15" s="152"/>
      <c r="P15" s="152"/>
      <c r="Q15" s="152"/>
      <c r="R15" s="152"/>
      <c r="S15" s="152"/>
      <c r="T15" s="152"/>
      <c r="U15" s="152"/>
      <c r="V15" s="152"/>
      <c r="W15" s="152"/>
      <c r="X15" s="152"/>
      <c r="Y15" s="152"/>
      <c r="Z15" s="152"/>
      <c r="AA15" s="152"/>
      <c r="AB15" s="152"/>
      <c r="AC15" s="152"/>
      <c r="AD15" s="152"/>
      <c r="AE15" s="152"/>
      <c r="AF15" s="152"/>
      <c r="AG15" s="153"/>
    </row>
    <row r="16" spans="2:33" ht="18.5">
      <c r="B16" s="10"/>
      <c r="C16" s="10"/>
      <c r="D16" s="10"/>
      <c r="E16" s="10"/>
      <c r="F16" s="10"/>
      <c r="G16" s="10"/>
      <c r="H16" s="10"/>
      <c r="I16" s="10"/>
      <c r="J16" s="10"/>
      <c r="L16" s="151"/>
      <c r="M16" s="152"/>
      <c r="N16" s="152"/>
      <c r="O16" s="152"/>
      <c r="P16" s="152"/>
      <c r="Q16" s="152"/>
      <c r="R16" s="152"/>
      <c r="S16" s="152"/>
      <c r="T16" s="152"/>
      <c r="U16" s="152"/>
      <c r="V16" s="152"/>
      <c r="W16" s="152"/>
      <c r="X16" s="152"/>
      <c r="Y16" s="152"/>
      <c r="Z16" s="152"/>
      <c r="AA16" s="152"/>
      <c r="AB16" s="152"/>
      <c r="AC16" s="152"/>
      <c r="AD16" s="152"/>
      <c r="AE16" s="152"/>
      <c r="AF16" s="152"/>
      <c r="AG16" s="153"/>
    </row>
    <row r="17" spans="2:33" ht="18.5">
      <c r="B17" s="10"/>
      <c r="C17" s="10"/>
      <c r="D17" s="10"/>
      <c r="E17" s="10"/>
      <c r="F17" s="10"/>
      <c r="G17" s="10"/>
      <c r="H17" s="10"/>
      <c r="I17" s="10"/>
      <c r="J17" s="10"/>
      <c r="L17" s="151"/>
      <c r="M17" s="152"/>
      <c r="N17" s="152"/>
      <c r="O17" s="152"/>
      <c r="P17" s="152"/>
      <c r="Q17" s="152"/>
      <c r="R17" s="152"/>
      <c r="S17" s="152"/>
      <c r="T17" s="152"/>
      <c r="U17" s="152"/>
      <c r="V17" s="152"/>
      <c r="W17" s="152"/>
      <c r="X17" s="152"/>
      <c r="Y17" s="152"/>
      <c r="Z17" s="152"/>
      <c r="AA17" s="152"/>
      <c r="AB17" s="152"/>
      <c r="AC17" s="152"/>
      <c r="AD17" s="152"/>
      <c r="AE17" s="152"/>
      <c r="AF17" s="152"/>
      <c r="AG17" s="153"/>
    </row>
    <row r="18" spans="2:33" ht="18.5">
      <c r="B18" s="10"/>
      <c r="C18" s="10"/>
      <c r="D18" s="10"/>
      <c r="E18" s="10"/>
      <c r="F18" s="10"/>
      <c r="G18" s="10"/>
      <c r="H18" s="10"/>
      <c r="I18" s="10"/>
      <c r="J18" s="10"/>
      <c r="L18" s="151"/>
      <c r="M18" s="152"/>
      <c r="N18" s="152"/>
      <c r="O18" s="152"/>
      <c r="P18" s="152"/>
      <c r="Q18" s="152"/>
      <c r="R18" s="152"/>
      <c r="S18" s="152"/>
      <c r="T18" s="152"/>
      <c r="U18" s="152"/>
      <c r="V18" s="152"/>
      <c r="W18" s="152"/>
      <c r="X18" s="152"/>
      <c r="Y18" s="152"/>
      <c r="Z18" s="152"/>
      <c r="AA18" s="152"/>
      <c r="AB18" s="152"/>
      <c r="AC18" s="152"/>
      <c r="AD18" s="152"/>
      <c r="AE18" s="152"/>
      <c r="AF18" s="152"/>
      <c r="AG18" s="153"/>
    </row>
    <row r="19" spans="2:33" ht="18.5">
      <c r="B19" s="10"/>
      <c r="C19" s="10"/>
      <c r="D19" s="10"/>
      <c r="E19" s="10"/>
      <c r="F19" s="10"/>
      <c r="G19" s="10"/>
      <c r="H19" s="10"/>
      <c r="I19" s="10"/>
      <c r="J19" s="10"/>
      <c r="L19" s="151"/>
      <c r="M19" s="152"/>
      <c r="N19" s="152"/>
      <c r="O19" s="152"/>
      <c r="P19" s="152"/>
      <c r="Q19" s="152"/>
      <c r="R19" s="152"/>
      <c r="S19" s="152"/>
      <c r="T19" s="152"/>
      <c r="U19" s="152"/>
      <c r="V19" s="152"/>
      <c r="W19" s="152"/>
      <c r="X19" s="152"/>
      <c r="Y19" s="152"/>
      <c r="Z19" s="152"/>
      <c r="AA19" s="152"/>
      <c r="AB19" s="152"/>
      <c r="AC19" s="152"/>
      <c r="AD19" s="152"/>
      <c r="AE19" s="152"/>
      <c r="AF19" s="152"/>
      <c r="AG19" s="153"/>
    </row>
    <row r="20" spans="2:33" ht="18.5">
      <c r="B20" s="10"/>
      <c r="C20" s="10"/>
      <c r="D20" s="10"/>
      <c r="E20" s="10"/>
      <c r="F20" s="10"/>
      <c r="G20" s="10"/>
      <c r="H20" s="10"/>
      <c r="I20" s="10"/>
      <c r="J20" s="10"/>
      <c r="L20" s="151"/>
      <c r="M20" s="152"/>
      <c r="N20" s="152"/>
      <c r="O20" s="152"/>
      <c r="P20" s="152"/>
      <c r="Q20" s="152"/>
      <c r="R20" s="152"/>
      <c r="S20" s="152"/>
      <c r="T20" s="152"/>
      <c r="U20" s="152"/>
      <c r="V20" s="152"/>
      <c r="W20" s="152"/>
      <c r="X20" s="152"/>
      <c r="Y20" s="152"/>
      <c r="Z20" s="152"/>
      <c r="AA20" s="152"/>
      <c r="AB20" s="152"/>
      <c r="AC20" s="152"/>
      <c r="AD20" s="152"/>
      <c r="AE20" s="152"/>
      <c r="AF20" s="152"/>
      <c r="AG20" s="153"/>
    </row>
    <row r="21" spans="2:33" ht="18.5">
      <c r="B21" s="10"/>
      <c r="C21" s="10"/>
      <c r="D21" s="10"/>
      <c r="E21" s="10"/>
      <c r="F21" s="10"/>
      <c r="G21" s="10"/>
      <c r="H21" s="10"/>
      <c r="I21" s="10"/>
      <c r="J21" s="10"/>
      <c r="L21" s="151"/>
      <c r="M21" s="152"/>
      <c r="N21" s="152"/>
      <c r="O21" s="152"/>
      <c r="P21" s="152"/>
      <c r="Q21" s="152"/>
      <c r="R21" s="152"/>
      <c r="S21" s="152"/>
      <c r="T21" s="152"/>
      <c r="U21" s="152"/>
      <c r="V21" s="152"/>
      <c r="W21" s="152"/>
      <c r="X21" s="152"/>
      <c r="Y21" s="152"/>
      <c r="Z21" s="152"/>
      <c r="AA21" s="152"/>
      <c r="AB21" s="152"/>
      <c r="AC21" s="152"/>
      <c r="AD21" s="152"/>
      <c r="AE21" s="152"/>
      <c r="AF21" s="152"/>
      <c r="AG21" s="153"/>
    </row>
    <row r="22" spans="2:33" ht="18.5">
      <c r="B22" s="10"/>
      <c r="C22" s="10"/>
      <c r="D22" s="10"/>
      <c r="E22" s="10"/>
      <c r="F22" s="10"/>
      <c r="G22" s="10"/>
      <c r="H22" s="10"/>
      <c r="I22" s="10"/>
      <c r="J22" s="10"/>
      <c r="L22" s="151"/>
      <c r="M22" s="152"/>
      <c r="N22" s="152"/>
      <c r="O22" s="152"/>
      <c r="P22" s="152"/>
      <c r="Q22" s="152"/>
      <c r="R22" s="152"/>
      <c r="S22" s="152"/>
      <c r="T22" s="152"/>
      <c r="U22" s="152"/>
      <c r="V22" s="152"/>
      <c r="W22" s="152"/>
      <c r="X22" s="152"/>
      <c r="Y22" s="152"/>
      <c r="Z22" s="152"/>
      <c r="AA22" s="152"/>
      <c r="AB22" s="152"/>
      <c r="AC22" s="152"/>
      <c r="AD22" s="152"/>
      <c r="AE22" s="152"/>
      <c r="AF22" s="152"/>
      <c r="AG22" s="153"/>
    </row>
    <row r="23" spans="2:33" ht="19" thickBot="1">
      <c r="B23" s="10"/>
      <c r="C23" s="10"/>
      <c r="D23" s="10"/>
      <c r="E23" s="10"/>
      <c r="F23" s="10"/>
      <c r="G23" s="10"/>
      <c r="H23" s="10"/>
      <c r="I23" s="10"/>
      <c r="J23" s="10"/>
      <c r="L23" s="154"/>
      <c r="M23" s="155"/>
      <c r="N23" s="155"/>
      <c r="O23" s="155"/>
      <c r="P23" s="155"/>
      <c r="Q23" s="155"/>
      <c r="R23" s="155"/>
      <c r="S23" s="155"/>
      <c r="T23" s="155"/>
      <c r="U23" s="155"/>
      <c r="V23" s="155"/>
      <c r="W23" s="155"/>
      <c r="X23" s="155"/>
      <c r="Y23" s="155"/>
      <c r="Z23" s="155"/>
      <c r="AA23" s="155"/>
      <c r="AB23" s="155"/>
      <c r="AC23" s="155"/>
      <c r="AD23" s="155"/>
      <c r="AE23" s="155"/>
      <c r="AF23" s="155"/>
      <c r="AG23" s="156"/>
    </row>
    <row r="24" spans="2:33" ht="18.5">
      <c r="B24" s="10"/>
      <c r="C24" s="10"/>
      <c r="D24" s="10"/>
      <c r="E24" s="10"/>
      <c r="F24" s="10"/>
      <c r="G24" s="10"/>
      <c r="H24" s="10"/>
      <c r="I24" s="10"/>
      <c r="J24" s="10"/>
    </row>
    <row r="25" spans="2:33" ht="18.5">
      <c r="B25" s="10"/>
      <c r="C25" s="10"/>
      <c r="D25" s="10"/>
      <c r="E25" s="10"/>
      <c r="F25" s="10"/>
      <c r="G25" s="10"/>
      <c r="H25" s="10"/>
      <c r="I25" s="10"/>
      <c r="J25" s="10"/>
    </row>
    <row r="26" spans="2:33" ht="18.5">
      <c r="B26" s="10"/>
      <c r="C26" s="10"/>
      <c r="D26" s="10"/>
      <c r="E26" s="10"/>
      <c r="F26" s="10"/>
      <c r="G26" s="10"/>
      <c r="H26" s="10"/>
      <c r="I26" s="10"/>
      <c r="J26" s="10"/>
    </row>
    <row r="27" spans="2:33" ht="18.5">
      <c r="B27" s="10"/>
      <c r="C27" s="10"/>
      <c r="D27" s="10"/>
      <c r="E27" s="10"/>
      <c r="F27" s="10"/>
      <c r="G27" s="10"/>
      <c r="H27" s="10"/>
      <c r="I27" s="10"/>
      <c r="J27" s="10"/>
    </row>
    <row r="28" spans="2:33" ht="18.5">
      <c r="B28" s="10"/>
      <c r="C28" s="10"/>
      <c r="D28" s="10"/>
      <c r="E28" s="10"/>
      <c r="F28" s="10"/>
      <c r="G28" s="10"/>
      <c r="H28" s="10"/>
      <c r="I28" s="10"/>
      <c r="J28" s="10"/>
    </row>
    <row r="29" spans="2:33" ht="18.5">
      <c r="B29" s="10"/>
      <c r="C29" s="10"/>
      <c r="D29" s="10"/>
      <c r="E29" s="10"/>
      <c r="F29" s="10"/>
      <c r="G29" s="10"/>
      <c r="H29" s="10"/>
      <c r="I29" s="10"/>
      <c r="J29" s="10"/>
    </row>
    <row r="30" spans="2:33" ht="18.5">
      <c r="B30" s="10"/>
      <c r="C30" s="10"/>
      <c r="D30" s="10"/>
      <c r="E30" s="10"/>
      <c r="F30" s="10"/>
      <c r="G30" s="10"/>
      <c r="H30" s="10"/>
      <c r="I30" s="10"/>
      <c r="J30" s="10"/>
    </row>
    <row r="31" spans="2:33" ht="18.5">
      <c r="B31" s="10"/>
      <c r="C31" s="10"/>
      <c r="D31" s="10"/>
      <c r="E31" s="10"/>
      <c r="F31" s="10"/>
      <c r="G31" s="10"/>
      <c r="H31" s="10"/>
      <c r="I31" s="10"/>
      <c r="J31" s="10"/>
    </row>
    <row r="32" spans="2:33" ht="18.5">
      <c r="B32" s="10"/>
      <c r="C32" s="10"/>
      <c r="D32" s="10"/>
      <c r="E32" s="10"/>
      <c r="F32" s="10"/>
      <c r="G32" s="10"/>
      <c r="H32" s="10"/>
      <c r="I32" s="10"/>
      <c r="J32" s="10"/>
    </row>
    <row r="33" spans="2:10" ht="18.5">
      <c r="B33" s="10"/>
      <c r="C33" s="10"/>
      <c r="D33" s="10"/>
      <c r="E33" s="10"/>
      <c r="F33" s="10"/>
      <c r="G33" s="10"/>
      <c r="H33" s="10"/>
      <c r="I33" s="10"/>
      <c r="J33" s="10"/>
    </row>
    <row r="34" spans="2:10" ht="18.5">
      <c r="B34" s="10"/>
      <c r="C34" s="10"/>
      <c r="D34" s="10"/>
      <c r="E34" s="10"/>
      <c r="F34" s="10"/>
      <c r="G34" s="10"/>
      <c r="H34" s="10"/>
      <c r="I34" s="10"/>
      <c r="J34" s="10"/>
    </row>
    <row r="35" spans="2:10" ht="18.5">
      <c r="B35" s="10"/>
      <c r="C35" s="10"/>
      <c r="D35" s="10"/>
      <c r="E35" s="10"/>
      <c r="F35" s="10"/>
      <c r="G35" s="10"/>
      <c r="H35" s="10"/>
      <c r="I35" s="10"/>
      <c r="J35" s="10"/>
    </row>
    <row r="36" spans="2:10" ht="18.5">
      <c r="B36" s="10"/>
      <c r="C36" s="10"/>
      <c r="D36" s="10"/>
      <c r="E36" s="10"/>
      <c r="F36" s="10"/>
      <c r="G36" s="10"/>
      <c r="H36" s="10"/>
      <c r="I36" s="10"/>
      <c r="J36" s="10"/>
    </row>
    <row r="37" spans="2:10" ht="18.5">
      <c r="B37" s="10"/>
      <c r="C37" s="10"/>
      <c r="D37" s="10"/>
      <c r="E37" s="10"/>
      <c r="F37" s="10"/>
      <c r="G37" s="10"/>
      <c r="H37" s="10"/>
      <c r="I37" s="10"/>
      <c r="J37" s="10"/>
    </row>
    <row r="38" spans="2:10" ht="18.5">
      <c r="B38" s="10"/>
      <c r="C38" s="10"/>
      <c r="D38" s="10"/>
      <c r="E38" s="10"/>
      <c r="F38" s="10"/>
      <c r="G38" s="10"/>
      <c r="H38" s="10"/>
      <c r="I38" s="10"/>
      <c r="J38" s="10"/>
    </row>
    <row r="39" spans="2:10" ht="18.5">
      <c r="B39" s="10"/>
      <c r="C39" s="10"/>
      <c r="D39" s="10"/>
      <c r="E39" s="10"/>
      <c r="F39" s="10"/>
      <c r="G39" s="10"/>
      <c r="H39" s="10"/>
      <c r="I39" s="10"/>
      <c r="J39" s="10"/>
    </row>
    <row r="40" spans="2:10" ht="18.5">
      <c r="B40" s="10"/>
      <c r="C40" s="10"/>
      <c r="D40" s="10"/>
      <c r="E40" s="10"/>
      <c r="F40" s="10"/>
      <c r="G40" s="10"/>
      <c r="H40" s="10"/>
      <c r="I40" s="10"/>
      <c r="J40" s="10"/>
    </row>
    <row r="41" spans="2:10" ht="18.5">
      <c r="B41" s="10"/>
      <c r="C41" s="10"/>
      <c r="D41" s="10"/>
      <c r="E41" s="10"/>
      <c r="F41" s="10"/>
      <c r="G41" s="10"/>
      <c r="H41" s="10"/>
      <c r="I41" s="10"/>
      <c r="J41" s="10"/>
    </row>
    <row r="42" spans="2:10" ht="18.5">
      <c r="B42" s="10"/>
      <c r="C42" s="10"/>
      <c r="D42" s="10"/>
      <c r="E42" s="10"/>
      <c r="F42" s="10"/>
      <c r="G42" s="10"/>
      <c r="H42" s="10"/>
      <c r="I42" s="10"/>
      <c r="J42" s="10"/>
    </row>
    <row r="43" spans="2:10" ht="18.5">
      <c r="B43" s="10"/>
      <c r="C43" s="10"/>
      <c r="D43" s="10"/>
      <c r="E43" s="10"/>
      <c r="F43" s="10"/>
      <c r="G43" s="10"/>
      <c r="H43" s="10"/>
      <c r="I43" s="10"/>
      <c r="J43" s="10"/>
    </row>
    <row r="44" spans="2:10" ht="18.5">
      <c r="B44" s="10"/>
      <c r="C44" s="10"/>
      <c r="D44" s="10"/>
      <c r="E44" s="10"/>
      <c r="F44" s="10"/>
      <c r="G44" s="10"/>
      <c r="H44" s="10"/>
      <c r="I44" s="10"/>
      <c r="J44" s="10"/>
    </row>
    <row r="45" spans="2:10" ht="18.5">
      <c r="B45" s="10"/>
      <c r="C45" s="10"/>
      <c r="D45" s="10"/>
      <c r="E45" s="10"/>
      <c r="F45" s="10"/>
      <c r="G45" s="10"/>
      <c r="H45" s="10"/>
      <c r="I45" s="10"/>
      <c r="J45" s="10"/>
    </row>
    <row r="46" spans="2:10" ht="18.5">
      <c r="B46" s="10"/>
      <c r="C46" s="10"/>
      <c r="D46" s="10"/>
      <c r="E46" s="10"/>
      <c r="F46" s="10"/>
      <c r="G46" s="10"/>
      <c r="H46" s="10"/>
      <c r="I46" s="10"/>
      <c r="J46" s="10"/>
    </row>
    <row r="47" spans="2:10" ht="18.5">
      <c r="B47" s="10"/>
      <c r="C47" s="10"/>
      <c r="D47" s="10"/>
      <c r="E47" s="10"/>
      <c r="F47" s="10"/>
      <c r="G47" s="10"/>
      <c r="H47" s="10"/>
      <c r="I47" s="10"/>
      <c r="J47" s="10"/>
    </row>
    <row r="48" spans="2:10" ht="18.5">
      <c r="B48" s="10"/>
      <c r="C48" s="10"/>
      <c r="D48" s="10"/>
      <c r="E48" s="10"/>
      <c r="F48" s="10"/>
      <c r="G48" s="10"/>
      <c r="H48" s="10"/>
      <c r="I48" s="10"/>
      <c r="J48" s="10"/>
    </row>
    <row r="49" spans="2:19" ht="18.5">
      <c r="B49" s="89" t="s">
        <v>405</v>
      </c>
      <c r="C49" s="252"/>
      <c r="D49" s="253"/>
      <c r="E49" s="10"/>
      <c r="F49" s="10"/>
      <c r="G49" s="10"/>
      <c r="H49" s="10"/>
      <c r="I49" s="10"/>
      <c r="J49" s="10"/>
    </row>
    <row r="50" spans="2:19" ht="18.5">
      <c r="B50" s="39" t="s">
        <v>613</v>
      </c>
      <c r="C50" s="12">
        <v>49.08</v>
      </c>
      <c r="D50" s="66" t="s">
        <v>406</v>
      </c>
      <c r="E50" s="10"/>
      <c r="F50" s="10"/>
      <c r="G50" s="10"/>
      <c r="H50" s="10"/>
      <c r="I50" s="10"/>
      <c r="J50" s="10"/>
    </row>
    <row r="51" spans="2:19" ht="18.5">
      <c r="B51" s="39" t="s">
        <v>407</v>
      </c>
      <c r="C51" s="12">
        <v>-0.25</v>
      </c>
      <c r="D51" s="66" t="s">
        <v>408</v>
      </c>
      <c r="E51" s="10"/>
      <c r="F51" s="10"/>
      <c r="G51" s="10"/>
      <c r="H51" s="10"/>
      <c r="I51" s="10"/>
      <c r="J51" s="10"/>
    </row>
    <row r="52" spans="2:19" ht="18.5">
      <c r="B52" s="39" t="s">
        <v>614</v>
      </c>
      <c r="C52" s="12">
        <v>40.74</v>
      </c>
      <c r="D52" s="66" t="s">
        <v>406</v>
      </c>
      <c r="E52" s="10"/>
      <c r="F52" s="10"/>
      <c r="G52" s="10"/>
      <c r="H52" s="10"/>
      <c r="I52" s="10"/>
      <c r="J52" s="10"/>
    </row>
    <row r="53" spans="2:19" ht="18.5">
      <c r="B53" s="39" t="s">
        <v>409</v>
      </c>
      <c r="C53" s="12">
        <v>16.079999999999998</v>
      </c>
      <c r="D53" s="66" t="s">
        <v>410</v>
      </c>
      <c r="E53" s="10"/>
      <c r="F53" s="10"/>
      <c r="G53" s="10"/>
      <c r="H53" s="10"/>
      <c r="I53" s="10"/>
      <c r="J53" s="10"/>
    </row>
    <row r="54" spans="2:19" ht="18.5">
      <c r="B54" s="39" t="s">
        <v>411</v>
      </c>
      <c r="C54" s="12" t="s">
        <v>412</v>
      </c>
      <c r="D54" s="66" t="s">
        <v>413</v>
      </c>
      <c r="E54" s="10"/>
      <c r="F54" s="10"/>
      <c r="G54" s="10"/>
      <c r="H54" s="10"/>
      <c r="I54" s="10"/>
      <c r="J54" s="10"/>
    </row>
    <row r="55" spans="2:19" ht="18.5">
      <c r="B55" s="39" t="s">
        <v>414</v>
      </c>
      <c r="C55" s="12">
        <v>4.4999999999999998E-2</v>
      </c>
      <c r="D55" s="66" t="s">
        <v>408</v>
      </c>
      <c r="E55" s="10"/>
      <c r="F55" s="10"/>
      <c r="G55" s="10"/>
      <c r="H55" s="10"/>
      <c r="I55" s="10"/>
      <c r="J55" s="10"/>
    </row>
    <row r="56" spans="2:19" ht="18.5">
      <c r="B56" s="39" t="s">
        <v>415</v>
      </c>
      <c r="C56" s="12">
        <v>1000</v>
      </c>
      <c r="D56" s="66" t="s">
        <v>413</v>
      </c>
      <c r="E56" s="10"/>
      <c r="F56" s="10"/>
      <c r="G56" s="10"/>
      <c r="H56" s="10"/>
      <c r="I56" s="10"/>
      <c r="J56" s="10"/>
    </row>
    <row r="57" spans="2:19" ht="18.5">
      <c r="B57" s="10"/>
      <c r="C57" s="10"/>
      <c r="D57" s="10"/>
      <c r="E57" s="10"/>
      <c r="F57" s="10"/>
      <c r="G57" s="10"/>
      <c r="H57" s="10"/>
      <c r="I57" s="10"/>
      <c r="J57" s="10"/>
    </row>
    <row r="58" spans="2:19" ht="15">
      <c r="B58" s="31" t="s">
        <v>145</v>
      </c>
      <c r="C58" s="31" t="s">
        <v>146</v>
      </c>
      <c r="D58" s="31" t="s">
        <v>147</v>
      </c>
      <c r="E58" s="31" t="s">
        <v>148</v>
      </c>
      <c r="F58" s="31" t="s">
        <v>149</v>
      </c>
      <c r="G58" s="31" t="s">
        <v>150</v>
      </c>
      <c r="H58" s="31" t="s">
        <v>107</v>
      </c>
      <c r="I58" s="19"/>
      <c r="J58" s="72"/>
    </row>
    <row r="59" spans="2:19" ht="15">
      <c r="B59" s="73" t="s">
        <v>151</v>
      </c>
      <c r="C59" s="73" t="s">
        <v>416</v>
      </c>
      <c r="D59" s="73" t="s">
        <v>417</v>
      </c>
      <c r="E59" s="73" t="s">
        <v>418</v>
      </c>
      <c r="F59" s="73" t="s">
        <v>419</v>
      </c>
      <c r="G59" s="73">
        <v>101</v>
      </c>
      <c r="H59" s="73" t="s">
        <v>420</v>
      </c>
      <c r="I59" s="3"/>
      <c r="J59" s="3"/>
    </row>
    <row r="60" spans="2:19" ht="15">
      <c r="B60" s="31" t="s">
        <v>421</v>
      </c>
      <c r="C60" s="31" t="s">
        <v>422</v>
      </c>
      <c r="D60" s="31" t="s">
        <v>615</v>
      </c>
      <c r="E60" s="31" t="s">
        <v>423</v>
      </c>
      <c r="F60" s="290" t="s">
        <v>618</v>
      </c>
      <c r="G60" s="31" t="s">
        <v>616</v>
      </c>
      <c r="H60" s="31" t="s">
        <v>617</v>
      </c>
      <c r="I60" s="31" t="s">
        <v>424</v>
      </c>
      <c r="J60" s="31" t="s">
        <v>425</v>
      </c>
    </row>
    <row r="61" spans="2:19">
      <c r="B61" s="40">
        <v>18</v>
      </c>
      <c r="C61" s="100">
        <v>1.1000000000000001</v>
      </c>
      <c r="D61" s="291">
        <f>IF(ISNUMBER(B98),E61-(($C$50-$C$52)*B61),"")</f>
        <v>676.88000000000011</v>
      </c>
      <c r="E61" s="40">
        <v>827</v>
      </c>
      <c r="F61" s="40"/>
      <c r="G61" s="294">
        <v>35</v>
      </c>
      <c r="H61" s="292">
        <f>IF(ISNUMBER(G61),G61+((J61/$C$56)*3),"")</f>
        <v>37.1</v>
      </c>
      <c r="I61" s="12">
        <v>15</v>
      </c>
      <c r="J61" s="40">
        <v>700</v>
      </c>
    </row>
    <row r="62" spans="2:19" ht="15">
      <c r="B62" s="40"/>
      <c r="C62" s="100"/>
      <c r="D62" s="291" t="str">
        <f t="shared" ref="D62:D84" si="0">IF(ISNUMBER(B99),E62-(($C$50-$C$52)*B62),"")</f>
        <v/>
      </c>
      <c r="E62" s="40"/>
      <c r="F62" s="40"/>
      <c r="G62" s="40"/>
      <c r="H62" s="292" t="str">
        <f t="shared" ref="H62:H84" si="1">IF(ISNUMBER(G62),G62+((J62/$C$56)*3),"")</f>
        <v/>
      </c>
      <c r="I62" s="40"/>
      <c r="J62" s="40"/>
      <c r="L62" s="254" t="s">
        <v>426</v>
      </c>
      <c r="M62" s="255"/>
      <c r="N62" s="257" t="s">
        <v>427</v>
      </c>
      <c r="O62" s="257"/>
      <c r="P62" s="257"/>
      <c r="Q62" s="257"/>
      <c r="R62" s="257"/>
      <c r="S62" s="257"/>
    </row>
    <row r="63" spans="2:19" ht="14.5" customHeight="1">
      <c r="B63" s="40"/>
      <c r="C63" s="100"/>
      <c r="D63" s="291" t="str">
        <f t="shared" si="0"/>
        <v/>
      </c>
      <c r="E63" s="40"/>
      <c r="F63" s="40"/>
      <c r="G63" s="40"/>
      <c r="H63" s="292" t="str">
        <f t="shared" si="1"/>
        <v/>
      </c>
      <c r="I63" s="40"/>
      <c r="J63" s="40"/>
      <c r="L63" s="232" t="s">
        <v>428</v>
      </c>
      <c r="M63" s="233"/>
      <c r="N63" s="257" t="s">
        <v>429</v>
      </c>
      <c r="O63" s="257"/>
      <c r="P63" s="257"/>
      <c r="Q63" s="257"/>
      <c r="R63" s="257"/>
      <c r="S63" s="257"/>
    </row>
    <row r="64" spans="2:19" ht="14.5" customHeight="1">
      <c r="B64" s="40"/>
      <c r="C64" s="100"/>
      <c r="D64" s="291" t="str">
        <f t="shared" si="0"/>
        <v/>
      </c>
      <c r="E64" s="40"/>
      <c r="F64" s="40"/>
      <c r="G64" s="12"/>
      <c r="H64" s="292" t="str">
        <f t="shared" si="1"/>
        <v/>
      </c>
      <c r="I64" s="12"/>
      <c r="J64" s="40"/>
      <c r="L64" s="236"/>
      <c r="M64" s="237"/>
      <c r="N64" s="257" t="s">
        <v>430</v>
      </c>
      <c r="O64" s="257"/>
      <c r="P64" s="257"/>
      <c r="Q64" s="257"/>
      <c r="R64" s="257"/>
      <c r="S64" s="257"/>
    </row>
    <row r="65" spans="2:19" ht="14.5" customHeight="1">
      <c r="B65" s="40"/>
      <c r="C65" s="100"/>
      <c r="D65" s="291" t="str">
        <f t="shared" si="0"/>
        <v/>
      </c>
      <c r="E65" s="40"/>
      <c r="F65" s="40"/>
      <c r="G65" s="40"/>
      <c r="H65" s="292" t="str">
        <f t="shared" si="1"/>
        <v/>
      </c>
      <c r="I65" s="40"/>
      <c r="J65" s="40"/>
      <c r="L65" s="232" t="s">
        <v>431</v>
      </c>
      <c r="M65" s="233"/>
      <c r="N65" s="220" t="s">
        <v>432</v>
      </c>
      <c r="O65" s="220"/>
      <c r="P65" s="220"/>
      <c r="Q65" s="220"/>
      <c r="R65" s="220"/>
      <c r="S65" s="220"/>
    </row>
    <row r="66" spans="2:19" ht="14.5" customHeight="1">
      <c r="B66" s="40"/>
      <c r="C66" s="100"/>
      <c r="D66" s="291" t="str">
        <f t="shared" si="0"/>
        <v/>
      </c>
      <c r="E66" s="40"/>
      <c r="F66" s="40"/>
      <c r="G66" s="40"/>
      <c r="H66" s="292" t="str">
        <f t="shared" si="1"/>
        <v/>
      </c>
      <c r="I66" s="40"/>
      <c r="J66" s="40"/>
      <c r="L66" s="234"/>
      <c r="M66" s="235"/>
      <c r="N66" s="256" t="s">
        <v>433</v>
      </c>
      <c r="O66" s="256"/>
      <c r="P66" s="256"/>
      <c r="Q66" s="256"/>
      <c r="R66" s="256"/>
      <c r="S66" s="256"/>
    </row>
    <row r="67" spans="2:19" ht="14.5" customHeight="1">
      <c r="B67" s="40"/>
      <c r="C67" s="100"/>
      <c r="D67" s="291" t="str">
        <f t="shared" si="0"/>
        <v/>
      </c>
      <c r="E67" s="40"/>
      <c r="F67" s="40"/>
      <c r="G67" s="12"/>
      <c r="H67" s="292" t="str">
        <f t="shared" si="1"/>
        <v/>
      </c>
      <c r="I67" s="12"/>
      <c r="J67" s="40"/>
      <c r="L67" s="234"/>
      <c r="M67" s="235"/>
      <c r="N67" s="256" t="s">
        <v>434</v>
      </c>
      <c r="O67" s="256"/>
      <c r="P67" s="256"/>
      <c r="Q67" s="256"/>
      <c r="R67" s="256"/>
      <c r="S67" s="256"/>
    </row>
    <row r="68" spans="2:19" ht="14.5" customHeight="1">
      <c r="B68" s="40"/>
      <c r="C68" s="100"/>
      <c r="D68" s="291" t="str">
        <f t="shared" si="0"/>
        <v/>
      </c>
      <c r="E68" s="40"/>
      <c r="F68" s="40"/>
      <c r="G68" s="40"/>
      <c r="H68" s="292" t="str">
        <f t="shared" si="1"/>
        <v/>
      </c>
      <c r="I68" s="40"/>
      <c r="J68" s="40"/>
      <c r="L68" s="234"/>
      <c r="M68" s="235"/>
      <c r="N68" s="256" t="s">
        <v>435</v>
      </c>
      <c r="O68" s="256"/>
      <c r="P68" s="256"/>
      <c r="Q68" s="256"/>
      <c r="R68" s="256"/>
      <c r="S68" s="256"/>
    </row>
    <row r="69" spans="2:19" ht="14.5" customHeight="1">
      <c r="B69" s="40"/>
      <c r="C69" s="100"/>
      <c r="D69" s="291" t="str">
        <f t="shared" si="0"/>
        <v/>
      </c>
      <c r="E69" s="40"/>
      <c r="F69" s="40"/>
      <c r="G69" s="40"/>
      <c r="H69" s="292" t="str">
        <f t="shared" si="1"/>
        <v/>
      </c>
      <c r="I69" s="40"/>
      <c r="J69" s="40"/>
      <c r="L69" s="234"/>
      <c r="M69" s="235"/>
      <c r="N69" s="256" t="s">
        <v>436</v>
      </c>
      <c r="O69" s="256"/>
      <c r="P69" s="256"/>
      <c r="Q69" s="256"/>
      <c r="R69" s="256"/>
      <c r="S69" s="256"/>
    </row>
    <row r="70" spans="2:19" ht="14.5" customHeight="1">
      <c r="B70" s="40"/>
      <c r="C70" s="100"/>
      <c r="D70" s="291" t="str">
        <f t="shared" si="0"/>
        <v/>
      </c>
      <c r="E70" s="40"/>
      <c r="F70" s="40"/>
      <c r="G70" s="40"/>
      <c r="H70" s="292" t="str">
        <f t="shared" si="1"/>
        <v/>
      </c>
      <c r="I70" s="40"/>
      <c r="J70" s="40"/>
      <c r="L70" s="234"/>
      <c r="M70" s="235"/>
      <c r="N70" s="256" t="s">
        <v>437</v>
      </c>
      <c r="O70" s="256"/>
      <c r="P70" s="256"/>
      <c r="Q70" s="256"/>
      <c r="R70" s="256"/>
      <c r="S70" s="256"/>
    </row>
    <row r="71" spans="2:19" ht="14.5" customHeight="1">
      <c r="B71" s="40"/>
      <c r="C71" s="40"/>
      <c r="D71" s="291" t="str">
        <f t="shared" si="0"/>
        <v/>
      </c>
      <c r="E71" s="40"/>
      <c r="F71" s="40"/>
      <c r="G71" s="40"/>
      <c r="H71" s="292" t="str">
        <f t="shared" si="1"/>
        <v/>
      </c>
      <c r="I71" s="40"/>
      <c r="J71" s="40"/>
      <c r="L71" s="236"/>
      <c r="M71" s="237"/>
      <c r="N71" s="256" t="s">
        <v>438</v>
      </c>
      <c r="O71" s="256"/>
      <c r="P71" s="256"/>
      <c r="Q71" s="256"/>
      <c r="R71" s="256"/>
      <c r="S71" s="256"/>
    </row>
    <row r="72" spans="2:19" ht="14.5" customHeight="1">
      <c r="B72" s="40"/>
      <c r="C72" s="40"/>
      <c r="D72" s="291" t="str">
        <f t="shared" si="0"/>
        <v/>
      </c>
      <c r="E72" s="40"/>
      <c r="F72" s="40"/>
      <c r="G72" s="40"/>
      <c r="H72" s="292" t="str">
        <f t="shared" si="1"/>
        <v/>
      </c>
      <c r="I72" s="40"/>
      <c r="J72" s="40"/>
      <c r="L72" s="232" t="s">
        <v>439</v>
      </c>
      <c r="M72" s="233"/>
      <c r="N72" s="220" t="s">
        <v>440</v>
      </c>
      <c r="O72" s="220"/>
      <c r="P72" s="220"/>
      <c r="Q72" s="220"/>
      <c r="R72" s="220"/>
      <c r="S72" s="220"/>
    </row>
    <row r="73" spans="2:19" ht="14.5" customHeight="1">
      <c r="B73" s="40"/>
      <c r="C73" s="40"/>
      <c r="D73" s="291" t="str">
        <f t="shared" si="0"/>
        <v/>
      </c>
      <c r="E73" s="40"/>
      <c r="F73" s="40"/>
      <c r="G73" s="40"/>
      <c r="H73" s="292" t="str">
        <f t="shared" si="1"/>
        <v/>
      </c>
      <c r="I73" s="40"/>
      <c r="J73" s="40"/>
      <c r="L73" s="234"/>
      <c r="M73" s="235"/>
      <c r="N73" s="258" t="s">
        <v>441</v>
      </c>
      <c r="O73" s="258"/>
      <c r="P73" s="258"/>
      <c r="Q73" s="258"/>
      <c r="R73" s="258"/>
      <c r="S73" s="258"/>
    </row>
    <row r="74" spans="2:19" ht="14.5" customHeight="1">
      <c r="B74" s="40"/>
      <c r="C74" s="40"/>
      <c r="D74" s="291" t="str">
        <f t="shared" si="0"/>
        <v/>
      </c>
      <c r="E74" s="40"/>
      <c r="F74" s="40"/>
      <c r="G74" s="40"/>
      <c r="H74" s="292" t="str">
        <f t="shared" si="1"/>
        <v/>
      </c>
      <c r="I74" s="40"/>
      <c r="J74" s="40"/>
      <c r="L74" s="236"/>
      <c r="M74" s="237"/>
      <c r="N74" s="256" t="s">
        <v>442</v>
      </c>
      <c r="O74" s="256"/>
      <c r="P74" s="256"/>
      <c r="Q74" s="256"/>
      <c r="R74" s="256"/>
      <c r="S74" s="256"/>
    </row>
    <row r="75" spans="2:19" ht="15" customHeight="1">
      <c r="B75" s="40"/>
      <c r="C75" s="40"/>
      <c r="D75" s="291" t="str">
        <f t="shared" si="0"/>
        <v/>
      </c>
      <c r="E75" s="40"/>
      <c r="F75" s="40"/>
      <c r="G75" s="40"/>
      <c r="H75" s="292" t="str">
        <f t="shared" si="1"/>
        <v/>
      </c>
      <c r="I75" s="40"/>
      <c r="J75" s="40"/>
      <c r="L75" s="232" t="s">
        <v>443</v>
      </c>
      <c r="M75" s="233"/>
      <c r="N75" s="250" t="s">
        <v>444</v>
      </c>
      <c r="O75" s="251"/>
      <c r="P75" s="251"/>
      <c r="Q75" s="251"/>
      <c r="R75" s="251"/>
      <c r="S75" s="251"/>
    </row>
    <row r="76" spans="2:19" ht="15">
      <c r="B76" s="40"/>
      <c r="C76" s="40"/>
      <c r="D76" s="291" t="str">
        <f t="shared" si="0"/>
        <v/>
      </c>
      <c r="E76" s="40"/>
      <c r="F76" s="40"/>
      <c r="G76" s="40"/>
      <c r="H76" s="292" t="str">
        <f t="shared" si="1"/>
        <v/>
      </c>
      <c r="I76" s="40"/>
      <c r="J76" s="40"/>
      <c r="L76" s="234"/>
      <c r="M76" s="235"/>
      <c r="N76" s="250" t="s">
        <v>445</v>
      </c>
      <c r="O76" s="251"/>
      <c r="P76" s="251"/>
      <c r="Q76" s="251"/>
      <c r="R76" s="251"/>
      <c r="S76" s="251"/>
    </row>
    <row r="77" spans="2:19" ht="30">
      <c r="B77" s="40"/>
      <c r="C77" s="40"/>
      <c r="D77" s="291" t="str">
        <f t="shared" si="0"/>
        <v/>
      </c>
      <c r="E77" s="40"/>
      <c r="F77" s="40"/>
      <c r="G77" s="40"/>
      <c r="H77" s="292" t="str">
        <f t="shared" si="1"/>
        <v/>
      </c>
      <c r="I77" s="40"/>
      <c r="J77" s="40"/>
      <c r="L77" s="236"/>
      <c r="M77" s="237"/>
      <c r="N77" s="14" t="s">
        <v>446</v>
      </c>
      <c r="O77" s="14" t="s">
        <v>447</v>
      </c>
      <c r="P77" s="14" t="s">
        <v>448</v>
      </c>
      <c r="Q77" s="16" t="s">
        <v>449</v>
      </c>
      <c r="R77" s="14"/>
      <c r="S77" s="17"/>
    </row>
    <row r="78" spans="2:19">
      <c r="B78" s="40"/>
      <c r="C78" s="40"/>
      <c r="D78" s="291" t="str">
        <f t="shared" si="0"/>
        <v/>
      </c>
      <c r="E78" s="40"/>
      <c r="F78" s="40"/>
      <c r="G78" s="40"/>
      <c r="H78" s="292" t="str">
        <f t="shared" si="1"/>
        <v/>
      </c>
      <c r="I78" s="40"/>
      <c r="J78" s="40"/>
    </row>
    <row r="79" spans="2:19">
      <c r="B79" s="40"/>
      <c r="C79" s="40"/>
      <c r="D79" s="291" t="str">
        <f t="shared" si="0"/>
        <v/>
      </c>
      <c r="E79" s="40"/>
      <c r="F79" s="40"/>
      <c r="G79" s="40"/>
      <c r="H79" s="292" t="str">
        <f t="shared" si="1"/>
        <v/>
      </c>
      <c r="I79" s="40"/>
      <c r="J79" s="40"/>
    </row>
    <row r="80" spans="2:19">
      <c r="B80" s="40"/>
      <c r="C80" s="40"/>
      <c r="D80" s="291" t="str">
        <f t="shared" si="0"/>
        <v/>
      </c>
      <c r="E80" s="40"/>
      <c r="F80" s="40"/>
      <c r="G80" s="40"/>
      <c r="H80" s="292" t="str">
        <f t="shared" si="1"/>
        <v/>
      </c>
      <c r="I80" s="40"/>
      <c r="J80" s="40"/>
    </row>
    <row r="81" spans="2:10">
      <c r="B81" s="40"/>
      <c r="C81" s="40"/>
      <c r="D81" s="291" t="str">
        <f t="shared" si="0"/>
        <v/>
      </c>
      <c r="E81" s="40"/>
      <c r="F81" s="40"/>
      <c r="G81" s="40"/>
      <c r="H81" s="292" t="str">
        <f t="shared" si="1"/>
        <v/>
      </c>
      <c r="I81" s="40"/>
      <c r="J81" s="40"/>
    </row>
    <row r="82" spans="2:10">
      <c r="B82" s="40"/>
      <c r="C82" s="40"/>
      <c r="D82" s="291" t="str">
        <f t="shared" si="0"/>
        <v/>
      </c>
      <c r="E82" s="40"/>
      <c r="F82" s="40"/>
      <c r="G82" s="40"/>
      <c r="H82" s="292" t="str">
        <f t="shared" si="1"/>
        <v/>
      </c>
      <c r="I82" s="40"/>
      <c r="J82" s="40"/>
    </row>
    <row r="83" spans="2:10">
      <c r="B83" s="40"/>
      <c r="C83" s="40"/>
      <c r="D83" s="291" t="str">
        <f t="shared" si="0"/>
        <v/>
      </c>
      <c r="E83" s="40"/>
      <c r="F83" s="40"/>
      <c r="G83" s="40"/>
      <c r="H83" s="292" t="str">
        <f t="shared" si="1"/>
        <v/>
      </c>
      <c r="I83" s="40"/>
      <c r="J83" s="40"/>
    </row>
    <row r="84" spans="2:10">
      <c r="B84" s="40"/>
      <c r="C84" s="40"/>
      <c r="D84" s="291" t="str">
        <f t="shared" si="0"/>
        <v/>
      </c>
      <c r="E84" s="40"/>
      <c r="F84" s="40"/>
      <c r="G84" s="40"/>
      <c r="H84" s="292" t="str">
        <f t="shared" si="1"/>
        <v/>
      </c>
      <c r="I84" s="40"/>
      <c r="J84" s="40"/>
    </row>
    <row r="85" spans="2:10">
      <c r="B85" s="229" t="s">
        <v>450</v>
      </c>
      <c r="C85" s="229"/>
      <c r="D85" s="229"/>
      <c r="E85" s="229"/>
      <c r="F85" s="229"/>
      <c r="G85" s="229"/>
      <c r="H85" s="229"/>
      <c r="I85" s="229"/>
      <c r="J85" s="229"/>
    </row>
    <row r="86" spans="2:10">
      <c r="B86" s="229"/>
      <c r="C86" s="229"/>
      <c r="D86" s="229"/>
      <c r="E86" s="229"/>
      <c r="F86" s="229"/>
      <c r="G86" s="229"/>
      <c r="H86" s="229"/>
      <c r="I86" s="229"/>
      <c r="J86" s="229"/>
    </row>
    <row r="87" spans="2:10" ht="18.5">
      <c r="B87" s="10"/>
      <c r="C87" s="10"/>
      <c r="D87" s="10"/>
      <c r="E87" s="10"/>
      <c r="F87" s="10"/>
      <c r="G87" s="10"/>
      <c r="H87" s="10"/>
      <c r="I87" s="10"/>
      <c r="J87" s="10"/>
    </row>
    <row r="88" spans="2:10" ht="18.5">
      <c r="B88" s="215" t="s">
        <v>451</v>
      </c>
      <c r="C88" s="215"/>
      <c r="D88" s="215"/>
      <c r="E88" s="215"/>
      <c r="F88" s="215"/>
      <c r="G88" s="215"/>
      <c r="H88" s="215"/>
      <c r="I88" s="215"/>
      <c r="J88" s="215"/>
    </row>
    <row r="89" spans="2:10" ht="18.5">
      <c r="B89" s="10"/>
      <c r="C89" s="10"/>
      <c r="D89" s="10"/>
      <c r="E89" s="10"/>
      <c r="F89" s="10"/>
      <c r="G89" s="10"/>
      <c r="H89" s="10"/>
      <c r="I89" s="10"/>
      <c r="J89" s="10"/>
    </row>
    <row r="90" spans="2:10" ht="18.5">
      <c r="B90" s="10"/>
      <c r="C90" s="10"/>
      <c r="D90" s="10"/>
      <c r="E90" s="10"/>
      <c r="F90" s="10"/>
      <c r="G90" s="10"/>
      <c r="H90" s="10"/>
      <c r="I90" s="10"/>
      <c r="J90" s="10"/>
    </row>
    <row r="91" spans="2:10" ht="18.5">
      <c r="B91" s="10"/>
      <c r="C91" s="10"/>
      <c r="D91" s="10"/>
      <c r="E91" s="10"/>
      <c r="F91" s="10"/>
      <c r="G91" s="10"/>
      <c r="H91" s="10"/>
      <c r="I91" s="10"/>
      <c r="J91" s="10"/>
    </row>
    <row r="92" spans="2:10" ht="18.5">
      <c r="B92" s="10"/>
      <c r="C92" s="10"/>
      <c r="D92" s="10"/>
      <c r="E92" s="10"/>
      <c r="F92" s="10"/>
      <c r="G92" s="10"/>
      <c r="H92" s="10"/>
      <c r="I92" s="10"/>
      <c r="J92" s="10"/>
    </row>
    <row r="93" spans="2:10" ht="18.5">
      <c r="B93" s="10"/>
      <c r="C93" s="10"/>
      <c r="D93" s="10"/>
      <c r="E93" s="10"/>
      <c r="F93" s="10"/>
      <c r="G93" s="10"/>
      <c r="H93" s="10"/>
      <c r="I93" s="10"/>
      <c r="J93" s="10"/>
    </row>
    <row r="94" spans="2:10" ht="18.5">
      <c r="B94" s="10"/>
      <c r="C94" s="10"/>
      <c r="D94" s="10"/>
      <c r="E94" s="10"/>
      <c r="F94" s="10"/>
      <c r="G94" s="10"/>
      <c r="H94" s="10"/>
      <c r="I94" s="10"/>
      <c r="J94" s="10"/>
    </row>
    <row r="95" spans="2:10" ht="18.5">
      <c r="B95" s="10"/>
      <c r="C95" s="10"/>
      <c r="D95" s="10"/>
      <c r="E95" s="10"/>
      <c r="F95" s="10"/>
      <c r="G95" s="10"/>
      <c r="H95" s="10"/>
      <c r="I95" s="10"/>
      <c r="J95" s="10"/>
    </row>
    <row r="96" spans="2:10" ht="18.5">
      <c r="B96" s="215" t="s">
        <v>151</v>
      </c>
      <c r="C96" s="215"/>
      <c r="D96" s="215"/>
      <c r="E96" s="215"/>
      <c r="F96" s="215"/>
      <c r="G96" s="215"/>
      <c r="H96" s="215"/>
      <c r="I96" s="215"/>
      <c r="J96" s="215"/>
    </row>
    <row r="97" spans="2:10" ht="15">
      <c r="B97" s="71" t="str">
        <f>C60</f>
        <v>Inv Input No. &amp; String No.</v>
      </c>
      <c r="C97" s="71" t="s">
        <v>452</v>
      </c>
      <c r="D97" s="71" t="s">
        <v>453</v>
      </c>
      <c r="E97" s="71" t="s">
        <v>454</v>
      </c>
      <c r="F97" s="71" t="s">
        <v>455</v>
      </c>
      <c r="G97" s="71" t="s">
        <v>456</v>
      </c>
      <c r="H97" s="71" t="s">
        <v>457</v>
      </c>
      <c r="I97" s="71" t="s">
        <v>458</v>
      </c>
      <c r="J97" s="71" t="s">
        <v>455</v>
      </c>
    </row>
    <row r="98" spans="2:10">
      <c r="B98" s="40">
        <f>IF(ISBLANK(C61),"",C61)</f>
        <v>1.1000000000000001</v>
      </c>
      <c r="C98" s="40">
        <f>IF(ISNUMBER(B98),B61*$C$50*(1+($C$51/100)*(H61-25)),"")</f>
        <v>856.71593999999993</v>
      </c>
      <c r="D98" s="40">
        <f>IF(ISNUMBER(B98),C98*(1-7%),"")</f>
        <v>796.7458241999999</v>
      </c>
      <c r="E98" s="40">
        <f>IF(ISNUMBER(B98),C98*(1+7%),"")</f>
        <v>916.68605579999996</v>
      </c>
      <c r="F98" s="40" t="str">
        <f>IF(ISNUMBER(B98),IF(AND(D98&lt;E61,E61&lt;E98),"Passed","Failed"),"")</f>
        <v>Passed</v>
      </c>
      <c r="G98" s="40">
        <f>IF(ISNUMBER(B98),($C$53*(J61/$C$56))*(1+($C$55/100)*(H61-25)),"")</f>
        <v>11.317288919999998</v>
      </c>
      <c r="H98" s="40">
        <f>IF(ISNUMBER(B98),G98*(1-10%),"")</f>
        <v>10.185560027999998</v>
      </c>
      <c r="I98" s="40">
        <f>IF(ISNUMBER(B98),G98*(1+10%),"")</f>
        <v>12.449017811999997</v>
      </c>
      <c r="J98" s="40" t="str">
        <f>IF(ISNUMBER(B98),IF(AND(H98&lt;I61,I61&lt;I98),"Passed","Failed"),"")</f>
        <v>Failed</v>
      </c>
    </row>
    <row r="99" spans="2:10">
      <c r="B99" s="40" t="str">
        <f t="shared" ref="B99:B121" si="2">IF(ISBLANK(C62),"",C62)</f>
        <v/>
      </c>
      <c r="C99" s="40" t="str">
        <f t="shared" ref="C99:C121" si="3">IF(ISNUMBER(B99),B62*$C$50*(1+($C$51/100)*(H62-25)),"")</f>
        <v/>
      </c>
      <c r="D99" s="40" t="str">
        <f t="shared" ref="D99:D121" si="4">IF(ISNUMBER(B99),C99*(1-7%),"")</f>
        <v/>
      </c>
      <c r="E99" s="40" t="str">
        <f t="shared" ref="E99:E121" si="5">IF(ISNUMBER(B99),C99*(1+7%),"")</f>
        <v/>
      </c>
      <c r="F99" s="40" t="str">
        <f t="shared" ref="F99:F121" si="6">IF(ISNUMBER(B99),IF(AND(D99&lt;E62,E62&lt;E99),"Passed","Failed"),"")</f>
        <v/>
      </c>
      <c r="G99" s="40" t="str">
        <f t="shared" ref="G99:G121" si="7">IF(ISNUMBER(B99),($C$53*(J62/$C$56))*(1+($C$55/100)*(H62-25)),"")</f>
        <v/>
      </c>
      <c r="H99" s="40" t="str">
        <f t="shared" ref="H99:H121" si="8">IF(ISNUMBER(B99),G99*(1-10%),"")</f>
        <v/>
      </c>
      <c r="I99" s="40" t="str">
        <f t="shared" ref="I99:I121" si="9">IF(ISNUMBER(B99),G99*(1+10%),"")</f>
        <v/>
      </c>
      <c r="J99" s="40" t="str">
        <f t="shared" ref="J99:J121" si="10">IF(ISNUMBER(B99),IF(AND(H99&lt;I62,I62&lt;I99),"Passed","Failed"),"")</f>
        <v/>
      </c>
    </row>
    <row r="100" spans="2:10">
      <c r="B100" s="40" t="str">
        <f t="shared" si="2"/>
        <v/>
      </c>
      <c r="C100" s="40" t="str">
        <f t="shared" si="3"/>
        <v/>
      </c>
      <c r="D100" s="40" t="str">
        <f t="shared" si="4"/>
        <v/>
      </c>
      <c r="E100" s="40" t="str">
        <f t="shared" si="5"/>
        <v/>
      </c>
      <c r="F100" s="40" t="str">
        <f t="shared" si="6"/>
        <v/>
      </c>
      <c r="G100" s="40" t="str">
        <f t="shared" si="7"/>
        <v/>
      </c>
      <c r="H100" s="40" t="str">
        <f t="shared" si="8"/>
        <v/>
      </c>
      <c r="I100" s="40" t="str">
        <f t="shared" si="9"/>
        <v/>
      </c>
      <c r="J100" s="40" t="str">
        <f t="shared" si="10"/>
        <v/>
      </c>
    </row>
    <row r="101" spans="2:10">
      <c r="B101" s="40" t="str">
        <f t="shared" si="2"/>
        <v/>
      </c>
      <c r="C101" s="40" t="str">
        <f t="shared" si="3"/>
        <v/>
      </c>
      <c r="D101" s="40" t="str">
        <f t="shared" si="4"/>
        <v/>
      </c>
      <c r="E101" s="40" t="str">
        <f t="shared" si="5"/>
        <v/>
      </c>
      <c r="F101" s="40" t="str">
        <f t="shared" si="6"/>
        <v/>
      </c>
      <c r="G101" s="40" t="str">
        <f t="shared" si="7"/>
        <v/>
      </c>
      <c r="H101" s="40" t="str">
        <f t="shared" si="8"/>
        <v/>
      </c>
      <c r="I101" s="40" t="str">
        <f t="shared" si="9"/>
        <v/>
      </c>
      <c r="J101" s="40" t="str">
        <f t="shared" si="10"/>
        <v/>
      </c>
    </row>
    <row r="102" spans="2:10">
      <c r="B102" s="40" t="str">
        <f t="shared" si="2"/>
        <v/>
      </c>
      <c r="C102" s="40" t="str">
        <f t="shared" si="3"/>
        <v/>
      </c>
      <c r="D102" s="40" t="str">
        <f t="shared" si="4"/>
        <v/>
      </c>
      <c r="E102" s="40" t="str">
        <f t="shared" si="5"/>
        <v/>
      </c>
      <c r="F102" s="40" t="str">
        <f t="shared" si="6"/>
        <v/>
      </c>
      <c r="G102" s="40" t="str">
        <f t="shared" si="7"/>
        <v/>
      </c>
      <c r="H102" s="40" t="str">
        <f t="shared" si="8"/>
        <v/>
      </c>
      <c r="I102" s="40" t="str">
        <f t="shared" si="9"/>
        <v/>
      </c>
      <c r="J102" s="40" t="str">
        <f t="shared" si="10"/>
        <v/>
      </c>
    </row>
    <row r="103" spans="2:10">
      <c r="B103" s="40" t="str">
        <f t="shared" si="2"/>
        <v/>
      </c>
      <c r="C103" s="40" t="str">
        <f t="shared" si="3"/>
        <v/>
      </c>
      <c r="D103" s="40" t="str">
        <f t="shared" si="4"/>
        <v/>
      </c>
      <c r="E103" s="40" t="str">
        <f t="shared" si="5"/>
        <v/>
      </c>
      <c r="F103" s="40" t="str">
        <f t="shared" si="6"/>
        <v/>
      </c>
      <c r="G103" s="40" t="str">
        <f t="shared" si="7"/>
        <v/>
      </c>
      <c r="H103" s="40" t="str">
        <f t="shared" si="8"/>
        <v/>
      </c>
      <c r="I103" s="40" t="str">
        <f t="shared" si="9"/>
        <v/>
      </c>
      <c r="J103" s="40" t="str">
        <f t="shared" si="10"/>
        <v/>
      </c>
    </row>
    <row r="104" spans="2:10">
      <c r="B104" s="40" t="str">
        <f t="shared" si="2"/>
        <v/>
      </c>
      <c r="C104" s="40" t="str">
        <f t="shared" si="3"/>
        <v/>
      </c>
      <c r="D104" s="40" t="str">
        <f t="shared" si="4"/>
        <v/>
      </c>
      <c r="E104" s="40" t="str">
        <f t="shared" si="5"/>
        <v/>
      </c>
      <c r="F104" s="40" t="str">
        <f t="shared" si="6"/>
        <v/>
      </c>
      <c r="G104" s="40" t="str">
        <f t="shared" si="7"/>
        <v/>
      </c>
      <c r="H104" s="40" t="str">
        <f t="shared" si="8"/>
        <v/>
      </c>
      <c r="I104" s="40" t="str">
        <f t="shared" si="9"/>
        <v/>
      </c>
      <c r="J104" s="40" t="str">
        <f t="shared" si="10"/>
        <v/>
      </c>
    </row>
    <row r="105" spans="2:10">
      <c r="B105" s="40" t="str">
        <f t="shared" si="2"/>
        <v/>
      </c>
      <c r="C105" s="40" t="str">
        <f t="shared" si="3"/>
        <v/>
      </c>
      <c r="D105" s="40" t="str">
        <f t="shared" si="4"/>
        <v/>
      </c>
      <c r="E105" s="40" t="str">
        <f t="shared" si="5"/>
        <v/>
      </c>
      <c r="F105" s="40" t="str">
        <f t="shared" si="6"/>
        <v/>
      </c>
      <c r="G105" s="40" t="str">
        <f t="shared" si="7"/>
        <v/>
      </c>
      <c r="H105" s="40" t="str">
        <f t="shared" si="8"/>
        <v/>
      </c>
      <c r="I105" s="40" t="str">
        <f t="shared" si="9"/>
        <v/>
      </c>
      <c r="J105" s="40" t="str">
        <f t="shared" si="10"/>
        <v/>
      </c>
    </row>
    <row r="106" spans="2:10">
      <c r="B106" s="40" t="str">
        <f t="shared" si="2"/>
        <v/>
      </c>
      <c r="C106" s="40" t="str">
        <f t="shared" si="3"/>
        <v/>
      </c>
      <c r="D106" s="40" t="str">
        <f t="shared" si="4"/>
        <v/>
      </c>
      <c r="E106" s="40" t="str">
        <f t="shared" si="5"/>
        <v/>
      </c>
      <c r="F106" s="40" t="str">
        <f t="shared" si="6"/>
        <v/>
      </c>
      <c r="G106" s="40" t="str">
        <f t="shared" si="7"/>
        <v/>
      </c>
      <c r="H106" s="40" t="str">
        <f t="shared" si="8"/>
        <v/>
      </c>
      <c r="I106" s="40" t="str">
        <f t="shared" si="9"/>
        <v/>
      </c>
      <c r="J106" s="40" t="str">
        <f t="shared" si="10"/>
        <v/>
      </c>
    </row>
    <row r="107" spans="2:10">
      <c r="B107" s="40" t="str">
        <f t="shared" si="2"/>
        <v/>
      </c>
      <c r="C107" s="40" t="str">
        <f t="shared" si="3"/>
        <v/>
      </c>
      <c r="D107" s="40" t="str">
        <f t="shared" si="4"/>
        <v/>
      </c>
      <c r="E107" s="40" t="str">
        <f t="shared" si="5"/>
        <v/>
      </c>
      <c r="F107" s="40" t="str">
        <f t="shared" si="6"/>
        <v/>
      </c>
      <c r="G107" s="40" t="str">
        <f t="shared" si="7"/>
        <v/>
      </c>
      <c r="H107" s="40" t="str">
        <f t="shared" si="8"/>
        <v/>
      </c>
      <c r="I107" s="40" t="str">
        <f t="shared" si="9"/>
        <v/>
      </c>
      <c r="J107" s="40" t="str">
        <f t="shared" si="10"/>
        <v/>
      </c>
    </row>
    <row r="108" spans="2:10">
      <c r="B108" s="40" t="str">
        <f t="shared" si="2"/>
        <v/>
      </c>
      <c r="C108" s="40" t="str">
        <f t="shared" si="3"/>
        <v/>
      </c>
      <c r="D108" s="40" t="str">
        <f t="shared" si="4"/>
        <v/>
      </c>
      <c r="E108" s="40" t="str">
        <f t="shared" si="5"/>
        <v/>
      </c>
      <c r="F108" s="40" t="str">
        <f t="shared" si="6"/>
        <v/>
      </c>
      <c r="G108" s="40" t="str">
        <f t="shared" si="7"/>
        <v/>
      </c>
      <c r="H108" s="40" t="str">
        <f t="shared" si="8"/>
        <v/>
      </c>
      <c r="I108" s="40" t="str">
        <f t="shared" si="9"/>
        <v/>
      </c>
      <c r="J108" s="40" t="str">
        <f t="shared" si="10"/>
        <v/>
      </c>
    </row>
    <row r="109" spans="2:10">
      <c r="B109" s="40" t="str">
        <f t="shared" si="2"/>
        <v/>
      </c>
      <c r="C109" s="40" t="str">
        <f t="shared" si="3"/>
        <v/>
      </c>
      <c r="D109" s="40" t="str">
        <f t="shared" si="4"/>
        <v/>
      </c>
      <c r="E109" s="40" t="str">
        <f t="shared" si="5"/>
        <v/>
      </c>
      <c r="F109" s="40" t="str">
        <f t="shared" si="6"/>
        <v/>
      </c>
      <c r="G109" s="40" t="str">
        <f t="shared" si="7"/>
        <v/>
      </c>
      <c r="H109" s="40" t="str">
        <f t="shared" si="8"/>
        <v/>
      </c>
      <c r="I109" s="40" t="str">
        <f t="shared" si="9"/>
        <v/>
      </c>
      <c r="J109" s="40" t="str">
        <f t="shared" si="10"/>
        <v/>
      </c>
    </row>
    <row r="110" spans="2:10">
      <c r="B110" s="40" t="str">
        <f t="shared" si="2"/>
        <v/>
      </c>
      <c r="C110" s="40" t="str">
        <f t="shared" si="3"/>
        <v/>
      </c>
      <c r="D110" s="40" t="str">
        <f t="shared" si="4"/>
        <v/>
      </c>
      <c r="E110" s="40" t="str">
        <f t="shared" si="5"/>
        <v/>
      </c>
      <c r="F110" s="40" t="str">
        <f t="shared" si="6"/>
        <v/>
      </c>
      <c r="G110" s="40" t="str">
        <f t="shared" si="7"/>
        <v/>
      </c>
      <c r="H110" s="40" t="str">
        <f t="shared" si="8"/>
        <v/>
      </c>
      <c r="I110" s="40" t="str">
        <f t="shared" si="9"/>
        <v/>
      </c>
      <c r="J110" s="40" t="str">
        <f t="shared" si="10"/>
        <v/>
      </c>
    </row>
    <row r="111" spans="2:10">
      <c r="B111" s="40" t="str">
        <f t="shared" si="2"/>
        <v/>
      </c>
      <c r="C111" s="40" t="str">
        <f t="shared" si="3"/>
        <v/>
      </c>
      <c r="D111" s="40" t="str">
        <f t="shared" si="4"/>
        <v/>
      </c>
      <c r="E111" s="40" t="str">
        <f t="shared" si="5"/>
        <v/>
      </c>
      <c r="F111" s="40" t="str">
        <f t="shared" si="6"/>
        <v/>
      </c>
      <c r="G111" s="40" t="str">
        <f t="shared" si="7"/>
        <v/>
      </c>
      <c r="H111" s="40" t="str">
        <f t="shared" si="8"/>
        <v/>
      </c>
      <c r="I111" s="40" t="str">
        <f t="shared" si="9"/>
        <v/>
      </c>
      <c r="J111" s="40" t="str">
        <f t="shared" si="10"/>
        <v/>
      </c>
    </row>
    <row r="112" spans="2:10">
      <c r="B112" s="40" t="str">
        <f t="shared" si="2"/>
        <v/>
      </c>
      <c r="C112" s="40" t="str">
        <f t="shared" si="3"/>
        <v/>
      </c>
      <c r="D112" s="40" t="str">
        <f t="shared" si="4"/>
        <v/>
      </c>
      <c r="E112" s="40" t="str">
        <f t="shared" si="5"/>
        <v/>
      </c>
      <c r="F112" s="40" t="str">
        <f t="shared" si="6"/>
        <v/>
      </c>
      <c r="G112" s="40" t="str">
        <f t="shared" si="7"/>
        <v/>
      </c>
      <c r="H112" s="40" t="str">
        <f t="shared" si="8"/>
        <v/>
      </c>
      <c r="I112" s="40" t="str">
        <f t="shared" si="9"/>
        <v/>
      </c>
      <c r="J112" s="40" t="str">
        <f t="shared" si="10"/>
        <v/>
      </c>
    </row>
    <row r="113" spans="2:10">
      <c r="B113" s="40" t="str">
        <f t="shared" si="2"/>
        <v/>
      </c>
      <c r="C113" s="40" t="str">
        <f t="shared" si="3"/>
        <v/>
      </c>
      <c r="D113" s="40" t="str">
        <f t="shared" si="4"/>
        <v/>
      </c>
      <c r="E113" s="40" t="str">
        <f t="shared" si="5"/>
        <v/>
      </c>
      <c r="F113" s="40" t="str">
        <f t="shared" si="6"/>
        <v/>
      </c>
      <c r="G113" s="40" t="str">
        <f t="shared" si="7"/>
        <v/>
      </c>
      <c r="H113" s="40" t="str">
        <f t="shared" si="8"/>
        <v/>
      </c>
      <c r="I113" s="40" t="str">
        <f t="shared" si="9"/>
        <v/>
      </c>
      <c r="J113" s="40" t="str">
        <f t="shared" si="10"/>
        <v/>
      </c>
    </row>
    <row r="114" spans="2:10">
      <c r="B114" s="40" t="str">
        <f t="shared" si="2"/>
        <v/>
      </c>
      <c r="C114" s="40" t="str">
        <f t="shared" si="3"/>
        <v/>
      </c>
      <c r="D114" s="40" t="str">
        <f t="shared" si="4"/>
        <v/>
      </c>
      <c r="E114" s="40" t="str">
        <f t="shared" si="5"/>
        <v/>
      </c>
      <c r="F114" s="40" t="str">
        <f t="shared" si="6"/>
        <v/>
      </c>
      <c r="G114" s="40" t="str">
        <f t="shared" si="7"/>
        <v/>
      </c>
      <c r="H114" s="40" t="str">
        <f t="shared" si="8"/>
        <v/>
      </c>
      <c r="I114" s="40" t="str">
        <f t="shared" si="9"/>
        <v/>
      </c>
      <c r="J114" s="40" t="str">
        <f t="shared" si="10"/>
        <v/>
      </c>
    </row>
    <row r="115" spans="2:10">
      <c r="B115" s="40" t="str">
        <f t="shared" si="2"/>
        <v/>
      </c>
      <c r="C115" s="40" t="str">
        <f t="shared" si="3"/>
        <v/>
      </c>
      <c r="D115" s="40" t="str">
        <f t="shared" si="4"/>
        <v/>
      </c>
      <c r="E115" s="40" t="str">
        <f t="shared" si="5"/>
        <v/>
      </c>
      <c r="F115" s="40" t="str">
        <f t="shared" si="6"/>
        <v/>
      </c>
      <c r="G115" s="40" t="str">
        <f t="shared" si="7"/>
        <v/>
      </c>
      <c r="H115" s="40" t="str">
        <f t="shared" si="8"/>
        <v/>
      </c>
      <c r="I115" s="40" t="str">
        <f t="shared" si="9"/>
        <v/>
      </c>
      <c r="J115" s="40" t="str">
        <f t="shared" si="10"/>
        <v/>
      </c>
    </row>
    <row r="116" spans="2:10">
      <c r="B116" s="40" t="str">
        <f t="shared" si="2"/>
        <v/>
      </c>
      <c r="C116" s="40" t="str">
        <f t="shared" si="3"/>
        <v/>
      </c>
      <c r="D116" s="40" t="str">
        <f t="shared" si="4"/>
        <v/>
      </c>
      <c r="E116" s="40" t="str">
        <f t="shared" si="5"/>
        <v/>
      </c>
      <c r="F116" s="40" t="str">
        <f t="shared" si="6"/>
        <v/>
      </c>
      <c r="G116" s="40" t="str">
        <f t="shared" si="7"/>
        <v/>
      </c>
      <c r="H116" s="40" t="str">
        <f t="shared" si="8"/>
        <v/>
      </c>
      <c r="I116" s="40" t="str">
        <f t="shared" si="9"/>
        <v/>
      </c>
      <c r="J116" s="40" t="str">
        <f t="shared" si="10"/>
        <v/>
      </c>
    </row>
    <row r="117" spans="2:10">
      <c r="B117" s="40" t="str">
        <f t="shared" si="2"/>
        <v/>
      </c>
      <c r="C117" s="40" t="str">
        <f t="shared" si="3"/>
        <v/>
      </c>
      <c r="D117" s="40" t="str">
        <f t="shared" si="4"/>
        <v/>
      </c>
      <c r="E117" s="40" t="str">
        <f t="shared" si="5"/>
        <v/>
      </c>
      <c r="F117" s="40" t="str">
        <f t="shared" si="6"/>
        <v/>
      </c>
      <c r="G117" s="40" t="str">
        <f t="shared" si="7"/>
        <v/>
      </c>
      <c r="H117" s="40" t="str">
        <f t="shared" si="8"/>
        <v/>
      </c>
      <c r="I117" s="40" t="str">
        <f t="shared" si="9"/>
        <v/>
      </c>
      <c r="J117" s="40" t="str">
        <f t="shared" si="10"/>
        <v/>
      </c>
    </row>
    <row r="118" spans="2:10">
      <c r="B118" s="40" t="str">
        <f t="shared" si="2"/>
        <v/>
      </c>
      <c r="C118" s="40" t="str">
        <f t="shared" si="3"/>
        <v/>
      </c>
      <c r="D118" s="40" t="str">
        <f t="shared" si="4"/>
        <v/>
      </c>
      <c r="E118" s="40" t="str">
        <f t="shared" si="5"/>
        <v/>
      </c>
      <c r="F118" s="40" t="str">
        <f t="shared" si="6"/>
        <v/>
      </c>
      <c r="G118" s="40" t="str">
        <f t="shared" si="7"/>
        <v/>
      </c>
      <c r="H118" s="40" t="str">
        <f t="shared" si="8"/>
        <v/>
      </c>
      <c r="I118" s="40" t="str">
        <f t="shared" si="9"/>
        <v/>
      </c>
      <c r="J118" s="40" t="str">
        <f t="shared" si="10"/>
        <v/>
      </c>
    </row>
    <row r="119" spans="2:10">
      <c r="B119" s="40" t="str">
        <f t="shared" si="2"/>
        <v/>
      </c>
      <c r="C119" s="40" t="str">
        <f t="shared" si="3"/>
        <v/>
      </c>
      <c r="D119" s="40" t="str">
        <f t="shared" si="4"/>
        <v/>
      </c>
      <c r="E119" s="40" t="str">
        <f t="shared" si="5"/>
        <v/>
      </c>
      <c r="F119" s="40" t="str">
        <f t="shared" si="6"/>
        <v/>
      </c>
      <c r="G119" s="40" t="str">
        <f t="shared" si="7"/>
        <v/>
      </c>
      <c r="H119" s="40" t="str">
        <f t="shared" si="8"/>
        <v/>
      </c>
      <c r="I119" s="40" t="str">
        <f t="shared" si="9"/>
        <v/>
      </c>
      <c r="J119" s="40" t="str">
        <f t="shared" si="10"/>
        <v/>
      </c>
    </row>
    <row r="120" spans="2:10">
      <c r="B120" s="40" t="str">
        <f t="shared" si="2"/>
        <v/>
      </c>
      <c r="C120" s="40" t="str">
        <f t="shared" si="3"/>
        <v/>
      </c>
      <c r="D120" s="40" t="str">
        <f t="shared" si="4"/>
        <v/>
      </c>
      <c r="E120" s="40" t="str">
        <f t="shared" si="5"/>
        <v/>
      </c>
      <c r="F120" s="40" t="str">
        <f t="shared" si="6"/>
        <v/>
      </c>
      <c r="G120" s="40" t="str">
        <f t="shared" si="7"/>
        <v/>
      </c>
      <c r="H120" s="40" t="str">
        <f t="shared" si="8"/>
        <v/>
      </c>
      <c r="I120" s="40" t="str">
        <f t="shared" si="9"/>
        <v/>
      </c>
      <c r="J120" s="40" t="str">
        <f t="shared" si="10"/>
        <v/>
      </c>
    </row>
    <row r="121" spans="2:10">
      <c r="B121" s="40" t="str">
        <f t="shared" si="2"/>
        <v/>
      </c>
      <c r="C121" s="40" t="str">
        <f t="shared" si="3"/>
        <v/>
      </c>
      <c r="D121" s="40" t="str">
        <f t="shared" si="4"/>
        <v/>
      </c>
      <c r="E121" s="40" t="str">
        <f t="shared" si="5"/>
        <v/>
      </c>
      <c r="F121" s="40" t="str">
        <f t="shared" si="6"/>
        <v/>
      </c>
      <c r="G121" s="40" t="str">
        <f t="shared" si="7"/>
        <v/>
      </c>
      <c r="H121" s="40" t="str">
        <f t="shared" si="8"/>
        <v/>
      </c>
      <c r="I121" s="40" t="str">
        <f t="shared" si="9"/>
        <v/>
      </c>
      <c r="J121" s="40" t="str">
        <f t="shared" si="10"/>
        <v/>
      </c>
    </row>
    <row r="122" spans="2:10">
      <c r="B122" s="229" t="s">
        <v>450</v>
      </c>
      <c r="C122" s="229"/>
      <c r="D122" s="229"/>
      <c r="E122" s="229"/>
      <c r="F122" s="229"/>
      <c r="G122" s="229"/>
      <c r="H122" s="229"/>
      <c r="I122" s="229"/>
      <c r="J122" s="229"/>
    </row>
    <row r="123" spans="2:10">
      <c r="B123" s="229"/>
      <c r="C123" s="229"/>
      <c r="D123" s="229"/>
      <c r="E123" s="229"/>
      <c r="F123" s="229"/>
      <c r="G123" s="229"/>
      <c r="H123" s="229"/>
      <c r="I123" s="229"/>
      <c r="J123" s="229"/>
    </row>
    <row r="124" spans="2:10" ht="18.5">
      <c r="B124" s="67" t="str">
        <f>IF(ISBLANK(C82),"",C82)</f>
        <v/>
      </c>
      <c r="C124" s="67" t="str">
        <f>IF(ISNUMBER(B124),B82*$C$50+(1+$C$51*(H82-25)),"")</f>
        <v/>
      </c>
      <c r="D124" s="68" t="str">
        <f t="shared" ref="D124" si="11">IF(ISNUMBER(B124),C124*(1-7%),"")</f>
        <v/>
      </c>
      <c r="E124" s="68" t="str">
        <f t="shared" ref="E124" si="12">IF(ISNUMBER(B124),C124*(1+7%),"")</f>
        <v/>
      </c>
      <c r="F124" s="67" t="str">
        <f>IF(ISNUMBER(B124),IF(AND(D124&lt;E124,E82&lt;E124),"Passed","Failed"),"")</f>
        <v/>
      </c>
      <c r="G124" s="67" t="str">
        <f>IF(ISNUMBER(B124),(I82*(J82*#REF!))+(1+#REF!*(H82-25)),"")</f>
        <v/>
      </c>
      <c r="H124" s="68" t="str">
        <f t="shared" ref="H124" si="13">IF(ISNUMBER(B124),G124*(1-10%),"")</f>
        <v/>
      </c>
      <c r="I124" s="68" t="str">
        <f t="shared" ref="I124" si="14">IF(ISNUMBER(B124),G124*(1+10%),"")</f>
        <v/>
      </c>
      <c r="J124" s="67" t="str">
        <f>IF(ISNUMBER(B124),IF(AND(H124&lt;I82,I82&lt;I124),"Passed","Failed"),"")</f>
        <v/>
      </c>
    </row>
    <row r="125" spans="2:10" ht="15">
      <c r="B125" s="31" t="s">
        <v>145</v>
      </c>
      <c r="C125" s="31" t="s">
        <v>146</v>
      </c>
      <c r="D125" s="31" t="s">
        <v>147</v>
      </c>
      <c r="E125" s="31" t="s">
        <v>148</v>
      </c>
      <c r="F125" s="31" t="s">
        <v>149</v>
      </c>
      <c r="G125" s="31" t="s">
        <v>150</v>
      </c>
      <c r="H125" s="31" t="s">
        <v>107</v>
      </c>
      <c r="I125" s="19"/>
      <c r="J125" s="72"/>
    </row>
    <row r="126" spans="2:10" ht="15">
      <c r="B126" s="73" t="s">
        <v>152</v>
      </c>
      <c r="C126" s="73">
        <f>'Communication Report'!C48</f>
        <v>0</v>
      </c>
      <c r="D126" s="73">
        <f>'Communication Report'!D48</f>
        <v>0</v>
      </c>
      <c r="E126" s="73">
        <f>'Communication Report'!E48</f>
        <v>0</v>
      </c>
      <c r="F126" s="73">
        <f>'Communication Report'!F48</f>
        <v>0</v>
      </c>
      <c r="G126" s="73">
        <f>'Communication Report'!G48</f>
        <v>0</v>
      </c>
      <c r="H126" s="73">
        <f>'Communication Report'!H48</f>
        <v>0</v>
      </c>
      <c r="I126" s="3"/>
      <c r="J126" s="3"/>
    </row>
    <row r="127" spans="2:10" ht="15">
      <c r="B127" s="31" t="s">
        <v>421</v>
      </c>
      <c r="C127" s="31" t="s">
        <v>422</v>
      </c>
      <c r="D127" s="31" t="s">
        <v>615</v>
      </c>
      <c r="E127" s="31" t="s">
        <v>423</v>
      </c>
      <c r="F127" s="290" t="s">
        <v>618</v>
      </c>
      <c r="G127" s="31" t="s">
        <v>616</v>
      </c>
      <c r="H127" s="31" t="s">
        <v>617</v>
      </c>
      <c r="I127" s="31" t="s">
        <v>424</v>
      </c>
      <c r="J127" s="31" t="s">
        <v>425</v>
      </c>
    </row>
    <row r="128" spans="2:10">
      <c r="B128" s="69">
        <v>18</v>
      </c>
      <c r="C128" s="69">
        <v>1</v>
      </c>
      <c r="D128" s="291">
        <f>IF(ISNUMBER(B165),E128-(($C$50-$C$52)*B128),"")</f>
        <v>729.88000000000011</v>
      </c>
      <c r="E128" s="40">
        <v>880</v>
      </c>
      <c r="F128" s="70"/>
      <c r="G128" s="12">
        <v>35</v>
      </c>
      <c r="H128" s="292">
        <f>IF(ISNUMBER(G128),G61+((J128/$C$56)*3),"")</f>
        <v>37.1</v>
      </c>
      <c r="I128" s="12">
        <v>11</v>
      </c>
      <c r="J128" s="69">
        <v>700</v>
      </c>
    </row>
    <row r="129" spans="2:10">
      <c r="B129" s="69"/>
      <c r="C129" s="69"/>
      <c r="D129" s="291" t="str">
        <f t="shared" ref="D129:D151" si="15">IF(ISNUMBER(B166),E129-(($C$50-$C$52)*B129),"")</f>
        <v/>
      </c>
      <c r="E129" s="40"/>
      <c r="F129" s="70"/>
      <c r="G129" s="70"/>
      <c r="H129" s="292" t="str">
        <f t="shared" ref="H129:H151" si="16">IF(ISNUMBER(G129),G62+((J129/$C$56)*3),"")</f>
        <v/>
      </c>
      <c r="I129" s="70"/>
      <c r="J129" s="69"/>
    </row>
    <row r="130" spans="2:10">
      <c r="B130" s="69"/>
      <c r="C130" s="69"/>
      <c r="D130" s="291" t="str">
        <f t="shared" si="15"/>
        <v/>
      </c>
      <c r="E130" s="40"/>
      <c r="F130" s="70"/>
      <c r="G130" s="70"/>
      <c r="H130" s="292" t="str">
        <f t="shared" si="16"/>
        <v/>
      </c>
      <c r="I130" s="70"/>
      <c r="J130" s="69"/>
    </row>
    <row r="131" spans="2:10">
      <c r="B131" s="69"/>
      <c r="C131" s="69"/>
      <c r="D131" s="291" t="str">
        <f t="shared" si="15"/>
        <v/>
      </c>
      <c r="E131" s="40"/>
      <c r="F131" s="70"/>
      <c r="G131" s="12"/>
      <c r="H131" s="292" t="str">
        <f t="shared" si="16"/>
        <v/>
      </c>
      <c r="I131" s="12"/>
      <c r="J131" s="69"/>
    </row>
    <row r="132" spans="2:10">
      <c r="B132" s="69"/>
      <c r="C132" s="69"/>
      <c r="D132" s="291" t="str">
        <f t="shared" si="15"/>
        <v/>
      </c>
      <c r="E132" s="40"/>
      <c r="F132" s="70"/>
      <c r="G132" s="70"/>
      <c r="H132" s="292" t="str">
        <f t="shared" si="16"/>
        <v/>
      </c>
      <c r="I132" s="70"/>
      <c r="J132" s="69"/>
    </row>
    <row r="133" spans="2:10">
      <c r="B133" s="69"/>
      <c r="C133" s="69"/>
      <c r="D133" s="291" t="str">
        <f t="shared" si="15"/>
        <v/>
      </c>
      <c r="E133" s="40"/>
      <c r="F133" s="70"/>
      <c r="G133" s="70"/>
      <c r="H133" s="292" t="str">
        <f t="shared" si="16"/>
        <v/>
      </c>
      <c r="I133" s="70"/>
      <c r="J133" s="69"/>
    </row>
    <row r="134" spans="2:10">
      <c r="B134" s="69"/>
      <c r="C134" s="69"/>
      <c r="D134" s="291" t="str">
        <f t="shared" si="15"/>
        <v/>
      </c>
      <c r="E134" s="40"/>
      <c r="F134" s="70"/>
      <c r="G134" s="12"/>
      <c r="H134" s="292" t="str">
        <f t="shared" si="16"/>
        <v/>
      </c>
      <c r="I134" s="12"/>
      <c r="J134" s="69"/>
    </row>
    <row r="135" spans="2:10">
      <c r="B135" s="69"/>
      <c r="C135" s="69"/>
      <c r="D135" s="291" t="str">
        <f t="shared" si="15"/>
        <v/>
      </c>
      <c r="E135" s="40"/>
      <c r="F135" s="70"/>
      <c r="G135" s="70"/>
      <c r="H135" s="292" t="str">
        <f t="shared" si="16"/>
        <v/>
      </c>
      <c r="I135" s="70"/>
      <c r="J135" s="69"/>
    </row>
    <row r="136" spans="2:10">
      <c r="B136" s="69"/>
      <c r="C136" s="69"/>
      <c r="D136" s="291" t="str">
        <f t="shared" si="15"/>
        <v/>
      </c>
      <c r="E136" s="40"/>
      <c r="F136" s="70"/>
      <c r="G136" s="70"/>
      <c r="H136" s="292" t="str">
        <f t="shared" si="16"/>
        <v/>
      </c>
      <c r="I136" s="70"/>
      <c r="J136" s="69"/>
    </row>
    <row r="137" spans="2:10">
      <c r="B137" s="69"/>
      <c r="C137" s="69"/>
      <c r="D137" s="291" t="str">
        <f t="shared" si="15"/>
        <v/>
      </c>
      <c r="E137" s="40"/>
      <c r="F137" s="70"/>
      <c r="G137" s="70"/>
      <c r="H137" s="292" t="str">
        <f t="shared" si="16"/>
        <v/>
      </c>
      <c r="I137" s="70"/>
      <c r="J137" s="69"/>
    </row>
    <row r="138" spans="2:10">
      <c r="B138" s="69"/>
      <c r="C138" s="69"/>
      <c r="D138" s="291" t="str">
        <f t="shared" si="15"/>
        <v/>
      </c>
      <c r="E138" s="40"/>
      <c r="F138" s="70"/>
      <c r="G138" s="70"/>
      <c r="H138" s="292" t="str">
        <f t="shared" si="16"/>
        <v/>
      </c>
      <c r="I138" s="70"/>
      <c r="J138" s="69"/>
    </row>
    <row r="139" spans="2:10">
      <c r="B139" s="69"/>
      <c r="C139" s="69"/>
      <c r="D139" s="291" t="str">
        <f t="shared" si="15"/>
        <v/>
      </c>
      <c r="E139" s="40"/>
      <c r="F139" s="70"/>
      <c r="G139" s="70"/>
      <c r="H139" s="292" t="str">
        <f t="shared" si="16"/>
        <v/>
      </c>
      <c r="I139" s="70"/>
      <c r="J139" s="69"/>
    </row>
    <row r="140" spans="2:10">
      <c r="B140" s="69"/>
      <c r="C140" s="69"/>
      <c r="D140" s="291" t="str">
        <f t="shared" si="15"/>
        <v/>
      </c>
      <c r="E140" s="40"/>
      <c r="F140" s="70"/>
      <c r="G140" s="70"/>
      <c r="H140" s="292" t="str">
        <f t="shared" si="16"/>
        <v/>
      </c>
      <c r="I140" s="70"/>
      <c r="J140" s="69"/>
    </row>
    <row r="141" spans="2:10">
      <c r="B141" s="69"/>
      <c r="C141" s="69"/>
      <c r="D141" s="291" t="str">
        <f t="shared" si="15"/>
        <v/>
      </c>
      <c r="E141" s="40"/>
      <c r="F141" s="70"/>
      <c r="G141" s="70"/>
      <c r="H141" s="292" t="str">
        <f t="shared" si="16"/>
        <v/>
      </c>
      <c r="I141" s="70"/>
      <c r="J141" s="69"/>
    </row>
    <row r="142" spans="2:10">
      <c r="B142" s="69"/>
      <c r="C142" s="69"/>
      <c r="D142" s="291" t="str">
        <f t="shared" si="15"/>
        <v/>
      </c>
      <c r="E142" s="40"/>
      <c r="F142" s="70"/>
      <c r="G142" s="70"/>
      <c r="H142" s="292" t="str">
        <f t="shared" si="16"/>
        <v/>
      </c>
      <c r="I142" s="70"/>
      <c r="J142" s="69"/>
    </row>
    <row r="143" spans="2:10">
      <c r="B143" s="69"/>
      <c r="C143" s="69"/>
      <c r="D143" s="291" t="str">
        <f t="shared" si="15"/>
        <v/>
      </c>
      <c r="E143" s="40"/>
      <c r="F143" s="70"/>
      <c r="G143" s="70"/>
      <c r="H143" s="292" t="str">
        <f t="shared" si="16"/>
        <v/>
      </c>
      <c r="I143" s="70"/>
      <c r="J143" s="69"/>
    </row>
    <row r="144" spans="2:10">
      <c r="B144" s="69"/>
      <c r="C144" s="69"/>
      <c r="D144" s="291" t="str">
        <f t="shared" si="15"/>
        <v/>
      </c>
      <c r="E144" s="40"/>
      <c r="F144" s="70"/>
      <c r="G144" s="70"/>
      <c r="H144" s="292" t="str">
        <f t="shared" si="16"/>
        <v/>
      </c>
      <c r="I144" s="70"/>
      <c r="J144" s="69"/>
    </row>
    <row r="145" spans="2:10">
      <c r="B145" s="69"/>
      <c r="C145" s="69"/>
      <c r="D145" s="291" t="str">
        <f t="shared" si="15"/>
        <v/>
      </c>
      <c r="E145" s="40"/>
      <c r="F145" s="70"/>
      <c r="G145" s="70"/>
      <c r="H145" s="292" t="str">
        <f t="shared" si="16"/>
        <v/>
      </c>
      <c r="I145" s="70"/>
      <c r="J145" s="69"/>
    </row>
    <row r="146" spans="2:10">
      <c r="B146" s="69"/>
      <c r="C146" s="69"/>
      <c r="D146" s="291" t="str">
        <f t="shared" si="15"/>
        <v/>
      </c>
      <c r="E146" s="40"/>
      <c r="F146" s="70"/>
      <c r="G146" s="70"/>
      <c r="H146" s="292" t="str">
        <f t="shared" si="16"/>
        <v/>
      </c>
      <c r="I146" s="70"/>
      <c r="J146" s="69"/>
    </row>
    <row r="147" spans="2:10">
      <c r="B147" s="69"/>
      <c r="C147" s="69"/>
      <c r="D147" s="291" t="str">
        <f t="shared" si="15"/>
        <v/>
      </c>
      <c r="E147" s="40"/>
      <c r="F147" s="70"/>
      <c r="G147" s="70"/>
      <c r="H147" s="292" t="str">
        <f t="shared" si="16"/>
        <v/>
      </c>
      <c r="I147" s="70"/>
      <c r="J147" s="69"/>
    </row>
    <row r="148" spans="2:10">
      <c r="B148" s="69"/>
      <c r="C148" s="69"/>
      <c r="D148" s="291" t="str">
        <f t="shared" si="15"/>
        <v/>
      </c>
      <c r="E148" s="40"/>
      <c r="F148" s="70"/>
      <c r="G148" s="70"/>
      <c r="H148" s="292" t="str">
        <f t="shared" si="16"/>
        <v/>
      </c>
      <c r="I148" s="70"/>
      <c r="J148" s="69"/>
    </row>
    <row r="149" spans="2:10">
      <c r="B149" s="69"/>
      <c r="C149" s="69"/>
      <c r="D149" s="291" t="str">
        <f t="shared" si="15"/>
        <v/>
      </c>
      <c r="E149" s="40"/>
      <c r="F149" s="70"/>
      <c r="G149" s="70"/>
      <c r="H149" s="292" t="str">
        <f t="shared" si="16"/>
        <v/>
      </c>
      <c r="I149" s="70"/>
      <c r="J149" s="69"/>
    </row>
    <row r="150" spans="2:10">
      <c r="B150" s="69"/>
      <c r="C150" s="69"/>
      <c r="D150" s="291" t="str">
        <f t="shared" si="15"/>
        <v/>
      </c>
      <c r="E150" s="40"/>
      <c r="F150" s="70"/>
      <c r="G150" s="70"/>
      <c r="H150" s="292" t="str">
        <f t="shared" si="16"/>
        <v/>
      </c>
      <c r="I150" s="70"/>
      <c r="J150" s="69"/>
    </row>
    <row r="151" spans="2:10">
      <c r="B151" s="69"/>
      <c r="C151" s="69"/>
      <c r="D151" s="291" t="str">
        <f t="shared" si="15"/>
        <v/>
      </c>
      <c r="E151" s="40"/>
      <c r="F151" s="70"/>
      <c r="G151" s="70"/>
      <c r="H151" s="292" t="str">
        <f t="shared" si="16"/>
        <v/>
      </c>
      <c r="I151" s="70"/>
      <c r="J151" s="69"/>
    </row>
    <row r="152" spans="2:10">
      <c r="B152" s="229" t="s">
        <v>450</v>
      </c>
      <c r="C152" s="229"/>
      <c r="D152" s="229"/>
      <c r="E152" s="229"/>
      <c r="F152" s="229"/>
      <c r="G152" s="229"/>
      <c r="H152" s="229"/>
      <c r="I152" s="229"/>
      <c r="J152" s="229"/>
    </row>
    <row r="153" spans="2:10">
      <c r="B153" s="229"/>
      <c r="C153" s="229"/>
      <c r="D153" s="229"/>
      <c r="E153" s="229"/>
      <c r="F153" s="229"/>
      <c r="G153" s="229"/>
      <c r="H153" s="229"/>
      <c r="I153" s="229"/>
      <c r="J153" s="229"/>
    </row>
    <row r="154" spans="2:10">
      <c r="B154" s="63"/>
      <c r="C154" s="63"/>
      <c r="D154" s="63"/>
      <c r="E154" s="63"/>
      <c r="F154" s="63"/>
      <c r="G154" s="63"/>
      <c r="H154" s="63"/>
      <c r="I154" s="63"/>
      <c r="J154" s="63"/>
    </row>
    <row r="155" spans="2:10" ht="18.5">
      <c r="B155" s="215" t="s">
        <v>451</v>
      </c>
      <c r="C155" s="215"/>
      <c r="D155" s="215"/>
      <c r="E155" s="215"/>
      <c r="F155" s="215"/>
      <c r="G155" s="215"/>
      <c r="H155" s="215"/>
      <c r="I155" s="215"/>
      <c r="J155" s="215"/>
    </row>
    <row r="156" spans="2:10" ht="18.5">
      <c r="B156" s="10"/>
      <c r="C156" s="10"/>
      <c r="D156" s="10"/>
      <c r="E156" s="10"/>
      <c r="F156" s="10"/>
      <c r="G156" s="10"/>
      <c r="H156" s="10"/>
      <c r="I156" s="10"/>
      <c r="J156" s="10"/>
    </row>
    <row r="157" spans="2:10" ht="18.5">
      <c r="B157" s="10"/>
      <c r="C157" s="10"/>
      <c r="D157" s="10"/>
      <c r="E157" s="10"/>
      <c r="F157" s="10"/>
      <c r="G157" s="10"/>
      <c r="H157" s="10"/>
      <c r="I157" s="10"/>
      <c r="J157" s="10"/>
    </row>
    <row r="158" spans="2:10" ht="18.5">
      <c r="B158" s="10"/>
      <c r="C158" s="10"/>
      <c r="D158" s="10"/>
      <c r="E158" s="10"/>
      <c r="F158" s="10"/>
      <c r="G158" s="10"/>
      <c r="H158" s="10"/>
      <c r="I158" s="10"/>
      <c r="J158" s="10"/>
    </row>
    <row r="159" spans="2:10" ht="18.5">
      <c r="B159" s="10"/>
      <c r="C159" s="10"/>
      <c r="D159" s="10"/>
      <c r="E159" s="10"/>
      <c r="F159" s="10"/>
      <c r="G159" s="10"/>
      <c r="H159" s="10"/>
      <c r="I159" s="10"/>
      <c r="J159" s="10"/>
    </row>
    <row r="160" spans="2:10" ht="18.5">
      <c r="B160" s="10"/>
      <c r="C160" s="10"/>
      <c r="D160" s="10"/>
      <c r="E160" s="10"/>
      <c r="F160" s="10"/>
      <c r="G160" s="10"/>
      <c r="H160" s="10"/>
      <c r="I160" s="10"/>
      <c r="J160" s="10"/>
    </row>
    <row r="161" spans="2:10" ht="18.5">
      <c r="B161" s="10"/>
      <c r="C161" s="10"/>
      <c r="D161" s="10"/>
      <c r="E161" s="10"/>
      <c r="F161" s="10"/>
      <c r="G161" s="10"/>
      <c r="H161" s="10"/>
      <c r="I161" s="10"/>
      <c r="J161" s="10"/>
    </row>
    <row r="162" spans="2:10" ht="18.5">
      <c r="B162" s="10"/>
      <c r="C162" s="10"/>
      <c r="D162" s="10"/>
      <c r="E162" s="10"/>
      <c r="F162" s="10"/>
      <c r="G162" s="10"/>
      <c r="H162" s="10"/>
      <c r="I162" s="10"/>
      <c r="J162" s="10"/>
    </row>
    <row r="163" spans="2:10" ht="18.5">
      <c r="B163" s="215" t="s">
        <v>152</v>
      </c>
      <c r="C163" s="215"/>
      <c r="D163" s="215"/>
      <c r="E163" s="215"/>
      <c r="F163" s="215"/>
      <c r="G163" s="215"/>
      <c r="H163" s="215"/>
      <c r="I163" s="215"/>
      <c r="J163" s="215"/>
    </row>
    <row r="164" spans="2:10" ht="15">
      <c r="B164" s="71" t="str">
        <f>C127</f>
        <v>Inv Input No. &amp; String No.</v>
      </c>
      <c r="C164" s="71" t="s">
        <v>452</v>
      </c>
      <c r="D164" s="71" t="s">
        <v>453</v>
      </c>
      <c r="E164" s="71" t="s">
        <v>454</v>
      </c>
      <c r="F164" s="71" t="s">
        <v>455</v>
      </c>
      <c r="G164" s="71" t="s">
        <v>456</v>
      </c>
      <c r="H164" s="71" t="s">
        <v>457</v>
      </c>
      <c r="I164" s="71" t="s">
        <v>458</v>
      </c>
      <c r="J164" s="71" t="s">
        <v>455</v>
      </c>
    </row>
    <row r="165" spans="2:10">
      <c r="B165" s="40">
        <f>IF(ISBLANK(C128),"",C128)</f>
        <v>1</v>
      </c>
      <c r="C165" s="40">
        <f>IF(ISNUMBER(B165),B128*$C$50*(1+($C$51/100)*(H128-25)),"")</f>
        <v>856.71593999999993</v>
      </c>
      <c r="D165" s="40">
        <f>IF(ISNUMBER(B165),C165*(1-7%),"")</f>
        <v>796.7458241999999</v>
      </c>
      <c r="E165" s="40">
        <f>IF(ISNUMBER(B165),C165*(1+7%),"")</f>
        <v>916.68605579999996</v>
      </c>
      <c r="F165" s="40" t="str">
        <f>IF(ISNUMBER(B165),IF(AND(D165&lt;E128,E128&lt;E165),"Passed","Failed"),"")</f>
        <v>Passed</v>
      </c>
      <c r="G165" s="40">
        <f>IF(ISNUMBER(B165),($C$53*(J128/$C$56))*(1+($C$55/100)*(H128-25)),"")</f>
        <v>11.317288919999998</v>
      </c>
      <c r="H165" s="40">
        <f>IF(ISNUMBER(B165),G165*(1-10%),"")</f>
        <v>10.185560027999998</v>
      </c>
      <c r="I165" s="40">
        <f>IF(ISNUMBER(B165),G165*(1+10%),"")</f>
        <v>12.449017811999997</v>
      </c>
      <c r="J165" s="40" t="str">
        <f>IF(ISNUMBER(B165),IF(AND(H165&lt;I128,I128&lt;I165),"Passed","Failed"),"")</f>
        <v>Passed</v>
      </c>
    </row>
    <row r="166" spans="2:10">
      <c r="B166" s="40" t="str">
        <f t="shared" ref="B166:B188" si="17">IF(ISBLANK(C129),"",C129)</f>
        <v/>
      </c>
      <c r="C166" s="40" t="str">
        <f t="shared" ref="C166:C188" si="18">IF(ISNUMBER(B166),B129*$C$50*(1+($C$51/100)*(H129-25)),"")</f>
        <v/>
      </c>
      <c r="D166" s="40" t="str">
        <f t="shared" ref="D166:D188" si="19">IF(ISNUMBER(B166),C166*(1-7%),"")</f>
        <v/>
      </c>
      <c r="E166" s="40" t="str">
        <f t="shared" ref="E166:E188" si="20">IF(ISNUMBER(B166),C166*(1+7%),"")</f>
        <v/>
      </c>
      <c r="F166" s="40" t="str">
        <f t="shared" ref="F166:F188" si="21">IF(ISNUMBER(B166),IF(AND(D166&lt;E129,E129&lt;E166),"Passed","Failed"),"")</f>
        <v/>
      </c>
      <c r="G166" s="40" t="str">
        <f t="shared" ref="G166:G188" si="22">IF(ISNUMBER(B166),($C$53*(J129/$C$56))*(1+($C$55/100)*(H129-25)),"")</f>
        <v/>
      </c>
      <c r="H166" s="40" t="str">
        <f t="shared" ref="H166:H188" si="23">IF(ISNUMBER(B166),G166*(1-10%),"")</f>
        <v/>
      </c>
      <c r="I166" s="40" t="str">
        <f t="shared" ref="I166:I188" si="24">IF(ISNUMBER(B166),G166*(1+10%),"")</f>
        <v/>
      </c>
      <c r="J166" s="40" t="str">
        <f t="shared" ref="J166:J188" si="25">IF(ISNUMBER(B166),IF(AND(H166&lt;I129,I129&lt;I166),"Passed","Failed"),"")</f>
        <v/>
      </c>
    </row>
    <row r="167" spans="2:10">
      <c r="B167" s="40" t="str">
        <f t="shared" si="17"/>
        <v/>
      </c>
      <c r="C167" s="40" t="str">
        <f t="shared" si="18"/>
        <v/>
      </c>
      <c r="D167" s="40" t="str">
        <f t="shared" si="19"/>
        <v/>
      </c>
      <c r="E167" s="40" t="str">
        <f t="shared" si="20"/>
        <v/>
      </c>
      <c r="F167" s="40" t="str">
        <f t="shared" si="21"/>
        <v/>
      </c>
      <c r="G167" s="40" t="str">
        <f t="shared" si="22"/>
        <v/>
      </c>
      <c r="H167" s="40" t="str">
        <f t="shared" si="23"/>
        <v/>
      </c>
      <c r="I167" s="40" t="str">
        <f t="shared" si="24"/>
        <v/>
      </c>
      <c r="J167" s="40" t="str">
        <f t="shared" si="25"/>
        <v/>
      </c>
    </row>
    <row r="168" spans="2:10">
      <c r="B168" s="40" t="str">
        <f t="shared" si="17"/>
        <v/>
      </c>
      <c r="C168" s="40" t="str">
        <f t="shared" si="18"/>
        <v/>
      </c>
      <c r="D168" s="40" t="str">
        <f t="shared" si="19"/>
        <v/>
      </c>
      <c r="E168" s="40" t="str">
        <f t="shared" si="20"/>
        <v/>
      </c>
      <c r="F168" s="40" t="str">
        <f t="shared" si="21"/>
        <v/>
      </c>
      <c r="G168" s="40" t="str">
        <f t="shared" si="22"/>
        <v/>
      </c>
      <c r="H168" s="40" t="str">
        <f t="shared" si="23"/>
        <v/>
      </c>
      <c r="I168" s="40" t="str">
        <f t="shared" si="24"/>
        <v/>
      </c>
      <c r="J168" s="40" t="str">
        <f t="shared" si="25"/>
        <v/>
      </c>
    </row>
    <row r="169" spans="2:10">
      <c r="B169" s="40" t="str">
        <f t="shared" si="17"/>
        <v/>
      </c>
      <c r="C169" s="40" t="str">
        <f t="shared" si="18"/>
        <v/>
      </c>
      <c r="D169" s="40" t="str">
        <f t="shared" si="19"/>
        <v/>
      </c>
      <c r="E169" s="40" t="str">
        <f t="shared" si="20"/>
        <v/>
      </c>
      <c r="F169" s="40" t="str">
        <f t="shared" si="21"/>
        <v/>
      </c>
      <c r="G169" s="40" t="str">
        <f t="shared" si="22"/>
        <v/>
      </c>
      <c r="H169" s="40" t="str">
        <f t="shared" si="23"/>
        <v/>
      </c>
      <c r="I169" s="40" t="str">
        <f t="shared" si="24"/>
        <v/>
      </c>
      <c r="J169" s="40" t="str">
        <f t="shared" si="25"/>
        <v/>
      </c>
    </row>
    <row r="170" spans="2:10">
      <c r="B170" s="40" t="str">
        <f t="shared" si="17"/>
        <v/>
      </c>
      <c r="C170" s="40" t="str">
        <f t="shared" si="18"/>
        <v/>
      </c>
      <c r="D170" s="40" t="str">
        <f t="shared" si="19"/>
        <v/>
      </c>
      <c r="E170" s="40" t="str">
        <f t="shared" si="20"/>
        <v/>
      </c>
      <c r="F170" s="40" t="str">
        <f t="shared" si="21"/>
        <v/>
      </c>
      <c r="G170" s="40" t="str">
        <f t="shared" si="22"/>
        <v/>
      </c>
      <c r="H170" s="40" t="str">
        <f t="shared" si="23"/>
        <v/>
      </c>
      <c r="I170" s="40" t="str">
        <f t="shared" si="24"/>
        <v/>
      </c>
      <c r="J170" s="40" t="str">
        <f t="shared" si="25"/>
        <v/>
      </c>
    </row>
    <row r="171" spans="2:10">
      <c r="B171" s="40" t="str">
        <f t="shared" si="17"/>
        <v/>
      </c>
      <c r="C171" s="40" t="str">
        <f t="shared" si="18"/>
        <v/>
      </c>
      <c r="D171" s="40" t="str">
        <f t="shared" si="19"/>
        <v/>
      </c>
      <c r="E171" s="40" t="str">
        <f t="shared" si="20"/>
        <v/>
      </c>
      <c r="F171" s="40" t="str">
        <f t="shared" si="21"/>
        <v/>
      </c>
      <c r="G171" s="40" t="str">
        <f t="shared" si="22"/>
        <v/>
      </c>
      <c r="H171" s="40" t="str">
        <f t="shared" si="23"/>
        <v/>
      </c>
      <c r="I171" s="40" t="str">
        <f t="shared" si="24"/>
        <v/>
      </c>
      <c r="J171" s="40" t="str">
        <f t="shared" si="25"/>
        <v/>
      </c>
    </row>
    <row r="172" spans="2:10">
      <c r="B172" s="40" t="str">
        <f t="shared" si="17"/>
        <v/>
      </c>
      <c r="C172" s="40" t="str">
        <f t="shared" si="18"/>
        <v/>
      </c>
      <c r="D172" s="40" t="str">
        <f t="shared" si="19"/>
        <v/>
      </c>
      <c r="E172" s="40" t="str">
        <f t="shared" si="20"/>
        <v/>
      </c>
      <c r="F172" s="40" t="str">
        <f t="shared" si="21"/>
        <v/>
      </c>
      <c r="G172" s="40" t="str">
        <f t="shared" si="22"/>
        <v/>
      </c>
      <c r="H172" s="40" t="str">
        <f t="shared" si="23"/>
        <v/>
      </c>
      <c r="I172" s="40" t="str">
        <f t="shared" si="24"/>
        <v/>
      </c>
      <c r="J172" s="40" t="str">
        <f t="shared" si="25"/>
        <v/>
      </c>
    </row>
    <row r="173" spans="2:10">
      <c r="B173" s="40" t="str">
        <f t="shared" si="17"/>
        <v/>
      </c>
      <c r="C173" s="40" t="str">
        <f t="shared" si="18"/>
        <v/>
      </c>
      <c r="D173" s="40" t="str">
        <f t="shared" si="19"/>
        <v/>
      </c>
      <c r="E173" s="40" t="str">
        <f t="shared" si="20"/>
        <v/>
      </c>
      <c r="F173" s="40" t="str">
        <f t="shared" si="21"/>
        <v/>
      </c>
      <c r="G173" s="40" t="str">
        <f t="shared" si="22"/>
        <v/>
      </c>
      <c r="H173" s="40" t="str">
        <f t="shared" si="23"/>
        <v/>
      </c>
      <c r="I173" s="40" t="str">
        <f t="shared" si="24"/>
        <v/>
      </c>
      <c r="J173" s="40" t="str">
        <f t="shared" si="25"/>
        <v/>
      </c>
    </row>
    <row r="174" spans="2:10">
      <c r="B174" s="40" t="str">
        <f t="shared" si="17"/>
        <v/>
      </c>
      <c r="C174" s="40" t="str">
        <f t="shared" si="18"/>
        <v/>
      </c>
      <c r="D174" s="40" t="str">
        <f t="shared" si="19"/>
        <v/>
      </c>
      <c r="E174" s="40" t="str">
        <f t="shared" si="20"/>
        <v/>
      </c>
      <c r="F174" s="40" t="str">
        <f t="shared" si="21"/>
        <v/>
      </c>
      <c r="G174" s="40" t="str">
        <f t="shared" si="22"/>
        <v/>
      </c>
      <c r="H174" s="40" t="str">
        <f t="shared" si="23"/>
        <v/>
      </c>
      <c r="I174" s="40" t="str">
        <f t="shared" si="24"/>
        <v/>
      </c>
      <c r="J174" s="40" t="str">
        <f t="shared" si="25"/>
        <v/>
      </c>
    </row>
    <row r="175" spans="2:10">
      <c r="B175" s="40" t="str">
        <f t="shared" si="17"/>
        <v/>
      </c>
      <c r="C175" s="40" t="str">
        <f t="shared" si="18"/>
        <v/>
      </c>
      <c r="D175" s="40" t="str">
        <f t="shared" si="19"/>
        <v/>
      </c>
      <c r="E175" s="40" t="str">
        <f t="shared" si="20"/>
        <v/>
      </c>
      <c r="F175" s="40" t="str">
        <f t="shared" si="21"/>
        <v/>
      </c>
      <c r="G175" s="40" t="str">
        <f t="shared" si="22"/>
        <v/>
      </c>
      <c r="H175" s="40" t="str">
        <f t="shared" si="23"/>
        <v/>
      </c>
      <c r="I175" s="40" t="str">
        <f t="shared" si="24"/>
        <v/>
      </c>
      <c r="J175" s="40" t="str">
        <f t="shared" si="25"/>
        <v/>
      </c>
    </row>
    <row r="176" spans="2:10">
      <c r="B176" s="40" t="str">
        <f t="shared" si="17"/>
        <v/>
      </c>
      <c r="C176" s="40" t="str">
        <f t="shared" si="18"/>
        <v/>
      </c>
      <c r="D176" s="40" t="str">
        <f t="shared" si="19"/>
        <v/>
      </c>
      <c r="E176" s="40" t="str">
        <f t="shared" si="20"/>
        <v/>
      </c>
      <c r="F176" s="40" t="str">
        <f t="shared" si="21"/>
        <v/>
      </c>
      <c r="G176" s="40" t="str">
        <f t="shared" si="22"/>
        <v/>
      </c>
      <c r="H176" s="40" t="str">
        <f t="shared" si="23"/>
        <v/>
      </c>
      <c r="I176" s="40" t="str">
        <f t="shared" si="24"/>
        <v/>
      </c>
      <c r="J176" s="40" t="str">
        <f t="shared" si="25"/>
        <v/>
      </c>
    </row>
    <row r="177" spans="2:10">
      <c r="B177" s="40" t="str">
        <f t="shared" si="17"/>
        <v/>
      </c>
      <c r="C177" s="40" t="str">
        <f t="shared" si="18"/>
        <v/>
      </c>
      <c r="D177" s="40" t="str">
        <f t="shared" si="19"/>
        <v/>
      </c>
      <c r="E177" s="40" t="str">
        <f t="shared" si="20"/>
        <v/>
      </c>
      <c r="F177" s="40" t="str">
        <f t="shared" si="21"/>
        <v/>
      </c>
      <c r="G177" s="40" t="str">
        <f t="shared" si="22"/>
        <v/>
      </c>
      <c r="H177" s="40" t="str">
        <f t="shared" si="23"/>
        <v/>
      </c>
      <c r="I177" s="40" t="str">
        <f t="shared" si="24"/>
        <v/>
      </c>
      <c r="J177" s="40" t="str">
        <f t="shared" si="25"/>
        <v/>
      </c>
    </row>
    <row r="178" spans="2:10">
      <c r="B178" s="40" t="str">
        <f t="shared" si="17"/>
        <v/>
      </c>
      <c r="C178" s="40" t="str">
        <f t="shared" si="18"/>
        <v/>
      </c>
      <c r="D178" s="40" t="str">
        <f t="shared" si="19"/>
        <v/>
      </c>
      <c r="E178" s="40" t="str">
        <f t="shared" si="20"/>
        <v/>
      </c>
      <c r="F178" s="40" t="str">
        <f t="shared" si="21"/>
        <v/>
      </c>
      <c r="G178" s="40" t="str">
        <f t="shared" si="22"/>
        <v/>
      </c>
      <c r="H178" s="40" t="str">
        <f t="shared" si="23"/>
        <v/>
      </c>
      <c r="I178" s="40" t="str">
        <f t="shared" si="24"/>
        <v/>
      </c>
      <c r="J178" s="40" t="str">
        <f t="shared" si="25"/>
        <v/>
      </c>
    </row>
    <row r="179" spans="2:10">
      <c r="B179" s="40" t="str">
        <f t="shared" si="17"/>
        <v/>
      </c>
      <c r="C179" s="40" t="str">
        <f t="shared" si="18"/>
        <v/>
      </c>
      <c r="D179" s="40" t="str">
        <f t="shared" si="19"/>
        <v/>
      </c>
      <c r="E179" s="40" t="str">
        <f t="shared" si="20"/>
        <v/>
      </c>
      <c r="F179" s="40" t="str">
        <f t="shared" si="21"/>
        <v/>
      </c>
      <c r="G179" s="40" t="str">
        <f t="shared" si="22"/>
        <v/>
      </c>
      <c r="H179" s="40" t="str">
        <f t="shared" si="23"/>
        <v/>
      </c>
      <c r="I179" s="40" t="str">
        <f t="shared" si="24"/>
        <v/>
      </c>
      <c r="J179" s="40" t="str">
        <f t="shared" si="25"/>
        <v/>
      </c>
    </row>
    <row r="180" spans="2:10">
      <c r="B180" s="40" t="str">
        <f t="shared" si="17"/>
        <v/>
      </c>
      <c r="C180" s="40" t="str">
        <f t="shared" si="18"/>
        <v/>
      </c>
      <c r="D180" s="40" t="str">
        <f t="shared" si="19"/>
        <v/>
      </c>
      <c r="E180" s="40" t="str">
        <f t="shared" si="20"/>
        <v/>
      </c>
      <c r="F180" s="40" t="str">
        <f t="shared" si="21"/>
        <v/>
      </c>
      <c r="G180" s="40" t="str">
        <f t="shared" si="22"/>
        <v/>
      </c>
      <c r="H180" s="40" t="str">
        <f t="shared" si="23"/>
        <v/>
      </c>
      <c r="I180" s="40" t="str">
        <f t="shared" si="24"/>
        <v/>
      </c>
      <c r="J180" s="40" t="str">
        <f t="shared" si="25"/>
        <v/>
      </c>
    </row>
    <row r="181" spans="2:10">
      <c r="B181" s="40" t="str">
        <f t="shared" si="17"/>
        <v/>
      </c>
      <c r="C181" s="40" t="str">
        <f t="shared" si="18"/>
        <v/>
      </c>
      <c r="D181" s="40" t="str">
        <f t="shared" si="19"/>
        <v/>
      </c>
      <c r="E181" s="40" t="str">
        <f t="shared" si="20"/>
        <v/>
      </c>
      <c r="F181" s="40" t="str">
        <f t="shared" si="21"/>
        <v/>
      </c>
      <c r="G181" s="40" t="str">
        <f t="shared" si="22"/>
        <v/>
      </c>
      <c r="H181" s="40" t="str">
        <f t="shared" si="23"/>
        <v/>
      </c>
      <c r="I181" s="40" t="str">
        <f t="shared" si="24"/>
        <v/>
      </c>
      <c r="J181" s="40" t="str">
        <f t="shared" si="25"/>
        <v/>
      </c>
    </row>
    <row r="182" spans="2:10">
      <c r="B182" s="40" t="str">
        <f t="shared" si="17"/>
        <v/>
      </c>
      <c r="C182" s="40" t="str">
        <f t="shared" si="18"/>
        <v/>
      </c>
      <c r="D182" s="40" t="str">
        <f t="shared" si="19"/>
        <v/>
      </c>
      <c r="E182" s="40" t="str">
        <f t="shared" si="20"/>
        <v/>
      </c>
      <c r="F182" s="40" t="str">
        <f t="shared" si="21"/>
        <v/>
      </c>
      <c r="G182" s="40" t="str">
        <f t="shared" si="22"/>
        <v/>
      </c>
      <c r="H182" s="40" t="str">
        <f t="shared" si="23"/>
        <v/>
      </c>
      <c r="I182" s="40" t="str">
        <f t="shared" si="24"/>
        <v/>
      </c>
      <c r="J182" s="40" t="str">
        <f t="shared" si="25"/>
        <v/>
      </c>
    </row>
    <row r="183" spans="2:10">
      <c r="B183" s="40" t="str">
        <f t="shared" si="17"/>
        <v/>
      </c>
      <c r="C183" s="40" t="str">
        <f t="shared" si="18"/>
        <v/>
      </c>
      <c r="D183" s="40" t="str">
        <f t="shared" si="19"/>
        <v/>
      </c>
      <c r="E183" s="40" t="str">
        <f t="shared" si="20"/>
        <v/>
      </c>
      <c r="F183" s="40" t="str">
        <f t="shared" si="21"/>
        <v/>
      </c>
      <c r="G183" s="40" t="str">
        <f t="shared" si="22"/>
        <v/>
      </c>
      <c r="H183" s="40" t="str">
        <f t="shared" si="23"/>
        <v/>
      </c>
      <c r="I183" s="40" t="str">
        <f t="shared" si="24"/>
        <v/>
      </c>
      <c r="J183" s="40" t="str">
        <f t="shared" si="25"/>
        <v/>
      </c>
    </row>
    <row r="184" spans="2:10">
      <c r="B184" s="40" t="str">
        <f t="shared" si="17"/>
        <v/>
      </c>
      <c r="C184" s="40" t="str">
        <f t="shared" si="18"/>
        <v/>
      </c>
      <c r="D184" s="40" t="str">
        <f t="shared" si="19"/>
        <v/>
      </c>
      <c r="E184" s="40" t="str">
        <f t="shared" si="20"/>
        <v/>
      </c>
      <c r="F184" s="40" t="str">
        <f t="shared" si="21"/>
        <v/>
      </c>
      <c r="G184" s="40" t="str">
        <f t="shared" si="22"/>
        <v/>
      </c>
      <c r="H184" s="40" t="str">
        <f t="shared" si="23"/>
        <v/>
      </c>
      <c r="I184" s="40" t="str">
        <f t="shared" si="24"/>
        <v/>
      </c>
      <c r="J184" s="40" t="str">
        <f t="shared" si="25"/>
        <v/>
      </c>
    </row>
    <row r="185" spans="2:10">
      <c r="B185" s="40" t="str">
        <f t="shared" si="17"/>
        <v/>
      </c>
      <c r="C185" s="40" t="str">
        <f t="shared" si="18"/>
        <v/>
      </c>
      <c r="D185" s="40" t="str">
        <f t="shared" si="19"/>
        <v/>
      </c>
      <c r="E185" s="40" t="str">
        <f t="shared" si="20"/>
        <v/>
      </c>
      <c r="F185" s="40" t="str">
        <f t="shared" si="21"/>
        <v/>
      </c>
      <c r="G185" s="40" t="str">
        <f t="shared" si="22"/>
        <v/>
      </c>
      <c r="H185" s="40" t="str">
        <f t="shared" si="23"/>
        <v/>
      </c>
      <c r="I185" s="40" t="str">
        <f t="shared" si="24"/>
        <v/>
      </c>
      <c r="J185" s="40" t="str">
        <f t="shared" si="25"/>
        <v/>
      </c>
    </row>
    <row r="186" spans="2:10">
      <c r="B186" s="40" t="str">
        <f t="shared" si="17"/>
        <v/>
      </c>
      <c r="C186" s="40" t="str">
        <f t="shared" si="18"/>
        <v/>
      </c>
      <c r="D186" s="40" t="str">
        <f t="shared" si="19"/>
        <v/>
      </c>
      <c r="E186" s="40" t="str">
        <f t="shared" si="20"/>
        <v/>
      </c>
      <c r="F186" s="40" t="str">
        <f t="shared" si="21"/>
        <v/>
      </c>
      <c r="G186" s="40" t="str">
        <f t="shared" si="22"/>
        <v/>
      </c>
      <c r="H186" s="40" t="str">
        <f t="shared" si="23"/>
        <v/>
      </c>
      <c r="I186" s="40" t="str">
        <f t="shared" si="24"/>
        <v/>
      </c>
      <c r="J186" s="40" t="str">
        <f t="shared" si="25"/>
        <v/>
      </c>
    </row>
    <row r="187" spans="2:10">
      <c r="B187" s="40" t="str">
        <f t="shared" si="17"/>
        <v/>
      </c>
      <c r="C187" s="40" t="str">
        <f t="shared" si="18"/>
        <v/>
      </c>
      <c r="D187" s="40" t="str">
        <f t="shared" si="19"/>
        <v/>
      </c>
      <c r="E187" s="40" t="str">
        <f t="shared" si="20"/>
        <v/>
      </c>
      <c r="F187" s="40" t="str">
        <f t="shared" si="21"/>
        <v/>
      </c>
      <c r="G187" s="40" t="str">
        <f t="shared" si="22"/>
        <v/>
      </c>
      <c r="H187" s="40" t="str">
        <f t="shared" si="23"/>
        <v/>
      </c>
      <c r="I187" s="40" t="str">
        <f t="shared" si="24"/>
        <v/>
      </c>
      <c r="J187" s="40" t="str">
        <f t="shared" si="25"/>
        <v/>
      </c>
    </row>
    <row r="188" spans="2:10">
      <c r="B188" s="40" t="str">
        <f t="shared" si="17"/>
        <v/>
      </c>
      <c r="C188" s="40" t="str">
        <f t="shared" si="18"/>
        <v/>
      </c>
      <c r="D188" s="40" t="str">
        <f t="shared" si="19"/>
        <v/>
      </c>
      <c r="E188" s="40" t="str">
        <f t="shared" si="20"/>
        <v/>
      </c>
      <c r="F188" s="40" t="str">
        <f t="shared" si="21"/>
        <v/>
      </c>
      <c r="G188" s="40" t="str">
        <f t="shared" si="22"/>
        <v/>
      </c>
      <c r="H188" s="40" t="str">
        <f t="shared" si="23"/>
        <v/>
      </c>
      <c r="I188" s="40" t="str">
        <f t="shared" si="24"/>
        <v/>
      </c>
      <c r="J188" s="40" t="str">
        <f t="shared" si="25"/>
        <v/>
      </c>
    </row>
    <row r="189" spans="2:10">
      <c r="B189" s="229" t="s">
        <v>450</v>
      </c>
      <c r="C189" s="229"/>
      <c r="D189" s="229"/>
      <c r="E189" s="229"/>
      <c r="F189" s="229"/>
      <c r="G189" s="229"/>
      <c r="H189" s="229"/>
      <c r="I189" s="229"/>
      <c r="J189" s="229"/>
    </row>
    <row r="190" spans="2:10">
      <c r="B190" s="229"/>
      <c r="C190" s="229"/>
      <c r="D190" s="229"/>
      <c r="E190" s="229"/>
      <c r="F190" s="229"/>
      <c r="G190" s="229"/>
      <c r="H190" s="229"/>
      <c r="I190" s="229"/>
      <c r="J190" s="229"/>
    </row>
    <row r="191" spans="2:10" ht="14.15" customHeight="1">
      <c r="B191" s="10"/>
      <c r="C191" s="10"/>
      <c r="D191" s="10"/>
      <c r="E191" s="10"/>
      <c r="F191" s="10"/>
      <c r="G191" s="10"/>
      <c r="H191" s="10"/>
      <c r="I191" s="10"/>
      <c r="J191" s="10"/>
    </row>
    <row r="192" spans="2:10" ht="15">
      <c r="B192" s="31" t="s">
        <v>145</v>
      </c>
      <c r="C192" s="31" t="s">
        <v>146</v>
      </c>
      <c r="D192" s="31" t="s">
        <v>147</v>
      </c>
      <c r="E192" s="31" t="s">
        <v>148</v>
      </c>
      <c r="F192" s="31" t="s">
        <v>149</v>
      </c>
      <c r="G192" s="31" t="s">
        <v>150</v>
      </c>
      <c r="H192" s="31" t="s">
        <v>107</v>
      </c>
      <c r="I192" s="19"/>
      <c r="J192" s="72"/>
    </row>
    <row r="193" spans="2:10" ht="15">
      <c r="B193" s="73" t="s">
        <v>153</v>
      </c>
      <c r="C193" s="73">
        <f>'Communication Report'!C49</f>
        <v>0</v>
      </c>
      <c r="D193" s="73">
        <f>'Communication Report'!D49</f>
        <v>0</v>
      </c>
      <c r="E193" s="73">
        <f>'Communication Report'!E49</f>
        <v>0</v>
      </c>
      <c r="F193" s="73">
        <f>'Communication Report'!F49</f>
        <v>0</v>
      </c>
      <c r="G193" s="73">
        <f>'Communication Report'!G49</f>
        <v>0</v>
      </c>
      <c r="H193" s="73">
        <f>'Communication Report'!H49</f>
        <v>0</v>
      </c>
      <c r="I193" s="3"/>
      <c r="J193" s="3"/>
    </row>
    <row r="194" spans="2:10" ht="15">
      <c r="B194" s="31" t="s">
        <v>421</v>
      </c>
      <c r="C194" s="31" t="s">
        <v>422</v>
      </c>
      <c r="D194" s="31" t="s">
        <v>615</v>
      </c>
      <c r="E194" s="31" t="s">
        <v>423</v>
      </c>
      <c r="F194" s="290" t="s">
        <v>618</v>
      </c>
      <c r="G194" s="31" t="s">
        <v>616</v>
      </c>
      <c r="H194" s="31" t="s">
        <v>617</v>
      </c>
      <c r="I194" s="31" t="s">
        <v>424</v>
      </c>
      <c r="J194" s="31" t="s">
        <v>425</v>
      </c>
    </row>
    <row r="195" spans="2:10">
      <c r="B195" s="90">
        <v>18</v>
      </c>
      <c r="C195" s="90">
        <v>1.1000000000000001</v>
      </c>
      <c r="D195" s="291">
        <f>IF(ISNUMBER(B232),E195-(($C$50-$C$52)*B195),"")</f>
        <v>669.88000000000011</v>
      </c>
      <c r="E195" s="90">
        <v>820</v>
      </c>
      <c r="F195" s="90"/>
      <c r="G195" s="90">
        <v>25</v>
      </c>
      <c r="H195" s="293">
        <f>IF(ISNUMBER(G195),G195+((J195/$C$56)*3),"")</f>
        <v>26.95</v>
      </c>
      <c r="I195" s="91">
        <v>10</v>
      </c>
      <c r="J195" s="40">
        <v>650</v>
      </c>
    </row>
    <row r="196" spans="2:10">
      <c r="B196" s="90"/>
      <c r="C196" s="90"/>
      <c r="D196" s="291" t="str">
        <f t="shared" ref="D196:D205" si="26">IF(ISNUMBER(B233),E196-(($C$50-$C$52)*B196),"")</f>
        <v/>
      </c>
      <c r="E196" s="90"/>
      <c r="F196" s="90"/>
      <c r="G196" s="90"/>
      <c r="H196" s="293" t="str">
        <f t="shared" ref="H196:H218" si="27">IF(ISNUMBER(G196),G196+((J196/$C$56)*3),"")</f>
        <v/>
      </c>
      <c r="I196" s="90"/>
      <c r="J196" s="40"/>
    </row>
    <row r="197" spans="2:10">
      <c r="B197" s="90"/>
      <c r="C197" s="90"/>
      <c r="D197" s="291" t="str">
        <f t="shared" si="26"/>
        <v/>
      </c>
      <c r="E197" s="90"/>
      <c r="F197" s="90"/>
      <c r="G197" s="90"/>
      <c r="H197" s="293" t="str">
        <f t="shared" si="27"/>
        <v/>
      </c>
      <c r="I197" s="90"/>
      <c r="J197" s="40"/>
    </row>
    <row r="198" spans="2:10">
      <c r="B198" s="90"/>
      <c r="C198" s="90"/>
      <c r="D198" s="291" t="str">
        <f t="shared" si="26"/>
        <v/>
      </c>
      <c r="E198" s="90"/>
      <c r="F198" s="90"/>
      <c r="G198" s="90"/>
      <c r="H198" s="293" t="str">
        <f t="shared" si="27"/>
        <v/>
      </c>
      <c r="I198" s="90"/>
      <c r="J198" s="40"/>
    </row>
    <row r="199" spans="2:10">
      <c r="B199" s="90"/>
      <c r="C199" s="90"/>
      <c r="D199" s="291" t="str">
        <f t="shared" si="26"/>
        <v/>
      </c>
      <c r="E199" s="90"/>
      <c r="F199" s="90"/>
      <c r="G199" s="90"/>
      <c r="H199" s="293" t="str">
        <f t="shared" si="27"/>
        <v/>
      </c>
      <c r="I199" s="90"/>
      <c r="J199" s="40"/>
    </row>
    <row r="200" spans="2:10">
      <c r="B200" s="90"/>
      <c r="C200" s="90"/>
      <c r="D200" s="291" t="str">
        <f t="shared" si="26"/>
        <v/>
      </c>
      <c r="E200" s="90"/>
      <c r="F200" s="90"/>
      <c r="G200" s="90"/>
      <c r="H200" s="293" t="str">
        <f t="shared" si="27"/>
        <v/>
      </c>
      <c r="I200" s="90"/>
      <c r="J200" s="40"/>
    </row>
    <row r="201" spans="2:10">
      <c r="B201" s="90"/>
      <c r="C201" s="90"/>
      <c r="D201" s="291" t="str">
        <f t="shared" si="26"/>
        <v/>
      </c>
      <c r="E201" s="90"/>
      <c r="F201" s="90"/>
      <c r="G201" s="90"/>
      <c r="H201" s="293" t="str">
        <f t="shared" si="27"/>
        <v/>
      </c>
      <c r="I201" s="90"/>
      <c r="J201" s="40"/>
    </row>
    <row r="202" spans="2:10">
      <c r="B202" s="90"/>
      <c r="C202" s="90"/>
      <c r="D202" s="291" t="str">
        <f t="shared" si="26"/>
        <v/>
      </c>
      <c r="E202" s="90"/>
      <c r="F202" s="90"/>
      <c r="G202" s="90"/>
      <c r="H202" s="293" t="str">
        <f t="shared" si="27"/>
        <v/>
      </c>
      <c r="I202" s="90"/>
      <c r="J202" s="40"/>
    </row>
    <row r="203" spans="2:10">
      <c r="B203" s="90"/>
      <c r="C203" s="90"/>
      <c r="D203" s="291" t="str">
        <f t="shared" si="26"/>
        <v/>
      </c>
      <c r="E203" s="90"/>
      <c r="F203" s="90"/>
      <c r="G203" s="90"/>
      <c r="H203" s="293" t="str">
        <f t="shared" si="27"/>
        <v/>
      </c>
      <c r="I203" s="90"/>
      <c r="J203" s="40"/>
    </row>
    <row r="204" spans="2:10">
      <c r="B204" s="90"/>
      <c r="C204" s="90"/>
      <c r="D204" s="291" t="str">
        <f t="shared" si="26"/>
        <v/>
      </c>
      <c r="E204" s="90"/>
      <c r="F204" s="90"/>
      <c r="G204" s="90"/>
      <c r="H204" s="293" t="str">
        <f t="shared" si="27"/>
        <v/>
      </c>
      <c r="I204" s="90"/>
      <c r="J204" s="40"/>
    </row>
    <row r="205" spans="2:10">
      <c r="B205" s="90"/>
      <c r="C205" s="90"/>
      <c r="D205" s="291" t="str">
        <f t="shared" si="26"/>
        <v/>
      </c>
      <c r="E205" s="90"/>
      <c r="F205" s="90"/>
      <c r="G205" s="90"/>
      <c r="H205" s="293" t="str">
        <f t="shared" si="27"/>
        <v/>
      </c>
      <c r="I205" s="91"/>
      <c r="J205" s="40"/>
    </row>
    <row r="206" spans="2:10">
      <c r="B206" s="40"/>
      <c r="C206" s="40"/>
      <c r="D206" s="291" t="str">
        <f t="shared" ref="D206:D218" si="28">IF(ISNUMBER(B243),E206-(($C$50-$C$52)*B206),"")</f>
        <v/>
      </c>
      <c r="E206" s="40"/>
      <c r="F206" s="40"/>
      <c r="G206" s="40"/>
      <c r="H206" s="293" t="str">
        <f t="shared" si="27"/>
        <v/>
      </c>
      <c r="I206" s="40"/>
      <c r="J206" s="40"/>
    </row>
    <row r="207" spans="2:10">
      <c r="B207" s="40"/>
      <c r="C207" s="40"/>
      <c r="D207" s="291" t="str">
        <f t="shared" si="28"/>
        <v/>
      </c>
      <c r="E207" s="40"/>
      <c r="F207" s="40"/>
      <c r="G207" s="40"/>
      <c r="H207" s="293" t="str">
        <f t="shared" si="27"/>
        <v/>
      </c>
      <c r="I207" s="40"/>
      <c r="J207" s="40"/>
    </row>
    <row r="208" spans="2:10">
      <c r="B208" s="40"/>
      <c r="C208" s="40"/>
      <c r="D208" s="291" t="str">
        <f t="shared" si="28"/>
        <v/>
      </c>
      <c r="E208" s="40"/>
      <c r="F208" s="40"/>
      <c r="G208" s="40"/>
      <c r="H208" s="293" t="str">
        <f t="shared" si="27"/>
        <v/>
      </c>
      <c r="I208" s="40"/>
      <c r="J208" s="40"/>
    </row>
    <row r="209" spans="2:10">
      <c r="B209" s="40"/>
      <c r="C209" s="40"/>
      <c r="D209" s="291" t="str">
        <f t="shared" si="28"/>
        <v/>
      </c>
      <c r="E209" s="40"/>
      <c r="F209" s="40"/>
      <c r="G209" s="40"/>
      <c r="H209" s="293" t="str">
        <f t="shared" si="27"/>
        <v/>
      </c>
      <c r="I209" s="40"/>
      <c r="J209" s="40"/>
    </row>
    <row r="210" spans="2:10">
      <c r="B210" s="40"/>
      <c r="C210" s="40"/>
      <c r="D210" s="291" t="str">
        <f t="shared" si="28"/>
        <v/>
      </c>
      <c r="E210" s="40"/>
      <c r="F210" s="40"/>
      <c r="G210" s="40"/>
      <c r="H210" s="293" t="str">
        <f t="shared" si="27"/>
        <v/>
      </c>
      <c r="I210" s="40"/>
      <c r="J210" s="40"/>
    </row>
    <row r="211" spans="2:10">
      <c r="B211" s="40"/>
      <c r="C211" s="40"/>
      <c r="D211" s="291" t="str">
        <f t="shared" si="28"/>
        <v/>
      </c>
      <c r="E211" s="40"/>
      <c r="F211" s="40"/>
      <c r="G211" s="40"/>
      <c r="H211" s="293" t="str">
        <f t="shared" si="27"/>
        <v/>
      </c>
      <c r="I211" s="40"/>
      <c r="J211" s="40"/>
    </row>
    <row r="212" spans="2:10">
      <c r="B212" s="40"/>
      <c r="C212" s="40"/>
      <c r="D212" s="291" t="str">
        <f t="shared" si="28"/>
        <v/>
      </c>
      <c r="E212" s="40"/>
      <c r="F212" s="40"/>
      <c r="G212" s="40"/>
      <c r="H212" s="293" t="str">
        <f t="shared" si="27"/>
        <v/>
      </c>
      <c r="I212" s="40"/>
      <c r="J212" s="40"/>
    </row>
    <row r="213" spans="2:10">
      <c r="B213" s="40"/>
      <c r="C213" s="40"/>
      <c r="D213" s="291" t="str">
        <f t="shared" si="28"/>
        <v/>
      </c>
      <c r="E213" s="40"/>
      <c r="F213" s="40"/>
      <c r="G213" s="40"/>
      <c r="H213" s="293" t="str">
        <f t="shared" si="27"/>
        <v/>
      </c>
      <c r="I213" s="40"/>
      <c r="J213" s="40"/>
    </row>
    <row r="214" spans="2:10">
      <c r="B214" s="40"/>
      <c r="C214" s="40"/>
      <c r="D214" s="291" t="str">
        <f t="shared" si="28"/>
        <v/>
      </c>
      <c r="E214" s="40"/>
      <c r="F214" s="40"/>
      <c r="G214" s="40"/>
      <c r="H214" s="293" t="str">
        <f t="shared" si="27"/>
        <v/>
      </c>
      <c r="I214" s="40"/>
      <c r="J214" s="40"/>
    </row>
    <row r="215" spans="2:10">
      <c r="B215" s="40"/>
      <c r="C215" s="40"/>
      <c r="D215" s="291" t="str">
        <f t="shared" si="28"/>
        <v/>
      </c>
      <c r="E215" s="40"/>
      <c r="F215" s="40"/>
      <c r="G215" s="40"/>
      <c r="H215" s="293" t="str">
        <f t="shared" si="27"/>
        <v/>
      </c>
      <c r="I215" s="40"/>
      <c r="J215" s="40"/>
    </row>
    <row r="216" spans="2:10">
      <c r="B216" s="40"/>
      <c r="C216" s="40"/>
      <c r="D216" s="291" t="str">
        <f t="shared" si="28"/>
        <v/>
      </c>
      <c r="E216" s="40"/>
      <c r="F216" s="40"/>
      <c r="G216" s="40"/>
      <c r="H216" s="293" t="str">
        <f t="shared" si="27"/>
        <v/>
      </c>
      <c r="I216" s="40"/>
      <c r="J216" s="40"/>
    </row>
    <row r="217" spans="2:10">
      <c r="B217" s="40"/>
      <c r="C217" s="40"/>
      <c r="D217" s="291" t="str">
        <f t="shared" si="28"/>
        <v/>
      </c>
      <c r="E217" s="40"/>
      <c r="F217" s="40"/>
      <c r="G217" s="40"/>
      <c r="H217" s="293" t="str">
        <f t="shared" si="27"/>
        <v/>
      </c>
      <c r="I217" s="40"/>
      <c r="J217" s="40"/>
    </row>
    <row r="218" spans="2:10">
      <c r="B218" s="40"/>
      <c r="C218" s="40"/>
      <c r="D218" s="291" t="str">
        <f t="shared" si="28"/>
        <v/>
      </c>
      <c r="E218" s="40"/>
      <c r="F218" s="40"/>
      <c r="G218" s="40"/>
      <c r="H218" s="293" t="str">
        <f t="shared" si="27"/>
        <v/>
      </c>
      <c r="I218" s="40"/>
      <c r="J218" s="40"/>
    </row>
    <row r="219" spans="2:10">
      <c r="B219" s="229" t="s">
        <v>450</v>
      </c>
      <c r="C219" s="229"/>
      <c r="D219" s="229"/>
      <c r="E219" s="229"/>
      <c r="F219" s="229"/>
      <c r="G219" s="229"/>
      <c r="H219" s="229"/>
      <c r="I219" s="229"/>
      <c r="J219" s="229"/>
    </row>
    <row r="220" spans="2:10">
      <c r="B220" s="229"/>
      <c r="C220" s="229"/>
      <c r="D220" s="229"/>
      <c r="E220" s="229"/>
      <c r="F220" s="229"/>
      <c r="G220" s="229"/>
      <c r="H220" s="229"/>
      <c r="I220" s="229"/>
      <c r="J220" s="229"/>
    </row>
    <row r="221" spans="2:10">
      <c r="B221" s="63"/>
      <c r="C221" s="63"/>
      <c r="D221" s="63"/>
      <c r="E221" s="63"/>
      <c r="F221" s="63"/>
      <c r="G221" s="63"/>
      <c r="H221" s="63"/>
      <c r="I221" s="63"/>
      <c r="J221" s="63"/>
    </row>
    <row r="222" spans="2:10" ht="18.5">
      <c r="B222" s="215" t="s">
        <v>451</v>
      </c>
      <c r="C222" s="215"/>
      <c r="D222" s="215"/>
      <c r="E222" s="215"/>
      <c r="F222" s="215"/>
      <c r="G222" s="215"/>
      <c r="H222" s="215"/>
      <c r="I222" s="215"/>
      <c r="J222" s="215"/>
    </row>
    <row r="223" spans="2:10" ht="18.5">
      <c r="B223" s="10"/>
      <c r="C223" s="10"/>
      <c r="D223" s="10"/>
      <c r="E223" s="10"/>
      <c r="F223" s="10"/>
      <c r="G223" s="10"/>
      <c r="H223" s="10"/>
      <c r="I223" s="10"/>
      <c r="J223" s="10"/>
    </row>
    <row r="224" spans="2:10" ht="18.5">
      <c r="B224" s="10"/>
      <c r="C224" s="10"/>
      <c r="D224" s="10"/>
      <c r="E224" s="10"/>
      <c r="F224" s="10"/>
      <c r="G224" s="10"/>
      <c r="H224" s="10"/>
      <c r="I224" s="10"/>
      <c r="J224" s="10"/>
    </row>
    <row r="225" spans="2:10" ht="18.5">
      <c r="B225" s="10"/>
      <c r="C225" s="10"/>
      <c r="D225" s="10"/>
      <c r="E225" s="10"/>
      <c r="F225" s="10"/>
      <c r="G225" s="10"/>
      <c r="H225" s="10"/>
      <c r="I225" s="10"/>
      <c r="J225" s="10"/>
    </row>
    <row r="226" spans="2:10" ht="18.5">
      <c r="B226" s="10"/>
      <c r="C226" s="10"/>
      <c r="D226" s="10"/>
      <c r="E226" s="10"/>
      <c r="F226" s="10"/>
      <c r="G226" s="10"/>
      <c r="H226" s="10"/>
      <c r="I226" s="10"/>
      <c r="J226" s="10"/>
    </row>
    <row r="227" spans="2:10" ht="18.5">
      <c r="B227" s="10"/>
      <c r="C227" s="10"/>
      <c r="D227" s="10"/>
      <c r="E227" s="10"/>
      <c r="F227" s="10"/>
      <c r="G227" s="10"/>
      <c r="H227" s="10"/>
      <c r="I227" s="10"/>
      <c r="J227" s="10"/>
    </row>
    <row r="228" spans="2:10" ht="18.5">
      <c r="B228" s="10"/>
      <c r="C228" s="10"/>
      <c r="D228" s="10"/>
      <c r="E228" s="10"/>
      <c r="F228" s="10"/>
      <c r="G228" s="10"/>
      <c r="H228" s="10"/>
      <c r="I228" s="10"/>
      <c r="J228" s="10"/>
    </row>
    <row r="229" spans="2:10" ht="18.5">
      <c r="B229" s="10"/>
      <c r="C229" s="10"/>
      <c r="D229" s="10"/>
      <c r="E229" s="10"/>
      <c r="F229" s="10"/>
      <c r="G229" s="10"/>
      <c r="H229" s="10"/>
      <c r="I229" s="10"/>
      <c r="J229" s="10"/>
    </row>
    <row r="230" spans="2:10" ht="18.5">
      <c r="B230" s="215" t="s">
        <v>153</v>
      </c>
      <c r="C230" s="215"/>
      <c r="D230" s="215"/>
      <c r="E230" s="215"/>
      <c r="F230" s="215"/>
      <c r="G230" s="215"/>
      <c r="H230" s="215"/>
      <c r="I230" s="215"/>
      <c r="J230" s="215"/>
    </row>
    <row r="231" spans="2:10" ht="15">
      <c r="B231" s="71" t="str">
        <f>C194</f>
        <v>Inv Input No. &amp; String No.</v>
      </c>
      <c r="C231" s="71" t="s">
        <v>452</v>
      </c>
      <c r="D231" s="71" t="s">
        <v>453</v>
      </c>
      <c r="E231" s="71" t="s">
        <v>454</v>
      </c>
      <c r="F231" s="71" t="s">
        <v>455</v>
      </c>
      <c r="G231" s="71" t="s">
        <v>456</v>
      </c>
      <c r="H231" s="71" t="s">
        <v>457</v>
      </c>
      <c r="I231" s="71" t="s">
        <v>458</v>
      </c>
      <c r="J231" s="71" t="s">
        <v>455</v>
      </c>
    </row>
    <row r="232" spans="2:10">
      <c r="B232" s="40">
        <f>IF(ISBLANK(C195),"",C195)</f>
        <v>1.1000000000000001</v>
      </c>
      <c r="C232" s="40">
        <f>IF(ISNUMBER(B232),B195*$C$50*(1+($C$51/100)*(H195-25)),"")</f>
        <v>879.13323000000003</v>
      </c>
      <c r="D232" s="40">
        <f>IF(ISNUMBER(B232),C232*(1-7%),"")</f>
        <v>817.59390389999999</v>
      </c>
      <c r="E232" s="40">
        <f>IF(ISNUMBER(B232),C232*(1+7%),"")</f>
        <v>940.67255610000007</v>
      </c>
      <c r="F232" s="40" t="str">
        <f>IF(ISNUMBER(B232),IF(AND(D232&lt;E195,E195&lt;E232),"Passed","Failed"),"")</f>
        <v>Passed</v>
      </c>
      <c r="G232" s="40">
        <f>IF(ISNUMBER(B232),($C$53*(J195/$C$56))*(1+($C$55/100)*(H195-25)),"")</f>
        <v>10.461171630000001</v>
      </c>
      <c r="H232" s="40">
        <f>IF(ISNUMBER(B232),G232*(1-10%),"")</f>
        <v>9.4150544670000009</v>
      </c>
      <c r="I232" s="40">
        <f>IF(ISNUMBER(B232),G232*(1+10%),"")</f>
        <v>11.507288793000003</v>
      </c>
      <c r="J232" s="40" t="str">
        <f>IF(ISNUMBER(B232),IF(AND(H232&lt;I195,I195&lt;I232),"Passed","Failed"),"")</f>
        <v>Passed</v>
      </c>
    </row>
    <row r="233" spans="2:10">
      <c r="B233" s="40" t="str">
        <f t="shared" ref="B233:B255" si="29">IF(ISBLANK(C196),"",C196)</f>
        <v/>
      </c>
      <c r="C233" s="40" t="str">
        <f t="shared" ref="C233:C255" si="30">IF(ISNUMBER(B233),B196*$C$50*(1+($C$51/100)*(H196-25)),"")</f>
        <v/>
      </c>
      <c r="D233" s="40" t="str">
        <f t="shared" ref="D233:D255" si="31">IF(ISNUMBER(B233),C233*(1-7%),"")</f>
        <v/>
      </c>
      <c r="E233" s="40" t="str">
        <f t="shared" ref="E233:E255" si="32">IF(ISNUMBER(B233),C233*(1+7%),"")</f>
        <v/>
      </c>
      <c r="F233" s="40" t="str">
        <f t="shared" ref="F233:F255" si="33">IF(ISNUMBER(B233),IF(AND(D233&lt;E196,E196&lt;E233),"Passed","Failed"),"")</f>
        <v/>
      </c>
      <c r="G233" s="40" t="str">
        <f t="shared" ref="G233:G255" si="34">IF(ISNUMBER(B233),($C$53*(J196/$C$56))*(1+($C$55/100)*(H196-25)),"")</f>
        <v/>
      </c>
      <c r="H233" s="40" t="str">
        <f t="shared" ref="H233:H255" si="35">IF(ISNUMBER(B233),G233*(1-10%),"")</f>
        <v/>
      </c>
      <c r="I233" s="40" t="str">
        <f t="shared" ref="I233:I255" si="36">IF(ISNUMBER(B233),G233*(1+10%),"")</f>
        <v/>
      </c>
      <c r="J233" s="40" t="str">
        <f t="shared" ref="J233:J242" si="37">IF(ISNUMBER(B233),IF(AND(H233&lt;I196,I196&lt;I233),"Passed","Failed"),"")</f>
        <v/>
      </c>
    </row>
    <row r="234" spans="2:10">
      <c r="B234" s="40" t="str">
        <f t="shared" si="29"/>
        <v/>
      </c>
      <c r="C234" s="40" t="str">
        <f t="shared" si="30"/>
        <v/>
      </c>
      <c r="D234" s="40" t="str">
        <f t="shared" si="31"/>
        <v/>
      </c>
      <c r="E234" s="40" t="str">
        <f t="shared" si="32"/>
        <v/>
      </c>
      <c r="F234" s="40" t="str">
        <f t="shared" si="33"/>
        <v/>
      </c>
      <c r="G234" s="40" t="str">
        <f t="shared" si="34"/>
        <v/>
      </c>
      <c r="H234" s="40" t="str">
        <f t="shared" si="35"/>
        <v/>
      </c>
      <c r="I234" s="40" t="str">
        <f t="shared" si="36"/>
        <v/>
      </c>
      <c r="J234" s="40" t="str">
        <f t="shared" si="37"/>
        <v/>
      </c>
    </row>
    <row r="235" spans="2:10">
      <c r="B235" s="40" t="str">
        <f t="shared" si="29"/>
        <v/>
      </c>
      <c r="C235" s="40" t="str">
        <f t="shared" si="30"/>
        <v/>
      </c>
      <c r="D235" s="40" t="str">
        <f t="shared" si="31"/>
        <v/>
      </c>
      <c r="E235" s="40" t="str">
        <f t="shared" si="32"/>
        <v/>
      </c>
      <c r="F235" s="40" t="str">
        <f t="shared" si="33"/>
        <v/>
      </c>
      <c r="G235" s="40" t="str">
        <f t="shared" si="34"/>
        <v/>
      </c>
      <c r="H235" s="40" t="str">
        <f t="shared" si="35"/>
        <v/>
      </c>
      <c r="I235" s="40" t="str">
        <f t="shared" si="36"/>
        <v/>
      </c>
      <c r="J235" s="40" t="str">
        <f t="shared" si="37"/>
        <v/>
      </c>
    </row>
    <row r="236" spans="2:10">
      <c r="B236" s="40" t="str">
        <f t="shared" si="29"/>
        <v/>
      </c>
      <c r="C236" s="40" t="str">
        <f t="shared" si="30"/>
        <v/>
      </c>
      <c r="D236" s="40" t="str">
        <f t="shared" si="31"/>
        <v/>
      </c>
      <c r="E236" s="40" t="str">
        <f t="shared" si="32"/>
        <v/>
      </c>
      <c r="F236" s="40" t="str">
        <f t="shared" si="33"/>
        <v/>
      </c>
      <c r="G236" s="40" t="str">
        <f t="shared" si="34"/>
        <v/>
      </c>
      <c r="H236" s="40" t="str">
        <f t="shared" si="35"/>
        <v/>
      </c>
      <c r="I236" s="40" t="str">
        <f t="shared" si="36"/>
        <v/>
      </c>
      <c r="J236" s="40" t="str">
        <f t="shared" si="37"/>
        <v/>
      </c>
    </row>
    <row r="237" spans="2:10">
      <c r="B237" s="40" t="str">
        <f t="shared" si="29"/>
        <v/>
      </c>
      <c r="C237" s="40" t="str">
        <f t="shared" si="30"/>
        <v/>
      </c>
      <c r="D237" s="40" t="str">
        <f t="shared" si="31"/>
        <v/>
      </c>
      <c r="E237" s="40" t="str">
        <f t="shared" si="32"/>
        <v/>
      </c>
      <c r="F237" s="40" t="str">
        <f t="shared" si="33"/>
        <v/>
      </c>
      <c r="G237" s="40" t="str">
        <f t="shared" si="34"/>
        <v/>
      </c>
      <c r="H237" s="40" t="str">
        <f t="shared" si="35"/>
        <v/>
      </c>
      <c r="I237" s="40" t="str">
        <f t="shared" si="36"/>
        <v/>
      </c>
      <c r="J237" s="40" t="str">
        <f t="shared" si="37"/>
        <v/>
      </c>
    </row>
    <row r="238" spans="2:10">
      <c r="B238" s="40" t="str">
        <f t="shared" si="29"/>
        <v/>
      </c>
      <c r="C238" s="40" t="str">
        <f t="shared" si="30"/>
        <v/>
      </c>
      <c r="D238" s="40" t="str">
        <f t="shared" si="31"/>
        <v/>
      </c>
      <c r="E238" s="40" t="str">
        <f t="shared" si="32"/>
        <v/>
      </c>
      <c r="F238" s="40" t="str">
        <f t="shared" si="33"/>
        <v/>
      </c>
      <c r="G238" s="40" t="str">
        <f t="shared" si="34"/>
        <v/>
      </c>
      <c r="H238" s="40" t="str">
        <f t="shared" si="35"/>
        <v/>
      </c>
      <c r="I238" s="40" t="str">
        <f t="shared" si="36"/>
        <v/>
      </c>
      <c r="J238" s="40" t="str">
        <f t="shared" si="37"/>
        <v/>
      </c>
    </row>
    <row r="239" spans="2:10">
      <c r="B239" s="40" t="str">
        <f t="shared" si="29"/>
        <v/>
      </c>
      <c r="C239" s="40" t="str">
        <f t="shared" si="30"/>
        <v/>
      </c>
      <c r="D239" s="40" t="str">
        <f t="shared" si="31"/>
        <v/>
      </c>
      <c r="E239" s="40" t="str">
        <f t="shared" si="32"/>
        <v/>
      </c>
      <c r="F239" s="40" t="str">
        <f t="shared" si="33"/>
        <v/>
      </c>
      <c r="G239" s="40" t="str">
        <f t="shared" si="34"/>
        <v/>
      </c>
      <c r="H239" s="40" t="str">
        <f t="shared" si="35"/>
        <v/>
      </c>
      <c r="I239" s="40" t="str">
        <f t="shared" si="36"/>
        <v/>
      </c>
      <c r="J239" s="40" t="str">
        <f t="shared" si="37"/>
        <v/>
      </c>
    </row>
    <row r="240" spans="2:10">
      <c r="B240" s="40" t="str">
        <f t="shared" si="29"/>
        <v/>
      </c>
      <c r="C240" s="40" t="str">
        <f t="shared" si="30"/>
        <v/>
      </c>
      <c r="D240" s="40" t="str">
        <f t="shared" si="31"/>
        <v/>
      </c>
      <c r="E240" s="40" t="str">
        <f t="shared" si="32"/>
        <v/>
      </c>
      <c r="F240" s="40" t="str">
        <f t="shared" si="33"/>
        <v/>
      </c>
      <c r="G240" s="40" t="str">
        <f t="shared" si="34"/>
        <v/>
      </c>
      <c r="H240" s="40" t="str">
        <f t="shared" si="35"/>
        <v/>
      </c>
      <c r="I240" s="40" t="str">
        <f t="shared" si="36"/>
        <v/>
      </c>
      <c r="J240" s="40" t="str">
        <f t="shared" si="37"/>
        <v/>
      </c>
    </row>
    <row r="241" spans="2:10">
      <c r="B241" s="40" t="str">
        <f t="shared" si="29"/>
        <v/>
      </c>
      <c r="C241" s="40" t="str">
        <f t="shared" si="30"/>
        <v/>
      </c>
      <c r="D241" s="40" t="str">
        <f t="shared" si="31"/>
        <v/>
      </c>
      <c r="E241" s="40" t="str">
        <f t="shared" si="32"/>
        <v/>
      </c>
      <c r="F241" s="40" t="str">
        <f t="shared" si="33"/>
        <v/>
      </c>
      <c r="G241" s="40" t="str">
        <f t="shared" si="34"/>
        <v/>
      </c>
      <c r="H241" s="40" t="str">
        <f t="shared" si="35"/>
        <v/>
      </c>
      <c r="I241" s="40" t="str">
        <f t="shared" si="36"/>
        <v/>
      </c>
      <c r="J241" s="40" t="str">
        <f t="shared" si="37"/>
        <v/>
      </c>
    </row>
    <row r="242" spans="2:10">
      <c r="B242" s="40" t="str">
        <f t="shared" si="29"/>
        <v/>
      </c>
      <c r="C242" s="40" t="str">
        <f t="shared" si="30"/>
        <v/>
      </c>
      <c r="D242" s="40" t="str">
        <f t="shared" si="31"/>
        <v/>
      </c>
      <c r="E242" s="40" t="str">
        <f t="shared" si="32"/>
        <v/>
      </c>
      <c r="F242" s="40" t="str">
        <f t="shared" si="33"/>
        <v/>
      </c>
      <c r="G242" s="40" t="str">
        <f t="shared" si="34"/>
        <v/>
      </c>
      <c r="H242" s="40" t="str">
        <f t="shared" si="35"/>
        <v/>
      </c>
      <c r="I242" s="40" t="str">
        <f t="shared" si="36"/>
        <v/>
      </c>
      <c r="J242" s="40" t="str">
        <f t="shared" si="37"/>
        <v/>
      </c>
    </row>
    <row r="243" spans="2:10">
      <c r="B243" s="40" t="str">
        <f t="shared" si="29"/>
        <v/>
      </c>
      <c r="C243" s="40" t="str">
        <f t="shared" si="30"/>
        <v/>
      </c>
      <c r="D243" s="40" t="str">
        <f t="shared" si="31"/>
        <v/>
      </c>
      <c r="E243" s="40" t="str">
        <f t="shared" si="32"/>
        <v/>
      </c>
      <c r="F243" s="40" t="str">
        <f t="shared" si="33"/>
        <v/>
      </c>
      <c r="G243" s="40" t="str">
        <f t="shared" si="34"/>
        <v/>
      </c>
      <c r="H243" s="40" t="str">
        <f t="shared" si="35"/>
        <v/>
      </c>
      <c r="I243" s="40" t="str">
        <f t="shared" si="36"/>
        <v/>
      </c>
      <c r="J243" s="40" t="str">
        <f t="shared" ref="J243:J255" si="38">IF(ISNUMBER(B243),IF(AND(H243&lt;I206,I206&lt;I243),"Passed","Failed"),"")</f>
        <v/>
      </c>
    </row>
    <row r="244" spans="2:10">
      <c r="B244" s="40" t="str">
        <f t="shared" si="29"/>
        <v/>
      </c>
      <c r="C244" s="40" t="str">
        <f t="shared" si="30"/>
        <v/>
      </c>
      <c r="D244" s="40" t="str">
        <f t="shared" si="31"/>
        <v/>
      </c>
      <c r="E244" s="40" t="str">
        <f t="shared" si="32"/>
        <v/>
      </c>
      <c r="F244" s="40" t="str">
        <f t="shared" si="33"/>
        <v/>
      </c>
      <c r="G244" s="40" t="str">
        <f t="shared" si="34"/>
        <v/>
      </c>
      <c r="H244" s="40" t="str">
        <f t="shared" si="35"/>
        <v/>
      </c>
      <c r="I244" s="40" t="str">
        <f t="shared" si="36"/>
        <v/>
      </c>
      <c r="J244" s="40" t="str">
        <f t="shared" si="38"/>
        <v/>
      </c>
    </row>
    <row r="245" spans="2:10">
      <c r="B245" s="40" t="str">
        <f t="shared" si="29"/>
        <v/>
      </c>
      <c r="C245" s="40" t="str">
        <f t="shared" si="30"/>
        <v/>
      </c>
      <c r="D245" s="40" t="str">
        <f t="shared" si="31"/>
        <v/>
      </c>
      <c r="E245" s="40" t="str">
        <f t="shared" si="32"/>
        <v/>
      </c>
      <c r="F245" s="40" t="str">
        <f t="shared" si="33"/>
        <v/>
      </c>
      <c r="G245" s="40" t="str">
        <f t="shared" si="34"/>
        <v/>
      </c>
      <c r="H245" s="40" t="str">
        <f t="shared" si="35"/>
        <v/>
      </c>
      <c r="I245" s="40" t="str">
        <f t="shared" si="36"/>
        <v/>
      </c>
      <c r="J245" s="40" t="str">
        <f t="shared" si="38"/>
        <v/>
      </c>
    </row>
    <row r="246" spans="2:10">
      <c r="B246" s="40" t="str">
        <f t="shared" si="29"/>
        <v/>
      </c>
      <c r="C246" s="40" t="str">
        <f t="shared" si="30"/>
        <v/>
      </c>
      <c r="D246" s="40" t="str">
        <f t="shared" si="31"/>
        <v/>
      </c>
      <c r="E246" s="40" t="str">
        <f t="shared" si="32"/>
        <v/>
      </c>
      <c r="F246" s="40" t="str">
        <f t="shared" si="33"/>
        <v/>
      </c>
      <c r="G246" s="40" t="str">
        <f t="shared" si="34"/>
        <v/>
      </c>
      <c r="H246" s="40" t="str">
        <f t="shared" si="35"/>
        <v/>
      </c>
      <c r="I246" s="40" t="str">
        <f t="shared" si="36"/>
        <v/>
      </c>
      <c r="J246" s="40" t="str">
        <f t="shared" si="38"/>
        <v/>
      </c>
    </row>
    <row r="247" spans="2:10">
      <c r="B247" s="40" t="str">
        <f t="shared" si="29"/>
        <v/>
      </c>
      <c r="C247" s="40" t="str">
        <f t="shared" si="30"/>
        <v/>
      </c>
      <c r="D247" s="40" t="str">
        <f t="shared" si="31"/>
        <v/>
      </c>
      <c r="E247" s="40" t="str">
        <f t="shared" si="32"/>
        <v/>
      </c>
      <c r="F247" s="40" t="str">
        <f t="shared" si="33"/>
        <v/>
      </c>
      <c r="G247" s="40" t="str">
        <f t="shared" si="34"/>
        <v/>
      </c>
      <c r="H247" s="40" t="str">
        <f t="shared" si="35"/>
        <v/>
      </c>
      <c r="I247" s="40" t="str">
        <f t="shared" si="36"/>
        <v/>
      </c>
      <c r="J247" s="40" t="str">
        <f t="shared" si="38"/>
        <v/>
      </c>
    </row>
    <row r="248" spans="2:10">
      <c r="B248" s="40" t="str">
        <f t="shared" si="29"/>
        <v/>
      </c>
      <c r="C248" s="40" t="str">
        <f t="shared" si="30"/>
        <v/>
      </c>
      <c r="D248" s="40" t="str">
        <f t="shared" si="31"/>
        <v/>
      </c>
      <c r="E248" s="40" t="str">
        <f t="shared" si="32"/>
        <v/>
      </c>
      <c r="F248" s="40" t="str">
        <f t="shared" si="33"/>
        <v/>
      </c>
      <c r="G248" s="40" t="str">
        <f t="shared" si="34"/>
        <v/>
      </c>
      <c r="H248" s="40" t="str">
        <f t="shared" si="35"/>
        <v/>
      </c>
      <c r="I248" s="40" t="str">
        <f t="shared" si="36"/>
        <v/>
      </c>
      <c r="J248" s="40" t="str">
        <f t="shared" si="38"/>
        <v/>
      </c>
    </row>
    <row r="249" spans="2:10">
      <c r="B249" s="40" t="str">
        <f t="shared" si="29"/>
        <v/>
      </c>
      <c r="C249" s="40" t="str">
        <f t="shared" si="30"/>
        <v/>
      </c>
      <c r="D249" s="40" t="str">
        <f t="shared" si="31"/>
        <v/>
      </c>
      <c r="E249" s="40" t="str">
        <f t="shared" si="32"/>
        <v/>
      </c>
      <c r="F249" s="40" t="str">
        <f t="shared" si="33"/>
        <v/>
      </c>
      <c r="G249" s="40" t="str">
        <f t="shared" si="34"/>
        <v/>
      </c>
      <c r="H249" s="40" t="str">
        <f t="shared" si="35"/>
        <v/>
      </c>
      <c r="I249" s="40" t="str">
        <f t="shared" si="36"/>
        <v/>
      </c>
      <c r="J249" s="40" t="str">
        <f t="shared" si="38"/>
        <v/>
      </c>
    </row>
    <row r="250" spans="2:10">
      <c r="B250" s="40" t="str">
        <f t="shared" si="29"/>
        <v/>
      </c>
      <c r="C250" s="40" t="str">
        <f t="shared" si="30"/>
        <v/>
      </c>
      <c r="D250" s="40" t="str">
        <f t="shared" si="31"/>
        <v/>
      </c>
      <c r="E250" s="40" t="str">
        <f t="shared" si="32"/>
        <v/>
      </c>
      <c r="F250" s="40" t="str">
        <f t="shared" si="33"/>
        <v/>
      </c>
      <c r="G250" s="40" t="str">
        <f t="shared" si="34"/>
        <v/>
      </c>
      <c r="H250" s="40" t="str">
        <f t="shared" si="35"/>
        <v/>
      </c>
      <c r="I250" s="40" t="str">
        <f t="shared" si="36"/>
        <v/>
      </c>
      <c r="J250" s="40" t="str">
        <f t="shared" si="38"/>
        <v/>
      </c>
    </row>
    <row r="251" spans="2:10">
      <c r="B251" s="40" t="str">
        <f t="shared" si="29"/>
        <v/>
      </c>
      <c r="C251" s="40" t="str">
        <f t="shared" si="30"/>
        <v/>
      </c>
      <c r="D251" s="40" t="str">
        <f t="shared" si="31"/>
        <v/>
      </c>
      <c r="E251" s="40" t="str">
        <f t="shared" si="32"/>
        <v/>
      </c>
      <c r="F251" s="40" t="str">
        <f t="shared" si="33"/>
        <v/>
      </c>
      <c r="G251" s="40" t="str">
        <f t="shared" si="34"/>
        <v/>
      </c>
      <c r="H251" s="40" t="str">
        <f t="shared" si="35"/>
        <v/>
      </c>
      <c r="I251" s="40" t="str">
        <f t="shared" si="36"/>
        <v/>
      </c>
      <c r="J251" s="40" t="str">
        <f t="shared" si="38"/>
        <v/>
      </c>
    </row>
    <row r="252" spans="2:10">
      <c r="B252" s="40" t="str">
        <f t="shared" si="29"/>
        <v/>
      </c>
      <c r="C252" s="40" t="str">
        <f t="shared" si="30"/>
        <v/>
      </c>
      <c r="D252" s="40" t="str">
        <f t="shared" si="31"/>
        <v/>
      </c>
      <c r="E252" s="40" t="str">
        <f t="shared" si="32"/>
        <v/>
      </c>
      <c r="F252" s="40" t="str">
        <f t="shared" si="33"/>
        <v/>
      </c>
      <c r="G252" s="40" t="str">
        <f t="shared" si="34"/>
        <v/>
      </c>
      <c r="H252" s="40" t="str">
        <f t="shared" si="35"/>
        <v/>
      </c>
      <c r="I252" s="40" t="str">
        <f t="shared" si="36"/>
        <v/>
      </c>
      <c r="J252" s="40" t="str">
        <f t="shared" si="38"/>
        <v/>
      </c>
    </row>
    <row r="253" spans="2:10">
      <c r="B253" s="40" t="str">
        <f t="shared" si="29"/>
        <v/>
      </c>
      <c r="C253" s="40" t="str">
        <f t="shared" si="30"/>
        <v/>
      </c>
      <c r="D253" s="40" t="str">
        <f t="shared" si="31"/>
        <v/>
      </c>
      <c r="E253" s="40" t="str">
        <f t="shared" si="32"/>
        <v/>
      </c>
      <c r="F253" s="40" t="str">
        <f t="shared" si="33"/>
        <v/>
      </c>
      <c r="G253" s="40" t="str">
        <f t="shared" si="34"/>
        <v/>
      </c>
      <c r="H253" s="40" t="str">
        <f t="shared" si="35"/>
        <v/>
      </c>
      <c r="I253" s="40" t="str">
        <f t="shared" si="36"/>
        <v/>
      </c>
      <c r="J253" s="40" t="str">
        <f t="shared" si="38"/>
        <v/>
      </c>
    </row>
    <row r="254" spans="2:10">
      <c r="B254" s="40" t="str">
        <f t="shared" si="29"/>
        <v/>
      </c>
      <c r="C254" s="40" t="str">
        <f t="shared" si="30"/>
        <v/>
      </c>
      <c r="D254" s="40" t="str">
        <f t="shared" si="31"/>
        <v/>
      </c>
      <c r="E254" s="40" t="str">
        <f t="shared" si="32"/>
        <v/>
      </c>
      <c r="F254" s="40" t="str">
        <f t="shared" si="33"/>
        <v/>
      </c>
      <c r="G254" s="40" t="str">
        <f t="shared" si="34"/>
        <v/>
      </c>
      <c r="H254" s="40" t="str">
        <f t="shared" si="35"/>
        <v/>
      </c>
      <c r="I254" s="40" t="str">
        <f t="shared" si="36"/>
        <v/>
      </c>
      <c r="J254" s="40" t="str">
        <f t="shared" si="38"/>
        <v/>
      </c>
    </row>
    <row r="255" spans="2:10">
      <c r="B255" s="40" t="str">
        <f t="shared" si="29"/>
        <v/>
      </c>
      <c r="C255" s="40" t="str">
        <f t="shared" si="30"/>
        <v/>
      </c>
      <c r="D255" s="40" t="str">
        <f t="shared" si="31"/>
        <v/>
      </c>
      <c r="E255" s="40" t="str">
        <f t="shared" si="32"/>
        <v/>
      </c>
      <c r="F255" s="40" t="str">
        <f t="shared" si="33"/>
        <v/>
      </c>
      <c r="G255" s="40" t="str">
        <f t="shared" si="34"/>
        <v/>
      </c>
      <c r="H255" s="40" t="str">
        <f t="shared" si="35"/>
        <v/>
      </c>
      <c r="I255" s="40" t="str">
        <f t="shared" si="36"/>
        <v/>
      </c>
      <c r="J255" s="40" t="str">
        <f t="shared" si="38"/>
        <v/>
      </c>
    </row>
    <row r="256" spans="2:10">
      <c r="B256" s="229" t="s">
        <v>450</v>
      </c>
      <c r="C256" s="229"/>
      <c r="D256" s="229"/>
      <c r="E256" s="229"/>
      <c r="F256" s="229"/>
      <c r="G256" s="229"/>
      <c r="H256" s="229"/>
      <c r="I256" s="229"/>
      <c r="J256" s="229"/>
    </row>
    <row r="257" spans="2:10">
      <c r="B257" s="229"/>
      <c r="C257" s="229"/>
      <c r="D257" s="229"/>
      <c r="E257" s="229"/>
      <c r="F257" s="229"/>
      <c r="G257" s="229"/>
      <c r="H257" s="229"/>
      <c r="I257" s="229"/>
      <c r="J257" s="229"/>
    </row>
    <row r="258" spans="2:10" ht="14.15" customHeight="1">
      <c r="B258" s="10"/>
      <c r="C258" s="10"/>
      <c r="D258" s="10"/>
      <c r="E258" s="10"/>
      <c r="F258" s="10"/>
      <c r="G258" s="10"/>
      <c r="H258" s="10"/>
      <c r="I258" s="10"/>
      <c r="J258" s="10"/>
    </row>
    <row r="259" spans="2:10" ht="15">
      <c r="B259" s="31" t="s">
        <v>145</v>
      </c>
      <c r="C259" s="31" t="s">
        <v>146</v>
      </c>
      <c r="D259" s="31" t="s">
        <v>147</v>
      </c>
      <c r="E259" s="31" t="s">
        <v>148</v>
      </c>
      <c r="F259" s="31" t="s">
        <v>149</v>
      </c>
      <c r="G259" s="31" t="s">
        <v>150</v>
      </c>
      <c r="H259" s="31" t="s">
        <v>107</v>
      </c>
      <c r="I259" s="19"/>
      <c r="J259" s="72"/>
    </row>
    <row r="260" spans="2:10" ht="15">
      <c r="B260" s="73" t="s">
        <v>154</v>
      </c>
      <c r="C260" s="73">
        <f>'Communication Report'!C50</f>
        <v>0</v>
      </c>
      <c r="D260" s="73">
        <f>'Communication Report'!D50</f>
        <v>0</v>
      </c>
      <c r="E260" s="73">
        <f>'Communication Report'!E50</f>
        <v>0</v>
      </c>
      <c r="F260" s="73">
        <f>'Communication Report'!F50</f>
        <v>0</v>
      </c>
      <c r="G260" s="73">
        <f>'Communication Report'!G50</f>
        <v>0</v>
      </c>
      <c r="H260" s="73">
        <f>'Communication Report'!H50</f>
        <v>0</v>
      </c>
      <c r="I260" s="3"/>
      <c r="J260" s="3"/>
    </row>
    <row r="261" spans="2:10" ht="15">
      <c r="B261" s="31" t="s">
        <v>421</v>
      </c>
      <c r="C261" s="31" t="s">
        <v>422</v>
      </c>
      <c r="D261" s="31" t="s">
        <v>615</v>
      </c>
      <c r="E261" s="31" t="s">
        <v>423</v>
      </c>
      <c r="F261" s="290" t="s">
        <v>618</v>
      </c>
      <c r="G261" s="31" t="s">
        <v>616</v>
      </c>
      <c r="H261" s="31" t="s">
        <v>617</v>
      </c>
      <c r="I261" s="31" t="s">
        <v>424</v>
      </c>
      <c r="J261" s="31" t="s">
        <v>425</v>
      </c>
    </row>
    <row r="262" spans="2:10">
      <c r="B262" s="40">
        <v>18</v>
      </c>
      <c r="C262" s="40">
        <v>1</v>
      </c>
      <c r="D262" s="291">
        <f>IF(ISNUMBER(B299),E262-(($C$50-$C$52)*B262),"")</f>
        <v>729.88000000000011</v>
      </c>
      <c r="E262" s="40">
        <v>880</v>
      </c>
      <c r="F262" s="40"/>
      <c r="G262" s="12">
        <v>35</v>
      </c>
      <c r="H262" s="292">
        <f>IF(ISNUMBER(G262),G262+((J262/$C$56)*3),"")</f>
        <v>36.950000000000003</v>
      </c>
      <c r="I262" s="12">
        <v>11</v>
      </c>
      <c r="J262" s="40">
        <v>650</v>
      </c>
    </row>
    <row r="263" spans="2:10">
      <c r="B263" s="40"/>
      <c r="C263" s="40"/>
      <c r="D263" s="291" t="str">
        <f t="shared" ref="D263:D285" si="39">IF(ISNUMBER(B300),E263-(($C$50-$C$52)*B263),"")</f>
        <v/>
      </c>
      <c r="E263" s="40"/>
      <c r="F263" s="40"/>
      <c r="G263" s="40"/>
      <c r="H263" s="292" t="str">
        <f t="shared" ref="H263:H285" si="40">IF(ISNUMBER(G263),G263+((J263/$C$56)*3),"")</f>
        <v/>
      </c>
      <c r="I263" s="40"/>
      <c r="J263" s="40"/>
    </row>
    <row r="264" spans="2:10">
      <c r="B264" s="40"/>
      <c r="C264" s="40"/>
      <c r="D264" s="291" t="str">
        <f t="shared" si="39"/>
        <v/>
      </c>
      <c r="E264" s="40"/>
      <c r="F264" s="40"/>
      <c r="G264" s="40"/>
      <c r="H264" s="292" t="str">
        <f t="shared" si="40"/>
        <v/>
      </c>
      <c r="I264" s="40"/>
      <c r="J264" s="40"/>
    </row>
    <row r="265" spans="2:10">
      <c r="B265" s="40"/>
      <c r="C265" s="40"/>
      <c r="D265" s="291" t="str">
        <f t="shared" si="39"/>
        <v/>
      </c>
      <c r="E265" s="40"/>
      <c r="F265" s="40"/>
      <c r="G265" s="12"/>
      <c r="H265" s="292" t="str">
        <f t="shared" si="40"/>
        <v/>
      </c>
      <c r="I265" s="12"/>
      <c r="J265" s="40"/>
    </row>
    <row r="266" spans="2:10">
      <c r="B266" s="40"/>
      <c r="C266" s="40"/>
      <c r="D266" s="291" t="str">
        <f t="shared" si="39"/>
        <v/>
      </c>
      <c r="E266" s="40"/>
      <c r="F266" s="40"/>
      <c r="G266" s="40"/>
      <c r="H266" s="292" t="str">
        <f t="shared" si="40"/>
        <v/>
      </c>
      <c r="I266" s="40"/>
      <c r="J266" s="40"/>
    </row>
    <row r="267" spans="2:10">
      <c r="B267" s="40"/>
      <c r="C267" s="40"/>
      <c r="D267" s="291" t="str">
        <f t="shared" si="39"/>
        <v/>
      </c>
      <c r="E267" s="40"/>
      <c r="F267" s="40"/>
      <c r="G267" s="40"/>
      <c r="H267" s="292" t="str">
        <f t="shared" si="40"/>
        <v/>
      </c>
      <c r="I267" s="40"/>
      <c r="J267" s="40"/>
    </row>
    <row r="268" spans="2:10">
      <c r="B268" s="40"/>
      <c r="C268" s="40"/>
      <c r="D268" s="291" t="str">
        <f t="shared" si="39"/>
        <v/>
      </c>
      <c r="E268" s="40"/>
      <c r="F268" s="40"/>
      <c r="G268" s="12"/>
      <c r="H268" s="292" t="str">
        <f t="shared" si="40"/>
        <v/>
      </c>
      <c r="I268" s="12"/>
      <c r="J268" s="40"/>
    </row>
    <row r="269" spans="2:10">
      <c r="B269" s="40"/>
      <c r="C269" s="40"/>
      <c r="D269" s="291" t="str">
        <f t="shared" si="39"/>
        <v/>
      </c>
      <c r="E269" s="40"/>
      <c r="F269" s="40"/>
      <c r="G269" s="40"/>
      <c r="H269" s="292" t="str">
        <f t="shared" si="40"/>
        <v/>
      </c>
      <c r="I269" s="40"/>
      <c r="J269" s="40"/>
    </row>
    <row r="270" spans="2:10">
      <c r="B270" s="40"/>
      <c r="C270" s="40"/>
      <c r="D270" s="291" t="str">
        <f t="shared" si="39"/>
        <v/>
      </c>
      <c r="E270" s="40"/>
      <c r="F270" s="40"/>
      <c r="G270" s="40"/>
      <c r="H270" s="292" t="str">
        <f t="shared" si="40"/>
        <v/>
      </c>
      <c r="I270" s="40"/>
      <c r="J270" s="40"/>
    </row>
    <row r="271" spans="2:10">
      <c r="B271" s="40"/>
      <c r="C271" s="40"/>
      <c r="D271" s="291" t="str">
        <f t="shared" si="39"/>
        <v/>
      </c>
      <c r="E271" s="40"/>
      <c r="F271" s="40"/>
      <c r="G271" s="40"/>
      <c r="H271" s="292" t="str">
        <f t="shared" si="40"/>
        <v/>
      </c>
      <c r="I271" s="40"/>
      <c r="J271" s="40"/>
    </row>
    <row r="272" spans="2:10">
      <c r="B272" s="40"/>
      <c r="C272" s="40"/>
      <c r="D272" s="291" t="str">
        <f t="shared" si="39"/>
        <v/>
      </c>
      <c r="E272" s="40"/>
      <c r="F272" s="40"/>
      <c r="G272" s="40"/>
      <c r="H272" s="292" t="str">
        <f t="shared" si="40"/>
        <v/>
      </c>
      <c r="I272" s="40"/>
      <c r="J272" s="40"/>
    </row>
    <row r="273" spans="2:10">
      <c r="B273" s="40"/>
      <c r="C273" s="40"/>
      <c r="D273" s="291" t="str">
        <f t="shared" si="39"/>
        <v/>
      </c>
      <c r="E273" s="40"/>
      <c r="F273" s="40"/>
      <c r="G273" s="40"/>
      <c r="H273" s="292" t="str">
        <f t="shared" si="40"/>
        <v/>
      </c>
      <c r="I273" s="40"/>
      <c r="J273" s="40"/>
    </row>
    <row r="274" spans="2:10">
      <c r="B274" s="40"/>
      <c r="C274" s="40"/>
      <c r="D274" s="291" t="str">
        <f t="shared" si="39"/>
        <v/>
      </c>
      <c r="E274" s="40"/>
      <c r="F274" s="40"/>
      <c r="G274" s="40"/>
      <c r="H274" s="292" t="str">
        <f t="shared" si="40"/>
        <v/>
      </c>
      <c r="I274" s="40"/>
      <c r="J274" s="40"/>
    </row>
    <row r="275" spans="2:10">
      <c r="B275" s="40"/>
      <c r="C275" s="40"/>
      <c r="D275" s="291" t="str">
        <f t="shared" si="39"/>
        <v/>
      </c>
      <c r="E275" s="40"/>
      <c r="F275" s="40"/>
      <c r="G275" s="40"/>
      <c r="H275" s="292" t="str">
        <f t="shared" si="40"/>
        <v/>
      </c>
      <c r="I275" s="40"/>
      <c r="J275" s="40"/>
    </row>
    <row r="276" spans="2:10">
      <c r="B276" s="40"/>
      <c r="C276" s="40"/>
      <c r="D276" s="291" t="str">
        <f t="shared" si="39"/>
        <v/>
      </c>
      <c r="E276" s="40"/>
      <c r="F276" s="40"/>
      <c r="G276" s="40"/>
      <c r="H276" s="292" t="str">
        <f t="shared" si="40"/>
        <v/>
      </c>
      <c r="I276" s="40"/>
      <c r="J276" s="40"/>
    </row>
    <row r="277" spans="2:10">
      <c r="B277" s="40"/>
      <c r="C277" s="40"/>
      <c r="D277" s="291" t="str">
        <f t="shared" si="39"/>
        <v/>
      </c>
      <c r="E277" s="40"/>
      <c r="F277" s="40"/>
      <c r="G277" s="40"/>
      <c r="H277" s="292" t="str">
        <f t="shared" si="40"/>
        <v/>
      </c>
      <c r="I277" s="40"/>
      <c r="J277" s="40"/>
    </row>
    <row r="278" spans="2:10">
      <c r="B278" s="40"/>
      <c r="C278" s="40"/>
      <c r="D278" s="291" t="str">
        <f t="shared" si="39"/>
        <v/>
      </c>
      <c r="E278" s="40"/>
      <c r="F278" s="40"/>
      <c r="G278" s="40"/>
      <c r="H278" s="292" t="str">
        <f t="shared" si="40"/>
        <v/>
      </c>
      <c r="I278" s="40"/>
      <c r="J278" s="40"/>
    </row>
    <row r="279" spans="2:10">
      <c r="B279" s="40"/>
      <c r="C279" s="40"/>
      <c r="D279" s="291" t="str">
        <f t="shared" si="39"/>
        <v/>
      </c>
      <c r="E279" s="40"/>
      <c r="F279" s="40"/>
      <c r="G279" s="40"/>
      <c r="H279" s="292" t="str">
        <f t="shared" si="40"/>
        <v/>
      </c>
      <c r="I279" s="40"/>
      <c r="J279" s="40"/>
    </row>
    <row r="280" spans="2:10">
      <c r="B280" s="40"/>
      <c r="C280" s="40"/>
      <c r="D280" s="291" t="str">
        <f t="shared" si="39"/>
        <v/>
      </c>
      <c r="E280" s="40"/>
      <c r="F280" s="40"/>
      <c r="G280" s="40"/>
      <c r="H280" s="292" t="str">
        <f t="shared" si="40"/>
        <v/>
      </c>
      <c r="I280" s="40"/>
      <c r="J280" s="40"/>
    </row>
    <row r="281" spans="2:10">
      <c r="B281" s="40"/>
      <c r="C281" s="40"/>
      <c r="D281" s="291" t="str">
        <f t="shared" si="39"/>
        <v/>
      </c>
      <c r="E281" s="40"/>
      <c r="F281" s="40"/>
      <c r="G281" s="40"/>
      <c r="H281" s="292" t="str">
        <f t="shared" si="40"/>
        <v/>
      </c>
      <c r="I281" s="40"/>
      <c r="J281" s="40"/>
    </row>
    <row r="282" spans="2:10">
      <c r="B282" s="40"/>
      <c r="C282" s="40"/>
      <c r="D282" s="291" t="str">
        <f t="shared" si="39"/>
        <v/>
      </c>
      <c r="E282" s="40"/>
      <c r="F282" s="40"/>
      <c r="G282" s="40"/>
      <c r="H282" s="292" t="str">
        <f t="shared" si="40"/>
        <v/>
      </c>
      <c r="I282" s="40"/>
      <c r="J282" s="40"/>
    </row>
    <row r="283" spans="2:10">
      <c r="B283" s="40"/>
      <c r="C283" s="40"/>
      <c r="D283" s="291" t="str">
        <f t="shared" si="39"/>
        <v/>
      </c>
      <c r="E283" s="40"/>
      <c r="F283" s="40"/>
      <c r="G283" s="40"/>
      <c r="H283" s="292" t="str">
        <f t="shared" si="40"/>
        <v/>
      </c>
      <c r="I283" s="40"/>
      <c r="J283" s="40"/>
    </row>
    <row r="284" spans="2:10">
      <c r="B284" s="40"/>
      <c r="C284" s="40"/>
      <c r="D284" s="291" t="str">
        <f t="shared" si="39"/>
        <v/>
      </c>
      <c r="E284" s="40"/>
      <c r="F284" s="40"/>
      <c r="G284" s="40"/>
      <c r="H284" s="292" t="str">
        <f t="shared" si="40"/>
        <v/>
      </c>
      <c r="I284" s="40"/>
      <c r="J284" s="40"/>
    </row>
    <row r="285" spans="2:10">
      <c r="B285" s="40"/>
      <c r="C285" s="40"/>
      <c r="D285" s="291" t="str">
        <f t="shared" si="39"/>
        <v/>
      </c>
      <c r="E285" s="40"/>
      <c r="F285" s="40"/>
      <c r="G285" s="40"/>
      <c r="H285" s="292" t="str">
        <f t="shared" si="40"/>
        <v/>
      </c>
      <c r="I285" s="40"/>
      <c r="J285" s="40"/>
    </row>
    <row r="286" spans="2:10">
      <c r="B286" s="229" t="s">
        <v>450</v>
      </c>
      <c r="C286" s="229"/>
      <c r="D286" s="229"/>
      <c r="E286" s="229"/>
      <c r="F286" s="229"/>
      <c r="G286" s="229"/>
      <c r="H286" s="229"/>
      <c r="I286" s="229"/>
      <c r="J286" s="229"/>
    </row>
    <row r="287" spans="2:10">
      <c r="B287" s="229"/>
      <c r="C287" s="229"/>
      <c r="D287" s="229"/>
      <c r="E287" s="229"/>
      <c r="F287" s="229"/>
      <c r="G287" s="229"/>
      <c r="H287" s="229"/>
      <c r="I287" s="229"/>
      <c r="J287" s="229"/>
    </row>
    <row r="288" spans="2:10">
      <c r="B288" s="63"/>
      <c r="C288" s="63"/>
      <c r="D288" s="63"/>
      <c r="E288" s="63"/>
      <c r="F288" s="63"/>
      <c r="G288" s="63"/>
      <c r="H288" s="63"/>
      <c r="I288" s="63"/>
      <c r="J288" s="63"/>
    </row>
    <row r="289" spans="2:10" ht="18.5">
      <c r="B289" s="215" t="s">
        <v>451</v>
      </c>
      <c r="C289" s="215"/>
      <c r="D289" s="215"/>
      <c r="E289" s="215"/>
      <c r="F289" s="215"/>
      <c r="G289" s="215"/>
      <c r="H289" s="215"/>
      <c r="I289" s="215"/>
      <c r="J289" s="215"/>
    </row>
    <row r="290" spans="2:10" ht="18.5">
      <c r="B290" s="74"/>
      <c r="C290" s="74"/>
      <c r="D290" s="74"/>
      <c r="E290" s="74"/>
      <c r="F290" s="74"/>
      <c r="G290" s="74"/>
      <c r="H290" s="74"/>
      <c r="I290" s="74"/>
      <c r="J290" s="74"/>
    </row>
    <row r="291" spans="2:10" ht="18.5">
      <c r="B291" s="74"/>
      <c r="C291" s="74"/>
      <c r="D291" s="74"/>
      <c r="E291" s="74"/>
      <c r="F291" s="74"/>
      <c r="G291" s="74"/>
      <c r="H291" s="74"/>
      <c r="I291" s="74"/>
      <c r="J291" s="74"/>
    </row>
    <row r="292" spans="2:10" ht="18.5">
      <c r="B292" s="74"/>
      <c r="C292" s="74"/>
      <c r="D292" s="74"/>
      <c r="E292" s="74"/>
      <c r="F292" s="74"/>
      <c r="G292" s="74"/>
      <c r="H292" s="74"/>
      <c r="I292" s="74"/>
      <c r="J292" s="74"/>
    </row>
    <row r="293" spans="2:10" ht="18.5">
      <c r="B293" s="74"/>
      <c r="C293" s="74"/>
      <c r="D293" s="74"/>
      <c r="E293" s="74"/>
      <c r="F293" s="74"/>
      <c r="G293" s="74"/>
      <c r="H293" s="74"/>
      <c r="I293" s="74"/>
      <c r="J293" s="74"/>
    </row>
    <row r="294" spans="2:10" ht="18.5">
      <c r="B294" s="74"/>
      <c r="C294" s="74"/>
      <c r="D294" s="74"/>
      <c r="E294" s="74"/>
      <c r="F294" s="74"/>
      <c r="G294" s="74"/>
      <c r="H294" s="74"/>
      <c r="I294" s="74"/>
      <c r="J294" s="74"/>
    </row>
    <row r="295" spans="2:10" ht="18.5">
      <c r="B295" s="74"/>
      <c r="C295" s="74"/>
      <c r="D295" s="74"/>
      <c r="E295" s="74"/>
      <c r="F295" s="74"/>
      <c r="G295" s="74"/>
      <c r="H295" s="74"/>
      <c r="I295" s="74"/>
      <c r="J295" s="74"/>
    </row>
    <row r="296" spans="2:10" ht="18.5">
      <c r="B296" s="74"/>
      <c r="C296" s="74"/>
      <c r="D296" s="74"/>
      <c r="E296" s="74"/>
      <c r="F296" s="74"/>
      <c r="G296" s="74"/>
      <c r="H296" s="74"/>
      <c r="I296" s="74"/>
      <c r="J296" s="74"/>
    </row>
    <row r="297" spans="2:10" ht="18.5">
      <c r="B297" s="215" t="s">
        <v>154</v>
      </c>
      <c r="C297" s="215"/>
      <c r="D297" s="215"/>
      <c r="E297" s="215"/>
      <c r="F297" s="215"/>
      <c r="G297" s="215"/>
      <c r="H297" s="215"/>
      <c r="I297" s="215"/>
      <c r="J297" s="215"/>
    </row>
    <row r="298" spans="2:10" ht="15">
      <c r="B298" s="31" t="str">
        <f>C261</f>
        <v>Inv Input No. &amp; String No.</v>
      </c>
      <c r="C298" s="31" t="s">
        <v>452</v>
      </c>
      <c r="D298" s="31" t="s">
        <v>453</v>
      </c>
      <c r="E298" s="31" t="s">
        <v>454</v>
      </c>
      <c r="F298" s="31" t="s">
        <v>455</v>
      </c>
      <c r="G298" s="31" t="s">
        <v>456</v>
      </c>
      <c r="H298" s="31" t="s">
        <v>457</v>
      </c>
      <c r="I298" s="31" t="s">
        <v>458</v>
      </c>
      <c r="J298" s="31" t="s">
        <v>455</v>
      </c>
    </row>
    <row r="299" spans="2:10">
      <c r="B299" s="40">
        <f>IF(ISBLANK(C262),"",C262)</f>
        <v>1</v>
      </c>
      <c r="C299" s="40">
        <f>IF(ISNUMBER(B299),B262*$C$50*(1+($C$51/100)*(H262-25)),"")</f>
        <v>857.0472299999999</v>
      </c>
      <c r="D299" s="40">
        <f>IF(ISNUMBER(B299),C299*(1-7%),"")</f>
        <v>797.05392389999986</v>
      </c>
      <c r="E299" s="40">
        <f>IF(ISNUMBER(B299),C299*(1+7%),"")</f>
        <v>917.04053609999994</v>
      </c>
      <c r="F299" s="40" t="str">
        <f>IF(ISNUMBER(B299),IF(AND(D299&lt;E262,E262&lt;E299),"Passed","Failed"),"")</f>
        <v>Passed</v>
      </c>
      <c r="G299" s="40">
        <f>IF(ISNUMBER(B299),($C$53*(J262/$C$56))*(1+($C$55/100)*(H262-25)),"")</f>
        <v>10.508205630000001</v>
      </c>
      <c r="H299" s="40">
        <f>IF(ISNUMBER(B299),G299*(1-10%),"")</f>
        <v>9.4573850670000006</v>
      </c>
      <c r="I299" s="40">
        <f>IF(ISNUMBER(B299),G299*(1+10%),"")</f>
        <v>11.559026193000001</v>
      </c>
      <c r="J299" s="40" t="str">
        <f>IF(ISNUMBER(B299),IF(AND(H299&lt;I262,I262&lt;I299),"Passed","Failed"),"")</f>
        <v>Passed</v>
      </c>
    </row>
    <row r="300" spans="2:10">
      <c r="B300" s="40" t="str">
        <f t="shared" ref="B300:B322" si="41">IF(ISBLANK(C263),"",C263)</f>
        <v/>
      </c>
      <c r="C300" s="40" t="str">
        <f t="shared" ref="C300:C322" si="42">IF(ISNUMBER(B300),B263*$C$50*(1+($C$51/100)*(H263-25)),"")</f>
        <v/>
      </c>
      <c r="D300" s="40" t="str">
        <f t="shared" ref="D300:D322" si="43">IF(ISNUMBER(B300),C300*(1-7%),"")</f>
        <v/>
      </c>
      <c r="E300" s="40" t="str">
        <f t="shared" ref="E300:E322" si="44">IF(ISNUMBER(B300),C300*(1+7%),"")</f>
        <v/>
      </c>
      <c r="F300" s="40" t="str">
        <f t="shared" ref="F300:F322" si="45">IF(ISNUMBER(B300),IF(AND(D300&lt;E263,E263&lt;E300),"Passed","Failed"),"")</f>
        <v/>
      </c>
      <c r="G300" s="40" t="str">
        <f t="shared" ref="G300:G322" si="46">IF(ISNUMBER(B300),($C$53*(J263/$C$56))*(1+($C$55/100)*(H263-25)),"")</f>
        <v/>
      </c>
      <c r="H300" s="40" t="str">
        <f t="shared" ref="H300:H322" si="47">IF(ISNUMBER(B300),G300*(1-10%),"")</f>
        <v/>
      </c>
      <c r="I300" s="40" t="str">
        <f t="shared" ref="I300:I322" si="48">IF(ISNUMBER(B300),G300*(1+10%),"")</f>
        <v/>
      </c>
      <c r="J300" s="40" t="str">
        <f t="shared" ref="J300:J322" si="49">IF(ISNUMBER(B300),IF(AND(H300&lt;I263,I263&lt;I300),"Passed","Failed"),"")</f>
        <v/>
      </c>
    </row>
    <row r="301" spans="2:10">
      <c r="B301" s="40" t="str">
        <f t="shared" si="41"/>
        <v/>
      </c>
      <c r="C301" s="40" t="str">
        <f t="shared" si="42"/>
        <v/>
      </c>
      <c r="D301" s="40" t="str">
        <f t="shared" si="43"/>
        <v/>
      </c>
      <c r="E301" s="40" t="str">
        <f t="shared" si="44"/>
        <v/>
      </c>
      <c r="F301" s="40" t="str">
        <f t="shared" si="45"/>
        <v/>
      </c>
      <c r="G301" s="40" t="str">
        <f t="shared" si="46"/>
        <v/>
      </c>
      <c r="H301" s="40" t="str">
        <f t="shared" si="47"/>
        <v/>
      </c>
      <c r="I301" s="40" t="str">
        <f t="shared" si="48"/>
        <v/>
      </c>
      <c r="J301" s="40" t="str">
        <f t="shared" si="49"/>
        <v/>
      </c>
    </row>
    <row r="302" spans="2:10">
      <c r="B302" s="40" t="str">
        <f t="shared" si="41"/>
        <v/>
      </c>
      <c r="C302" s="40" t="str">
        <f t="shared" si="42"/>
        <v/>
      </c>
      <c r="D302" s="40" t="str">
        <f t="shared" si="43"/>
        <v/>
      </c>
      <c r="E302" s="40" t="str">
        <f t="shared" si="44"/>
        <v/>
      </c>
      <c r="F302" s="40" t="str">
        <f t="shared" si="45"/>
        <v/>
      </c>
      <c r="G302" s="40" t="str">
        <f t="shared" si="46"/>
        <v/>
      </c>
      <c r="H302" s="40" t="str">
        <f t="shared" si="47"/>
        <v/>
      </c>
      <c r="I302" s="40" t="str">
        <f t="shared" si="48"/>
        <v/>
      </c>
      <c r="J302" s="40" t="str">
        <f t="shared" si="49"/>
        <v/>
      </c>
    </row>
    <row r="303" spans="2:10">
      <c r="B303" s="40" t="str">
        <f t="shared" si="41"/>
        <v/>
      </c>
      <c r="C303" s="40" t="str">
        <f t="shared" si="42"/>
        <v/>
      </c>
      <c r="D303" s="40" t="str">
        <f t="shared" si="43"/>
        <v/>
      </c>
      <c r="E303" s="40" t="str">
        <f t="shared" si="44"/>
        <v/>
      </c>
      <c r="F303" s="40" t="str">
        <f t="shared" si="45"/>
        <v/>
      </c>
      <c r="G303" s="40" t="str">
        <f t="shared" si="46"/>
        <v/>
      </c>
      <c r="H303" s="40" t="str">
        <f t="shared" si="47"/>
        <v/>
      </c>
      <c r="I303" s="40" t="str">
        <f t="shared" si="48"/>
        <v/>
      </c>
      <c r="J303" s="40" t="str">
        <f t="shared" si="49"/>
        <v/>
      </c>
    </row>
    <row r="304" spans="2:10">
      <c r="B304" s="40" t="str">
        <f t="shared" si="41"/>
        <v/>
      </c>
      <c r="C304" s="40" t="str">
        <f t="shared" si="42"/>
        <v/>
      </c>
      <c r="D304" s="40" t="str">
        <f t="shared" si="43"/>
        <v/>
      </c>
      <c r="E304" s="40" t="str">
        <f t="shared" si="44"/>
        <v/>
      </c>
      <c r="F304" s="40" t="str">
        <f t="shared" si="45"/>
        <v/>
      </c>
      <c r="G304" s="40" t="str">
        <f t="shared" si="46"/>
        <v/>
      </c>
      <c r="H304" s="40" t="str">
        <f t="shared" si="47"/>
        <v/>
      </c>
      <c r="I304" s="40" t="str">
        <f t="shared" si="48"/>
        <v/>
      </c>
      <c r="J304" s="40" t="str">
        <f t="shared" si="49"/>
        <v/>
      </c>
    </row>
    <row r="305" spans="2:10">
      <c r="B305" s="40" t="str">
        <f t="shared" si="41"/>
        <v/>
      </c>
      <c r="C305" s="40" t="str">
        <f t="shared" si="42"/>
        <v/>
      </c>
      <c r="D305" s="40" t="str">
        <f t="shared" si="43"/>
        <v/>
      </c>
      <c r="E305" s="40" t="str">
        <f t="shared" si="44"/>
        <v/>
      </c>
      <c r="F305" s="40" t="str">
        <f t="shared" si="45"/>
        <v/>
      </c>
      <c r="G305" s="40" t="str">
        <f t="shared" si="46"/>
        <v/>
      </c>
      <c r="H305" s="40" t="str">
        <f t="shared" si="47"/>
        <v/>
      </c>
      <c r="I305" s="40" t="str">
        <f t="shared" si="48"/>
        <v/>
      </c>
      <c r="J305" s="40" t="str">
        <f t="shared" si="49"/>
        <v/>
      </c>
    </row>
    <row r="306" spans="2:10">
      <c r="B306" s="40" t="str">
        <f t="shared" si="41"/>
        <v/>
      </c>
      <c r="C306" s="40" t="str">
        <f t="shared" si="42"/>
        <v/>
      </c>
      <c r="D306" s="40" t="str">
        <f t="shared" si="43"/>
        <v/>
      </c>
      <c r="E306" s="40" t="str">
        <f t="shared" si="44"/>
        <v/>
      </c>
      <c r="F306" s="40" t="str">
        <f t="shared" si="45"/>
        <v/>
      </c>
      <c r="G306" s="40" t="str">
        <f t="shared" si="46"/>
        <v/>
      </c>
      <c r="H306" s="40" t="str">
        <f t="shared" si="47"/>
        <v/>
      </c>
      <c r="I306" s="40" t="str">
        <f t="shared" si="48"/>
        <v/>
      </c>
      <c r="J306" s="40" t="str">
        <f t="shared" si="49"/>
        <v/>
      </c>
    </row>
    <row r="307" spans="2:10">
      <c r="B307" s="40" t="str">
        <f t="shared" si="41"/>
        <v/>
      </c>
      <c r="C307" s="40" t="str">
        <f t="shared" si="42"/>
        <v/>
      </c>
      <c r="D307" s="40" t="str">
        <f t="shared" si="43"/>
        <v/>
      </c>
      <c r="E307" s="40" t="str">
        <f t="shared" si="44"/>
        <v/>
      </c>
      <c r="F307" s="40" t="str">
        <f t="shared" si="45"/>
        <v/>
      </c>
      <c r="G307" s="40" t="str">
        <f t="shared" si="46"/>
        <v/>
      </c>
      <c r="H307" s="40" t="str">
        <f t="shared" si="47"/>
        <v/>
      </c>
      <c r="I307" s="40" t="str">
        <f t="shared" si="48"/>
        <v/>
      </c>
      <c r="J307" s="40" t="str">
        <f t="shared" si="49"/>
        <v/>
      </c>
    </row>
    <row r="308" spans="2:10">
      <c r="B308" s="40" t="str">
        <f t="shared" si="41"/>
        <v/>
      </c>
      <c r="C308" s="40" t="str">
        <f t="shared" si="42"/>
        <v/>
      </c>
      <c r="D308" s="40" t="str">
        <f t="shared" si="43"/>
        <v/>
      </c>
      <c r="E308" s="40" t="str">
        <f t="shared" si="44"/>
        <v/>
      </c>
      <c r="F308" s="40" t="str">
        <f t="shared" si="45"/>
        <v/>
      </c>
      <c r="G308" s="40" t="str">
        <f t="shared" si="46"/>
        <v/>
      </c>
      <c r="H308" s="40" t="str">
        <f t="shared" si="47"/>
        <v/>
      </c>
      <c r="I308" s="40" t="str">
        <f t="shared" si="48"/>
        <v/>
      </c>
      <c r="J308" s="40" t="str">
        <f t="shared" si="49"/>
        <v/>
      </c>
    </row>
    <row r="309" spans="2:10">
      <c r="B309" s="40" t="str">
        <f t="shared" si="41"/>
        <v/>
      </c>
      <c r="C309" s="40" t="str">
        <f t="shared" si="42"/>
        <v/>
      </c>
      <c r="D309" s="40" t="str">
        <f t="shared" si="43"/>
        <v/>
      </c>
      <c r="E309" s="40" t="str">
        <f t="shared" si="44"/>
        <v/>
      </c>
      <c r="F309" s="40" t="str">
        <f t="shared" si="45"/>
        <v/>
      </c>
      <c r="G309" s="40" t="str">
        <f t="shared" si="46"/>
        <v/>
      </c>
      <c r="H309" s="40" t="str">
        <f t="shared" si="47"/>
        <v/>
      </c>
      <c r="I309" s="40" t="str">
        <f t="shared" si="48"/>
        <v/>
      </c>
      <c r="J309" s="40" t="str">
        <f t="shared" si="49"/>
        <v/>
      </c>
    </row>
    <row r="310" spans="2:10">
      <c r="B310" s="40" t="str">
        <f t="shared" si="41"/>
        <v/>
      </c>
      <c r="C310" s="40" t="str">
        <f t="shared" si="42"/>
        <v/>
      </c>
      <c r="D310" s="40" t="str">
        <f t="shared" si="43"/>
        <v/>
      </c>
      <c r="E310" s="40" t="str">
        <f t="shared" si="44"/>
        <v/>
      </c>
      <c r="F310" s="40" t="str">
        <f t="shared" si="45"/>
        <v/>
      </c>
      <c r="G310" s="40" t="str">
        <f t="shared" si="46"/>
        <v/>
      </c>
      <c r="H310" s="40" t="str">
        <f t="shared" si="47"/>
        <v/>
      </c>
      <c r="I310" s="40" t="str">
        <f t="shared" si="48"/>
        <v/>
      </c>
      <c r="J310" s="40" t="str">
        <f t="shared" si="49"/>
        <v/>
      </c>
    </row>
    <row r="311" spans="2:10">
      <c r="B311" s="40" t="str">
        <f t="shared" si="41"/>
        <v/>
      </c>
      <c r="C311" s="40" t="str">
        <f t="shared" si="42"/>
        <v/>
      </c>
      <c r="D311" s="40" t="str">
        <f t="shared" si="43"/>
        <v/>
      </c>
      <c r="E311" s="40" t="str">
        <f t="shared" si="44"/>
        <v/>
      </c>
      <c r="F311" s="40" t="str">
        <f t="shared" si="45"/>
        <v/>
      </c>
      <c r="G311" s="40" t="str">
        <f t="shared" si="46"/>
        <v/>
      </c>
      <c r="H311" s="40" t="str">
        <f t="shared" si="47"/>
        <v/>
      </c>
      <c r="I311" s="40" t="str">
        <f t="shared" si="48"/>
        <v/>
      </c>
      <c r="J311" s="40" t="str">
        <f t="shared" si="49"/>
        <v/>
      </c>
    </row>
    <row r="312" spans="2:10">
      <c r="B312" s="40" t="str">
        <f t="shared" si="41"/>
        <v/>
      </c>
      <c r="C312" s="40" t="str">
        <f t="shared" si="42"/>
        <v/>
      </c>
      <c r="D312" s="40" t="str">
        <f t="shared" si="43"/>
        <v/>
      </c>
      <c r="E312" s="40" t="str">
        <f t="shared" si="44"/>
        <v/>
      </c>
      <c r="F312" s="40" t="str">
        <f t="shared" si="45"/>
        <v/>
      </c>
      <c r="G312" s="40" t="str">
        <f t="shared" si="46"/>
        <v/>
      </c>
      <c r="H312" s="40" t="str">
        <f t="shared" si="47"/>
        <v/>
      </c>
      <c r="I312" s="40" t="str">
        <f t="shared" si="48"/>
        <v/>
      </c>
      <c r="J312" s="40" t="str">
        <f t="shared" si="49"/>
        <v/>
      </c>
    </row>
    <row r="313" spans="2:10">
      <c r="B313" s="40" t="str">
        <f t="shared" si="41"/>
        <v/>
      </c>
      <c r="C313" s="40" t="str">
        <f t="shared" si="42"/>
        <v/>
      </c>
      <c r="D313" s="40" t="str">
        <f t="shared" si="43"/>
        <v/>
      </c>
      <c r="E313" s="40" t="str">
        <f t="shared" si="44"/>
        <v/>
      </c>
      <c r="F313" s="40" t="str">
        <f t="shared" si="45"/>
        <v/>
      </c>
      <c r="G313" s="40" t="str">
        <f t="shared" si="46"/>
        <v/>
      </c>
      <c r="H313" s="40" t="str">
        <f t="shared" si="47"/>
        <v/>
      </c>
      <c r="I313" s="40" t="str">
        <f t="shared" si="48"/>
        <v/>
      </c>
      <c r="J313" s="40" t="str">
        <f t="shared" si="49"/>
        <v/>
      </c>
    </row>
    <row r="314" spans="2:10">
      <c r="B314" s="40" t="str">
        <f t="shared" si="41"/>
        <v/>
      </c>
      <c r="C314" s="40" t="str">
        <f t="shared" si="42"/>
        <v/>
      </c>
      <c r="D314" s="40" t="str">
        <f t="shared" si="43"/>
        <v/>
      </c>
      <c r="E314" s="40" t="str">
        <f t="shared" si="44"/>
        <v/>
      </c>
      <c r="F314" s="40" t="str">
        <f t="shared" si="45"/>
        <v/>
      </c>
      <c r="G314" s="40" t="str">
        <f t="shared" si="46"/>
        <v/>
      </c>
      <c r="H314" s="40" t="str">
        <f t="shared" si="47"/>
        <v/>
      </c>
      <c r="I314" s="40" t="str">
        <f t="shared" si="48"/>
        <v/>
      </c>
      <c r="J314" s="40" t="str">
        <f t="shared" si="49"/>
        <v/>
      </c>
    </row>
    <row r="315" spans="2:10">
      <c r="B315" s="40" t="str">
        <f t="shared" si="41"/>
        <v/>
      </c>
      <c r="C315" s="40" t="str">
        <f t="shared" si="42"/>
        <v/>
      </c>
      <c r="D315" s="40" t="str">
        <f t="shared" si="43"/>
        <v/>
      </c>
      <c r="E315" s="40" t="str">
        <f t="shared" si="44"/>
        <v/>
      </c>
      <c r="F315" s="40" t="str">
        <f t="shared" si="45"/>
        <v/>
      </c>
      <c r="G315" s="40" t="str">
        <f t="shared" si="46"/>
        <v/>
      </c>
      <c r="H315" s="40" t="str">
        <f t="shared" si="47"/>
        <v/>
      </c>
      <c r="I315" s="40" t="str">
        <f t="shared" si="48"/>
        <v/>
      </c>
      <c r="J315" s="40" t="str">
        <f t="shared" si="49"/>
        <v/>
      </c>
    </row>
    <row r="316" spans="2:10">
      <c r="B316" s="40" t="str">
        <f t="shared" si="41"/>
        <v/>
      </c>
      <c r="C316" s="40" t="str">
        <f t="shared" si="42"/>
        <v/>
      </c>
      <c r="D316" s="40" t="str">
        <f t="shared" si="43"/>
        <v/>
      </c>
      <c r="E316" s="40" t="str">
        <f t="shared" si="44"/>
        <v/>
      </c>
      <c r="F316" s="40" t="str">
        <f t="shared" si="45"/>
        <v/>
      </c>
      <c r="G316" s="40" t="str">
        <f t="shared" si="46"/>
        <v/>
      </c>
      <c r="H316" s="40" t="str">
        <f t="shared" si="47"/>
        <v/>
      </c>
      <c r="I316" s="40" t="str">
        <f t="shared" si="48"/>
        <v/>
      </c>
      <c r="J316" s="40" t="str">
        <f t="shared" si="49"/>
        <v/>
      </c>
    </row>
    <row r="317" spans="2:10">
      <c r="B317" s="40" t="str">
        <f t="shared" si="41"/>
        <v/>
      </c>
      <c r="C317" s="40" t="str">
        <f t="shared" si="42"/>
        <v/>
      </c>
      <c r="D317" s="40" t="str">
        <f t="shared" si="43"/>
        <v/>
      </c>
      <c r="E317" s="40" t="str">
        <f t="shared" si="44"/>
        <v/>
      </c>
      <c r="F317" s="40" t="str">
        <f t="shared" si="45"/>
        <v/>
      </c>
      <c r="G317" s="40" t="str">
        <f t="shared" si="46"/>
        <v/>
      </c>
      <c r="H317" s="40" t="str">
        <f t="shared" si="47"/>
        <v/>
      </c>
      <c r="I317" s="40" t="str">
        <f t="shared" si="48"/>
        <v/>
      </c>
      <c r="J317" s="40" t="str">
        <f t="shared" si="49"/>
        <v/>
      </c>
    </row>
    <row r="318" spans="2:10">
      <c r="B318" s="40" t="str">
        <f t="shared" si="41"/>
        <v/>
      </c>
      <c r="C318" s="40" t="str">
        <f t="shared" si="42"/>
        <v/>
      </c>
      <c r="D318" s="40" t="str">
        <f t="shared" si="43"/>
        <v/>
      </c>
      <c r="E318" s="40" t="str">
        <f t="shared" si="44"/>
        <v/>
      </c>
      <c r="F318" s="40" t="str">
        <f t="shared" si="45"/>
        <v/>
      </c>
      <c r="G318" s="40" t="str">
        <f t="shared" si="46"/>
        <v/>
      </c>
      <c r="H318" s="40" t="str">
        <f t="shared" si="47"/>
        <v/>
      </c>
      <c r="I318" s="40" t="str">
        <f t="shared" si="48"/>
        <v/>
      </c>
      <c r="J318" s="40" t="str">
        <f t="shared" si="49"/>
        <v/>
      </c>
    </row>
    <row r="319" spans="2:10">
      <c r="B319" s="40" t="str">
        <f t="shared" si="41"/>
        <v/>
      </c>
      <c r="C319" s="40" t="str">
        <f t="shared" si="42"/>
        <v/>
      </c>
      <c r="D319" s="40" t="str">
        <f t="shared" si="43"/>
        <v/>
      </c>
      <c r="E319" s="40" t="str">
        <f t="shared" si="44"/>
        <v/>
      </c>
      <c r="F319" s="40" t="str">
        <f t="shared" si="45"/>
        <v/>
      </c>
      <c r="G319" s="40" t="str">
        <f t="shared" si="46"/>
        <v/>
      </c>
      <c r="H319" s="40" t="str">
        <f t="shared" si="47"/>
        <v/>
      </c>
      <c r="I319" s="40" t="str">
        <f t="shared" si="48"/>
        <v/>
      </c>
      <c r="J319" s="40" t="str">
        <f t="shared" si="49"/>
        <v/>
      </c>
    </row>
    <row r="320" spans="2:10">
      <c r="B320" s="40" t="str">
        <f t="shared" si="41"/>
        <v/>
      </c>
      <c r="C320" s="40" t="str">
        <f t="shared" si="42"/>
        <v/>
      </c>
      <c r="D320" s="40" t="str">
        <f t="shared" si="43"/>
        <v/>
      </c>
      <c r="E320" s="40" t="str">
        <f t="shared" si="44"/>
        <v/>
      </c>
      <c r="F320" s="40" t="str">
        <f t="shared" si="45"/>
        <v/>
      </c>
      <c r="G320" s="40" t="str">
        <f t="shared" si="46"/>
        <v/>
      </c>
      <c r="H320" s="40" t="str">
        <f t="shared" si="47"/>
        <v/>
      </c>
      <c r="I320" s="40" t="str">
        <f t="shared" si="48"/>
        <v/>
      </c>
      <c r="J320" s="40" t="str">
        <f t="shared" si="49"/>
        <v/>
      </c>
    </row>
    <row r="321" spans="2:10">
      <c r="B321" s="40" t="str">
        <f t="shared" si="41"/>
        <v/>
      </c>
      <c r="C321" s="40" t="str">
        <f t="shared" si="42"/>
        <v/>
      </c>
      <c r="D321" s="40" t="str">
        <f t="shared" si="43"/>
        <v/>
      </c>
      <c r="E321" s="40" t="str">
        <f t="shared" si="44"/>
        <v/>
      </c>
      <c r="F321" s="40" t="str">
        <f t="shared" si="45"/>
        <v/>
      </c>
      <c r="G321" s="40" t="str">
        <f t="shared" si="46"/>
        <v/>
      </c>
      <c r="H321" s="40" t="str">
        <f t="shared" si="47"/>
        <v/>
      </c>
      <c r="I321" s="40" t="str">
        <f t="shared" si="48"/>
        <v/>
      </c>
      <c r="J321" s="40" t="str">
        <f t="shared" si="49"/>
        <v/>
      </c>
    </row>
    <row r="322" spans="2:10">
      <c r="B322" s="40" t="str">
        <f t="shared" si="41"/>
        <v/>
      </c>
      <c r="C322" s="40" t="str">
        <f t="shared" si="42"/>
        <v/>
      </c>
      <c r="D322" s="40" t="str">
        <f t="shared" si="43"/>
        <v/>
      </c>
      <c r="E322" s="40" t="str">
        <f t="shared" si="44"/>
        <v/>
      </c>
      <c r="F322" s="40" t="str">
        <f t="shared" si="45"/>
        <v/>
      </c>
      <c r="G322" s="40" t="str">
        <f t="shared" si="46"/>
        <v/>
      </c>
      <c r="H322" s="40" t="str">
        <f t="shared" si="47"/>
        <v/>
      </c>
      <c r="I322" s="40" t="str">
        <f t="shared" si="48"/>
        <v/>
      </c>
      <c r="J322" s="40" t="str">
        <f t="shared" si="49"/>
        <v/>
      </c>
    </row>
    <row r="323" spans="2:10">
      <c r="B323" s="229" t="s">
        <v>450</v>
      </c>
      <c r="C323" s="229"/>
      <c r="D323" s="229"/>
      <c r="E323" s="229"/>
      <c r="F323" s="229"/>
      <c r="G323" s="229"/>
      <c r="H323" s="229"/>
      <c r="I323" s="229"/>
      <c r="J323" s="229"/>
    </row>
    <row r="324" spans="2:10">
      <c r="B324" s="229"/>
      <c r="C324" s="229"/>
      <c r="D324" s="229"/>
      <c r="E324" s="229"/>
      <c r="F324" s="229"/>
      <c r="G324" s="229"/>
      <c r="H324" s="229"/>
      <c r="I324" s="229"/>
      <c r="J324" s="229"/>
    </row>
    <row r="325" spans="2:10">
      <c r="B325" s="63"/>
      <c r="C325" s="63"/>
      <c r="D325" s="63"/>
      <c r="E325" s="63"/>
      <c r="F325" s="63"/>
      <c r="G325" s="63"/>
      <c r="H325" s="63"/>
      <c r="I325" s="63"/>
      <c r="J325" s="63"/>
    </row>
    <row r="326" spans="2:10" ht="14.15" customHeight="1">
      <c r="B326" s="10"/>
      <c r="C326" s="10"/>
      <c r="D326" s="10"/>
      <c r="E326" s="10"/>
      <c r="F326" s="10"/>
      <c r="G326" s="10"/>
      <c r="H326" s="10"/>
      <c r="I326" s="10"/>
      <c r="J326" s="10"/>
    </row>
    <row r="327" spans="2:10" ht="15">
      <c r="B327" s="31" t="s">
        <v>145</v>
      </c>
      <c r="C327" s="31" t="s">
        <v>146</v>
      </c>
      <c r="D327" s="31" t="s">
        <v>147</v>
      </c>
      <c r="E327" s="31" t="s">
        <v>148</v>
      </c>
      <c r="F327" s="31" t="s">
        <v>149</v>
      </c>
      <c r="G327" s="31" t="s">
        <v>150</v>
      </c>
      <c r="H327" s="31" t="s">
        <v>107</v>
      </c>
      <c r="I327" s="19"/>
      <c r="J327" s="72"/>
    </row>
    <row r="328" spans="2:10" ht="15">
      <c r="B328" s="73" t="s">
        <v>155</v>
      </c>
      <c r="C328" s="73">
        <f>'Communication Report'!C51</f>
        <v>0</v>
      </c>
      <c r="D328" s="73">
        <f>'Communication Report'!D51</f>
        <v>0</v>
      </c>
      <c r="E328" s="73">
        <f>'Communication Report'!E51</f>
        <v>0</v>
      </c>
      <c r="F328" s="73">
        <f>'Communication Report'!F51</f>
        <v>0</v>
      </c>
      <c r="G328" s="73">
        <f>'Communication Report'!G51</f>
        <v>0</v>
      </c>
      <c r="H328" s="73">
        <f>'Communication Report'!H51</f>
        <v>0</v>
      </c>
      <c r="I328" s="3"/>
      <c r="J328" s="3"/>
    </row>
    <row r="329" spans="2:10" ht="15">
      <c r="B329" s="31" t="s">
        <v>421</v>
      </c>
      <c r="C329" s="31" t="s">
        <v>422</v>
      </c>
      <c r="D329" s="31" t="s">
        <v>615</v>
      </c>
      <c r="E329" s="31" t="s">
        <v>423</v>
      </c>
      <c r="F329" s="290" t="s">
        <v>618</v>
      </c>
      <c r="G329" s="31" t="s">
        <v>616</v>
      </c>
      <c r="H329" s="31" t="s">
        <v>617</v>
      </c>
      <c r="I329" s="31" t="s">
        <v>424</v>
      </c>
      <c r="J329" s="31" t="s">
        <v>425</v>
      </c>
    </row>
    <row r="330" spans="2:10">
      <c r="B330" s="40">
        <v>18</v>
      </c>
      <c r="C330" s="40">
        <v>1</v>
      </c>
      <c r="D330" s="291">
        <f>IF(ISNUMBER(B367),E330-(($C$50-$C$52)*B330),"")</f>
        <v>729.88000000000011</v>
      </c>
      <c r="E330" s="40">
        <v>880</v>
      </c>
      <c r="F330" s="40"/>
      <c r="G330" s="12">
        <v>25</v>
      </c>
      <c r="H330" s="292">
        <f>IF(ISNUMBER(G330),G330+((J330/$C$56)*3),"")</f>
        <v>26.95</v>
      </c>
      <c r="I330" s="12">
        <v>11</v>
      </c>
      <c r="J330" s="40">
        <v>650</v>
      </c>
    </row>
    <row r="331" spans="2:10">
      <c r="B331" s="40"/>
      <c r="C331" s="40"/>
      <c r="D331" s="291" t="str">
        <f t="shared" ref="D331:D353" si="50">IF(ISNUMBER(B368),E331-(($C$50-$C$52)*B331),"")</f>
        <v/>
      </c>
      <c r="E331" s="40"/>
      <c r="F331" s="40"/>
      <c r="G331" s="40"/>
      <c r="H331" s="292" t="str">
        <f t="shared" ref="H331:H353" si="51">IF(ISNUMBER(G331),G331+((J331/$C$56)*3),"")</f>
        <v/>
      </c>
      <c r="I331" s="40"/>
      <c r="J331" s="40"/>
    </row>
    <row r="332" spans="2:10">
      <c r="B332" s="40"/>
      <c r="C332" s="40"/>
      <c r="D332" s="291" t="str">
        <f t="shared" si="50"/>
        <v/>
      </c>
      <c r="E332" s="40"/>
      <c r="F332" s="40"/>
      <c r="G332" s="40"/>
      <c r="H332" s="292" t="str">
        <f t="shared" si="51"/>
        <v/>
      </c>
      <c r="I332" s="40"/>
      <c r="J332" s="40"/>
    </row>
    <row r="333" spans="2:10">
      <c r="B333" s="40"/>
      <c r="C333" s="40"/>
      <c r="D333" s="291" t="str">
        <f t="shared" si="50"/>
        <v/>
      </c>
      <c r="E333" s="40"/>
      <c r="F333" s="40"/>
      <c r="G333" s="12"/>
      <c r="H333" s="292" t="str">
        <f t="shared" si="51"/>
        <v/>
      </c>
      <c r="I333" s="12"/>
      <c r="J333" s="40"/>
    </row>
    <row r="334" spans="2:10">
      <c r="B334" s="40"/>
      <c r="C334" s="40"/>
      <c r="D334" s="291" t="str">
        <f t="shared" si="50"/>
        <v/>
      </c>
      <c r="E334" s="40"/>
      <c r="F334" s="40"/>
      <c r="G334" s="40"/>
      <c r="H334" s="292" t="str">
        <f t="shared" si="51"/>
        <v/>
      </c>
      <c r="I334" s="40"/>
      <c r="J334" s="40"/>
    </row>
    <row r="335" spans="2:10">
      <c r="B335" s="40"/>
      <c r="C335" s="40"/>
      <c r="D335" s="291" t="str">
        <f t="shared" si="50"/>
        <v/>
      </c>
      <c r="E335" s="40"/>
      <c r="F335" s="40"/>
      <c r="G335" s="40"/>
      <c r="H335" s="292" t="str">
        <f t="shared" si="51"/>
        <v/>
      </c>
      <c r="I335" s="40"/>
      <c r="J335" s="40"/>
    </row>
    <row r="336" spans="2:10">
      <c r="B336" s="40"/>
      <c r="C336" s="40"/>
      <c r="D336" s="291" t="str">
        <f t="shared" si="50"/>
        <v/>
      </c>
      <c r="E336" s="40"/>
      <c r="F336" s="40"/>
      <c r="G336" s="12"/>
      <c r="H336" s="292" t="str">
        <f t="shared" si="51"/>
        <v/>
      </c>
      <c r="I336" s="12"/>
      <c r="J336" s="40"/>
    </row>
    <row r="337" spans="2:10">
      <c r="B337" s="40"/>
      <c r="C337" s="40"/>
      <c r="D337" s="291" t="str">
        <f t="shared" si="50"/>
        <v/>
      </c>
      <c r="E337" s="40"/>
      <c r="F337" s="40"/>
      <c r="G337" s="40"/>
      <c r="H337" s="292" t="str">
        <f t="shared" si="51"/>
        <v/>
      </c>
      <c r="I337" s="40"/>
      <c r="J337" s="40"/>
    </row>
    <row r="338" spans="2:10">
      <c r="B338" s="40"/>
      <c r="C338" s="40"/>
      <c r="D338" s="291" t="str">
        <f t="shared" si="50"/>
        <v/>
      </c>
      <c r="E338" s="40"/>
      <c r="F338" s="40"/>
      <c r="G338" s="40"/>
      <c r="H338" s="292" t="str">
        <f t="shared" si="51"/>
        <v/>
      </c>
      <c r="I338" s="40"/>
      <c r="J338" s="40"/>
    </row>
    <row r="339" spans="2:10">
      <c r="B339" s="40"/>
      <c r="C339" s="40"/>
      <c r="D339" s="291" t="str">
        <f t="shared" si="50"/>
        <v/>
      </c>
      <c r="E339" s="40"/>
      <c r="F339" s="40"/>
      <c r="G339" s="40"/>
      <c r="H339" s="292" t="str">
        <f t="shared" si="51"/>
        <v/>
      </c>
      <c r="I339" s="40"/>
      <c r="J339" s="40"/>
    </row>
    <row r="340" spans="2:10">
      <c r="B340" s="40"/>
      <c r="C340" s="40"/>
      <c r="D340" s="291" t="str">
        <f t="shared" si="50"/>
        <v/>
      </c>
      <c r="E340" s="40"/>
      <c r="F340" s="40"/>
      <c r="G340" s="40"/>
      <c r="H340" s="292" t="str">
        <f t="shared" si="51"/>
        <v/>
      </c>
      <c r="I340" s="40"/>
      <c r="J340" s="40"/>
    </row>
    <row r="341" spans="2:10">
      <c r="B341" s="40"/>
      <c r="C341" s="40"/>
      <c r="D341" s="291" t="str">
        <f t="shared" si="50"/>
        <v/>
      </c>
      <c r="E341" s="40"/>
      <c r="F341" s="40"/>
      <c r="G341" s="40"/>
      <c r="H341" s="292" t="str">
        <f t="shared" si="51"/>
        <v/>
      </c>
      <c r="I341" s="40"/>
      <c r="J341" s="40"/>
    </row>
    <row r="342" spans="2:10">
      <c r="B342" s="40"/>
      <c r="C342" s="40"/>
      <c r="D342" s="291" t="str">
        <f t="shared" si="50"/>
        <v/>
      </c>
      <c r="E342" s="40"/>
      <c r="F342" s="40"/>
      <c r="G342" s="40"/>
      <c r="H342" s="292" t="str">
        <f t="shared" si="51"/>
        <v/>
      </c>
      <c r="I342" s="40"/>
      <c r="J342" s="40"/>
    </row>
    <row r="343" spans="2:10">
      <c r="B343" s="40"/>
      <c r="C343" s="40"/>
      <c r="D343" s="291" t="str">
        <f t="shared" si="50"/>
        <v/>
      </c>
      <c r="E343" s="40"/>
      <c r="F343" s="40"/>
      <c r="G343" s="40"/>
      <c r="H343" s="292" t="str">
        <f t="shared" si="51"/>
        <v/>
      </c>
      <c r="I343" s="40"/>
      <c r="J343" s="40"/>
    </row>
    <row r="344" spans="2:10">
      <c r="B344" s="40"/>
      <c r="C344" s="40"/>
      <c r="D344" s="291" t="str">
        <f t="shared" si="50"/>
        <v/>
      </c>
      <c r="E344" s="40"/>
      <c r="F344" s="40"/>
      <c r="G344" s="40"/>
      <c r="H344" s="292" t="str">
        <f t="shared" si="51"/>
        <v/>
      </c>
      <c r="I344" s="40"/>
      <c r="J344" s="40"/>
    </row>
    <row r="345" spans="2:10">
      <c r="B345" s="40"/>
      <c r="C345" s="40"/>
      <c r="D345" s="291" t="str">
        <f t="shared" si="50"/>
        <v/>
      </c>
      <c r="E345" s="40"/>
      <c r="F345" s="40"/>
      <c r="G345" s="40"/>
      <c r="H345" s="292" t="str">
        <f t="shared" si="51"/>
        <v/>
      </c>
      <c r="I345" s="40"/>
      <c r="J345" s="40"/>
    </row>
    <row r="346" spans="2:10">
      <c r="B346" s="40"/>
      <c r="C346" s="40"/>
      <c r="D346" s="291" t="str">
        <f t="shared" si="50"/>
        <v/>
      </c>
      <c r="E346" s="40"/>
      <c r="F346" s="40"/>
      <c r="G346" s="40"/>
      <c r="H346" s="292" t="str">
        <f t="shared" si="51"/>
        <v/>
      </c>
      <c r="I346" s="40"/>
      <c r="J346" s="40"/>
    </row>
    <row r="347" spans="2:10">
      <c r="B347" s="40"/>
      <c r="C347" s="40"/>
      <c r="D347" s="291" t="str">
        <f t="shared" si="50"/>
        <v/>
      </c>
      <c r="E347" s="40"/>
      <c r="F347" s="40"/>
      <c r="G347" s="40"/>
      <c r="H347" s="292" t="str">
        <f t="shared" si="51"/>
        <v/>
      </c>
      <c r="I347" s="40"/>
      <c r="J347" s="40"/>
    </row>
    <row r="348" spans="2:10">
      <c r="B348" s="40"/>
      <c r="C348" s="40"/>
      <c r="D348" s="291" t="str">
        <f t="shared" si="50"/>
        <v/>
      </c>
      <c r="E348" s="40"/>
      <c r="F348" s="40"/>
      <c r="G348" s="40"/>
      <c r="H348" s="292" t="str">
        <f t="shared" si="51"/>
        <v/>
      </c>
      <c r="I348" s="40"/>
      <c r="J348" s="40"/>
    </row>
    <row r="349" spans="2:10">
      <c r="B349" s="40"/>
      <c r="C349" s="40"/>
      <c r="D349" s="291" t="str">
        <f t="shared" si="50"/>
        <v/>
      </c>
      <c r="E349" s="40"/>
      <c r="F349" s="40"/>
      <c r="G349" s="40"/>
      <c r="H349" s="292" t="str">
        <f t="shared" si="51"/>
        <v/>
      </c>
      <c r="I349" s="40"/>
      <c r="J349" s="40"/>
    </row>
    <row r="350" spans="2:10">
      <c r="B350" s="40"/>
      <c r="C350" s="40"/>
      <c r="D350" s="291" t="str">
        <f t="shared" si="50"/>
        <v/>
      </c>
      <c r="E350" s="40"/>
      <c r="F350" s="40"/>
      <c r="G350" s="40"/>
      <c r="H350" s="292" t="str">
        <f t="shared" si="51"/>
        <v/>
      </c>
      <c r="I350" s="40"/>
      <c r="J350" s="40"/>
    </row>
    <row r="351" spans="2:10">
      <c r="B351" s="40"/>
      <c r="C351" s="40"/>
      <c r="D351" s="291" t="str">
        <f t="shared" si="50"/>
        <v/>
      </c>
      <c r="E351" s="40"/>
      <c r="F351" s="40"/>
      <c r="G351" s="40"/>
      <c r="H351" s="292" t="str">
        <f t="shared" si="51"/>
        <v/>
      </c>
      <c r="I351" s="40"/>
      <c r="J351" s="40"/>
    </row>
    <row r="352" spans="2:10">
      <c r="B352" s="40"/>
      <c r="C352" s="40"/>
      <c r="D352" s="291" t="str">
        <f t="shared" si="50"/>
        <v/>
      </c>
      <c r="E352" s="40"/>
      <c r="F352" s="40"/>
      <c r="G352" s="40"/>
      <c r="H352" s="292" t="str">
        <f t="shared" si="51"/>
        <v/>
      </c>
      <c r="I352" s="40"/>
      <c r="J352" s="40"/>
    </row>
    <row r="353" spans="2:10">
      <c r="B353" s="40"/>
      <c r="C353" s="40"/>
      <c r="D353" s="291" t="str">
        <f t="shared" si="50"/>
        <v/>
      </c>
      <c r="E353" s="40"/>
      <c r="F353" s="40"/>
      <c r="G353" s="40"/>
      <c r="H353" s="292" t="str">
        <f t="shared" si="51"/>
        <v/>
      </c>
      <c r="I353" s="40"/>
      <c r="J353" s="40"/>
    </row>
    <row r="354" spans="2:10">
      <c r="B354" s="229" t="s">
        <v>450</v>
      </c>
      <c r="C354" s="229"/>
      <c r="D354" s="229"/>
      <c r="E354" s="229"/>
      <c r="F354" s="229"/>
      <c r="G354" s="229"/>
      <c r="H354" s="229"/>
      <c r="I354" s="229"/>
      <c r="J354" s="229"/>
    </row>
    <row r="355" spans="2:10">
      <c r="B355" s="229"/>
      <c r="C355" s="229"/>
      <c r="D355" s="229"/>
      <c r="E355" s="229"/>
      <c r="F355" s="229"/>
      <c r="G355" s="229"/>
      <c r="H355" s="229"/>
      <c r="I355" s="229"/>
      <c r="J355" s="229"/>
    </row>
    <row r="356" spans="2:10">
      <c r="B356" s="63"/>
      <c r="C356" s="63"/>
      <c r="D356" s="63"/>
      <c r="E356" s="63"/>
      <c r="F356" s="63"/>
      <c r="G356" s="63"/>
      <c r="H356" s="63"/>
      <c r="I356" s="63"/>
      <c r="J356" s="63"/>
    </row>
    <row r="357" spans="2:10" ht="18.5">
      <c r="B357" s="215" t="s">
        <v>451</v>
      </c>
      <c r="C357" s="215"/>
      <c r="D357" s="215"/>
      <c r="E357" s="215"/>
      <c r="F357" s="215"/>
      <c r="G357" s="215"/>
      <c r="H357" s="215"/>
      <c r="I357" s="215"/>
      <c r="J357" s="215"/>
    </row>
    <row r="358" spans="2:10" ht="18.5">
      <c r="B358" s="10"/>
      <c r="C358" s="10"/>
      <c r="D358" s="10"/>
      <c r="E358" s="10"/>
      <c r="F358" s="10"/>
      <c r="G358" s="10"/>
      <c r="H358" s="10"/>
      <c r="I358" s="10"/>
      <c r="J358" s="10"/>
    </row>
    <row r="359" spans="2:10" ht="18.5">
      <c r="B359" s="10"/>
      <c r="C359" s="10"/>
      <c r="D359" s="10"/>
      <c r="E359" s="10"/>
      <c r="F359" s="10"/>
      <c r="G359" s="10"/>
      <c r="H359" s="10"/>
      <c r="I359" s="10"/>
      <c r="J359" s="10"/>
    </row>
    <row r="360" spans="2:10" ht="18.5">
      <c r="B360" s="10"/>
      <c r="C360" s="10"/>
      <c r="D360" s="10"/>
      <c r="E360" s="10"/>
      <c r="F360" s="10"/>
      <c r="G360" s="10"/>
      <c r="H360" s="10"/>
      <c r="I360" s="10"/>
      <c r="J360" s="10"/>
    </row>
    <row r="361" spans="2:10" ht="18.5">
      <c r="B361" s="10"/>
      <c r="C361" s="10"/>
      <c r="D361" s="10"/>
      <c r="E361" s="10"/>
      <c r="F361" s="10"/>
      <c r="G361" s="10"/>
      <c r="H361" s="10"/>
      <c r="I361" s="10"/>
      <c r="J361" s="10"/>
    </row>
    <row r="362" spans="2:10" ht="18.5">
      <c r="B362" s="10"/>
      <c r="C362" s="10"/>
      <c r="D362" s="10"/>
      <c r="E362" s="10"/>
      <c r="F362" s="10"/>
      <c r="G362" s="10"/>
      <c r="H362" s="10"/>
      <c r="I362" s="10"/>
      <c r="J362" s="10"/>
    </row>
    <row r="363" spans="2:10" ht="18.5">
      <c r="B363" s="10"/>
      <c r="C363" s="10"/>
      <c r="D363" s="10"/>
      <c r="E363" s="10"/>
      <c r="F363" s="10"/>
      <c r="G363" s="10"/>
      <c r="H363" s="10"/>
      <c r="I363" s="10"/>
      <c r="J363" s="10"/>
    </row>
    <row r="364" spans="2:10" ht="18.5">
      <c r="B364" s="10"/>
      <c r="C364" s="10"/>
      <c r="D364" s="10"/>
      <c r="E364" s="10"/>
      <c r="F364" s="10"/>
      <c r="G364" s="10"/>
      <c r="H364" s="10"/>
      <c r="I364" s="10"/>
      <c r="J364" s="10"/>
    </row>
    <row r="365" spans="2:10" ht="18.5">
      <c r="B365" s="215" t="s">
        <v>155</v>
      </c>
      <c r="C365" s="215"/>
      <c r="D365" s="215"/>
      <c r="E365" s="215"/>
      <c r="F365" s="215"/>
      <c r="G365" s="215"/>
      <c r="H365" s="215"/>
      <c r="I365" s="215"/>
      <c r="J365" s="215"/>
    </row>
    <row r="366" spans="2:10" ht="15">
      <c r="B366" s="31" t="str">
        <f>C329</f>
        <v>Inv Input No. &amp; String No.</v>
      </c>
      <c r="C366" s="31" t="s">
        <v>452</v>
      </c>
      <c r="D366" s="31" t="s">
        <v>453</v>
      </c>
      <c r="E366" s="31" t="s">
        <v>454</v>
      </c>
      <c r="F366" s="31" t="s">
        <v>455</v>
      </c>
      <c r="G366" s="31" t="s">
        <v>456</v>
      </c>
      <c r="H366" s="31" t="s">
        <v>457</v>
      </c>
      <c r="I366" s="31" t="s">
        <v>458</v>
      </c>
      <c r="J366" s="31" t="s">
        <v>455</v>
      </c>
    </row>
    <row r="367" spans="2:10">
      <c r="B367" s="40">
        <f>IF(ISBLANK(C330),"",C330)</f>
        <v>1</v>
      </c>
      <c r="C367" s="40">
        <f>IF(ISNUMBER(B367),B330*$C$50*(1+($C$51/100)*(H330-25)),"")</f>
        <v>879.13323000000003</v>
      </c>
      <c r="D367" s="40">
        <f>IF(ISNUMBER(B367),C367*(1-7%),"")</f>
        <v>817.59390389999999</v>
      </c>
      <c r="E367" s="40">
        <f>IF(ISNUMBER(B367),C367*(1+7%),"")</f>
        <v>940.67255610000007</v>
      </c>
      <c r="F367" s="40" t="str">
        <f>IF(ISNUMBER(B367),IF(AND(D367&lt;E330,E330&lt;E367),"Passed","Failed"),"")</f>
        <v>Passed</v>
      </c>
      <c r="G367" s="40">
        <f>IF(ISNUMBER(B367),($C$53*(J330/$C$56))*(1+($C$55/100)*(H330-25)),"")</f>
        <v>10.461171630000001</v>
      </c>
      <c r="H367" s="40">
        <f>IF(ISNUMBER(B367),G367*(1-10%),"")</f>
        <v>9.4150544670000009</v>
      </c>
      <c r="I367" s="40">
        <f>IF(ISNUMBER(B367),G367*(1+10%),"")</f>
        <v>11.507288793000003</v>
      </c>
      <c r="J367" s="40" t="str">
        <f>IF(ISNUMBER(B367),IF(AND(H367&lt;I330,I330&lt;I367),"Passed","Failed"),"")</f>
        <v>Passed</v>
      </c>
    </row>
    <row r="368" spans="2:10">
      <c r="B368" s="40" t="str">
        <f t="shared" ref="B368:B390" si="52">IF(ISBLANK(C331),"",C331)</f>
        <v/>
      </c>
      <c r="C368" s="40" t="str">
        <f t="shared" ref="C368:C390" si="53">IF(ISNUMBER(B368),B331*$C$50*(1+($C$51/100)*(H331-25)),"")</f>
        <v/>
      </c>
      <c r="D368" s="40" t="str">
        <f t="shared" ref="D368:D390" si="54">IF(ISNUMBER(B368),C368*(1-7%),"")</f>
        <v/>
      </c>
      <c r="E368" s="40" t="str">
        <f t="shared" ref="E368:E390" si="55">IF(ISNUMBER(B368),C368*(1+7%),"")</f>
        <v/>
      </c>
      <c r="F368" s="40" t="str">
        <f t="shared" ref="F368:F390" si="56">IF(ISNUMBER(B368),IF(AND(D368&lt;E331,E331&lt;E368),"Passed","Failed"),"")</f>
        <v/>
      </c>
      <c r="G368" s="40" t="str">
        <f t="shared" ref="G368:G390" si="57">IF(ISNUMBER(B368),($C$53*(J331/$C$56))*(1+($C$55/100)*(H331-25)),"")</f>
        <v/>
      </c>
      <c r="H368" s="40" t="str">
        <f t="shared" ref="H368:H390" si="58">IF(ISNUMBER(B368),G368*(1-10%),"")</f>
        <v/>
      </c>
      <c r="I368" s="40" t="str">
        <f t="shared" ref="I368:I390" si="59">IF(ISNUMBER(B368),G368*(1+10%),"")</f>
        <v/>
      </c>
      <c r="J368" s="40" t="str">
        <f t="shared" ref="J368:J390" si="60">IF(ISNUMBER(B368),IF(AND(H368&lt;I331,I331&lt;I368),"Passed","Failed"),"")</f>
        <v/>
      </c>
    </row>
    <row r="369" spans="2:10">
      <c r="B369" s="40" t="str">
        <f t="shared" si="52"/>
        <v/>
      </c>
      <c r="C369" s="40" t="str">
        <f t="shared" si="53"/>
        <v/>
      </c>
      <c r="D369" s="40" t="str">
        <f t="shared" si="54"/>
        <v/>
      </c>
      <c r="E369" s="40" t="str">
        <f t="shared" si="55"/>
        <v/>
      </c>
      <c r="F369" s="40" t="str">
        <f t="shared" si="56"/>
        <v/>
      </c>
      <c r="G369" s="40" t="str">
        <f t="shared" si="57"/>
        <v/>
      </c>
      <c r="H369" s="40" t="str">
        <f t="shared" si="58"/>
        <v/>
      </c>
      <c r="I369" s="40" t="str">
        <f t="shared" si="59"/>
        <v/>
      </c>
      <c r="J369" s="40" t="str">
        <f t="shared" si="60"/>
        <v/>
      </c>
    </row>
    <row r="370" spans="2:10">
      <c r="B370" s="40" t="str">
        <f t="shared" si="52"/>
        <v/>
      </c>
      <c r="C370" s="40" t="str">
        <f t="shared" si="53"/>
        <v/>
      </c>
      <c r="D370" s="40" t="str">
        <f t="shared" si="54"/>
        <v/>
      </c>
      <c r="E370" s="40" t="str">
        <f t="shared" si="55"/>
        <v/>
      </c>
      <c r="F370" s="40" t="str">
        <f t="shared" si="56"/>
        <v/>
      </c>
      <c r="G370" s="40" t="str">
        <f t="shared" si="57"/>
        <v/>
      </c>
      <c r="H370" s="40" t="str">
        <f t="shared" si="58"/>
        <v/>
      </c>
      <c r="I370" s="40" t="str">
        <f t="shared" si="59"/>
        <v/>
      </c>
      <c r="J370" s="40" t="str">
        <f t="shared" si="60"/>
        <v/>
      </c>
    </row>
    <row r="371" spans="2:10">
      <c r="B371" s="40" t="str">
        <f t="shared" si="52"/>
        <v/>
      </c>
      <c r="C371" s="40" t="str">
        <f t="shared" si="53"/>
        <v/>
      </c>
      <c r="D371" s="40" t="str">
        <f t="shared" si="54"/>
        <v/>
      </c>
      <c r="E371" s="40" t="str">
        <f t="shared" si="55"/>
        <v/>
      </c>
      <c r="F371" s="40" t="str">
        <f t="shared" si="56"/>
        <v/>
      </c>
      <c r="G371" s="40" t="str">
        <f t="shared" si="57"/>
        <v/>
      </c>
      <c r="H371" s="40" t="str">
        <f t="shared" si="58"/>
        <v/>
      </c>
      <c r="I371" s="40" t="str">
        <f t="shared" si="59"/>
        <v/>
      </c>
      <c r="J371" s="40" t="str">
        <f t="shared" si="60"/>
        <v/>
      </c>
    </row>
    <row r="372" spans="2:10">
      <c r="B372" s="40" t="str">
        <f t="shared" si="52"/>
        <v/>
      </c>
      <c r="C372" s="40" t="str">
        <f t="shared" si="53"/>
        <v/>
      </c>
      <c r="D372" s="40" t="str">
        <f t="shared" si="54"/>
        <v/>
      </c>
      <c r="E372" s="40" t="str">
        <f t="shared" si="55"/>
        <v/>
      </c>
      <c r="F372" s="40" t="str">
        <f t="shared" si="56"/>
        <v/>
      </c>
      <c r="G372" s="40" t="str">
        <f t="shared" si="57"/>
        <v/>
      </c>
      <c r="H372" s="40" t="str">
        <f t="shared" si="58"/>
        <v/>
      </c>
      <c r="I372" s="40" t="str">
        <f t="shared" si="59"/>
        <v/>
      </c>
      <c r="J372" s="40" t="str">
        <f t="shared" si="60"/>
        <v/>
      </c>
    </row>
    <row r="373" spans="2:10">
      <c r="B373" s="40" t="str">
        <f t="shared" si="52"/>
        <v/>
      </c>
      <c r="C373" s="40" t="str">
        <f t="shared" si="53"/>
        <v/>
      </c>
      <c r="D373" s="40" t="str">
        <f t="shared" si="54"/>
        <v/>
      </c>
      <c r="E373" s="40" t="str">
        <f t="shared" si="55"/>
        <v/>
      </c>
      <c r="F373" s="40" t="str">
        <f t="shared" si="56"/>
        <v/>
      </c>
      <c r="G373" s="40" t="str">
        <f t="shared" si="57"/>
        <v/>
      </c>
      <c r="H373" s="40" t="str">
        <f t="shared" si="58"/>
        <v/>
      </c>
      <c r="I373" s="40" t="str">
        <f t="shared" si="59"/>
        <v/>
      </c>
      <c r="J373" s="40" t="str">
        <f t="shared" si="60"/>
        <v/>
      </c>
    </row>
    <row r="374" spans="2:10">
      <c r="B374" s="40" t="str">
        <f t="shared" si="52"/>
        <v/>
      </c>
      <c r="C374" s="40" t="str">
        <f t="shared" si="53"/>
        <v/>
      </c>
      <c r="D374" s="40" t="str">
        <f t="shared" si="54"/>
        <v/>
      </c>
      <c r="E374" s="40" t="str">
        <f t="shared" si="55"/>
        <v/>
      </c>
      <c r="F374" s="40" t="str">
        <f t="shared" si="56"/>
        <v/>
      </c>
      <c r="G374" s="40" t="str">
        <f t="shared" si="57"/>
        <v/>
      </c>
      <c r="H374" s="40" t="str">
        <f t="shared" si="58"/>
        <v/>
      </c>
      <c r="I374" s="40" t="str">
        <f t="shared" si="59"/>
        <v/>
      </c>
      <c r="J374" s="40" t="str">
        <f t="shared" si="60"/>
        <v/>
      </c>
    </row>
    <row r="375" spans="2:10">
      <c r="B375" s="40" t="str">
        <f t="shared" si="52"/>
        <v/>
      </c>
      <c r="C375" s="40" t="str">
        <f t="shared" si="53"/>
        <v/>
      </c>
      <c r="D375" s="40" t="str">
        <f t="shared" si="54"/>
        <v/>
      </c>
      <c r="E375" s="40" t="str">
        <f t="shared" si="55"/>
        <v/>
      </c>
      <c r="F375" s="40" t="str">
        <f t="shared" si="56"/>
        <v/>
      </c>
      <c r="G375" s="40" t="str">
        <f t="shared" si="57"/>
        <v/>
      </c>
      <c r="H375" s="40" t="str">
        <f t="shared" si="58"/>
        <v/>
      </c>
      <c r="I375" s="40" t="str">
        <f t="shared" si="59"/>
        <v/>
      </c>
      <c r="J375" s="40" t="str">
        <f t="shared" si="60"/>
        <v/>
      </c>
    </row>
    <row r="376" spans="2:10">
      <c r="B376" s="40" t="str">
        <f t="shared" si="52"/>
        <v/>
      </c>
      <c r="C376" s="40" t="str">
        <f t="shared" si="53"/>
        <v/>
      </c>
      <c r="D376" s="40" t="str">
        <f t="shared" si="54"/>
        <v/>
      </c>
      <c r="E376" s="40" t="str">
        <f t="shared" si="55"/>
        <v/>
      </c>
      <c r="F376" s="40" t="str">
        <f t="shared" si="56"/>
        <v/>
      </c>
      <c r="G376" s="40" t="str">
        <f t="shared" si="57"/>
        <v/>
      </c>
      <c r="H376" s="40" t="str">
        <f t="shared" si="58"/>
        <v/>
      </c>
      <c r="I376" s="40" t="str">
        <f t="shared" si="59"/>
        <v/>
      </c>
      <c r="J376" s="40" t="str">
        <f t="shared" si="60"/>
        <v/>
      </c>
    </row>
    <row r="377" spans="2:10">
      <c r="B377" s="40" t="str">
        <f t="shared" si="52"/>
        <v/>
      </c>
      <c r="C377" s="40" t="str">
        <f t="shared" si="53"/>
        <v/>
      </c>
      <c r="D377" s="40" t="str">
        <f t="shared" si="54"/>
        <v/>
      </c>
      <c r="E377" s="40" t="str">
        <f t="shared" si="55"/>
        <v/>
      </c>
      <c r="F377" s="40" t="str">
        <f t="shared" si="56"/>
        <v/>
      </c>
      <c r="G377" s="40" t="str">
        <f t="shared" si="57"/>
        <v/>
      </c>
      <c r="H377" s="40" t="str">
        <f t="shared" si="58"/>
        <v/>
      </c>
      <c r="I377" s="40" t="str">
        <f t="shared" si="59"/>
        <v/>
      </c>
      <c r="J377" s="40" t="str">
        <f t="shared" si="60"/>
        <v/>
      </c>
    </row>
    <row r="378" spans="2:10">
      <c r="B378" s="40" t="str">
        <f t="shared" si="52"/>
        <v/>
      </c>
      <c r="C378" s="40" t="str">
        <f t="shared" si="53"/>
        <v/>
      </c>
      <c r="D378" s="40" t="str">
        <f t="shared" si="54"/>
        <v/>
      </c>
      <c r="E378" s="40" t="str">
        <f t="shared" si="55"/>
        <v/>
      </c>
      <c r="F378" s="40" t="str">
        <f t="shared" si="56"/>
        <v/>
      </c>
      <c r="G378" s="40" t="str">
        <f t="shared" si="57"/>
        <v/>
      </c>
      <c r="H378" s="40" t="str">
        <f t="shared" si="58"/>
        <v/>
      </c>
      <c r="I378" s="40" t="str">
        <f t="shared" si="59"/>
        <v/>
      </c>
      <c r="J378" s="40" t="str">
        <f t="shared" si="60"/>
        <v/>
      </c>
    </row>
    <row r="379" spans="2:10">
      <c r="B379" s="40" t="str">
        <f t="shared" si="52"/>
        <v/>
      </c>
      <c r="C379" s="40" t="str">
        <f t="shared" si="53"/>
        <v/>
      </c>
      <c r="D379" s="40" t="str">
        <f t="shared" si="54"/>
        <v/>
      </c>
      <c r="E379" s="40" t="str">
        <f t="shared" si="55"/>
        <v/>
      </c>
      <c r="F379" s="40" t="str">
        <f t="shared" si="56"/>
        <v/>
      </c>
      <c r="G379" s="40" t="str">
        <f t="shared" si="57"/>
        <v/>
      </c>
      <c r="H379" s="40" t="str">
        <f t="shared" si="58"/>
        <v/>
      </c>
      <c r="I379" s="40" t="str">
        <f t="shared" si="59"/>
        <v/>
      </c>
      <c r="J379" s="40" t="str">
        <f t="shared" si="60"/>
        <v/>
      </c>
    </row>
    <row r="380" spans="2:10">
      <c r="B380" s="40" t="str">
        <f t="shared" si="52"/>
        <v/>
      </c>
      <c r="C380" s="40" t="str">
        <f t="shared" si="53"/>
        <v/>
      </c>
      <c r="D380" s="40" t="str">
        <f t="shared" si="54"/>
        <v/>
      </c>
      <c r="E380" s="40" t="str">
        <f t="shared" si="55"/>
        <v/>
      </c>
      <c r="F380" s="40" t="str">
        <f t="shared" si="56"/>
        <v/>
      </c>
      <c r="G380" s="40" t="str">
        <f t="shared" si="57"/>
        <v/>
      </c>
      <c r="H380" s="40" t="str">
        <f t="shared" si="58"/>
        <v/>
      </c>
      <c r="I380" s="40" t="str">
        <f t="shared" si="59"/>
        <v/>
      </c>
      <c r="J380" s="40" t="str">
        <f t="shared" si="60"/>
        <v/>
      </c>
    </row>
    <row r="381" spans="2:10">
      <c r="B381" s="40" t="str">
        <f t="shared" si="52"/>
        <v/>
      </c>
      <c r="C381" s="40" t="str">
        <f t="shared" si="53"/>
        <v/>
      </c>
      <c r="D381" s="40" t="str">
        <f t="shared" si="54"/>
        <v/>
      </c>
      <c r="E381" s="40" t="str">
        <f t="shared" si="55"/>
        <v/>
      </c>
      <c r="F381" s="40" t="str">
        <f t="shared" si="56"/>
        <v/>
      </c>
      <c r="G381" s="40" t="str">
        <f t="shared" si="57"/>
        <v/>
      </c>
      <c r="H381" s="40" t="str">
        <f t="shared" si="58"/>
        <v/>
      </c>
      <c r="I381" s="40" t="str">
        <f t="shared" si="59"/>
        <v/>
      </c>
      <c r="J381" s="40" t="str">
        <f t="shared" si="60"/>
        <v/>
      </c>
    </row>
    <row r="382" spans="2:10">
      <c r="B382" s="40" t="str">
        <f t="shared" si="52"/>
        <v/>
      </c>
      <c r="C382" s="40" t="str">
        <f t="shared" si="53"/>
        <v/>
      </c>
      <c r="D382" s="40" t="str">
        <f t="shared" si="54"/>
        <v/>
      </c>
      <c r="E382" s="40" t="str">
        <f t="shared" si="55"/>
        <v/>
      </c>
      <c r="F382" s="40" t="str">
        <f t="shared" si="56"/>
        <v/>
      </c>
      <c r="G382" s="40" t="str">
        <f t="shared" si="57"/>
        <v/>
      </c>
      <c r="H382" s="40" t="str">
        <f t="shared" si="58"/>
        <v/>
      </c>
      <c r="I382" s="40" t="str">
        <f t="shared" si="59"/>
        <v/>
      </c>
      <c r="J382" s="40" t="str">
        <f t="shared" si="60"/>
        <v/>
      </c>
    </row>
    <row r="383" spans="2:10">
      <c r="B383" s="40" t="str">
        <f t="shared" si="52"/>
        <v/>
      </c>
      <c r="C383" s="40" t="str">
        <f t="shared" si="53"/>
        <v/>
      </c>
      <c r="D383" s="40" t="str">
        <f t="shared" si="54"/>
        <v/>
      </c>
      <c r="E383" s="40" t="str">
        <f t="shared" si="55"/>
        <v/>
      </c>
      <c r="F383" s="40" t="str">
        <f t="shared" si="56"/>
        <v/>
      </c>
      <c r="G383" s="40" t="str">
        <f t="shared" si="57"/>
        <v/>
      </c>
      <c r="H383" s="40" t="str">
        <f t="shared" si="58"/>
        <v/>
      </c>
      <c r="I383" s="40" t="str">
        <f t="shared" si="59"/>
        <v/>
      </c>
      <c r="J383" s="40" t="str">
        <f t="shared" si="60"/>
        <v/>
      </c>
    </row>
    <row r="384" spans="2:10">
      <c r="B384" s="40" t="str">
        <f t="shared" si="52"/>
        <v/>
      </c>
      <c r="C384" s="40" t="str">
        <f t="shared" si="53"/>
        <v/>
      </c>
      <c r="D384" s="40" t="str">
        <f t="shared" si="54"/>
        <v/>
      </c>
      <c r="E384" s="40" t="str">
        <f t="shared" si="55"/>
        <v/>
      </c>
      <c r="F384" s="40" t="str">
        <f t="shared" si="56"/>
        <v/>
      </c>
      <c r="G384" s="40" t="str">
        <f t="shared" si="57"/>
        <v/>
      </c>
      <c r="H384" s="40" t="str">
        <f t="shared" si="58"/>
        <v/>
      </c>
      <c r="I384" s="40" t="str">
        <f t="shared" si="59"/>
        <v/>
      </c>
      <c r="J384" s="40" t="str">
        <f t="shared" si="60"/>
        <v/>
      </c>
    </row>
    <row r="385" spans="2:10">
      <c r="B385" s="40" t="str">
        <f t="shared" si="52"/>
        <v/>
      </c>
      <c r="C385" s="40" t="str">
        <f t="shared" si="53"/>
        <v/>
      </c>
      <c r="D385" s="40" t="str">
        <f t="shared" si="54"/>
        <v/>
      </c>
      <c r="E385" s="40" t="str">
        <f t="shared" si="55"/>
        <v/>
      </c>
      <c r="F385" s="40" t="str">
        <f t="shared" si="56"/>
        <v/>
      </c>
      <c r="G385" s="40" t="str">
        <f t="shared" si="57"/>
        <v/>
      </c>
      <c r="H385" s="40" t="str">
        <f t="shared" si="58"/>
        <v/>
      </c>
      <c r="I385" s="40" t="str">
        <f t="shared" si="59"/>
        <v/>
      </c>
      <c r="J385" s="40" t="str">
        <f t="shared" si="60"/>
        <v/>
      </c>
    </row>
    <row r="386" spans="2:10">
      <c r="B386" s="40" t="str">
        <f t="shared" si="52"/>
        <v/>
      </c>
      <c r="C386" s="40" t="str">
        <f t="shared" si="53"/>
        <v/>
      </c>
      <c r="D386" s="40" t="str">
        <f t="shared" si="54"/>
        <v/>
      </c>
      <c r="E386" s="40" t="str">
        <f t="shared" si="55"/>
        <v/>
      </c>
      <c r="F386" s="40" t="str">
        <f t="shared" si="56"/>
        <v/>
      </c>
      <c r="G386" s="40" t="str">
        <f t="shared" si="57"/>
        <v/>
      </c>
      <c r="H386" s="40" t="str">
        <f t="shared" si="58"/>
        <v/>
      </c>
      <c r="I386" s="40" t="str">
        <f t="shared" si="59"/>
        <v/>
      </c>
      <c r="J386" s="40" t="str">
        <f t="shared" si="60"/>
        <v/>
      </c>
    </row>
    <row r="387" spans="2:10">
      <c r="B387" s="40" t="str">
        <f t="shared" si="52"/>
        <v/>
      </c>
      <c r="C387" s="40" t="str">
        <f t="shared" si="53"/>
        <v/>
      </c>
      <c r="D387" s="40" t="str">
        <f t="shared" si="54"/>
        <v/>
      </c>
      <c r="E387" s="40" t="str">
        <f t="shared" si="55"/>
        <v/>
      </c>
      <c r="F387" s="40" t="str">
        <f t="shared" si="56"/>
        <v/>
      </c>
      <c r="G387" s="40" t="str">
        <f t="shared" si="57"/>
        <v/>
      </c>
      <c r="H387" s="40" t="str">
        <f t="shared" si="58"/>
        <v/>
      </c>
      <c r="I387" s="40" t="str">
        <f t="shared" si="59"/>
        <v/>
      </c>
      <c r="J387" s="40" t="str">
        <f t="shared" si="60"/>
        <v/>
      </c>
    </row>
    <row r="388" spans="2:10">
      <c r="B388" s="40" t="str">
        <f t="shared" si="52"/>
        <v/>
      </c>
      <c r="C388" s="40" t="str">
        <f t="shared" si="53"/>
        <v/>
      </c>
      <c r="D388" s="40" t="str">
        <f t="shared" si="54"/>
        <v/>
      </c>
      <c r="E388" s="40" t="str">
        <f t="shared" si="55"/>
        <v/>
      </c>
      <c r="F388" s="40" t="str">
        <f t="shared" si="56"/>
        <v/>
      </c>
      <c r="G388" s="40" t="str">
        <f t="shared" si="57"/>
        <v/>
      </c>
      <c r="H388" s="40" t="str">
        <f t="shared" si="58"/>
        <v/>
      </c>
      <c r="I388" s="40" t="str">
        <f t="shared" si="59"/>
        <v/>
      </c>
      <c r="J388" s="40" t="str">
        <f t="shared" si="60"/>
        <v/>
      </c>
    </row>
    <row r="389" spans="2:10">
      <c r="B389" s="40" t="str">
        <f t="shared" si="52"/>
        <v/>
      </c>
      <c r="C389" s="40" t="str">
        <f t="shared" si="53"/>
        <v/>
      </c>
      <c r="D389" s="40" t="str">
        <f t="shared" si="54"/>
        <v/>
      </c>
      <c r="E389" s="40" t="str">
        <f t="shared" si="55"/>
        <v/>
      </c>
      <c r="F389" s="40" t="str">
        <f t="shared" si="56"/>
        <v/>
      </c>
      <c r="G389" s="40" t="str">
        <f t="shared" si="57"/>
        <v/>
      </c>
      <c r="H389" s="40" t="str">
        <f t="shared" si="58"/>
        <v/>
      </c>
      <c r="I389" s="40" t="str">
        <f t="shared" si="59"/>
        <v/>
      </c>
      <c r="J389" s="40" t="str">
        <f t="shared" si="60"/>
        <v/>
      </c>
    </row>
    <row r="390" spans="2:10">
      <c r="B390" s="40" t="str">
        <f t="shared" si="52"/>
        <v/>
      </c>
      <c r="C390" s="40" t="str">
        <f t="shared" si="53"/>
        <v/>
      </c>
      <c r="D390" s="40" t="str">
        <f t="shared" si="54"/>
        <v/>
      </c>
      <c r="E390" s="40" t="str">
        <f t="shared" si="55"/>
        <v/>
      </c>
      <c r="F390" s="40" t="str">
        <f t="shared" si="56"/>
        <v/>
      </c>
      <c r="G390" s="40" t="str">
        <f t="shared" si="57"/>
        <v/>
      </c>
      <c r="H390" s="40" t="str">
        <f t="shared" si="58"/>
        <v/>
      </c>
      <c r="I390" s="40" t="str">
        <f t="shared" si="59"/>
        <v/>
      </c>
      <c r="J390" s="40" t="str">
        <f t="shared" si="60"/>
        <v/>
      </c>
    </row>
    <row r="391" spans="2:10">
      <c r="B391" s="229" t="s">
        <v>450</v>
      </c>
      <c r="C391" s="229"/>
      <c r="D391" s="229"/>
      <c r="E391" s="229"/>
      <c r="F391" s="229"/>
      <c r="G391" s="229"/>
      <c r="H391" s="229"/>
      <c r="I391" s="229"/>
      <c r="J391" s="229"/>
    </row>
    <row r="392" spans="2:10">
      <c r="B392" s="229"/>
      <c r="C392" s="229"/>
      <c r="D392" s="229"/>
      <c r="E392" s="229"/>
      <c r="F392" s="229"/>
      <c r="G392" s="229"/>
      <c r="H392" s="229"/>
      <c r="I392" s="229"/>
      <c r="J392" s="229"/>
    </row>
    <row r="393" spans="2:10" ht="14.15" customHeight="1">
      <c r="B393" s="10"/>
      <c r="C393" s="10"/>
      <c r="D393" s="10"/>
      <c r="E393" s="10"/>
      <c r="F393" s="10"/>
      <c r="G393" s="10"/>
      <c r="H393" s="10"/>
      <c r="I393" s="10"/>
      <c r="J393" s="10"/>
    </row>
    <row r="394" spans="2:10" ht="15">
      <c r="B394" s="31" t="s">
        <v>145</v>
      </c>
      <c r="C394" s="31" t="s">
        <v>146</v>
      </c>
      <c r="D394" s="31" t="s">
        <v>147</v>
      </c>
      <c r="E394" s="31" t="s">
        <v>148</v>
      </c>
      <c r="F394" s="31" t="s">
        <v>149</v>
      </c>
      <c r="G394" s="31" t="s">
        <v>150</v>
      </c>
      <c r="H394" s="31" t="s">
        <v>107</v>
      </c>
      <c r="I394" s="19"/>
      <c r="J394" s="72"/>
    </row>
    <row r="395" spans="2:10" ht="15">
      <c r="B395" s="73" t="s">
        <v>156</v>
      </c>
      <c r="C395" s="73">
        <f>'Communication Report'!C52</f>
        <v>0</v>
      </c>
      <c r="D395" s="73">
        <f>'Communication Report'!D52</f>
        <v>0</v>
      </c>
      <c r="E395" s="73">
        <f>'Communication Report'!E52</f>
        <v>0</v>
      </c>
      <c r="F395" s="73">
        <f>'Communication Report'!F52</f>
        <v>0</v>
      </c>
      <c r="G395" s="73">
        <f>'Communication Report'!G52</f>
        <v>0</v>
      </c>
      <c r="H395" s="73">
        <f>'Communication Report'!H52</f>
        <v>0</v>
      </c>
      <c r="I395" s="3"/>
      <c r="J395" s="3"/>
    </row>
    <row r="396" spans="2:10" ht="15">
      <c r="B396" s="31" t="s">
        <v>421</v>
      </c>
      <c r="C396" s="31" t="s">
        <v>422</v>
      </c>
      <c r="D396" s="31" t="s">
        <v>615</v>
      </c>
      <c r="E396" s="31" t="s">
        <v>423</v>
      </c>
      <c r="F396" s="290" t="s">
        <v>618</v>
      </c>
      <c r="G396" s="31" t="s">
        <v>616</v>
      </c>
      <c r="H396" s="31" t="s">
        <v>617</v>
      </c>
      <c r="I396" s="31" t="s">
        <v>424</v>
      </c>
      <c r="J396" s="31" t="s">
        <v>425</v>
      </c>
    </row>
    <row r="397" spans="2:10">
      <c r="B397" s="40">
        <v>18</v>
      </c>
      <c r="C397" s="40">
        <v>1</v>
      </c>
      <c r="D397" s="291">
        <f>IF(ISNUMBER(B434),E397-(($C$50-$C$52)*B397),"")</f>
        <v>729.88000000000011</v>
      </c>
      <c r="E397" s="40">
        <v>880</v>
      </c>
      <c r="F397" s="40"/>
      <c r="G397" s="12">
        <v>25</v>
      </c>
      <c r="H397" s="292">
        <f>IF(ISNUMBER(G397),G397+((J397/$C$56)*3),"")</f>
        <v>26.95</v>
      </c>
      <c r="I397" s="12">
        <v>11</v>
      </c>
      <c r="J397" s="40">
        <v>650</v>
      </c>
    </row>
    <row r="398" spans="2:10">
      <c r="B398" s="40"/>
      <c r="C398" s="40"/>
      <c r="D398" s="291" t="str">
        <f t="shared" ref="D398:D420" si="61">IF(ISNUMBER(B435),E398-(($C$50-$C$52)*B398),"")</f>
        <v/>
      </c>
      <c r="E398" s="40"/>
      <c r="F398" s="40"/>
      <c r="G398" s="40"/>
      <c r="H398" s="292" t="str">
        <f t="shared" ref="H398:H420" si="62">IF(ISNUMBER(G398),G398+((J398/$C$56)*3),"")</f>
        <v/>
      </c>
      <c r="I398" s="40"/>
      <c r="J398" s="40"/>
    </row>
    <row r="399" spans="2:10">
      <c r="B399" s="40"/>
      <c r="C399" s="40"/>
      <c r="D399" s="291" t="str">
        <f t="shared" si="61"/>
        <v/>
      </c>
      <c r="E399" s="40"/>
      <c r="F399" s="40"/>
      <c r="G399" s="40"/>
      <c r="H399" s="292" t="str">
        <f t="shared" si="62"/>
        <v/>
      </c>
      <c r="I399" s="40"/>
      <c r="J399" s="40"/>
    </row>
    <row r="400" spans="2:10">
      <c r="B400" s="40"/>
      <c r="C400" s="40"/>
      <c r="D400" s="291" t="str">
        <f t="shared" si="61"/>
        <v/>
      </c>
      <c r="E400" s="40"/>
      <c r="F400" s="40"/>
      <c r="G400" s="12"/>
      <c r="H400" s="292" t="str">
        <f t="shared" si="62"/>
        <v/>
      </c>
      <c r="I400" s="12"/>
      <c r="J400" s="40"/>
    </row>
    <row r="401" spans="2:10">
      <c r="B401" s="40"/>
      <c r="C401" s="40"/>
      <c r="D401" s="291" t="str">
        <f t="shared" si="61"/>
        <v/>
      </c>
      <c r="E401" s="40"/>
      <c r="F401" s="40"/>
      <c r="G401" s="40"/>
      <c r="H401" s="292" t="str">
        <f t="shared" si="62"/>
        <v/>
      </c>
      <c r="I401" s="40"/>
      <c r="J401" s="40"/>
    </row>
    <row r="402" spans="2:10">
      <c r="B402" s="40"/>
      <c r="C402" s="40"/>
      <c r="D402" s="291" t="str">
        <f t="shared" si="61"/>
        <v/>
      </c>
      <c r="E402" s="40"/>
      <c r="F402" s="40"/>
      <c r="G402" s="40"/>
      <c r="H402" s="292" t="str">
        <f t="shared" si="62"/>
        <v/>
      </c>
      <c r="I402" s="40"/>
      <c r="J402" s="40"/>
    </row>
    <row r="403" spans="2:10">
      <c r="B403" s="40"/>
      <c r="C403" s="40"/>
      <c r="D403" s="291" t="str">
        <f t="shared" si="61"/>
        <v/>
      </c>
      <c r="E403" s="40"/>
      <c r="F403" s="40"/>
      <c r="G403" s="12"/>
      <c r="H403" s="292" t="str">
        <f t="shared" si="62"/>
        <v/>
      </c>
      <c r="I403" s="12"/>
      <c r="J403" s="40"/>
    </row>
    <row r="404" spans="2:10">
      <c r="B404" s="40"/>
      <c r="C404" s="40"/>
      <c r="D404" s="291" t="str">
        <f t="shared" si="61"/>
        <v/>
      </c>
      <c r="E404" s="40"/>
      <c r="F404" s="40"/>
      <c r="G404" s="40"/>
      <c r="H404" s="292" t="str">
        <f t="shared" si="62"/>
        <v/>
      </c>
      <c r="I404" s="40"/>
      <c r="J404" s="40"/>
    </row>
    <row r="405" spans="2:10">
      <c r="B405" s="40"/>
      <c r="C405" s="40"/>
      <c r="D405" s="291" t="str">
        <f t="shared" si="61"/>
        <v/>
      </c>
      <c r="E405" s="40"/>
      <c r="F405" s="40"/>
      <c r="G405" s="40"/>
      <c r="H405" s="292" t="str">
        <f t="shared" si="62"/>
        <v/>
      </c>
      <c r="I405" s="40"/>
      <c r="J405" s="40"/>
    </row>
    <row r="406" spans="2:10">
      <c r="B406" s="40"/>
      <c r="C406" s="40"/>
      <c r="D406" s="291" t="str">
        <f t="shared" si="61"/>
        <v/>
      </c>
      <c r="E406" s="40"/>
      <c r="F406" s="40"/>
      <c r="G406" s="40"/>
      <c r="H406" s="292" t="str">
        <f t="shared" si="62"/>
        <v/>
      </c>
      <c r="I406" s="40"/>
      <c r="J406" s="40"/>
    </row>
    <row r="407" spans="2:10">
      <c r="B407" s="40"/>
      <c r="C407" s="40"/>
      <c r="D407" s="291" t="str">
        <f t="shared" si="61"/>
        <v/>
      </c>
      <c r="E407" s="40"/>
      <c r="F407" s="40"/>
      <c r="G407" s="40"/>
      <c r="H407" s="292" t="str">
        <f t="shared" si="62"/>
        <v/>
      </c>
      <c r="I407" s="40"/>
      <c r="J407" s="40"/>
    </row>
    <row r="408" spans="2:10">
      <c r="B408" s="40"/>
      <c r="C408" s="40"/>
      <c r="D408" s="291" t="str">
        <f t="shared" si="61"/>
        <v/>
      </c>
      <c r="E408" s="40"/>
      <c r="F408" s="40"/>
      <c r="G408" s="40"/>
      <c r="H408" s="292" t="str">
        <f t="shared" si="62"/>
        <v/>
      </c>
      <c r="I408" s="40"/>
      <c r="J408" s="40"/>
    </row>
    <row r="409" spans="2:10">
      <c r="B409" s="40"/>
      <c r="C409" s="40"/>
      <c r="D409" s="291" t="str">
        <f t="shared" si="61"/>
        <v/>
      </c>
      <c r="E409" s="40"/>
      <c r="F409" s="40"/>
      <c r="G409" s="40"/>
      <c r="H409" s="292" t="str">
        <f t="shared" si="62"/>
        <v/>
      </c>
      <c r="I409" s="40"/>
      <c r="J409" s="40"/>
    </row>
    <row r="410" spans="2:10">
      <c r="B410" s="40"/>
      <c r="C410" s="40"/>
      <c r="D410" s="291" t="str">
        <f t="shared" si="61"/>
        <v/>
      </c>
      <c r="E410" s="40"/>
      <c r="F410" s="40"/>
      <c r="G410" s="40"/>
      <c r="H410" s="292" t="str">
        <f t="shared" si="62"/>
        <v/>
      </c>
      <c r="I410" s="40"/>
      <c r="J410" s="40"/>
    </row>
    <row r="411" spans="2:10">
      <c r="B411" s="40"/>
      <c r="C411" s="40"/>
      <c r="D411" s="291" t="str">
        <f t="shared" si="61"/>
        <v/>
      </c>
      <c r="E411" s="40"/>
      <c r="F411" s="40"/>
      <c r="G411" s="40"/>
      <c r="H411" s="292" t="str">
        <f t="shared" si="62"/>
        <v/>
      </c>
      <c r="I411" s="40"/>
      <c r="J411" s="40"/>
    </row>
    <row r="412" spans="2:10">
      <c r="B412" s="40"/>
      <c r="C412" s="40"/>
      <c r="D412" s="291" t="str">
        <f t="shared" si="61"/>
        <v/>
      </c>
      <c r="E412" s="40"/>
      <c r="F412" s="40"/>
      <c r="G412" s="40"/>
      <c r="H412" s="292" t="str">
        <f t="shared" si="62"/>
        <v/>
      </c>
      <c r="I412" s="40"/>
      <c r="J412" s="40"/>
    </row>
    <row r="413" spans="2:10">
      <c r="B413" s="40"/>
      <c r="C413" s="40"/>
      <c r="D413" s="291" t="str">
        <f t="shared" si="61"/>
        <v/>
      </c>
      <c r="E413" s="40"/>
      <c r="F413" s="40"/>
      <c r="G413" s="40"/>
      <c r="H413" s="292" t="str">
        <f t="shared" si="62"/>
        <v/>
      </c>
      <c r="I413" s="40"/>
      <c r="J413" s="40"/>
    </row>
    <row r="414" spans="2:10">
      <c r="B414" s="40"/>
      <c r="C414" s="40"/>
      <c r="D414" s="291" t="str">
        <f t="shared" si="61"/>
        <v/>
      </c>
      <c r="E414" s="40"/>
      <c r="F414" s="40"/>
      <c r="G414" s="40"/>
      <c r="H414" s="292" t="str">
        <f t="shared" si="62"/>
        <v/>
      </c>
      <c r="I414" s="40"/>
      <c r="J414" s="40"/>
    </row>
    <row r="415" spans="2:10">
      <c r="B415" s="40"/>
      <c r="C415" s="40"/>
      <c r="D415" s="291" t="str">
        <f t="shared" si="61"/>
        <v/>
      </c>
      <c r="E415" s="40"/>
      <c r="F415" s="40"/>
      <c r="G415" s="40"/>
      <c r="H415" s="292" t="str">
        <f t="shared" si="62"/>
        <v/>
      </c>
      <c r="I415" s="40"/>
      <c r="J415" s="40"/>
    </row>
    <row r="416" spans="2:10">
      <c r="B416" s="40"/>
      <c r="C416" s="40"/>
      <c r="D416" s="291" t="str">
        <f t="shared" si="61"/>
        <v/>
      </c>
      <c r="E416" s="40"/>
      <c r="F416" s="40"/>
      <c r="G416" s="40"/>
      <c r="H416" s="292" t="str">
        <f t="shared" si="62"/>
        <v/>
      </c>
      <c r="I416" s="40"/>
      <c r="J416" s="40"/>
    </row>
    <row r="417" spans="2:10">
      <c r="B417" s="40"/>
      <c r="C417" s="40"/>
      <c r="D417" s="291" t="str">
        <f t="shared" si="61"/>
        <v/>
      </c>
      <c r="E417" s="40"/>
      <c r="F417" s="40"/>
      <c r="G417" s="40"/>
      <c r="H417" s="292" t="str">
        <f t="shared" si="62"/>
        <v/>
      </c>
      <c r="I417" s="40"/>
      <c r="J417" s="40"/>
    </row>
    <row r="418" spans="2:10">
      <c r="B418" s="40"/>
      <c r="C418" s="40"/>
      <c r="D418" s="291" t="str">
        <f t="shared" si="61"/>
        <v/>
      </c>
      <c r="E418" s="40"/>
      <c r="F418" s="40"/>
      <c r="G418" s="40"/>
      <c r="H418" s="292" t="str">
        <f t="shared" si="62"/>
        <v/>
      </c>
      <c r="I418" s="40"/>
      <c r="J418" s="40"/>
    </row>
    <row r="419" spans="2:10">
      <c r="B419" s="40"/>
      <c r="C419" s="40"/>
      <c r="D419" s="291" t="str">
        <f t="shared" si="61"/>
        <v/>
      </c>
      <c r="E419" s="40"/>
      <c r="F419" s="40"/>
      <c r="G419" s="40"/>
      <c r="H419" s="292" t="str">
        <f t="shared" si="62"/>
        <v/>
      </c>
      <c r="I419" s="40"/>
      <c r="J419" s="40"/>
    </row>
    <row r="420" spans="2:10">
      <c r="B420" s="40"/>
      <c r="C420" s="40"/>
      <c r="D420" s="291" t="str">
        <f t="shared" si="61"/>
        <v/>
      </c>
      <c r="E420" s="40"/>
      <c r="F420" s="40"/>
      <c r="G420" s="40"/>
      <c r="H420" s="292" t="str">
        <f t="shared" si="62"/>
        <v/>
      </c>
      <c r="I420" s="40"/>
      <c r="J420" s="40"/>
    </row>
    <row r="421" spans="2:10">
      <c r="B421" s="229" t="s">
        <v>450</v>
      </c>
      <c r="C421" s="229"/>
      <c r="D421" s="229"/>
      <c r="E421" s="229"/>
      <c r="F421" s="229"/>
      <c r="G421" s="229"/>
      <c r="H421" s="229"/>
      <c r="I421" s="229"/>
      <c r="J421" s="229"/>
    </row>
    <row r="422" spans="2:10">
      <c r="B422" s="229"/>
      <c r="C422" s="229"/>
      <c r="D422" s="229"/>
      <c r="E422" s="229"/>
      <c r="F422" s="229"/>
      <c r="G422" s="229"/>
      <c r="H422" s="229"/>
      <c r="I422" s="229"/>
      <c r="J422" s="229"/>
    </row>
    <row r="423" spans="2:10">
      <c r="B423" s="63"/>
      <c r="C423" s="63"/>
      <c r="D423" s="63"/>
      <c r="E423" s="63"/>
      <c r="F423" s="63"/>
      <c r="G423" s="63"/>
      <c r="H423" s="63"/>
      <c r="I423" s="63"/>
      <c r="J423" s="63"/>
    </row>
    <row r="424" spans="2:10" ht="18.5">
      <c r="B424" s="215" t="s">
        <v>451</v>
      </c>
      <c r="C424" s="215"/>
      <c r="D424" s="215"/>
      <c r="E424" s="215"/>
      <c r="F424" s="215"/>
      <c r="G424" s="215"/>
      <c r="H424" s="215"/>
      <c r="I424" s="215"/>
      <c r="J424" s="215"/>
    </row>
    <row r="425" spans="2:10" ht="18.5">
      <c r="B425" s="10"/>
      <c r="C425" s="10"/>
      <c r="D425" s="10"/>
      <c r="E425" s="10"/>
      <c r="F425" s="10"/>
      <c r="G425" s="10"/>
      <c r="H425" s="10"/>
      <c r="I425" s="10"/>
      <c r="J425" s="10"/>
    </row>
    <row r="426" spans="2:10" ht="18.5">
      <c r="B426" s="10"/>
      <c r="C426" s="10"/>
      <c r="D426" s="10"/>
      <c r="E426" s="10"/>
      <c r="F426" s="10"/>
      <c r="G426" s="10"/>
      <c r="H426" s="10"/>
      <c r="I426" s="10"/>
      <c r="J426" s="10"/>
    </row>
    <row r="427" spans="2:10" ht="18.5">
      <c r="B427" s="10"/>
      <c r="C427" s="10"/>
      <c r="D427" s="10"/>
      <c r="E427" s="10"/>
      <c r="F427" s="10"/>
      <c r="G427" s="10"/>
      <c r="H427" s="10"/>
      <c r="I427" s="10"/>
      <c r="J427" s="10"/>
    </row>
    <row r="428" spans="2:10" ht="18.5">
      <c r="B428" s="10"/>
      <c r="C428" s="10"/>
      <c r="D428" s="10"/>
      <c r="E428" s="10"/>
      <c r="F428" s="10"/>
      <c r="G428" s="10"/>
      <c r="H428" s="10"/>
      <c r="I428" s="10"/>
      <c r="J428" s="10"/>
    </row>
    <row r="429" spans="2:10" ht="18.5">
      <c r="B429" s="10"/>
      <c r="C429" s="10"/>
      <c r="D429" s="10"/>
      <c r="E429" s="10"/>
      <c r="F429" s="10"/>
      <c r="G429" s="10"/>
      <c r="H429" s="10"/>
      <c r="I429" s="10"/>
      <c r="J429" s="10"/>
    </row>
    <row r="430" spans="2:10" ht="18.5">
      <c r="B430" s="10"/>
      <c r="C430" s="10"/>
      <c r="D430" s="10"/>
      <c r="E430" s="10"/>
      <c r="F430" s="10"/>
      <c r="G430" s="10"/>
      <c r="H430" s="10"/>
      <c r="I430" s="10"/>
      <c r="J430" s="10"/>
    </row>
    <row r="431" spans="2:10" ht="18.5">
      <c r="B431" s="10"/>
      <c r="C431" s="10"/>
      <c r="D431" s="10"/>
      <c r="E431" s="10"/>
      <c r="F431" s="10"/>
      <c r="G431" s="10"/>
      <c r="H431" s="10"/>
      <c r="I431" s="10"/>
      <c r="J431" s="10"/>
    </row>
    <row r="432" spans="2:10" ht="18.5">
      <c r="B432" s="215" t="s">
        <v>156</v>
      </c>
      <c r="C432" s="215"/>
      <c r="D432" s="215"/>
      <c r="E432" s="215"/>
      <c r="F432" s="215"/>
      <c r="G432" s="215"/>
      <c r="H432" s="215"/>
      <c r="I432" s="215"/>
      <c r="J432" s="215"/>
    </row>
    <row r="433" spans="2:10" ht="15">
      <c r="B433" s="71" t="str">
        <f>C396</f>
        <v>Inv Input No. &amp; String No.</v>
      </c>
      <c r="C433" s="71" t="s">
        <v>452</v>
      </c>
      <c r="D433" s="71" t="s">
        <v>453</v>
      </c>
      <c r="E433" s="71" t="s">
        <v>454</v>
      </c>
      <c r="F433" s="71" t="s">
        <v>455</v>
      </c>
      <c r="G433" s="71" t="s">
        <v>456</v>
      </c>
      <c r="H433" s="71" t="s">
        <v>457</v>
      </c>
      <c r="I433" s="71" t="s">
        <v>458</v>
      </c>
      <c r="J433" s="71" t="s">
        <v>455</v>
      </c>
    </row>
    <row r="434" spans="2:10">
      <c r="B434" s="40">
        <f>IF(ISBLANK(C397),"",C397)</f>
        <v>1</v>
      </c>
      <c r="C434" s="40">
        <f>IF(ISNUMBER(B434),B397*$C$50*(1+($C$51/100)*(H397-25)),"")</f>
        <v>879.13323000000003</v>
      </c>
      <c r="D434" s="40">
        <f>IF(ISNUMBER(B434),C434*(1-7%),"")</f>
        <v>817.59390389999999</v>
      </c>
      <c r="E434" s="40">
        <f>IF(ISNUMBER(B434),C434*(1+7%),"")</f>
        <v>940.67255610000007</v>
      </c>
      <c r="F434" s="40" t="str">
        <f>IF(ISNUMBER(B434),IF(AND(D434&lt;E397,E397&lt;E434),"Passed","Failed"),"")</f>
        <v>Passed</v>
      </c>
      <c r="G434" s="40">
        <f>IF(ISNUMBER(B434),($C$53*(J397/$C$56))*(1+($C$55/100)*(H397-25)),"")</f>
        <v>10.461171630000001</v>
      </c>
      <c r="H434" s="40">
        <f>IF(ISNUMBER(B434),G434*(1-10%),"")</f>
        <v>9.4150544670000009</v>
      </c>
      <c r="I434" s="40">
        <f>IF(ISNUMBER(B434),G434*(1+10%),"")</f>
        <v>11.507288793000003</v>
      </c>
      <c r="J434" s="40" t="str">
        <f>IF(ISNUMBER(B434),IF(AND(H434&lt;I397,I397&lt;I434),"Passed","Failed"),"")</f>
        <v>Passed</v>
      </c>
    </row>
    <row r="435" spans="2:10">
      <c r="B435" s="40" t="str">
        <f t="shared" ref="B435:B457" si="63">IF(ISBLANK(C398),"",C398)</f>
        <v/>
      </c>
      <c r="C435" s="40" t="str">
        <f t="shared" ref="C435:C457" si="64">IF(ISNUMBER(B435),B398*$C$50*(1+($C$51/100)*(H398-25)),"")</f>
        <v/>
      </c>
      <c r="D435" s="40" t="str">
        <f t="shared" ref="D435:D457" si="65">IF(ISNUMBER(B435),C435*(1-7%),"")</f>
        <v/>
      </c>
      <c r="E435" s="40" t="str">
        <f t="shared" ref="E435:E457" si="66">IF(ISNUMBER(B435),C435*(1+7%),"")</f>
        <v/>
      </c>
      <c r="F435" s="40" t="str">
        <f t="shared" ref="F435:F457" si="67">IF(ISNUMBER(B435),IF(AND(D435&lt;E398,E398&lt;E435),"Passed","Failed"),"")</f>
        <v/>
      </c>
      <c r="G435" s="40" t="str">
        <f t="shared" ref="G435:G457" si="68">IF(ISNUMBER(B435),($C$53*(J398/$C$56))*(1+($C$55/100)*(H398-25)),"")</f>
        <v/>
      </c>
      <c r="H435" s="40" t="str">
        <f t="shared" ref="H435:H457" si="69">IF(ISNUMBER(B435),G435*(1-10%),"")</f>
        <v/>
      </c>
      <c r="I435" s="40" t="str">
        <f t="shared" ref="I435:I457" si="70">IF(ISNUMBER(B435),G435*(1+10%),"")</f>
        <v/>
      </c>
      <c r="J435" s="40" t="str">
        <f t="shared" ref="J435:J457" si="71">IF(ISNUMBER(B435),IF(AND(H435&lt;I398,I398&lt;I435),"Passed","Failed"),"")</f>
        <v/>
      </c>
    </row>
    <row r="436" spans="2:10">
      <c r="B436" s="40" t="str">
        <f t="shared" si="63"/>
        <v/>
      </c>
      <c r="C436" s="40" t="str">
        <f t="shared" si="64"/>
        <v/>
      </c>
      <c r="D436" s="40" t="str">
        <f t="shared" si="65"/>
        <v/>
      </c>
      <c r="E436" s="40" t="str">
        <f t="shared" si="66"/>
        <v/>
      </c>
      <c r="F436" s="40" t="str">
        <f t="shared" si="67"/>
        <v/>
      </c>
      <c r="G436" s="40" t="str">
        <f t="shared" si="68"/>
        <v/>
      </c>
      <c r="H436" s="40" t="str">
        <f t="shared" si="69"/>
        <v/>
      </c>
      <c r="I436" s="40" t="str">
        <f t="shared" si="70"/>
        <v/>
      </c>
      <c r="J436" s="40" t="str">
        <f t="shared" si="71"/>
        <v/>
      </c>
    </row>
    <row r="437" spans="2:10">
      <c r="B437" s="40" t="str">
        <f t="shared" si="63"/>
        <v/>
      </c>
      <c r="C437" s="40" t="str">
        <f t="shared" si="64"/>
        <v/>
      </c>
      <c r="D437" s="40" t="str">
        <f t="shared" si="65"/>
        <v/>
      </c>
      <c r="E437" s="40" t="str">
        <f t="shared" si="66"/>
        <v/>
      </c>
      <c r="F437" s="40" t="str">
        <f t="shared" si="67"/>
        <v/>
      </c>
      <c r="G437" s="40" t="str">
        <f t="shared" si="68"/>
        <v/>
      </c>
      <c r="H437" s="40" t="str">
        <f t="shared" si="69"/>
        <v/>
      </c>
      <c r="I437" s="40" t="str">
        <f t="shared" si="70"/>
        <v/>
      </c>
      <c r="J437" s="40" t="str">
        <f t="shared" si="71"/>
        <v/>
      </c>
    </row>
    <row r="438" spans="2:10">
      <c r="B438" s="40" t="str">
        <f t="shared" si="63"/>
        <v/>
      </c>
      <c r="C438" s="40" t="str">
        <f t="shared" si="64"/>
        <v/>
      </c>
      <c r="D438" s="40" t="str">
        <f t="shared" si="65"/>
        <v/>
      </c>
      <c r="E438" s="40" t="str">
        <f t="shared" si="66"/>
        <v/>
      </c>
      <c r="F438" s="40" t="str">
        <f t="shared" si="67"/>
        <v/>
      </c>
      <c r="G438" s="40" t="str">
        <f t="shared" si="68"/>
        <v/>
      </c>
      <c r="H438" s="40" t="str">
        <f t="shared" si="69"/>
        <v/>
      </c>
      <c r="I438" s="40" t="str">
        <f t="shared" si="70"/>
        <v/>
      </c>
      <c r="J438" s="40" t="str">
        <f t="shared" si="71"/>
        <v/>
      </c>
    </row>
    <row r="439" spans="2:10">
      <c r="B439" s="40" t="str">
        <f t="shared" si="63"/>
        <v/>
      </c>
      <c r="C439" s="40" t="str">
        <f t="shared" si="64"/>
        <v/>
      </c>
      <c r="D439" s="40" t="str">
        <f t="shared" si="65"/>
        <v/>
      </c>
      <c r="E439" s="40" t="str">
        <f t="shared" si="66"/>
        <v/>
      </c>
      <c r="F439" s="40" t="str">
        <f t="shared" si="67"/>
        <v/>
      </c>
      <c r="G439" s="40" t="str">
        <f t="shared" si="68"/>
        <v/>
      </c>
      <c r="H439" s="40" t="str">
        <f t="shared" si="69"/>
        <v/>
      </c>
      <c r="I439" s="40" t="str">
        <f t="shared" si="70"/>
        <v/>
      </c>
      <c r="J439" s="40" t="str">
        <f t="shared" si="71"/>
        <v/>
      </c>
    </row>
    <row r="440" spans="2:10">
      <c r="B440" s="40" t="str">
        <f t="shared" si="63"/>
        <v/>
      </c>
      <c r="C440" s="40" t="str">
        <f t="shared" si="64"/>
        <v/>
      </c>
      <c r="D440" s="40" t="str">
        <f t="shared" si="65"/>
        <v/>
      </c>
      <c r="E440" s="40" t="str">
        <f t="shared" si="66"/>
        <v/>
      </c>
      <c r="F440" s="40" t="str">
        <f t="shared" si="67"/>
        <v/>
      </c>
      <c r="G440" s="40" t="str">
        <f t="shared" si="68"/>
        <v/>
      </c>
      <c r="H440" s="40" t="str">
        <f t="shared" si="69"/>
        <v/>
      </c>
      <c r="I440" s="40" t="str">
        <f t="shared" si="70"/>
        <v/>
      </c>
      <c r="J440" s="40" t="str">
        <f t="shared" si="71"/>
        <v/>
      </c>
    </row>
    <row r="441" spans="2:10">
      <c r="B441" s="40" t="str">
        <f t="shared" si="63"/>
        <v/>
      </c>
      <c r="C441" s="40" t="str">
        <f t="shared" si="64"/>
        <v/>
      </c>
      <c r="D441" s="40" t="str">
        <f t="shared" si="65"/>
        <v/>
      </c>
      <c r="E441" s="40" t="str">
        <f t="shared" si="66"/>
        <v/>
      </c>
      <c r="F441" s="40" t="str">
        <f t="shared" si="67"/>
        <v/>
      </c>
      <c r="G441" s="40" t="str">
        <f t="shared" si="68"/>
        <v/>
      </c>
      <c r="H441" s="40" t="str">
        <f t="shared" si="69"/>
        <v/>
      </c>
      <c r="I441" s="40" t="str">
        <f t="shared" si="70"/>
        <v/>
      </c>
      <c r="J441" s="40" t="str">
        <f t="shared" si="71"/>
        <v/>
      </c>
    </row>
    <row r="442" spans="2:10">
      <c r="B442" s="40" t="str">
        <f t="shared" si="63"/>
        <v/>
      </c>
      <c r="C442" s="40" t="str">
        <f t="shared" si="64"/>
        <v/>
      </c>
      <c r="D442" s="40" t="str">
        <f t="shared" si="65"/>
        <v/>
      </c>
      <c r="E442" s="40" t="str">
        <f t="shared" si="66"/>
        <v/>
      </c>
      <c r="F442" s="40" t="str">
        <f t="shared" si="67"/>
        <v/>
      </c>
      <c r="G442" s="40" t="str">
        <f t="shared" si="68"/>
        <v/>
      </c>
      <c r="H442" s="40" t="str">
        <f t="shared" si="69"/>
        <v/>
      </c>
      <c r="I442" s="40" t="str">
        <f t="shared" si="70"/>
        <v/>
      </c>
      <c r="J442" s="40" t="str">
        <f t="shared" si="71"/>
        <v/>
      </c>
    </row>
    <row r="443" spans="2:10">
      <c r="B443" s="40" t="str">
        <f t="shared" si="63"/>
        <v/>
      </c>
      <c r="C443" s="40" t="str">
        <f t="shared" si="64"/>
        <v/>
      </c>
      <c r="D443" s="40" t="str">
        <f t="shared" si="65"/>
        <v/>
      </c>
      <c r="E443" s="40" t="str">
        <f t="shared" si="66"/>
        <v/>
      </c>
      <c r="F443" s="40" t="str">
        <f t="shared" si="67"/>
        <v/>
      </c>
      <c r="G443" s="40" t="str">
        <f t="shared" si="68"/>
        <v/>
      </c>
      <c r="H443" s="40" t="str">
        <f t="shared" si="69"/>
        <v/>
      </c>
      <c r="I443" s="40" t="str">
        <f t="shared" si="70"/>
        <v/>
      </c>
      <c r="J443" s="40" t="str">
        <f t="shared" si="71"/>
        <v/>
      </c>
    </row>
    <row r="444" spans="2:10">
      <c r="B444" s="40" t="str">
        <f t="shared" si="63"/>
        <v/>
      </c>
      <c r="C444" s="40" t="str">
        <f t="shared" si="64"/>
        <v/>
      </c>
      <c r="D444" s="40" t="str">
        <f t="shared" si="65"/>
        <v/>
      </c>
      <c r="E444" s="40" t="str">
        <f t="shared" si="66"/>
        <v/>
      </c>
      <c r="F444" s="40" t="str">
        <f t="shared" si="67"/>
        <v/>
      </c>
      <c r="G444" s="40" t="str">
        <f t="shared" si="68"/>
        <v/>
      </c>
      <c r="H444" s="40" t="str">
        <f t="shared" si="69"/>
        <v/>
      </c>
      <c r="I444" s="40" t="str">
        <f t="shared" si="70"/>
        <v/>
      </c>
      <c r="J444" s="40" t="str">
        <f t="shared" si="71"/>
        <v/>
      </c>
    </row>
    <row r="445" spans="2:10">
      <c r="B445" s="40" t="str">
        <f t="shared" si="63"/>
        <v/>
      </c>
      <c r="C445" s="40" t="str">
        <f t="shared" si="64"/>
        <v/>
      </c>
      <c r="D445" s="40" t="str">
        <f t="shared" si="65"/>
        <v/>
      </c>
      <c r="E445" s="40" t="str">
        <f t="shared" si="66"/>
        <v/>
      </c>
      <c r="F445" s="40" t="str">
        <f t="shared" si="67"/>
        <v/>
      </c>
      <c r="G445" s="40" t="str">
        <f t="shared" si="68"/>
        <v/>
      </c>
      <c r="H445" s="40" t="str">
        <f t="shared" si="69"/>
        <v/>
      </c>
      <c r="I445" s="40" t="str">
        <f t="shared" si="70"/>
        <v/>
      </c>
      <c r="J445" s="40" t="str">
        <f t="shared" si="71"/>
        <v/>
      </c>
    </row>
    <row r="446" spans="2:10">
      <c r="B446" s="40" t="str">
        <f t="shared" si="63"/>
        <v/>
      </c>
      <c r="C446" s="40" t="str">
        <f t="shared" si="64"/>
        <v/>
      </c>
      <c r="D446" s="40" t="str">
        <f t="shared" si="65"/>
        <v/>
      </c>
      <c r="E446" s="40" t="str">
        <f t="shared" si="66"/>
        <v/>
      </c>
      <c r="F446" s="40" t="str">
        <f t="shared" si="67"/>
        <v/>
      </c>
      <c r="G446" s="40" t="str">
        <f t="shared" si="68"/>
        <v/>
      </c>
      <c r="H446" s="40" t="str">
        <f t="shared" si="69"/>
        <v/>
      </c>
      <c r="I446" s="40" t="str">
        <f t="shared" si="70"/>
        <v/>
      </c>
      <c r="J446" s="40" t="str">
        <f t="shared" si="71"/>
        <v/>
      </c>
    </row>
    <row r="447" spans="2:10">
      <c r="B447" s="40" t="str">
        <f t="shared" si="63"/>
        <v/>
      </c>
      <c r="C447" s="40" t="str">
        <f t="shared" si="64"/>
        <v/>
      </c>
      <c r="D447" s="40" t="str">
        <f t="shared" si="65"/>
        <v/>
      </c>
      <c r="E447" s="40" t="str">
        <f t="shared" si="66"/>
        <v/>
      </c>
      <c r="F447" s="40" t="str">
        <f t="shared" si="67"/>
        <v/>
      </c>
      <c r="G447" s="40" t="str">
        <f t="shared" si="68"/>
        <v/>
      </c>
      <c r="H447" s="40" t="str">
        <f t="shared" si="69"/>
        <v/>
      </c>
      <c r="I447" s="40" t="str">
        <f t="shared" si="70"/>
        <v/>
      </c>
      <c r="J447" s="40" t="str">
        <f t="shared" si="71"/>
        <v/>
      </c>
    </row>
    <row r="448" spans="2:10">
      <c r="B448" s="40" t="str">
        <f t="shared" si="63"/>
        <v/>
      </c>
      <c r="C448" s="40" t="str">
        <f t="shared" si="64"/>
        <v/>
      </c>
      <c r="D448" s="40" t="str">
        <f t="shared" si="65"/>
        <v/>
      </c>
      <c r="E448" s="40" t="str">
        <f t="shared" si="66"/>
        <v/>
      </c>
      <c r="F448" s="40" t="str">
        <f t="shared" si="67"/>
        <v/>
      </c>
      <c r="G448" s="40" t="str">
        <f t="shared" si="68"/>
        <v/>
      </c>
      <c r="H448" s="40" t="str">
        <f t="shared" si="69"/>
        <v/>
      </c>
      <c r="I448" s="40" t="str">
        <f t="shared" si="70"/>
        <v/>
      </c>
      <c r="J448" s="40" t="str">
        <f t="shared" si="71"/>
        <v/>
      </c>
    </row>
    <row r="449" spans="2:10">
      <c r="B449" s="40" t="str">
        <f t="shared" si="63"/>
        <v/>
      </c>
      <c r="C449" s="40" t="str">
        <f t="shared" si="64"/>
        <v/>
      </c>
      <c r="D449" s="40" t="str">
        <f t="shared" si="65"/>
        <v/>
      </c>
      <c r="E449" s="40" t="str">
        <f t="shared" si="66"/>
        <v/>
      </c>
      <c r="F449" s="40" t="str">
        <f t="shared" si="67"/>
        <v/>
      </c>
      <c r="G449" s="40" t="str">
        <f t="shared" si="68"/>
        <v/>
      </c>
      <c r="H449" s="40" t="str">
        <f t="shared" si="69"/>
        <v/>
      </c>
      <c r="I449" s="40" t="str">
        <f t="shared" si="70"/>
        <v/>
      </c>
      <c r="J449" s="40" t="str">
        <f t="shared" si="71"/>
        <v/>
      </c>
    </row>
    <row r="450" spans="2:10">
      <c r="B450" s="40" t="str">
        <f t="shared" si="63"/>
        <v/>
      </c>
      <c r="C450" s="40" t="str">
        <f t="shared" si="64"/>
        <v/>
      </c>
      <c r="D450" s="40" t="str">
        <f t="shared" si="65"/>
        <v/>
      </c>
      <c r="E450" s="40" t="str">
        <f t="shared" si="66"/>
        <v/>
      </c>
      <c r="F450" s="40" t="str">
        <f t="shared" si="67"/>
        <v/>
      </c>
      <c r="G450" s="40" t="str">
        <f t="shared" si="68"/>
        <v/>
      </c>
      <c r="H450" s="40" t="str">
        <f t="shared" si="69"/>
        <v/>
      </c>
      <c r="I450" s="40" t="str">
        <f t="shared" si="70"/>
        <v/>
      </c>
      <c r="J450" s="40" t="str">
        <f t="shared" si="71"/>
        <v/>
      </c>
    </row>
    <row r="451" spans="2:10">
      <c r="B451" s="40" t="str">
        <f t="shared" si="63"/>
        <v/>
      </c>
      <c r="C451" s="40" t="str">
        <f t="shared" si="64"/>
        <v/>
      </c>
      <c r="D451" s="40" t="str">
        <f t="shared" si="65"/>
        <v/>
      </c>
      <c r="E451" s="40" t="str">
        <f t="shared" si="66"/>
        <v/>
      </c>
      <c r="F451" s="40" t="str">
        <f t="shared" si="67"/>
        <v/>
      </c>
      <c r="G451" s="40" t="str">
        <f t="shared" si="68"/>
        <v/>
      </c>
      <c r="H451" s="40" t="str">
        <f t="shared" si="69"/>
        <v/>
      </c>
      <c r="I451" s="40" t="str">
        <f t="shared" si="70"/>
        <v/>
      </c>
      <c r="J451" s="40" t="str">
        <f t="shared" si="71"/>
        <v/>
      </c>
    </row>
    <row r="452" spans="2:10">
      <c r="B452" s="40" t="str">
        <f t="shared" si="63"/>
        <v/>
      </c>
      <c r="C452" s="40" t="str">
        <f t="shared" si="64"/>
        <v/>
      </c>
      <c r="D452" s="40" t="str">
        <f t="shared" si="65"/>
        <v/>
      </c>
      <c r="E452" s="40" t="str">
        <f t="shared" si="66"/>
        <v/>
      </c>
      <c r="F452" s="40" t="str">
        <f t="shared" si="67"/>
        <v/>
      </c>
      <c r="G452" s="40" t="str">
        <f t="shared" si="68"/>
        <v/>
      </c>
      <c r="H452" s="40" t="str">
        <f t="shared" si="69"/>
        <v/>
      </c>
      <c r="I452" s="40" t="str">
        <f t="shared" si="70"/>
        <v/>
      </c>
      <c r="J452" s="40" t="str">
        <f t="shared" si="71"/>
        <v/>
      </c>
    </row>
    <row r="453" spans="2:10">
      <c r="B453" s="40" t="str">
        <f t="shared" si="63"/>
        <v/>
      </c>
      <c r="C453" s="40" t="str">
        <f t="shared" si="64"/>
        <v/>
      </c>
      <c r="D453" s="40" t="str">
        <f t="shared" si="65"/>
        <v/>
      </c>
      <c r="E453" s="40" t="str">
        <f t="shared" si="66"/>
        <v/>
      </c>
      <c r="F453" s="40" t="str">
        <f t="shared" si="67"/>
        <v/>
      </c>
      <c r="G453" s="40" t="str">
        <f t="shared" si="68"/>
        <v/>
      </c>
      <c r="H453" s="40" t="str">
        <f t="shared" si="69"/>
        <v/>
      </c>
      <c r="I453" s="40" t="str">
        <f t="shared" si="70"/>
        <v/>
      </c>
      <c r="J453" s="40" t="str">
        <f t="shared" si="71"/>
        <v/>
      </c>
    </row>
    <row r="454" spans="2:10">
      <c r="B454" s="40" t="str">
        <f t="shared" si="63"/>
        <v/>
      </c>
      <c r="C454" s="40" t="str">
        <f t="shared" si="64"/>
        <v/>
      </c>
      <c r="D454" s="40" t="str">
        <f t="shared" si="65"/>
        <v/>
      </c>
      <c r="E454" s="40" t="str">
        <f t="shared" si="66"/>
        <v/>
      </c>
      <c r="F454" s="40" t="str">
        <f t="shared" si="67"/>
        <v/>
      </c>
      <c r="G454" s="40" t="str">
        <f t="shared" si="68"/>
        <v/>
      </c>
      <c r="H454" s="40" t="str">
        <f t="shared" si="69"/>
        <v/>
      </c>
      <c r="I454" s="40" t="str">
        <f t="shared" si="70"/>
        <v/>
      </c>
      <c r="J454" s="40" t="str">
        <f t="shared" si="71"/>
        <v/>
      </c>
    </row>
    <row r="455" spans="2:10">
      <c r="B455" s="40" t="str">
        <f t="shared" si="63"/>
        <v/>
      </c>
      <c r="C455" s="40" t="str">
        <f t="shared" si="64"/>
        <v/>
      </c>
      <c r="D455" s="40" t="str">
        <f t="shared" si="65"/>
        <v/>
      </c>
      <c r="E455" s="40" t="str">
        <f t="shared" si="66"/>
        <v/>
      </c>
      <c r="F455" s="40" t="str">
        <f t="shared" si="67"/>
        <v/>
      </c>
      <c r="G455" s="40" t="str">
        <f t="shared" si="68"/>
        <v/>
      </c>
      <c r="H455" s="40" t="str">
        <f t="shared" si="69"/>
        <v/>
      </c>
      <c r="I455" s="40" t="str">
        <f t="shared" si="70"/>
        <v/>
      </c>
      <c r="J455" s="40" t="str">
        <f t="shared" si="71"/>
        <v/>
      </c>
    </row>
    <row r="456" spans="2:10">
      <c r="B456" s="40" t="str">
        <f t="shared" si="63"/>
        <v/>
      </c>
      <c r="C456" s="40" t="str">
        <f t="shared" si="64"/>
        <v/>
      </c>
      <c r="D456" s="40" t="str">
        <f t="shared" si="65"/>
        <v/>
      </c>
      <c r="E456" s="40" t="str">
        <f t="shared" si="66"/>
        <v/>
      </c>
      <c r="F456" s="40" t="str">
        <f t="shared" si="67"/>
        <v/>
      </c>
      <c r="G456" s="40" t="str">
        <f t="shared" si="68"/>
        <v/>
      </c>
      <c r="H456" s="40" t="str">
        <f t="shared" si="69"/>
        <v/>
      </c>
      <c r="I456" s="40" t="str">
        <f t="shared" si="70"/>
        <v/>
      </c>
      <c r="J456" s="40" t="str">
        <f t="shared" si="71"/>
        <v/>
      </c>
    </row>
    <row r="457" spans="2:10">
      <c r="B457" s="40" t="str">
        <f t="shared" si="63"/>
        <v/>
      </c>
      <c r="C457" s="40" t="str">
        <f t="shared" si="64"/>
        <v/>
      </c>
      <c r="D457" s="40" t="str">
        <f t="shared" si="65"/>
        <v/>
      </c>
      <c r="E457" s="40" t="str">
        <f t="shared" si="66"/>
        <v/>
      </c>
      <c r="F457" s="40" t="str">
        <f t="shared" si="67"/>
        <v/>
      </c>
      <c r="G457" s="40" t="str">
        <f t="shared" si="68"/>
        <v/>
      </c>
      <c r="H457" s="40" t="str">
        <f t="shared" si="69"/>
        <v/>
      </c>
      <c r="I457" s="40" t="str">
        <f t="shared" si="70"/>
        <v/>
      </c>
      <c r="J457" s="40" t="str">
        <f t="shared" si="71"/>
        <v/>
      </c>
    </row>
    <row r="458" spans="2:10">
      <c r="B458" s="229" t="s">
        <v>450</v>
      </c>
      <c r="C458" s="229"/>
      <c r="D458" s="229"/>
      <c r="E458" s="229"/>
      <c r="F458" s="229"/>
      <c r="G458" s="229"/>
      <c r="H458" s="229"/>
      <c r="I458" s="229"/>
      <c r="J458" s="229"/>
    </row>
    <row r="459" spans="2:10">
      <c r="B459" s="229"/>
      <c r="C459" s="229"/>
      <c r="D459" s="229"/>
      <c r="E459" s="229"/>
      <c r="F459" s="229"/>
      <c r="G459" s="229"/>
      <c r="H459" s="229"/>
      <c r="I459" s="229"/>
      <c r="J459" s="229"/>
    </row>
    <row r="460" spans="2:10" ht="14.15" customHeight="1">
      <c r="B460" s="10"/>
      <c r="C460" s="10"/>
      <c r="D460" s="10"/>
      <c r="E460" s="10"/>
      <c r="F460" s="10"/>
      <c r="G460" s="10"/>
      <c r="H460" s="10"/>
      <c r="I460" s="10"/>
      <c r="J460" s="10"/>
    </row>
    <row r="461" spans="2:10" ht="15">
      <c r="B461" s="31" t="s">
        <v>145</v>
      </c>
      <c r="C461" s="31" t="s">
        <v>146</v>
      </c>
      <c r="D461" s="31" t="s">
        <v>147</v>
      </c>
      <c r="E461" s="31" t="s">
        <v>148</v>
      </c>
      <c r="F461" s="31" t="s">
        <v>149</v>
      </c>
      <c r="G461" s="31" t="s">
        <v>150</v>
      </c>
      <c r="H461" s="31" t="s">
        <v>107</v>
      </c>
      <c r="I461" s="19"/>
      <c r="J461" s="72"/>
    </row>
    <row r="462" spans="2:10" ht="15">
      <c r="B462" s="73" t="s">
        <v>157</v>
      </c>
      <c r="C462" s="73">
        <f>'Communication Report'!C53</f>
        <v>0</v>
      </c>
      <c r="D462" s="73">
        <f>'Communication Report'!D53</f>
        <v>0</v>
      </c>
      <c r="E462" s="73">
        <f>'Communication Report'!E53</f>
        <v>0</v>
      </c>
      <c r="F462" s="73">
        <f>'Communication Report'!F53</f>
        <v>0</v>
      </c>
      <c r="G462" s="73">
        <f>'Communication Report'!G53</f>
        <v>0</v>
      </c>
      <c r="H462" s="73">
        <f>'Communication Report'!H53</f>
        <v>0</v>
      </c>
      <c r="I462" s="3"/>
      <c r="J462" s="3"/>
    </row>
    <row r="463" spans="2:10" ht="15">
      <c r="B463" s="31" t="s">
        <v>421</v>
      </c>
      <c r="C463" s="31" t="s">
        <v>422</v>
      </c>
      <c r="D463" s="31" t="s">
        <v>615</v>
      </c>
      <c r="E463" s="31" t="s">
        <v>423</v>
      </c>
      <c r="F463" s="290" t="s">
        <v>618</v>
      </c>
      <c r="G463" s="31" t="s">
        <v>616</v>
      </c>
      <c r="H463" s="31" t="s">
        <v>617</v>
      </c>
      <c r="I463" s="31" t="s">
        <v>424</v>
      </c>
      <c r="J463" s="31" t="s">
        <v>425</v>
      </c>
    </row>
    <row r="464" spans="2:10">
      <c r="B464" s="40">
        <v>18</v>
      </c>
      <c r="C464" s="40">
        <v>1</v>
      </c>
      <c r="D464" s="291">
        <f>IF(ISNUMBER(B501),E464-(($C$50-$C$52)*B464),"")</f>
        <v>729.88000000000011</v>
      </c>
      <c r="E464" s="40">
        <v>880</v>
      </c>
      <c r="F464" s="40"/>
      <c r="G464" s="12">
        <v>25</v>
      </c>
      <c r="H464" s="292">
        <f>IF(ISNUMBER(G464),G464+((J464/$C$56)*3),"")</f>
        <v>26.95</v>
      </c>
      <c r="I464" s="12">
        <v>11</v>
      </c>
      <c r="J464" s="40">
        <v>650</v>
      </c>
    </row>
    <row r="465" spans="2:10">
      <c r="B465" s="40"/>
      <c r="C465" s="40"/>
      <c r="D465" s="291" t="str">
        <f t="shared" ref="D465:D487" si="72">IF(ISNUMBER(B502),E465-(($C$50-$C$52)*B465),"")</f>
        <v/>
      </c>
      <c r="E465" s="40"/>
      <c r="F465" s="40"/>
      <c r="G465" s="40"/>
      <c r="H465" s="292" t="str">
        <f t="shared" ref="H465:H487" si="73">IF(ISNUMBER(G465),G465+((J465/$C$56)*3),"")</f>
        <v/>
      </c>
      <c r="I465" s="40"/>
      <c r="J465" s="40"/>
    </row>
    <row r="466" spans="2:10">
      <c r="B466" s="40"/>
      <c r="C466" s="40"/>
      <c r="D466" s="291" t="str">
        <f t="shared" si="72"/>
        <v/>
      </c>
      <c r="E466" s="40"/>
      <c r="F466" s="40"/>
      <c r="G466" s="40"/>
      <c r="H466" s="292" t="str">
        <f t="shared" si="73"/>
        <v/>
      </c>
      <c r="I466" s="40"/>
      <c r="J466" s="40"/>
    </row>
    <row r="467" spans="2:10">
      <c r="B467" s="40"/>
      <c r="C467" s="40"/>
      <c r="D467" s="291" t="str">
        <f t="shared" si="72"/>
        <v/>
      </c>
      <c r="E467" s="40"/>
      <c r="F467" s="40"/>
      <c r="G467" s="12"/>
      <c r="H467" s="292" t="str">
        <f t="shared" si="73"/>
        <v/>
      </c>
      <c r="I467" s="12"/>
      <c r="J467" s="40"/>
    </row>
    <row r="468" spans="2:10">
      <c r="B468" s="40"/>
      <c r="C468" s="40"/>
      <c r="D468" s="291" t="str">
        <f t="shared" si="72"/>
        <v/>
      </c>
      <c r="E468" s="40"/>
      <c r="F468" s="40"/>
      <c r="G468" s="40"/>
      <c r="H468" s="292" t="str">
        <f t="shared" si="73"/>
        <v/>
      </c>
      <c r="I468" s="40"/>
      <c r="J468" s="40"/>
    </row>
    <row r="469" spans="2:10">
      <c r="B469" s="40"/>
      <c r="C469" s="40"/>
      <c r="D469" s="291" t="str">
        <f t="shared" si="72"/>
        <v/>
      </c>
      <c r="E469" s="40"/>
      <c r="F469" s="40"/>
      <c r="G469" s="40"/>
      <c r="H469" s="292" t="str">
        <f t="shared" si="73"/>
        <v/>
      </c>
      <c r="I469" s="40"/>
      <c r="J469" s="40"/>
    </row>
    <row r="470" spans="2:10">
      <c r="B470" s="40"/>
      <c r="C470" s="40"/>
      <c r="D470" s="291" t="str">
        <f t="shared" si="72"/>
        <v/>
      </c>
      <c r="E470" s="40"/>
      <c r="F470" s="40"/>
      <c r="G470" s="12"/>
      <c r="H470" s="292" t="str">
        <f t="shared" si="73"/>
        <v/>
      </c>
      <c r="I470" s="12"/>
      <c r="J470" s="40"/>
    </row>
    <row r="471" spans="2:10">
      <c r="B471" s="40"/>
      <c r="C471" s="40"/>
      <c r="D471" s="291" t="str">
        <f t="shared" si="72"/>
        <v/>
      </c>
      <c r="E471" s="40"/>
      <c r="F471" s="40"/>
      <c r="G471" s="40"/>
      <c r="H471" s="292" t="str">
        <f t="shared" si="73"/>
        <v/>
      </c>
      <c r="I471" s="40"/>
      <c r="J471" s="40"/>
    </row>
    <row r="472" spans="2:10">
      <c r="B472" s="40"/>
      <c r="C472" s="40"/>
      <c r="D472" s="291" t="str">
        <f t="shared" si="72"/>
        <v/>
      </c>
      <c r="E472" s="40"/>
      <c r="F472" s="40"/>
      <c r="G472" s="40"/>
      <c r="H472" s="292" t="str">
        <f t="shared" si="73"/>
        <v/>
      </c>
      <c r="I472" s="40"/>
      <c r="J472" s="40"/>
    </row>
    <row r="473" spans="2:10">
      <c r="B473" s="40"/>
      <c r="C473" s="40"/>
      <c r="D473" s="291" t="str">
        <f t="shared" si="72"/>
        <v/>
      </c>
      <c r="E473" s="40"/>
      <c r="F473" s="40"/>
      <c r="G473" s="40"/>
      <c r="H473" s="292" t="str">
        <f t="shared" si="73"/>
        <v/>
      </c>
      <c r="I473" s="40"/>
      <c r="J473" s="40"/>
    </row>
    <row r="474" spans="2:10">
      <c r="B474" s="40"/>
      <c r="C474" s="40"/>
      <c r="D474" s="291" t="str">
        <f t="shared" si="72"/>
        <v/>
      </c>
      <c r="E474" s="40"/>
      <c r="F474" s="40"/>
      <c r="G474" s="40"/>
      <c r="H474" s="292" t="str">
        <f t="shared" si="73"/>
        <v/>
      </c>
      <c r="I474" s="40"/>
      <c r="J474" s="40"/>
    </row>
    <row r="475" spans="2:10">
      <c r="B475" s="40"/>
      <c r="C475" s="40"/>
      <c r="D475" s="291" t="str">
        <f t="shared" si="72"/>
        <v/>
      </c>
      <c r="E475" s="40"/>
      <c r="F475" s="40"/>
      <c r="G475" s="40"/>
      <c r="H475" s="292" t="str">
        <f t="shared" si="73"/>
        <v/>
      </c>
      <c r="I475" s="40"/>
      <c r="J475" s="40"/>
    </row>
    <row r="476" spans="2:10">
      <c r="B476" s="40"/>
      <c r="C476" s="40"/>
      <c r="D476" s="291" t="str">
        <f t="shared" si="72"/>
        <v/>
      </c>
      <c r="E476" s="40"/>
      <c r="F476" s="40"/>
      <c r="G476" s="40"/>
      <c r="H476" s="292" t="str">
        <f t="shared" si="73"/>
        <v/>
      </c>
      <c r="I476" s="40"/>
      <c r="J476" s="40"/>
    </row>
    <row r="477" spans="2:10">
      <c r="B477" s="40"/>
      <c r="C477" s="40"/>
      <c r="D477" s="291" t="str">
        <f t="shared" si="72"/>
        <v/>
      </c>
      <c r="E477" s="40"/>
      <c r="F477" s="40"/>
      <c r="G477" s="40"/>
      <c r="H477" s="292" t="str">
        <f t="shared" si="73"/>
        <v/>
      </c>
      <c r="I477" s="40"/>
      <c r="J477" s="40"/>
    </row>
    <row r="478" spans="2:10">
      <c r="B478" s="40"/>
      <c r="C478" s="40"/>
      <c r="D478" s="291" t="str">
        <f t="shared" si="72"/>
        <v/>
      </c>
      <c r="E478" s="40"/>
      <c r="F478" s="40"/>
      <c r="G478" s="40"/>
      <c r="H478" s="292" t="str">
        <f t="shared" si="73"/>
        <v/>
      </c>
      <c r="I478" s="40"/>
      <c r="J478" s="40"/>
    </row>
    <row r="479" spans="2:10">
      <c r="B479" s="40"/>
      <c r="C479" s="40"/>
      <c r="D479" s="291" t="str">
        <f t="shared" si="72"/>
        <v/>
      </c>
      <c r="E479" s="40"/>
      <c r="F479" s="40"/>
      <c r="G479" s="40"/>
      <c r="H479" s="292" t="str">
        <f t="shared" si="73"/>
        <v/>
      </c>
      <c r="I479" s="40"/>
      <c r="J479" s="40"/>
    </row>
    <row r="480" spans="2:10">
      <c r="B480" s="40"/>
      <c r="C480" s="40"/>
      <c r="D480" s="291" t="str">
        <f t="shared" si="72"/>
        <v/>
      </c>
      <c r="E480" s="40"/>
      <c r="F480" s="40"/>
      <c r="G480" s="40"/>
      <c r="H480" s="292" t="str">
        <f t="shared" si="73"/>
        <v/>
      </c>
      <c r="I480" s="40"/>
      <c r="J480" s="40"/>
    </row>
    <row r="481" spans="2:10">
      <c r="B481" s="40"/>
      <c r="C481" s="40"/>
      <c r="D481" s="291" t="str">
        <f t="shared" si="72"/>
        <v/>
      </c>
      <c r="E481" s="40"/>
      <c r="F481" s="40"/>
      <c r="G481" s="40"/>
      <c r="H481" s="292" t="str">
        <f t="shared" si="73"/>
        <v/>
      </c>
      <c r="I481" s="40"/>
      <c r="J481" s="40"/>
    </row>
    <row r="482" spans="2:10">
      <c r="B482" s="40"/>
      <c r="C482" s="40"/>
      <c r="D482" s="291" t="str">
        <f t="shared" si="72"/>
        <v/>
      </c>
      <c r="E482" s="40"/>
      <c r="F482" s="40"/>
      <c r="G482" s="40"/>
      <c r="H482" s="292" t="str">
        <f t="shared" si="73"/>
        <v/>
      </c>
      <c r="I482" s="40"/>
      <c r="J482" s="40"/>
    </row>
    <row r="483" spans="2:10">
      <c r="B483" s="40"/>
      <c r="C483" s="40"/>
      <c r="D483" s="291" t="str">
        <f t="shared" si="72"/>
        <v/>
      </c>
      <c r="E483" s="40"/>
      <c r="F483" s="40"/>
      <c r="G483" s="40"/>
      <c r="H483" s="292" t="str">
        <f t="shared" si="73"/>
        <v/>
      </c>
      <c r="I483" s="40"/>
      <c r="J483" s="40"/>
    </row>
    <row r="484" spans="2:10">
      <c r="B484" s="40"/>
      <c r="C484" s="40"/>
      <c r="D484" s="291" t="str">
        <f t="shared" si="72"/>
        <v/>
      </c>
      <c r="E484" s="40"/>
      <c r="F484" s="40"/>
      <c r="G484" s="40"/>
      <c r="H484" s="292" t="str">
        <f t="shared" si="73"/>
        <v/>
      </c>
      <c r="I484" s="40"/>
      <c r="J484" s="40"/>
    </row>
    <row r="485" spans="2:10">
      <c r="B485" s="40"/>
      <c r="C485" s="40"/>
      <c r="D485" s="291" t="str">
        <f t="shared" si="72"/>
        <v/>
      </c>
      <c r="E485" s="40"/>
      <c r="F485" s="40"/>
      <c r="G485" s="40"/>
      <c r="H485" s="292" t="str">
        <f t="shared" si="73"/>
        <v/>
      </c>
      <c r="I485" s="40"/>
      <c r="J485" s="40"/>
    </row>
    <row r="486" spans="2:10">
      <c r="B486" s="40"/>
      <c r="C486" s="40"/>
      <c r="D486" s="291" t="str">
        <f t="shared" si="72"/>
        <v/>
      </c>
      <c r="E486" s="40"/>
      <c r="F486" s="40"/>
      <c r="G486" s="40"/>
      <c r="H486" s="292" t="str">
        <f t="shared" si="73"/>
        <v/>
      </c>
      <c r="I486" s="40"/>
      <c r="J486" s="40"/>
    </row>
    <row r="487" spans="2:10">
      <c r="B487" s="40"/>
      <c r="C487" s="40"/>
      <c r="D487" s="291" t="str">
        <f t="shared" si="72"/>
        <v/>
      </c>
      <c r="E487" s="40"/>
      <c r="F487" s="40"/>
      <c r="G487" s="40"/>
      <c r="H487" s="292" t="str">
        <f t="shared" si="73"/>
        <v/>
      </c>
      <c r="I487" s="40"/>
      <c r="J487" s="40"/>
    </row>
    <row r="488" spans="2:10">
      <c r="B488" s="229" t="s">
        <v>450</v>
      </c>
      <c r="C488" s="229"/>
      <c r="D488" s="229"/>
      <c r="E488" s="229"/>
      <c r="F488" s="229"/>
      <c r="G488" s="229"/>
      <c r="H488" s="229"/>
      <c r="I488" s="229"/>
      <c r="J488" s="229"/>
    </row>
    <row r="489" spans="2:10">
      <c r="B489" s="229"/>
      <c r="C489" s="229"/>
      <c r="D489" s="229"/>
      <c r="E489" s="229"/>
      <c r="F489" s="229"/>
      <c r="G489" s="229"/>
      <c r="H489" s="229"/>
      <c r="I489" s="229"/>
      <c r="J489" s="229"/>
    </row>
    <row r="490" spans="2:10">
      <c r="B490" s="63"/>
      <c r="C490" s="63"/>
      <c r="D490" s="63"/>
      <c r="E490" s="63"/>
      <c r="F490" s="63"/>
      <c r="G490" s="63"/>
      <c r="H490" s="63"/>
      <c r="I490" s="63"/>
      <c r="J490" s="63"/>
    </row>
    <row r="491" spans="2:10" ht="18.5">
      <c r="B491" s="215" t="s">
        <v>451</v>
      </c>
      <c r="C491" s="215"/>
      <c r="D491" s="215"/>
      <c r="E491" s="215"/>
      <c r="F491" s="215"/>
      <c r="G491" s="215"/>
      <c r="H491" s="215"/>
      <c r="I491" s="215"/>
      <c r="J491" s="215"/>
    </row>
    <row r="492" spans="2:10" ht="18.5">
      <c r="B492" s="10"/>
      <c r="C492" s="10"/>
      <c r="D492" s="10"/>
      <c r="E492" s="10"/>
      <c r="F492" s="10"/>
      <c r="G492" s="10"/>
      <c r="H492" s="10"/>
      <c r="I492" s="10"/>
      <c r="J492" s="10"/>
    </row>
    <row r="493" spans="2:10" ht="18.5">
      <c r="B493" s="10"/>
      <c r="C493" s="10"/>
      <c r="D493" s="10"/>
      <c r="E493" s="10"/>
      <c r="F493" s="10"/>
      <c r="G493" s="10"/>
      <c r="H493" s="10"/>
      <c r="I493" s="10"/>
      <c r="J493" s="10"/>
    </row>
    <row r="494" spans="2:10" ht="18.5">
      <c r="B494" s="10"/>
      <c r="C494" s="10"/>
      <c r="D494" s="10"/>
      <c r="E494" s="10"/>
      <c r="F494" s="10"/>
      <c r="G494" s="10"/>
      <c r="H494" s="10"/>
      <c r="I494" s="10"/>
      <c r="J494" s="10"/>
    </row>
    <row r="495" spans="2:10" ht="18.5">
      <c r="B495" s="10"/>
      <c r="C495" s="10"/>
      <c r="D495" s="10"/>
      <c r="E495" s="10"/>
      <c r="F495" s="10"/>
      <c r="G495" s="10"/>
      <c r="H495" s="10"/>
      <c r="I495" s="10"/>
      <c r="J495" s="10"/>
    </row>
    <row r="496" spans="2:10" ht="18.5">
      <c r="B496" s="10"/>
      <c r="C496" s="10"/>
      <c r="D496" s="10"/>
      <c r="E496" s="10"/>
      <c r="F496" s="10"/>
      <c r="G496" s="10"/>
      <c r="H496" s="10"/>
      <c r="I496" s="10"/>
      <c r="J496" s="10"/>
    </row>
    <row r="497" spans="2:10" ht="18.5">
      <c r="B497" s="10"/>
      <c r="C497" s="10"/>
      <c r="D497" s="10"/>
      <c r="E497" s="10"/>
      <c r="F497" s="10"/>
      <c r="G497" s="10"/>
      <c r="H497" s="10"/>
      <c r="I497" s="10"/>
      <c r="J497" s="10"/>
    </row>
    <row r="498" spans="2:10" ht="18.5">
      <c r="B498" s="10"/>
      <c r="C498" s="10"/>
      <c r="D498" s="10"/>
      <c r="E498" s="10"/>
      <c r="F498" s="10"/>
      <c r="G498" s="10"/>
      <c r="H498" s="10"/>
      <c r="I498" s="10"/>
      <c r="J498" s="10"/>
    </row>
    <row r="499" spans="2:10" ht="18.5">
      <c r="B499" s="215" t="s">
        <v>157</v>
      </c>
      <c r="C499" s="215"/>
      <c r="D499" s="215"/>
      <c r="E499" s="215"/>
      <c r="F499" s="215"/>
      <c r="G499" s="215"/>
      <c r="H499" s="215"/>
      <c r="I499" s="215"/>
      <c r="J499" s="215"/>
    </row>
    <row r="500" spans="2:10" ht="15">
      <c r="B500" s="71" t="str">
        <f>C463</f>
        <v>Inv Input No. &amp; String No.</v>
      </c>
      <c r="C500" s="71" t="s">
        <v>452</v>
      </c>
      <c r="D500" s="71" t="s">
        <v>453</v>
      </c>
      <c r="E500" s="71" t="s">
        <v>454</v>
      </c>
      <c r="F500" s="71" t="s">
        <v>455</v>
      </c>
      <c r="G500" s="71" t="s">
        <v>456</v>
      </c>
      <c r="H500" s="71" t="s">
        <v>457</v>
      </c>
      <c r="I500" s="71" t="s">
        <v>458</v>
      </c>
      <c r="J500" s="71" t="s">
        <v>455</v>
      </c>
    </row>
    <row r="501" spans="2:10">
      <c r="B501" s="40">
        <f>IF(ISBLANK(C464),"",C464)</f>
        <v>1</v>
      </c>
      <c r="C501" s="40">
        <f>IF(ISNUMBER(B501),B464*$C$50*(1+($C$51/100)*(H464-25)),"")</f>
        <v>879.13323000000003</v>
      </c>
      <c r="D501" s="40">
        <f>IF(ISNUMBER(B501),C501*(1-7%),"")</f>
        <v>817.59390389999999</v>
      </c>
      <c r="E501" s="40">
        <f>IF(ISNUMBER(B501),C501*(1+7%),"")</f>
        <v>940.67255610000007</v>
      </c>
      <c r="F501" s="40" t="str">
        <f>IF(ISNUMBER(B501),IF(AND(D501&lt;E464,E464&lt;E501),"Passed","Failed"),"")</f>
        <v>Passed</v>
      </c>
      <c r="G501" s="40">
        <f>IF(ISNUMBER(B501),($C$53*(J464/$C$56))*(1+($C$55/100)*(H464-25)),"")</f>
        <v>10.461171630000001</v>
      </c>
      <c r="H501" s="40">
        <f>IF(ISNUMBER(B501),G501*(1-10%),"")</f>
        <v>9.4150544670000009</v>
      </c>
      <c r="I501" s="40">
        <f>IF(ISNUMBER(B501),G501*(1+10%),"")</f>
        <v>11.507288793000003</v>
      </c>
      <c r="J501" s="40" t="str">
        <f>IF(ISNUMBER(B501),IF(AND(H501&lt;I464,I464&lt;I501),"Passed","Failed"),"")</f>
        <v>Passed</v>
      </c>
    </row>
    <row r="502" spans="2:10">
      <c r="B502" s="40" t="str">
        <f t="shared" ref="B502:B524" si="74">IF(ISBLANK(C465),"",C465)</f>
        <v/>
      </c>
      <c r="C502" s="40" t="str">
        <f t="shared" ref="C502:C524" si="75">IF(ISNUMBER(B502),B465*$C$50*(1+($C$51/100)*(H465-25)),"")</f>
        <v/>
      </c>
      <c r="D502" s="40" t="str">
        <f t="shared" ref="D502:D524" si="76">IF(ISNUMBER(B502),C502*(1-7%),"")</f>
        <v/>
      </c>
      <c r="E502" s="40" t="str">
        <f t="shared" ref="E502:E524" si="77">IF(ISNUMBER(B502),C502*(1+7%),"")</f>
        <v/>
      </c>
      <c r="F502" s="40" t="str">
        <f t="shared" ref="F502:F524" si="78">IF(ISNUMBER(B502),IF(AND(D502&lt;E465,E465&lt;E502),"Passed","Failed"),"")</f>
        <v/>
      </c>
      <c r="G502" s="40" t="str">
        <f t="shared" ref="G502:G524" si="79">IF(ISNUMBER(B502),($C$53*(J465/$C$56))*(1+($C$55/100)*(H465-25)),"")</f>
        <v/>
      </c>
      <c r="H502" s="40" t="str">
        <f t="shared" ref="H502:H524" si="80">IF(ISNUMBER(B502),G502*(1-10%),"")</f>
        <v/>
      </c>
      <c r="I502" s="40" t="str">
        <f t="shared" ref="I502:I524" si="81">IF(ISNUMBER(B502),G502*(1+10%),"")</f>
        <v/>
      </c>
      <c r="J502" s="40" t="str">
        <f t="shared" ref="J502:J524" si="82">IF(ISNUMBER(B502),IF(AND(H502&lt;I465,I465&lt;I502),"Passed","Failed"),"")</f>
        <v/>
      </c>
    </row>
    <row r="503" spans="2:10">
      <c r="B503" s="40" t="str">
        <f t="shared" si="74"/>
        <v/>
      </c>
      <c r="C503" s="40" t="str">
        <f t="shared" si="75"/>
        <v/>
      </c>
      <c r="D503" s="40" t="str">
        <f t="shared" si="76"/>
        <v/>
      </c>
      <c r="E503" s="40" t="str">
        <f t="shared" si="77"/>
        <v/>
      </c>
      <c r="F503" s="40" t="str">
        <f t="shared" si="78"/>
        <v/>
      </c>
      <c r="G503" s="40" t="str">
        <f t="shared" si="79"/>
        <v/>
      </c>
      <c r="H503" s="40" t="str">
        <f t="shared" si="80"/>
        <v/>
      </c>
      <c r="I503" s="40" t="str">
        <f t="shared" si="81"/>
        <v/>
      </c>
      <c r="J503" s="40" t="str">
        <f t="shared" si="82"/>
        <v/>
      </c>
    </row>
    <row r="504" spans="2:10">
      <c r="B504" s="40" t="str">
        <f t="shared" si="74"/>
        <v/>
      </c>
      <c r="C504" s="40" t="str">
        <f t="shared" si="75"/>
        <v/>
      </c>
      <c r="D504" s="40" t="str">
        <f t="shared" si="76"/>
        <v/>
      </c>
      <c r="E504" s="40" t="str">
        <f t="shared" si="77"/>
        <v/>
      </c>
      <c r="F504" s="40" t="str">
        <f t="shared" si="78"/>
        <v/>
      </c>
      <c r="G504" s="40" t="str">
        <f t="shared" si="79"/>
        <v/>
      </c>
      <c r="H504" s="40" t="str">
        <f t="shared" si="80"/>
        <v/>
      </c>
      <c r="I504" s="40" t="str">
        <f t="shared" si="81"/>
        <v/>
      </c>
      <c r="J504" s="40" t="str">
        <f t="shared" si="82"/>
        <v/>
      </c>
    </row>
    <row r="505" spans="2:10">
      <c r="B505" s="40" t="str">
        <f t="shared" si="74"/>
        <v/>
      </c>
      <c r="C505" s="40" t="str">
        <f t="shared" si="75"/>
        <v/>
      </c>
      <c r="D505" s="40" t="str">
        <f t="shared" si="76"/>
        <v/>
      </c>
      <c r="E505" s="40" t="str">
        <f t="shared" si="77"/>
        <v/>
      </c>
      <c r="F505" s="40" t="str">
        <f t="shared" si="78"/>
        <v/>
      </c>
      <c r="G505" s="40" t="str">
        <f t="shared" si="79"/>
        <v/>
      </c>
      <c r="H505" s="40" t="str">
        <f t="shared" si="80"/>
        <v/>
      </c>
      <c r="I505" s="40" t="str">
        <f t="shared" si="81"/>
        <v/>
      </c>
      <c r="J505" s="40" t="str">
        <f t="shared" si="82"/>
        <v/>
      </c>
    </row>
    <row r="506" spans="2:10">
      <c r="B506" s="40" t="str">
        <f t="shared" si="74"/>
        <v/>
      </c>
      <c r="C506" s="40" t="str">
        <f t="shared" si="75"/>
        <v/>
      </c>
      <c r="D506" s="40" t="str">
        <f t="shared" si="76"/>
        <v/>
      </c>
      <c r="E506" s="40" t="str">
        <f t="shared" si="77"/>
        <v/>
      </c>
      <c r="F506" s="40" t="str">
        <f t="shared" si="78"/>
        <v/>
      </c>
      <c r="G506" s="40" t="str">
        <f t="shared" si="79"/>
        <v/>
      </c>
      <c r="H506" s="40" t="str">
        <f t="shared" si="80"/>
        <v/>
      </c>
      <c r="I506" s="40" t="str">
        <f t="shared" si="81"/>
        <v/>
      </c>
      <c r="J506" s="40" t="str">
        <f t="shared" si="82"/>
        <v/>
      </c>
    </row>
    <row r="507" spans="2:10">
      <c r="B507" s="40" t="str">
        <f t="shared" si="74"/>
        <v/>
      </c>
      <c r="C507" s="40" t="str">
        <f t="shared" si="75"/>
        <v/>
      </c>
      <c r="D507" s="40" t="str">
        <f t="shared" si="76"/>
        <v/>
      </c>
      <c r="E507" s="40" t="str">
        <f t="shared" si="77"/>
        <v/>
      </c>
      <c r="F507" s="40" t="str">
        <f t="shared" si="78"/>
        <v/>
      </c>
      <c r="G507" s="40" t="str">
        <f t="shared" si="79"/>
        <v/>
      </c>
      <c r="H507" s="40" t="str">
        <f t="shared" si="80"/>
        <v/>
      </c>
      <c r="I507" s="40" t="str">
        <f t="shared" si="81"/>
        <v/>
      </c>
      <c r="J507" s="40" t="str">
        <f t="shared" si="82"/>
        <v/>
      </c>
    </row>
    <row r="508" spans="2:10">
      <c r="B508" s="40" t="str">
        <f t="shared" si="74"/>
        <v/>
      </c>
      <c r="C508" s="40" t="str">
        <f t="shared" si="75"/>
        <v/>
      </c>
      <c r="D508" s="40" t="str">
        <f t="shared" si="76"/>
        <v/>
      </c>
      <c r="E508" s="40" t="str">
        <f t="shared" si="77"/>
        <v/>
      </c>
      <c r="F508" s="40" t="str">
        <f t="shared" si="78"/>
        <v/>
      </c>
      <c r="G508" s="40" t="str">
        <f t="shared" si="79"/>
        <v/>
      </c>
      <c r="H508" s="40" t="str">
        <f t="shared" si="80"/>
        <v/>
      </c>
      <c r="I508" s="40" t="str">
        <f t="shared" si="81"/>
        <v/>
      </c>
      <c r="J508" s="40" t="str">
        <f t="shared" si="82"/>
        <v/>
      </c>
    </row>
    <row r="509" spans="2:10">
      <c r="B509" s="40" t="str">
        <f t="shared" si="74"/>
        <v/>
      </c>
      <c r="C509" s="40" t="str">
        <f t="shared" si="75"/>
        <v/>
      </c>
      <c r="D509" s="40" t="str">
        <f t="shared" si="76"/>
        <v/>
      </c>
      <c r="E509" s="40" t="str">
        <f t="shared" si="77"/>
        <v/>
      </c>
      <c r="F509" s="40" t="str">
        <f t="shared" si="78"/>
        <v/>
      </c>
      <c r="G509" s="40" t="str">
        <f t="shared" si="79"/>
        <v/>
      </c>
      <c r="H509" s="40" t="str">
        <f t="shared" si="80"/>
        <v/>
      </c>
      <c r="I509" s="40" t="str">
        <f t="shared" si="81"/>
        <v/>
      </c>
      <c r="J509" s="40" t="str">
        <f t="shared" si="82"/>
        <v/>
      </c>
    </row>
    <row r="510" spans="2:10">
      <c r="B510" s="40" t="str">
        <f t="shared" si="74"/>
        <v/>
      </c>
      <c r="C510" s="40" t="str">
        <f t="shared" si="75"/>
        <v/>
      </c>
      <c r="D510" s="40" t="str">
        <f t="shared" si="76"/>
        <v/>
      </c>
      <c r="E510" s="40" t="str">
        <f t="shared" si="77"/>
        <v/>
      </c>
      <c r="F510" s="40" t="str">
        <f t="shared" si="78"/>
        <v/>
      </c>
      <c r="G510" s="40" t="str">
        <f t="shared" si="79"/>
        <v/>
      </c>
      <c r="H510" s="40" t="str">
        <f t="shared" si="80"/>
        <v/>
      </c>
      <c r="I510" s="40" t="str">
        <f t="shared" si="81"/>
        <v/>
      </c>
      <c r="J510" s="40" t="str">
        <f t="shared" si="82"/>
        <v/>
      </c>
    </row>
    <row r="511" spans="2:10">
      <c r="B511" s="40" t="str">
        <f t="shared" si="74"/>
        <v/>
      </c>
      <c r="C511" s="40" t="str">
        <f t="shared" si="75"/>
        <v/>
      </c>
      <c r="D511" s="40" t="str">
        <f t="shared" si="76"/>
        <v/>
      </c>
      <c r="E511" s="40" t="str">
        <f t="shared" si="77"/>
        <v/>
      </c>
      <c r="F511" s="40" t="str">
        <f t="shared" si="78"/>
        <v/>
      </c>
      <c r="G511" s="40" t="str">
        <f t="shared" si="79"/>
        <v/>
      </c>
      <c r="H511" s="40" t="str">
        <f t="shared" si="80"/>
        <v/>
      </c>
      <c r="I511" s="40" t="str">
        <f t="shared" si="81"/>
        <v/>
      </c>
      <c r="J511" s="40" t="str">
        <f t="shared" si="82"/>
        <v/>
      </c>
    </row>
    <row r="512" spans="2:10">
      <c r="B512" s="40" t="str">
        <f t="shared" si="74"/>
        <v/>
      </c>
      <c r="C512" s="40" t="str">
        <f t="shared" si="75"/>
        <v/>
      </c>
      <c r="D512" s="40" t="str">
        <f t="shared" si="76"/>
        <v/>
      </c>
      <c r="E512" s="40" t="str">
        <f t="shared" si="77"/>
        <v/>
      </c>
      <c r="F512" s="40" t="str">
        <f t="shared" si="78"/>
        <v/>
      </c>
      <c r="G512" s="40" t="str">
        <f t="shared" si="79"/>
        <v/>
      </c>
      <c r="H512" s="40" t="str">
        <f t="shared" si="80"/>
        <v/>
      </c>
      <c r="I512" s="40" t="str">
        <f t="shared" si="81"/>
        <v/>
      </c>
      <c r="J512" s="40" t="str">
        <f t="shared" si="82"/>
        <v/>
      </c>
    </row>
    <row r="513" spans="2:10">
      <c r="B513" s="40" t="str">
        <f t="shared" si="74"/>
        <v/>
      </c>
      <c r="C513" s="40" t="str">
        <f t="shared" si="75"/>
        <v/>
      </c>
      <c r="D513" s="40" t="str">
        <f t="shared" si="76"/>
        <v/>
      </c>
      <c r="E513" s="40" t="str">
        <f t="shared" si="77"/>
        <v/>
      </c>
      <c r="F513" s="40" t="str">
        <f t="shared" si="78"/>
        <v/>
      </c>
      <c r="G513" s="40" t="str">
        <f t="shared" si="79"/>
        <v/>
      </c>
      <c r="H513" s="40" t="str">
        <f t="shared" si="80"/>
        <v/>
      </c>
      <c r="I513" s="40" t="str">
        <f t="shared" si="81"/>
        <v/>
      </c>
      <c r="J513" s="40" t="str">
        <f t="shared" si="82"/>
        <v/>
      </c>
    </row>
    <row r="514" spans="2:10">
      <c r="B514" s="40" t="str">
        <f t="shared" si="74"/>
        <v/>
      </c>
      <c r="C514" s="40" t="str">
        <f t="shared" si="75"/>
        <v/>
      </c>
      <c r="D514" s="40" t="str">
        <f t="shared" si="76"/>
        <v/>
      </c>
      <c r="E514" s="40" t="str">
        <f t="shared" si="77"/>
        <v/>
      </c>
      <c r="F514" s="40" t="str">
        <f t="shared" si="78"/>
        <v/>
      </c>
      <c r="G514" s="40" t="str">
        <f t="shared" si="79"/>
        <v/>
      </c>
      <c r="H514" s="40" t="str">
        <f t="shared" si="80"/>
        <v/>
      </c>
      <c r="I514" s="40" t="str">
        <f t="shared" si="81"/>
        <v/>
      </c>
      <c r="J514" s="40" t="str">
        <f t="shared" si="82"/>
        <v/>
      </c>
    </row>
    <row r="515" spans="2:10">
      <c r="B515" s="40" t="str">
        <f t="shared" si="74"/>
        <v/>
      </c>
      <c r="C515" s="40" t="str">
        <f t="shared" si="75"/>
        <v/>
      </c>
      <c r="D515" s="40" t="str">
        <f t="shared" si="76"/>
        <v/>
      </c>
      <c r="E515" s="40" t="str">
        <f t="shared" si="77"/>
        <v/>
      </c>
      <c r="F515" s="40" t="str">
        <f t="shared" si="78"/>
        <v/>
      </c>
      <c r="G515" s="40" t="str">
        <f t="shared" si="79"/>
        <v/>
      </c>
      <c r="H515" s="40" t="str">
        <f t="shared" si="80"/>
        <v/>
      </c>
      <c r="I515" s="40" t="str">
        <f t="shared" si="81"/>
        <v/>
      </c>
      <c r="J515" s="40" t="str">
        <f t="shared" si="82"/>
        <v/>
      </c>
    </row>
    <row r="516" spans="2:10">
      <c r="B516" s="40" t="str">
        <f t="shared" si="74"/>
        <v/>
      </c>
      <c r="C516" s="40" t="str">
        <f t="shared" si="75"/>
        <v/>
      </c>
      <c r="D516" s="40" t="str">
        <f t="shared" si="76"/>
        <v/>
      </c>
      <c r="E516" s="40" t="str">
        <f t="shared" si="77"/>
        <v/>
      </c>
      <c r="F516" s="40" t="str">
        <f t="shared" si="78"/>
        <v/>
      </c>
      <c r="G516" s="40" t="str">
        <f t="shared" si="79"/>
        <v/>
      </c>
      <c r="H516" s="40" t="str">
        <f t="shared" si="80"/>
        <v/>
      </c>
      <c r="I516" s="40" t="str">
        <f t="shared" si="81"/>
        <v/>
      </c>
      <c r="J516" s="40" t="str">
        <f t="shared" si="82"/>
        <v/>
      </c>
    </row>
    <row r="517" spans="2:10">
      <c r="B517" s="40" t="str">
        <f t="shared" si="74"/>
        <v/>
      </c>
      <c r="C517" s="40" t="str">
        <f t="shared" si="75"/>
        <v/>
      </c>
      <c r="D517" s="40" t="str">
        <f t="shared" si="76"/>
        <v/>
      </c>
      <c r="E517" s="40" t="str">
        <f t="shared" si="77"/>
        <v/>
      </c>
      <c r="F517" s="40" t="str">
        <f t="shared" si="78"/>
        <v/>
      </c>
      <c r="G517" s="40" t="str">
        <f t="shared" si="79"/>
        <v/>
      </c>
      <c r="H517" s="40" t="str">
        <f t="shared" si="80"/>
        <v/>
      </c>
      <c r="I517" s="40" t="str">
        <f t="shared" si="81"/>
        <v/>
      </c>
      <c r="J517" s="40" t="str">
        <f t="shared" si="82"/>
        <v/>
      </c>
    </row>
    <row r="518" spans="2:10">
      <c r="B518" s="40" t="str">
        <f t="shared" si="74"/>
        <v/>
      </c>
      <c r="C518" s="40" t="str">
        <f t="shared" si="75"/>
        <v/>
      </c>
      <c r="D518" s="40" t="str">
        <f t="shared" si="76"/>
        <v/>
      </c>
      <c r="E518" s="40" t="str">
        <f t="shared" si="77"/>
        <v/>
      </c>
      <c r="F518" s="40" t="str">
        <f t="shared" si="78"/>
        <v/>
      </c>
      <c r="G518" s="40" t="str">
        <f t="shared" si="79"/>
        <v/>
      </c>
      <c r="H518" s="40" t="str">
        <f t="shared" si="80"/>
        <v/>
      </c>
      <c r="I518" s="40" t="str">
        <f t="shared" si="81"/>
        <v/>
      </c>
      <c r="J518" s="40" t="str">
        <f t="shared" si="82"/>
        <v/>
      </c>
    </row>
    <row r="519" spans="2:10">
      <c r="B519" s="40" t="str">
        <f t="shared" si="74"/>
        <v/>
      </c>
      <c r="C519" s="40" t="str">
        <f t="shared" si="75"/>
        <v/>
      </c>
      <c r="D519" s="40" t="str">
        <f t="shared" si="76"/>
        <v/>
      </c>
      <c r="E519" s="40" t="str">
        <f t="shared" si="77"/>
        <v/>
      </c>
      <c r="F519" s="40" t="str">
        <f t="shared" si="78"/>
        <v/>
      </c>
      <c r="G519" s="40" t="str">
        <f t="shared" si="79"/>
        <v/>
      </c>
      <c r="H519" s="40" t="str">
        <f t="shared" si="80"/>
        <v/>
      </c>
      <c r="I519" s="40" t="str">
        <f t="shared" si="81"/>
        <v/>
      </c>
      <c r="J519" s="40" t="str">
        <f t="shared" si="82"/>
        <v/>
      </c>
    </row>
    <row r="520" spans="2:10">
      <c r="B520" s="40" t="str">
        <f t="shared" si="74"/>
        <v/>
      </c>
      <c r="C520" s="40" t="str">
        <f t="shared" si="75"/>
        <v/>
      </c>
      <c r="D520" s="40" t="str">
        <f t="shared" si="76"/>
        <v/>
      </c>
      <c r="E520" s="40" t="str">
        <f t="shared" si="77"/>
        <v/>
      </c>
      <c r="F520" s="40" t="str">
        <f t="shared" si="78"/>
        <v/>
      </c>
      <c r="G520" s="40" t="str">
        <f t="shared" si="79"/>
        <v/>
      </c>
      <c r="H520" s="40" t="str">
        <f t="shared" si="80"/>
        <v/>
      </c>
      <c r="I520" s="40" t="str">
        <f t="shared" si="81"/>
        <v/>
      </c>
      <c r="J520" s="40" t="str">
        <f t="shared" si="82"/>
        <v/>
      </c>
    </row>
    <row r="521" spans="2:10">
      <c r="B521" s="40" t="str">
        <f t="shared" si="74"/>
        <v/>
      </c>
      <c r="C521" s="40" t="str">
        <f t="shared" si="75"/>
        <v/>
      </c>
      <c r="D521" s="40" t="str">
        <f t="shared" si="76"/>
        <v/>
      </c>
      <c r="E521" s="40" t="str">
        <f t="shared" si="77"/>
        <v/>
      </c>
      <c r="F521" s="40" t="str">
        <f t="shared" si="78"/>
        <v/>
      </c>
      <c r="G521" s="40" t="str">
        <f t="shared" si="79"/>
        <v/>
      </c>
      <c r="H521" s="40" t="str">
        <f t="shared" si="80"/>
        <v/>
      </c>
      <c r="I521" s="40" t="str">
        <f t="shared" si="81"/>
        <v/>
      </c>
      <c r="J521" s="40" t="str">
        <f t="shared" si="82"/>
        <v/>
      </c>
    </row>
    <row r="522" spans="2:10">
      <c r="B522" s="40" t="str">
        <f t="shared" si="74"/>
        <v/>
      </c>
      <c r="C522" s="40" t="str">
        <f t="shared" si="75"/>
        <v/>
      </c>
      <c r="D522" s="40" t="str">
        <f t="shared" si="76"/>
        <v/>
      </c>
      <c r="E522" s="40" t="str">
        <f t="shared" si="77"/>
        <v/>
      </c>
      <c r="F522" s="40" t="str">
        <f t="shared" si="78"/>
        <v/>
      </c>
      <c r="G522" s="40" t="str">
        <f t="shared" si="79"/>
        <v/>
      </c>
      <c r="H522" s="40" t="str">
        <f t="shared" si="80"/>
        <v/>
      </c>
      <c r="I522" s="40" t="str">
        <f t="shared" si="81"/>
        <v/>
      </c>
      <c r="J522" s="40" t="str">
        <f t="shared" si="82"/>
        <v/>
      </c>
    </row>
    <row r="523" spans="2:10">
      <c r="B523" s="40" t="str">
        <f t="shared" si="74"/>
        <v/>
      </c>
      <c r="C523" s="40" t="str">
        <f t="shared" si="75"/>
        <v/>
      </c>
      <c r="D523" s="40" t="str">
        <f t="shared" si="76"/>
        <v/>
      </c>
      <c r="E523" s="40" t="str">
        <f t="shared" si="77"/>
        <v/>
      </c>
      <c r="F523" s="40" t="str">
        <f t="shared" si="78"/>
        <v/>
      </c>
      <c r="G523" s="40" t="str">
        <f t="shared" si="79"/>
        <v/>
      </c>
      <c r="H523" s="40" t="str">
        <f t="shared" si="80"/>
        <v/>
      </c>
      <c r="I523" s="40" t="str">
        <f t="shared" si="81"/>
        <v/>
      </c>
      <c r="J523" s="40" t="str">
        <f t="shared" si="82"/>
        <v/>
      </c>
    </row>
    <row r="524" spans="2:10">
      <c r="B524" s="40" t="str">
        <f t="shared" si="74"/>
        <v/>
      </c>
      <c r="C524" s="40" t="str">
        <f t="shared" si="75"/>
        <v/>
      </c>
      <c r="D524" s="40" t="str">
        <f t="shared" si="76"/>
        <v/>
      </c>
      <c r="E524" s="40" t="str">
        <f t="shared" si="77"/>
        <v/>
      </c>
      <c r="F524" s="40" t="str">
        <f t="shared" si="78"/>
        <v/>
      </c>
      <c r="G524" s="40" t="str">
        <f t="shared" si="79"/>
        <v/>
      </c>
      <c r="H524" s="40" t="str">
        <f t="shared" si="80"/>
        <v/>
      </c>
      <c r="I524" s="40" t="str">
        <f t="shared" si="81"/>
        <v/>
      </c>
      <c r="J524" s="40" t="str">
        <f t="shared" si="82"/>
        <v/>
      </c>
    </row>
    <row r="525" spans="2:10">
      <c r="B525" s="229" t="s">
        <v>450</v>
      </c>
      <c r="C525" s="229"/>
      <c r="D525" s="229"/>
      <c r="E525" s="229"/>
      <c r="F525" s="229"/>
      <c r="G525" s="229"/>
      <c r="H525" s="229"/>
      <c r="I525" s="229"/>
      <c r="J525" s="229"/>
    </row>
    <row r="526" spans="2:10">
      <c r="B526" s="229"/>
      <c r="C526" s="229"/>
      <c r="D526" s="229"/>
      <c r="E526" s="229"/>
      <c r="F526" s="229"/>
      <c r="G526" s="229"/>
      <c r="H526" s="229"/>
      <c r="I526" s="229"/>
      <c r="J526" s="229"/>
    </row>
    <row r="527" spans="2:10" ht="14.15" customHeight="1">
      <c r="B527" s="10"/>
      <c r="C527" s="10"/>
      <c r="D527" s="10"/>
      <c r="E527" s="10"/>
      <c r="F527" s="10"/>
      <c r="G527" s="10"/>
      <c r="H527" s="10"/>
      <c r="I527" s="10"/>
      <c r="J527" s="10"/>
    </row>
    <row r="528" spans="2:10" ht="15">
      <c r="B528" s="31" t="s">
        <v>145</v>
      </c>
      <c r="C528" s="31" t="s">
        <v>146</v>
      </c>
      <c r="D528" s="31" t="s">
        <v>147</v>
      </c>
      <c r="E528" s="31" t="s">
        <v>148</v>
      </c>
      <c r="F528" s="31" t="s">
        <v>149</v>
      </c>
      <c r="G528" s="31" t="s">
        <v>150</v>
      </c>
      <c r="H528" s="31" t="s">
        <v>107</v>
      </c>
      <c r="I528" s="19"/>
      <c r="J528" s="72"/>
    </row>
    <row r="529" spans="2:10" ht="15">
      <c r="B529" s="73" t="s">
        <v>158</v>
      </c>
      <c r="C529" s="73">
        <f>'Communication Report'!C54</f>
        <v>0</v>
      </c>
      <c r="D529" s="73">
        <f>'Communication Report'!D54</f>
        <v>0</v>
      </c>
      <c r="E529" s="73">
        <f>'Communication Report'!E54</f>
        <v>0</v>
      </c>
      <c r="F529" s="73">
        <f>'Communication Report'!F54</f>
        <v>0</v>
      </c>
      <c r="G529" s="73">
        <f>'Communication Report'!G54</f>
        <v>0</v>
      </c>
      <c r="H529" s="73">
        <f>'Communication Report'!H54</f>
        <v>0</v>
      </c>
      <c r="I529" s="3"/>
      <c r="J529" s="3"/>
    </row>
    <row r="530" spans="2:10" ht="15">
      <c r="B530" s="31" t="s">
        <v>421</v>
      </c>
      <c r="C530" s="31" t="s">
        <v>422</v>
      </c>
      <c r="D530" s="31" t="s">
        <v>615</v>
      </c>
      <c r="E530" s="31" t="s">
        <v>423</v>
      </c>
      <c r="F530" s="290" t="s">
        <v>618</v>
      </c>
      <c r="G530" s="31" t="s">
        <v>616</v>
      </c>
      <c r="H530" s="31" t="s">
        <v>617</v>
      </c>
      <c r="I530" s="31" t="s">
        <v>424</v>
      </c>
      <c r="J530" s="31" t="s">
        <v>425</v>
      </c>
    </row>
    <row r="531" spans="2:10">
      <c r="B531" s="40">
        <v>18</v>
      </c>
      <c r="C531" s="40">
        <v>1</v>
      </c>
      <c r="D531" s="291">
        <f>IF(ISNUMBER(B568),E531-(($C$50-$C$52)*B531),"")</f>
        <v>729.88000000000011</v>
      </c>
      <c r="E531" s="40">
        <v>880</v>
      </c>
      <c r="F531" s="40"/>
      <c r="G531" s="12">
        <v>25</v>
      </c>
      <c r="H531" s="292">
        <f>IF(ISNUMBER(G531),G531+((J531/$C$56)*3),"")</f>
        <v>26.95</v>
      </c>
      <c r="I531" s="12">
        <v>11</v>
      </c>
      <c r="J531" s="40">
        <v>650</v>
      </c>
    </row>
    <row r="532" spans="2:10">
      <c r="B532" s="40"/>
      <c r="C532" s="40"/>
      <c r="D532" s="291" t="str">
        <f t="shared" ref="D532:D554" si="83">IF(ISNUMBER(B569),E532-(($C$50-$C$52)*B532),"")</f>
        <v/>
      </c>
      <c r="E532" s="40"/>
      <c r="F532" s="40"/>
      <c r="G532" s="40"/>
      <c r="H532" s="292" t="str">
        <f t="shared" ref="H532:H554" si="84">IF(ISNUMBER(G532),G532+((J532/$C$56)*3),"")</f>
        <v/>
      </c>
      <c r="I532" s="40"/>
      <c r="J532" s="40"/>
    </row>
    <row r="533" spans="2:10">
      <c r="B533" s="40"/>
      <c r="C533" s="40"/>
      <c r="D533" s="291" t="str">
        <f t="shared" si="83"/>
        <v/>
      </c>
      <c r="E533" s="40"/>
      <c r="F533" s="40"/>
      <c r="G533" s="40"/>
      <c r="H533" s="292" t="str">
        <f t="shared" si="84"/>
        <v/>
      </c>
      <c r="I533" s="40"/>
      <c r="J533" s="40"/>
    </row>
    <row r="534" spans="2:10">
      <c r="B534" s="40"/>
      <c r="C534" s="40"/>
      <c r="D534" s="291" t="str">
        <f t="shared" si="83"/>
        <v/>
      </c>
      <c r="E534" s="40"/>
      <c r="F534" s="40"/>
      <c r="G534" s="12"/>
      <c r="H534" s="292" t="str">
        <f t="shared" si="84"/>
        <v/>
      </c>
      <c r="I534" s="12"/>
      <c r="J534" s="40"/>
    </row>
    <row r="535" spans="2:10">
      <c r="B535" s="40"/>
      <c r="C535" s="40"/>
      <c r="D535" s="291" t="str">
        <f t="shared" si="83"/>
        <v/>
      </c>
      <c r="E535" s="40"/>
      <c r="F535" s="40"/>
      <c r="G535" s="40"/>
      <c r="H535" s="292" t="str">
        <f t="shared" si="84"/>
        <v/>
      </c>
      <c r="I535" s="40"/>
      <c r="J535" s="40"/>
    </row>
    <row r="536" spans="2:10">
      <c r="B536" s="40"/>
      <c r="C536" s="40"/>
      <c r="D536" s="291" t="str">
        <f t="shared" si="83"/>
        <v/>
      </c>
      <c r="E536" s="40"/>
      <c r="F536" s="40"/>
      <c r="G536" s="40"/>
      <c r="H536" s="292" t="str">
        <f t="shared" si="84"/>
        <v/>
      </c>
      <c r="I536" s="40"/>
      <c r="J536" s="40"/>
    </row>
    <row r="537" spans="2:10">
      <c r="B537" s="40"/>
      <c r="C537" s="40"/>
      <c r="D537" s="291" t="str">
        <f t="shared" si="83"/>
        <v/>
      </c>
      <c r="E537" s="40"/>
      <c r="F537" s="40"/>
      <c r="G537" s="12"/>
      <c r="H537" s="292" t="str">
        <f t="shared" si="84"/>
        <v/>
      </c>
      <c r="I537" s="12"/>
      <c r="J537" s="40"/>
    </row>
    <row r="538" spans="2:10">
      <c r="B538" s="40"/>
      <c r="C538" s="40"/>
      <c r="D538" s="291" t="str">
        <f t="shared" si="83"/>
        <v/>
      </c>
      <c r="E538" s="40"/>
      <c r="F538" s="40"/>
      <c r="G538" s="40"/>
      <c r="H538" s="292" t="str">
        <f t="shared" si="84"/>
        <v/>
      </c>
      <c r="I538" s="40"/>
      <c r="J538" s="40"/>
    </row>
    <row r="539" spans="2:10">
      <c r="B539" s="40"/>
      <c r="C539" s="40"/>
      <c r="D539" s="291" t="str">
        <f t="shared" si="83"/>
        <v/>
      </c>
      <c r="E539" s="40"/>
      <c r="F539" s="40"/>
      <c r="G539" s="40"/>
      <c r="H539" s="292" t="str">
        <f t="shared" si="84"/>
        <v/>
      </c>
      <c r="I539" s="40"/>
      <c r="J539" s="40"/>
    </row>
    <row r="540" spans="2:10">
      <c r="B540" s="40"/>
      <c r="C540" s="40"/>
      <c r="D540" s="291" t="str">
        <f t="shared" si="83"/>
        <v/>
      </c>
      <c r="E540" s="40"/>
      <c r="F540" s="40"/>
      <c r="G540" s="40"/>
      <c r="H540" s="292" t="str">
        <f t="shared" si="84"/>
        <v/>
      </c>
      <c r="I540" s="40"/>
      <c r="J540" s="40"/>
    </row>
    <row r="541" spans="2:10">
      <c r="B541" s="40"/>
      <c r="C541" s="40"/>
      <c r="D541" s="291" t="str">
        <f t="shared" si="83"/>
        <v/>
      </c>
      <c r="E541" s="40"/>
      <c r="F541" s="40"/>
      <c r="G541" s="40"/>
      <c r="H541" s="292" t="str">
        <f t="shared" si="84"/>
        <v/>
      </c>
      <c r="I541" s="40"/>
      <c r="J541" s="40"/>
    </row>
    <row r="542" spans="2:10">
      <c r="B542" s="40"/>
      <c r="C542" s="40"/>
      <c r="D542" s="291" t="str">
        <f t="shared" si="83"/>
        <v/>
      </c>
      <c r="E542" s="40"/>
      <c r="F542" s="40"/>
      <c r="G542" s="40"/>
      <c r="H542" s="292" t="str">
        <f t="shared" si="84"/>
        <v/>
      </c>
      <c r="I542" s="40"/>
      <c r="J542" s="40"/>
    </row>
    <row r="543" spans="2:10">
      <c r="B543" s="40"/>
      <c r="C543" s="40"/>
      <c r="D543" s="291" t="str">
        <f t="shared" si="83"/>
        <v/>
      </c>
      <c r="E543" s="40"/>
      <c r="F543" s="40"/>
      <c r="G543" s="40"/>
      <c r="H543" s="292" t="str">
        <f t="shared" si="84"/>
        <v/>
      </c>
      <c r="I543" s="40"/>
      <c r="J543" s="40"/>
    </row>
    <row r="544" spans="2:10">
      <c r="B544" s="40"/>
      <c r="C544" s="40"/>
      <c r="D544" s="291" t="str">
        <f t="shared" si="83"/>
        <v/>
      </c>
      <c r="E544" s="40"/>
      <c r="F544" s="40"/>
      <c r="G544" s="40"/>
      <c r="H544" s="292" t="str">
        <f t="shared" si="84"/>
        <v/>
      </c>
      <c r="I544" s="40"/>
      <c r="J544" s="40"/>
    </row>
    <row r="545" spans="2:10">
      <c r="B545" s="40"/>
      <c r="C545" s="40"/>
      <c r="D545" s="291" t="str">
        <f t="shared" si="83"/>
        <v/>
      </c>
      <c r="E545" s="40"/>
      <c r="F545" s="40"/>
      <c r="G545" s="40"/>
      <c r="H545" s="292" t="str">
        <f t="shared" si="84"/>
        <v/>
      </c>
      <c r="I545" s="40"/>
      <c r="J545" s="40"/>
    </row>
    <row r="546" spans="2:10">
      <c r="B546" s="40"/>
      <c r="C546" s="40"/>
      <c r="D546" s="291" t="str">
        <f t="shared" si="83"/>
        <v/>
      </c>
      <c r="E546" s="40"/>
      <c r="F546" s="40"/>
      <c r="G546" s="40"/>
      <c r="H546" s="292" t="str">
        <f t="shared" si="84"/>
        <v/>
      </c>
      <c r="I546" s="40"/>
      <c r="J546" s="40"/>
    </row>
    <row r="547" spans="2:10">
      <c r="B547" s="40"/>
      <c r="C547" s="40"/>
      <c r="D547" s="291" t="str">
        <f t="shared" si="83"/>
        <v/>
      </c>
      <c r="E547" s="40"/>
      <c r="F547" s="40"/>
      <c r="G547" s="40"/>
      <c r="H547" s="292" t="str">
        <f t="shared" si="84"/>
        <v/>
      </c>
      <c r="I547" s="40"/>
      <c r="J547" s="40"/>
    </row>
    <row r="548" spans="2:10">
      <c r="B548" s="40"/>
      <c r="C548" s="40"/>
      <c r="D548" s="291" t="str">
        <f t="shared" si="83"/>
        <v/>
      </c>
      <c r="E548" s="40"/>
      <c r="F548" s="40"/>
      <c r="G548" s="40"/>
      <c r="H548" s="292" t="str">
        <f t="shared" si="84"/>
        <v/>
      </c>
      <c r="I548" s="40"/>
      <c r="J548" s="40"/>
    </row>
    <row r="549" spans="2:10">
      <c r="B549" s="40"/>
      <c r="C549" s="40"/>
      <c r="D549" s="291" t="str">
        <f t="shared" si="83"/>
        <v/>
      </c>
      <c r="E549" s="40"/>
      <c r="F549" s="40"/>
      <c r="G549" s="40"/>
      <c r="H549" s="292" t="str">
        <f t="shared" si="84"/>
        <v/>
      </c>
      <c r="I549" s="40"/>
      <c r="J549" s="40"/>
    </row>
    <row r="550" spans="2:10">
      <c r="B550" s="40"/>
      <c r="C550" s="40"/>
      <c r="D550" s="291" t="str">
        <f t="shared" si="83"/>
        <v/>
      </c>
      <c r="E550" s="40"/>
      <c r="F550" s="40"/>
      <c r="G550" s="40"/>
      <c r="H550" s="292" t="str">
        <f t="shared" si="84"/>
        <v/>
      </c>
      <c r="I550" s="40"/>
      <c r="J550" s="40"/>
    </row>
    <row r="551" spans="2:10">
      <c r="B551" s="40"/>
      <c r="C551" s="40"/>
      <c r="D551" s="291" t="str">
        <f t="shared" si="83"/>
        <v/>
      </c>
      <c r="E551" s="40"/>
      <c r="F551" s="40"/>
      <c r="G551" s="40"/>
      <c r="H551" s="292" t="str">
        <f t="shared" si="84"/>
        <v/>
      </c>
      <c r="I551" s="40"/>
      <c r="J551" s="40"/>
    </row>
    <row r="552" spans="2:10">
      <c r="B552" s="40"/>
      <c r="C552" s="40"/>
      <c r="D552" s="291" t="str">
        <f t="shared" si="83"/>
        <v/>
      </c>
      <c r="E552" s="40"/>
      <c r="F552" s="40"/>
      <c r="G552" s="40"/>
      <c r="H552" s="292" t="str">
        <f t="shared" si="84"/>
        <v/>
      </c>
      <c r="I552" s="40"/>
      <c r="J552" s="40"/>
    </row>
    <row r="553" spans="2:10">
      <c r="B553" s="40"/>
      <c r="C553" s="40"/>
      <c r="D553" s="291" t="str">
        <f t="shared" si="83"/>
        <v/>
      </c>
      <c r="E553" s="40"/>
      <c r="F553" s="40"/>
      <c r="G553" s="40"/>
      <c r="H553" s="292" t="str">
        <f t="shared" si="84"/>
        <v/>
      </c>
      <c r="I553" s="40"/>
      <c r="J553" s="40"/>
    </row>
    <row r="554" spans="2:10">
      <c r="B554" s="40"/>
      <c r="C554" s="40"/>
      <c r="D554" s="291" t="str">
        <f t="shared" si="83"/>
        <v/>
      </c>
      <c r="E554" s="40"/>
      <c r="F554" s="40"/>
      <c r="G554" s="40"/>
      <c r="H554" s="292" t="str">
        <f t="shared" si="84"/>
        <v/>
      </c>
      <c r="I554" s="40"/>
      <c r="J554" s="40"/>
    </row>
    <row r="555" spans="2:10">
      <c r="B555" s="229" t="s">
        <v>450</v>
      </c>
      <c r="C555" s="229"/>
      <c r="D555" s="229"/>
      <c r="E555" s="229"/>
      <c r="F555" s="229"/>
      <c r="G555" s="229"/>
      <c r="H555" s="229"/>
      <c r="I555" s="229"/>
      <c r="J555" s="229"/>
    </row>
    <row r="556" spans="2:10">
      <c r="B556" s="229"/>
      <c r="C556" s="229"/>
      <c r="D556" s="229"/>
      <c r="E556" s="229"/>
      <c r="F556" s="229"/>
      <c r="G556" s="229"/>
      <c r="H556" s="229"/>
      <c r="I556" s="229"/>
      <c r="J556" s="229"/>
    </row>
    <row r="557" spans="2:10">
      <c r="B557" s="63"/>
      <c r="C557" s="63"/>
      <c r="D557" s="63"/>
      <c r="E557" s="63"/>
      <c r="F557" s="63"/>
      <c r="G557" s="63"/>
      <c r="H557" s="63"/>
      <c r="I557" s="63"/>
      <c r="J557" s="63"/>
    </row>
    <row r="558" spans="2:10" ht="18.5">
      <c r="B558" s="215" t="s">
        <v>451</v>
      </c>
      <c r="C558" s="215"/>
      <c r="D558" s="215"/>
      <c r="E558" s="215"/>
      <c r="F558" s="215"/>
      <c r="G558" s="215"/>
      <c r="H558" s="215"/>
      <c r="I558" s="215"/>
      <c r="J558" s="215"/>
    </row>
    <row r="559" spans="2:10" ht="18.5">
      <c r="B559" s="10"/>
      <c r="C559" s="10"/>
      <c r="D559" s="10"/>
      <c r="E559" s="10"/>
      <c r="F559" s="10"/>
      <c r="G559" s="10"/>
      <c r="H559" s="10"/>
      <c r="I559" s="10"/>
      <c r="J559" s="10"/>
    </row>
    <row r="560" spans="2:10" ht="18.5">
      <c r="B560" s="10"/>
      <c r="C560" s="10"/>
      <c r="D560" s="10"/>
      <c r="E560" s="10"/>
      <c r="F560" s="10"/>
      <c r="G560" s="10"/>
      <c r="H560" s="10"/>
      <c r="I560" s="10"/>
      <c r="J560" s="10"/>
    </row>
    <row r="561" spans="2:10" ht="18.5">
      <c r="B561" s="10"/>
      <c r="C561" s="10"/>
      <c r="D561" s="10"/>
      <c r="E561" s="10"/>
      <c r="F561" s="10"/>
      <c r="G561" s="10"/>
      <c r="H561" s="10"/>
      <c r="I561" s="10"/>
      <c r="J561" s="10"/>
    </row>
    <row r="562" spans="2:10" ht="18.5">
      <c r="B562" s="10"/>
      <c r="C562" s="10"/>
      <c r="D562" s="10"/>
      <c r="E562" s="10"/>
      <c r="F562" s="10"/>
      <c r="G562" s="10"/>
      <c r="H562" s="10"/>
      <c r="I562" s="10"/>
      <c r="J562" s="10"/>
    </row>
    <row r="563" spans="2:10" ht="18.5">
      <c r="B563" s="10"/>
      <c r="C563" s="10"/>
      <c r="D563" s="10"/>
      <c r="E563" s="10"/>
      <c r="F563" s="10"/>
      <c r="G563" s="10"/>
      <c r="H563" s="10"/>
      <c r="I563" s="10"/>
      <c r="J563" s="10"/>
    </row>
    <row r="564" spans="2:10" ht="18.5">
      <c r="B564" s="10"/>
      <c r="C564" s="10"/>
      <c r="D564" s="10"/>
      <c r="E564" s="10"/>
      <c r="F564" s="10"/>
      <c r="G564" s="10"/>
      <c r="H564" s="10"/>
      <c r="I564" s="10"/>
      <c r="J564" s="10"/>
    </row>
    <row r="565" spans="2:10" ht="18.5">
      <c r="B565" s="10"/>
      <c r="C565" s="10"/>
      <c r="D565" s="10"/>
      <c r="E565" s="10"/>
      <c r="F565" s="10"/>
      <c r="G565" s="10"/>
      <c r="H565" s="10"/>
      <c r="I565" s="10"/>
      <c r="J565" s="10"/>
    </row>
    <row r="566" spans="2:10" ht="18.5">
      <c r="B566" s="215" t="s">
        <v>158</v>
      </c>
      <c r="C566" s="215"/>
      <c r="D566" s="215"/>
      <c r="E566" s="215"/>
      <c r="F566" s="215"/>
      <c r="G566" s="215"/>
      <c r="H566" s="215"/>
      <c r="I566" s="215"/>
      <c r="J566" s="215"/>
    </row>
    <row r="567" spans="2:10" ht="15">
      <c r="B567" s="71" t="str">
        <f>C530</f>
        <v>Inv Input No. &amp; String No.</v>
      </c>
      <c r="C567" s="71" t="s">
        <v>452</v>
      </c>
      <c r="D567" s="71" t="s">
        <v>453</v>
      </c>
      <c r="E567" s="71" t="s">
        <v>454</v>
      </c>
      <c r="F567" s="71" t="s">
        <v>455</v>
      </c>
      <c r="G567" s="71" t="s">
        <v>456</v>
      </c>
      <c r="H567" s="71" t="s">
        <v>457</v>
      </c>
      <c r="I567" s="71" t="s">
        <v>458</v>
      </c>
      <c r="J567" s="71" t="s">
        <v>455</v>
      </c>
    </row>
    <row r="568" spans="2:10">
      <c r="B568" s="40">
        <f>IF(ISBLANK(C531),"",C531)</f>
        <v>1</v>
      </c>
      <c r="C568" s="40">
        <f>IF(ISNUMBER(B568),B531*$C$50*(1+($C$51/100)*(H531-25)),"")</f>
        <v>879.13323000000003</v>
      </c>
      <c r="D568" s="40">
        <f>IF(ISNUMBER(B568),C568*(1-7%),"")</f>
        <v>817.59390389999999</v>
      </c>
      <c r="E568" s="40">
        <f>IF(ISNUMBER(B568),C568*(1+7%),"")</f>
        <v>940.67255610000007</v>
      </c>
      <c r="F568" s="40" t="str">
        <f>IF(ISNUMBER(B568),IF(AND(D568&lt;E531,E531&lt;E568),"Passed","Failed"),"")</f>
        <v>Passed</v>
      </c>
      <c r="G568" s="40">
        <f>IF(ISNUMBER(B568),($C$53*(J531/$C$56))*(1+($C$55/100)*(H531-25)),"")</f>
        <v>10.461171630000001</v>
      </c>
      <c r="H568" s="40">
        <f>IF(ISNUMBER(B568),G568*(1-10%),"")</f>
        <v>9.4150544670000009</v>
      </c>
      <c r="I568" s="40">
        <f>IF(ISNUMBER(B568),G568*(1+10%),"")</f>
        <v>11.507288793000003</v>
      </c>
      <c r="J568" s="40" t="str">
        <f>IF(ISNUMBER(B568),IF(AND(H568&lt;I531,I531&lt;I568),"Passed","Failed"),"")</f>
        <v>Passed</v>
      </c>
    </row>
    <row r="569" spans="2:10">
      <c r="B569" s="40" t="str">
        <f t="shared" ref="B569:B591" si="85">IF(ISBLANK(C532),"",C532)</f>
        <v/>
      </c>
      <c r="C569" s="40" t="str">
        <f t="shared" ref="C569:C591" si="86">IF(ISNUMBER(B569),B532*$C$50*(1+($C$51/100)*(H532-25)),"")</f>
        <v/>
      </c>
      <c r="D569" s="40" t="str">
        <f t="shared" ref="D569:D591" si="87">IF(ISNUMBER(B569),C569*(1-7%),"")</f>
        <v/>
      </c>
      <c r="E569" s="40" t="str">
        <f t="shared" ref="E569:E591" si="88">IF(ISNUMBER(B569),C569*(1+7%),"")</f>
        <v/>
      </c>
      <c r="F569" s="40" t="str">
        <f t="shared" ref="F569:F591" si="89">IF(ISNUMBER(B569),IF(AND(D569&lt;E532,E532&lt;E569),"Passed","Failed"),"")</f>
        <v/>
      </c>
      <c r="G569" s="40" t="str">
        <f t="shared" ref="G569:G591" si="90">IF(ISNUMBER(B569),($C$53*(J532/$C$56))*(1+($C$55/100)*(H532-25)),"")</f>
        <v/>
      </c>
      <c r="H569" s="40" t="str">
        <f t="shared" ref="H569:H591" si="91">IF(ISNUMBER(B569),G569*(1-10%),"")</f>
        <v/>
      </c>
      <c r="I569" s="40" t="str">
        <f t="shared" ref="I569:I591" si="92">IF(ISNUMBER(B569),G569*(1+10%),"")</f>
        <v/>
      </c>
      <c r="J569" s="40" t="str">
        <f t="shared" ref="J569:J591" si="93">IF(ISNUMBER(B569),IF(AND(H569&lt;I532,I532&lt;I569),"Passed","Failed"),"")</f>
        <v/>
      </c>
    </row>
    <row r="570" spans="2:10">
      <c r="B570" s="40" t="str">
        <f t="shared" si="85"/>
        <v/>
      </c>
      <c r="C570" s="40" t="str">
        <f t="shared" si="86"/>
        <v/>
      </c>
      <c r="D570" s="40" t="str">
        <f t="shared" si="87"/>
        <v/>
      </c>
      <c r="E570" s="40" t="str">
        <f t="shared" si="88"/>
        <v/>
      </c>
      <c r="F570" s="40" t="str">
        <f t="shared" si="89"/>
        <v/>
      </c>
      <c r="G570" s="40" t="str">
        <f t="shared" si="90"/>
        <v/>
      </c>
      <c r="H570" s="40" t="str">
        <f t="shared" si="91"/>
        <v/>
      </c>
      <c r="I570" s="40" t="str">
        <f t="shared" si="92"/>
        <v/>
      </c>
      <c r="J570" s="40" t="str">
        <f t="shared" si="93"/>
        <v/>
      </c>
    </row>
    <row r="571" spans="2:10">
      <c r="B571" s="40" t="str">
        <f t="shared" si="85"/>
        <v/>
      </c>
      <c r="C571" s="40" t="str">
        <f t="shared" si="86"/>
        <v/>
      </c>
      <c r="D571" s="40" t="str">
        <f t="shared" si="87"/>
        <v/>
      </c>
      <c r="E571" s="40" t="str">
        <f t="shared" si="88"/>
        <v/>
      </c>
      <c r="F571" s="40" t="str">
        <f t="shared" si="89"/>
        <v/>
      </c>
      <c r="G571" s="40" t="str">
        <f t="shared" si="90"/>
        <v/>
      </c>
      <c r="H571" s="40" t="str">
        <f t="shared" si="91"/>
        <v/>
      </c>
      <c r="I571" s="40" t="str">
        <f t="shared" si="92"/>
        <v/>
      </c>
      <c r="J571" s="40" t="str">
        <f t="shared" si="93"/>
        <v/>
      </c>
    </row>
    <row r="572" spans="2:10">
      <c r="B572" s="40" t="str">
        <f t="shared" si="85"/>
        <v/>
      </c>
      <c r="C572" s="40" t="str">
        <f t="shared" si="86"/>
        <v/>
      </c>
      <c r="D572" s="40" t="str">
        <f t="shared" si="87"/>
        <v/>
      </c>
      <c r="E572" s="40" t="str">
        <f t="shared" si="88"/>
        <v/>
      </c>
      <c r="F572" s="40" t="str">
        <f t="shared" si="89"/>
        <v/>
      </c>
      <c r="G572" s="40" t="str">
        <f t="shared" si="90"/>
        <v/>
      </c>
      <c r="H572" s="40" t="str">
        <f t="shared" si="91"/>
        <v/>
      </c>
      <c r="I572" s="40" t="str">
        <f t="shared" si="92"/>
        <v/>
      </c>
      <c r="J572" s="40" t="str">
        <f t="shared" si="93"/>
        <v/>
      </c>
    </row>
    <row r="573" spans="2:10">
      <c r="B573" s="40" t="str">
        <f t="shared" si="85"/>
        <v/>
      </c>
      <c r="C573" s="40" t="str">
        <f t="shared" si="86"/>
        <v/>
      </c>
      <c r="D573" s="40" t="str">
        <f t="shared" si="87"/>
        <v/>
      </c>
      <c r="E573" s="40" t="str">
        <f t="shared" si="88"/>
        <v/>
      </c>
      <c r="F573" s="40" t="str">
        <f t="shared" si="89"/>
        <v/>
      </c>
      <c r="G573" s="40" t="str">
        <f t="shared" si="90"/>
        <v/>
      </c>
      <c r="H573" s="40" t="str">
        <f t="shared" si="91"/>
        <v/>
      </c>
      <c r="I573" s="40" t="str">
        <f t="shared" si="92"/>
        <v/>
      </c>
      <c r="J573" s="40" t="str">
        <f t="shared" si="93"/>
        <v/>
      </c>
    </row>
    <row r="574" spans="2:10">
      <c r="B574" s="40" t="str">
        <f t="shared" si="85"/>
        <v/>
      </c>
      <c r="C574" s="40" t="str">
        <f t="shared" si="86"/>
        <v/>
      </c>
      <c r="D574" s="40" t="str">
        <f t="shared" si="87"/>
        <v/>
      </c>
      <c r="E574" s="40" t="str">
        <f t="shared" si="88"/>
        <v/>
      </c>
      <c r="F574" s="40" t="str">
        <f t="shared" si="89"/>
        <v/>
      </c>
      <c r="G574" s="40" t="str">
        <f t="shared" si="90"/>
        <v/>
      </c>
      <c r="H574" s="40" t="str">
        <f t="shared" si="91"/>
        <v/>
      </c>
      <c r="I574" s="40" t="str">
        <f t="shared" si="92"/>
        <v/>
      </c>
      <c r="J574" s="40" t="str">
        <f t="shared" si="93"/>
        <v/>
      </c>
    </row>
    <row r="575" spans="2:10">
      <c r="B575" s="40" t="str">
        <f t="shared" si="85"/>
        <v/>
      </c>
      <c r="C575" s="40" t="str">
        <f t="shared" si="86"/>
        <v/>
      </c>
      <c r="D575" s="40" t="str">
        <f t="shared" si="87"/>
        <v/>
      </c>
      <c r="E575" s="40" t="str">
        <f t="shared" si="88"/>
        <v/>
      </c>
      <c r="F575" s="40" t="str">
        <f t="shared" si="89"/>
        <v/>
      </c>
      <c r="G575" s="40" t="str">
        <f t="shared" si="90"/>
        <v/>
      </c>
      <c r="H575" s="40" t="str">
        <f t="shared" si="91"/>
        <v/>
      </c>
      <c r="I575" s="40" t="str">
        <f t="shared" si="92"/>
        <v/>
      </c>
      <c r="J575" s="40" t="str">
        <f t="shared" si="93"/>
        <v/>
      </c>
    </row>
    <row r="576" spans="2:10">
      <c r="B576" s="40" t="str">
        <f t="shared" si="85"/>
        <v/>
      </c>
      <c r="C576" s="40" t="str">
        <f t="shared" si="86"/>
        <v/>
      </c>
      <c r="D576" s="40" t="str">
        <f t="shared" si="87"/>
        <v/>
      </c>
      <c r="E576" s="40" t="str">
        <f t="shared" si="88"/>
        <v/>
      </c>
      <c r="F576" s="40" t="str">
        <f t="shared" si="89"/>
        <v/>
      </c>
      <c r="G576" s="40" t="str">
        <f t="shared" si="90"/>
        <v/>
      </c>
      <c r="H576" s="40" t="str">
        <f t="shared" si="91"/>
        <v/>
      </c>
      <c r="I576" s="40" t="str">
        <f t="shared" si="92"/>
        <v/>
      </c>
      <c r="J576" s="40" t="str">
        <f t="shared" si="93"/>
        <v/>
      </c>
    </row>
    <row r="577" spans="2:10">
      <c r="B577" s="40" t="str">
        <f t="shared" si="85"/>
        <v/>
      </c>
      <c r="C577" s="40" t="str">
        <f t="shared" si="86"/>
        <v/>
      </c>
      <c r="D577" s="40" t="str">
        <f t="shared" si="87"/>
        <v/>
      </c>
      <c r="E577" s="40" t="str">
        <f t="shared" si="88"/>
        <v/>
      </c>
      <c r="F577" s="40" t="str">
        <f t="shared" si="89"/>
        <v/>
      </c>
      <c r="G577" s="40" t="str">
        <f t="shared" si="90"/>
        <v/>
      </c>
      <c r="H577" s="40" t="str">
        <f t="shared" si="91"/>
        <v/>
      </c>
      <c r="I577" s="40" t="str">
        <f t="shared" si="92"/>
        <v/>
      </c>
      <c r="J577" s="40" t="str">
        <f t="shared" si="93"/>
        <v/>
      </c>
    </row>
    <row r="578" spans="2:10">
      <c r="B578" s="40" t="str">
        <f t="shared" si="85"/>
        <v/>
      </c>
      <c r="C578" s="40" t="str">
        <f t="shared" si="86"/>
        <v/>
      </c>
      <c r="D578" s="40" t="str">
        <f t="shared" si="87"/>
        <v/>
      </c>
      <c r="E578" s="40" t="str">
        <f t="shared" si="88"/>
        <v/>
      </c>
      <c r="F578" s="40" t="str">
        <f t="shared" si="89"/>
        <v/>
      </c>
      <c r="G578" s="40" t="str">
        <f t="shared" si="90"/>
        <v/>
      </c>
      <c r="H578" s="40" t="str">
        <f t="shared" si="91"/>
        <v/>
      </c>
      <c r="I578" s="40" t="str">
        <f t="shared" si="92"/>
        <v/>
      </c>
      <c r="J578" s="40" t="str">
        <f t="shared" si="93"/>
        <v/>
      </c>
    </row>
    <row r="579" spans="2:10">
      <c r="B579" s="40" t="str">
        <f t="shared" si="85"/>
        <v/>
      </c>
      <c r="C579" s="40" t="str">
        <f t="shared" si="86"/>
        <v/>
      </c>
      <c r="D579" s="40" t="str">
        <f t="shared" si="87"/>
        <v/>
      </c>
      <c r="E579" s="40" t="str">
        <f t="shared" si="88"/>
        <v/>
      </c>
      <c r="F579" s="40" t="str">
        <f t="shared" si="89"/>
        <v/>
      </c>
      <c r="G579" s="40" t="str">
        <f t="shared" si="90"/>
        <v/>
      </c>
      <c r="H579" s="40" t="str">
        <f t="shared" si="91"/>
        <v/>
      </c>
      <c r="I579" s="40" t="str">
        <f t="shared" si="92"/>
        <v/>
      </c>
      <c r="J579" s="40" t="str">
        <f t="shared" si="93"/>
        <v/>
      </c>
    </row>
    <row r="580" spans="2:10">
      <c r="B580" s="40" t="str">
        <f t="shared" si="85"/>
        <v/>
      </c>
      <c r="C580" s="40" t="str">
        <f t="shared" si="86"/>
        <v/>
      </c>
      <c r="D580" s="40" t="str">
        <f t="shared" si="87"/>
        <v/>
      </c>
      <c r="E580" s="40" t="str">
        <f t="shared" si="88"/>
        <v/>
      </c>
      <c r="F580" s="40" t="str">
        <f t="shared" si="89"/>
        <v/>
      </c>
      <c r="G580" s="40" t="str">
        <f t="shared" si="90"/>
        <v/>
      </c>
      <c r="H580" s="40" t="str">
        <f t="shared" si="91"/>
        <v/>
      </c>
      <c r="I580" s="40" t="str">
        <f t="shared" si="92"/>
        <v/>
      </c>
      <c r="J580" s="40" t="str">
        <f t="shared" si="93"/>
        <v/>
      </c>
    </row>
    <row r="581" spans="2:10">
      <c r="B581" s="40" t="str">
        <f t="shared" si="85"/>
        <v/>
      </c>
      <c r="C581" s="40" t="str">
        <f t="shared" si="86"/>
        <v/>
      </c>
      <c r="D581" s="40" t="str">
        <f t="shared" si="87"/>
        <v/>
      </c>
      <c r="E581" s="40" t="str">
        <f t="shared" si="88"/>
        <v/>
      </c>
      <c r="F581" s="40" t="str">
        <f t="shared" si="89"/>
        <v/>
      </c>
      <c r="G581" s="40" t="str">
        <f t="shared" si="90"/>
        <v/>
      </c>
      <c r="H581" s="40" t="str">
        <f t="shared" si="91"/>
        <v/>
      </c>
      <c r="I581" s="40" t="str">
        <f t="shared" si="92"/>
        <v/>
      </c>
      <c r="J581" s="40" t="str">
        <f t="shared" si="93"/>
        <v/>
      </c>
    </row>
    <row r="582" spans="2:10">
      <c r="B582" s="40" t="str">
        <f t="shared" si="85"/>
        <v/>
      </c>
      <c r="C582" s="40" t="str">
        <f t="shared" si="86"/>
        <v/>
      </c>
      <c r="D582" s="40" t="str">
        <f t="shared" si="87"/>
        <v/>
      </c>
      <c r="E582" s="40" t="str">
        <f t="shared" si="88"/>
        <v/>
      </c>
      <c r="F582" s="40" t="str">
        <f t="shared" si="89"/>
        <v/>
      </c>
      <c r="G582" s="40" t="str">
        <f t="shared" si="90"/>
        <v/>
      </c>
      <c r="H582" s="40" t="str">
        <f t="shared" si="91"/>
        <v/>
      </c>
      <c r="I582" s="40" t="str">
        <f t="shared" si="92"/>
        <v/>
      </c>
      <c r="J582" s="40" t="str">
        <f t="shared" si="93"/>
        <v/>
      </c>
    </row>
    <row r="583" spans="2:10">
      <c r="B583" s="40" t="str">
        <f t="shared" si="85"/>
        <v/>
      </c>
      <c r="C583" s="40" t="str">
        <f t="shared" si="86"/>
        <v/>
      </c>
      <c r="D583" s="40" t="str">
        <f t="shared" si="87"/>
        <v/>
      </c>
      <c r="E583" s="40" t="str">
        <f t="shared" si="88"/>
        <v/>
      </c>
      <c r="F583" s="40" t="str">
        <f t="shared" si="89"/>
        <v/>
      </c>
      <c r="G583" s="40" t="str">
        <f t="shared" si="90"/>
        <v/>
      </c>
      <c r="H583" s="40" t="str">
        <f t="shared" si="91"/>
        <v/>
      </c>
      <c r="I583" s="40" t="str">
        <f t="shared" si="92"/>
        <v/>
      </c>
      <c r="J583" s="40" t="str">
        <f t="shared" si="93"/>
        <v/>
      </c>
    </row>
    <row r="584" spans="2:10">
      <c r="B584" s="40" t="str">
        <f t="shared" si="85"/>
        <v/>
      </c>
      <c r="C584" s="40" t="str">
        <f t="shared" si="86"/>
        <v/>
      </c>
      <c r="D584" s="40" t="str">
        <f t="shared" si="87"/>
        <v/>
      </c>
      <c r="E584" s="40" t="str">
        <f t="shared" si="88"/>
        <v/>
      </c>
      <c r="F584" s="40" t="str">
        <f t="shared" si="89"/>
        <v/>
      </c>
      <c r="G584" s="40" t="str">
        <f t="shared" si="90"/>
        <v/>
      </c>
      <c r="H584" s="40" t="str">
        <f t="shared" si="91"/>
        <v/>
      </c>
      <c r="I584" s="40" t="str">
        <f t="shared" si="92"/>
        <v/>
      </c>
      <c r="J584" s="40" t="str">
        <f t="shared" si="93"/>
        <v/>
      </c>
    </row>
    <row r="585" spans="2:10">
      <c r="B585" s="40" t="str">
        <f t="shared" si="85"/>
        <v/>
      </c>
      <c r="C585" s="40" t="str">
        <f t="shared" si="86"/>
        <v/>
      </c>
      <c r="D585" s="40" t="str">
        <f t="shared" si="87"/>
        <v/>
      </c>
      <c r="E585" s="40" t="str">
        <f t="shared" si="88"/>
        <v/>
      </c>
      <c r="F585" s="40" t="str">
        <f t="shared" si="89"/>
        <v/>
      </c>
      <c r="G585" s="40" t="str">
        <f t="shared" si="90"/>
        <v/>
      </c>
      <c r="H585" s="40" t="str">
        <f t="shared" si="91"/>
        <v/>
      </c>
      <c r="I585" s="40" t="str">
        <f t="shared" si="92"/>
        <v/>
      </c>
      <c r="J585" s="40" t="str">
        <f t="shared" si="93"/>
        <v/>
      </c>
    </row>
    <row r="586" spans="2:10">
      <c r="B586" s="40" t="str">
        <f t="shared" si="85"/>
        <v/>
      </c>
      <c r="C586" s="40" t="str">
        <f t="shared" si="86"/>
        <v/>
      </c>
      <c r="D586" s="40" t="str">
        <f t="shared" si="87"/>
        <v/>
      </c>
      <c r="E586" s="40" t="str">
        <f t="shared" si="88"/>
        <v/>
      </c>
      <c r="F586" s="40" t="str">
        <f t="shared" si="89"/>
        <v/>
      </c>
      <c r="G586" s="40" t="str">
        <f t="shared" si="90"/>
        <v/>
      </c>
      <c r="H586" s="40" t="str">
        <f t="shared" si="91"/>
        <v/>
      </c>
      <c r="I586" s="40" t="str">
        <f t="shared" si="92"/>
        <v/>
      </c>
      <c r="J586" s="40" t="str">
        <f t="shared" si="93"/>
        <v/>
      </c>
    </row>
    <row r="587" spans="2:10">
      <c r="B587" s="40" t="str">
        <f t="shared" si="85"/>
        <v/>
      </c>
      <c r="C587" s="40" t="str">
        <f t="shared" si="86"/>
        <v/>
      </c>
      <c r="D587" s="40" t="str">
        <f t="shared" si="87"/>
        <v/>
      </c>
      <c r="E587" s="40" t="str">
        <f t="shared" si="88"/>
        <v/>
      </c>
      <c r="F587" s="40" t="str">
        <f t="shared" si="89"/>
        <v/>
      </c>
      <c r="G587" s="40" t="str">
        <f t="shared" si="90"/>
        <v/>
      </c>
      <c r="H587" s="40" t="str">
        <f t="shared" si="91"/>
        <v/>
      </c>
      <c r="I587" s="40" t="str">
        <f t="shared" si="92"/>
        <v/>
      </c>
      <c r="J587" s="40" t="str">
        <f t="shared" si="93"/>
        <v/>
      </c>
    </row>
    <row r="588" spans="2:10">
      <c r="B588" s="40" t="str">
        <f t="shared" si="85"/>
        <v/>
      </c>
      <c r="C588" s="40" t="str">
        <f t="shared" si="86"/>
        <v/>
      </c>
      <c r="D588" s="40" t="str">
        <f t="shared" si="87"/>
        <v/>
      </c>
      <c r="E588" s="40" t="str">
        <f t="shared" si="88"/>
        <v/>
      </c>
      <c r="F588" s="40" t="str">
        <f t="shared" si="89"/>
        <v/>
      </c>
      <c r="G588" s="40" t="str">
        <f t="shared" si="90"/>
        <v/>
      </c>
      <c r="H588" s="40" t="str">
        <f t="shared" si="91"/>
        <v/>
      </c>
      <c r="I588" s="40" t="str">
        <f t="shared" si="92"/>
        <v/>
      </c>
      <c r="J588" s="40" t="str">
        <f t="shared" si="93"/>
        <v/>
      </c>
    </row>
    <row r="589" spans="2:10">
      <c r="B589" s="40" t="str">
        <f t="shared" si="85"/>
        <v/>
      </c>
      <c r="C589" s="40" t="str">
        <f t="shared" si="86"/>
        <v/>
      </c>
      <c r="D589" s="40" t="str">
        <f t="shared" si="87"/>
        <v/>
      </c>
      <c r="E589" s="40" t="str">
        <f t="shared" si="88"/>
        <v/>
      </c>
      <c r="F589" s="40" t="str">
        <f t="shared" si="89"/>
        <v/>
      </c>
      <c r="G589" s="40" t="str">
        <f t="shared" si="90"/>
        <v/>
      </c>
      <c r="H589" s="40" t="str">
        <f t="shared" si="91"/>
        <v/>
      </c>
      <c r="I589" s="40" t="str">
        <f t="shared" si="92"/>
        <v/>
      </c>
      <c r="J589" s="40" t="str">
        <f t="shared" si="93"/>
        <v/>
      </c>
    </row>
    <row r="590" spans="2:10">
      <c r="B590" s="40" t="str">
        <f t="shared" si="85"/>
        <v/>
      </c>
      <c r="C590" s="40" t="str">
        <f t="shared" si="86"/>
        <v/>
      </c>
      <c r="D590" s="40" t="str">
        <f t="shared" si="87"/>
        <v/>
      </c>
      <c r="E590" s="40" t="str">
        <f t="shared" si="88"/>
        <v/>
      </c>
      <c r="F590" s="40" t="str">
        <f t="shared" si="89"/>
        <v/>
      </c>
      <c r="G590" s="40" t="str">
        <f t="shared" si="90"/>
        <v/>
      </c>
      <c r="H590" s="40" t="str">
        <f t="shared" si="91"/>
        <v/>
      </c>
      <c r="I590" s="40" t="str">
        <f t="shared" si="92"/>
        <v/>
      </c>
      <c r="J590" s="40" t="str">
        <f t="shared" si="93"/>
        <v/>
      </c>
    </row>
    <row r="591" spans="2:10">
      <c r="B591" s="40" t="str">
        <f t="shared" si="85"/>
        <v/>
      </c>
      <c r="C591" s="40" t="str">
        <f t="shared" si="86"/>
        <v/>
      </c>
      <c r="D591" s="40" t="str">
        <f t="shared" si="87"/>
        <v/>
      </c>
      <c r="E591" s="40" t="str">
        <f t="shared" si="88"/>
        <v/>
      </c>
      <c r="F591" s="40" t="str">
        <f t="shared" si="89"/>
        <v/>
      </c>
      <c r="G591" s="40" t="str">
        <f t="shared" si="90"/>
        <v/>
      </c>
      <c r="H591" s="40" t="str">
        <f t="shared" si="91"/>
        <v/>
      </c>
      <c r="I591" s="40" t="str">
        <f t="shared" si="92"/>
        <v/>
      </c>
      <c r="J591" s="40" t="str">
        <f t="shared" si="93"/>
        <v/>
      </c>
    </row>
    <row r="592" spans="2:10">
      <c r="B592" s="229" t="s">
        <v>450</v>
      </c>
      <c r="C592" s="229"/>
      <c r="D592" s="229"/>
      <c r="E592" s="229"/>
      <c r="F592" s="229"/>
      <c r="G592" s="229"/>
      <c r="H592" s="229"/>
      <c r="I592" s="229"/>
      <c r="J592" s="229"/>
    </row>
    <row r="593" spans="2:10">
      <c r="B593" s="229"/>
      <c r="C593" s="229"/>
      <c r="D593" s="229"/>
      <c r="E593" s="229"/>
      <c r="F593" s="229"/>
      <c r="G593" s="229"/>
      <c r="H593" s="229"/>
      <c r="I593" s="229"/>
      <c r="J593" s="229"/>
    </row>
    <row r="594" spans="2:10" ht="14.15" customHeight="1">
      <c r="B594" s="10"/>
      <c r="C594" s="10"/>
      <c r="D594" s="10"/>
      <c r="E594" s="10"/>
      <c r="F594" s="10"/>
      <c r="G594" s="10"/>
      <c r="H594" s="10"/>
      <c r="I594" s="10"/>
      <c r="J594" s="10"/>
    </row>
    <row r="595" spans="2:10" ht="15">
      <c r="B595" s="31" t="s">
        <v>145</v>
      </c>
      <c r="C595" s="31" t="s">
        <v>146</v>
      </c>
      <c r="D595" s="31" t="s">
        <v>147</v>
      </c>
      <c r="E595" s="31" t="s">
        <v>148</v>
      </c>
      <c r="F595" s="31" t="s">
        <v>149</v>
      </c>
      <c r="G595" s="31" t="s">
        <v>150</v>
      </c>
      <c r="H595" s="31" t="s">
        <v>107</v>
      </c>
      <c r="I595" s="19"/>
      <c r="J595" s="72"/>
    </row>
    <row r="596" spans="2:10" ht="15">
      <c r="B596" s="73" t="s">
        <v>159</v>
      </c>
      <c r="C596" s="73">
        <f>'Communication Report'!C55</f>
        <v>0</v>
      </c>
      <c r="D596" s="73">
        <f>'Communication Report'!D55</f>
        <v>0</v>
      </c>
      <c r="E596" s="73">
        <f>'Communication Report'!E55</f>
        <v>0</v>
      </c>
      <c r="F596" s="73">
        <f>'Communication Report'!F55</f>
        <v>0</v>
      </c>
      <c r="G596" s="73">
        <f>'Communication Report'!G55</f>
        <v>0</v>
      </c>
      <c r="H596" s="73">
        <f>'Communication Report'!H55</f>
        <v>0</v>
      </c>
      <c r="I596" s="3"/>
      <c r="J596" s="3"/>
    </row>
    <row r="597" spans="2:10" ht="15">
      <c r="B597" s="31" t="s">
        <v>421</v>
      </c>
      <c r="C597" s="31" t="s">
        <v>422</v>
      </c>
      <c r="D597" s="31" t="s">
        <v>615</v>
      </c>
      <c r="E597" s="31" t="s">
        <v>423</v>
      </c>
      <c r="F597" s="290" t="s">
        <v>618</v>
      </c>
      <c r="G597" s="31" t="s">
        <v>616</v>
      </c>
      <c r="H597" s="31" t="s">
        <v>617</v>
      </c>
      <c r="I597" s="31" t="s">
        <v>424</v>
      </c>
      <c r="J597" s="31" t="s">
        <v>425</v>
      </c>
    </row>
    <row r="598" spans="2:10">
      <c r="B598" s="40">
        <v>18</v>
      </c>
      <c r="C598" s="40">
        <v>1</v>
      </c>
      <c r="D598" s="291">
        <f>IF(ISNUMBER(B635),E598-(($C$50-$C$52)*B598),"")</f>
        <v>729.88000000000011</v>
      </c>
      <c r="E598" s="40">
        <v>880</v>
      </c>
      <c r="F598" s="40"/>
      <c r="G598" s="12">
        <v>25</v>
      </c>
      <c r="H598" s="292">
        <f>IF(ISNUMBER(G598),G598+((J598/$C$56)*3),"")</f>
        <v>26.95</v>
      </c>
      <c r="I598" s="12">
        <v>11</v>
      </c>
      <c r="J598" s="40">
        <v>650</v>
      </c>
    </row>
    <row r="599" spans="2:10">
      <c r="B599" s="40"/>
      <c r="C599" s="40"/>
      <c r="D599" s="291" t="str">
        <f t="shared" ref="D599:D621" si="94">IF(ISNUMBER(B636),E599-(($C$50-$C$52)*B599),"")</f>
        <v/>
      </c>
      <c r="E599" s="40"/>
      <c r="F599" s="40"/>
      <c r="G599" s="40"/>
      <c r="H599" s="292" t="str">
        <f t="shared" ref="H599:H621" si="95">IF(ISNUMBER(G599),G599+((J599/$C$56)*3),"")</f>
        <v/>
      </c>
      <c r="I599" s="40"/>
      <c r="J599" s="40"/>
    </row>
    <row r="600" spans="2:10">
      <c r="B600" s="40"/>
      <c r="C600" s="40"/>
      <c r="D600" s="291" t="str">
        <f t="shared" si="94"/>
        <v/>
      </c>
      <c r="E600" s="40"/>
      <c r="F600" s="40"/>
      <c r="G600" s="40"/>
      <c r="H600" s="292" t="str">
        <f t="shared" si="95"/>
        <v/>
      </c>
      <c r="I600" s="40"/>
      <c r="J600" s="40"/>
    </row>
    <row r="601" spans="2:10">
      <c r="B601" s="40"/>
      <c r="C601" s="40"/>
      <c r="D601" s="291" t="str">
        <f t="shared" si="94"/>
        <v/>
      </c>
      <c r="E601" s="40"/>
      <c r="F601" s="40"/>
      <c r="G601" s="12"/>
      <c r="H601" s="292" t="str">
        <f t="shared" si="95"/>
        <v/>
      </c>
      <c r="I601" s="12"/>
      <c r="J601" s="40"/>
    </row>
    <row r="602" spans="2:10">
      <c r="B602" s="40"/>
      <c r="C602" s="40"/>
      <c r="D602" s="291" t="str">
        <f t="shared" si="94"/>
        <v/>
      </c>
      <c r="E602" s="40"/>
      <c r="F602" s="40"/>
      <c r="G602" s="40"/>
      <c r="H602" s="292" t="str">
        <f t="shared" si="95"/>
        <v/>
      </c>
      <c r="I602" s="40"/>
      <c r="J602" s="40"/>
    </row>
    <row r="603" spans="2:10">
      <c r="B603" s="40"/>
      <c r="C603" s="40"/>
      <c r="D603" s="291" t="str">
        <f t="shared" si="94"/>
        <v/>
      </c>
      <c r="E603" s="40"/>
      <c r="F603" s="40"/>
      <c r="G603" s="40"/>
      <c r="H603" s="292" t="str">
        <f t="shared" si="95"/>
        <v/>
      </c>
      <c r="I603" s="40"/>
      <c r="J603" s="40"/>
    </row>
    <row r="604" spans="2:10">
      <c r="B604" s="40"/>
      <c r="C604" s="40"/>
      <c r="D604" s="291" t="str">
        <f t="shared" si="94"/>
        <v/>
      </c>
      <c r="E604" s="40"/>
      <c r="F604" s="40"/>
      <c r="G604" s="12"/>
      <c r="H604" s="292" t="str">
        <f t="shared" si="95"/>
        <v/>
      </c>
      <c r="I604" s="12"/>
      <c r="J604" s="40"/>
    </row>
    <row r="605" spans="2:10">
      <c r="B605" s="40"/>
      <c r="C605" s="40"/>
      <c r="D605" s="291" t="str">
        <f t="shared" si="94"/>
        <v/>
      </c>
      <c r="E605" s="40"/>
      <c r="F605" s="40"/>
      <c r="G605" s="40"/>
      <c r="H605" s="292" t="str">
        <f t="shared" si="95"/>
        <v/>
      </c>
      <c r="I605" s="40"/>
      <c r="J605" s="40"/>
    </row>
    <row r="606" spans="2:10">
      <c r="B606" s="40"/>
      <c r="C606" s="40"/>
      <c r="D606" s="291" t="str">
        <f t="shared" si="94"/>
        <v/>
      </c>
      <c r="E606" s="40"/>
      <c r="F606" s="40"/>
      <c r="G606" s="40"/>
      <c r="H606" s="292" t="str">
        <f t="shared" si="95"/>
        <v/>
      </c>
      <c r="I606" s="40"/>
      <c r="J606" s="40"/>
    </row>
    <row r="607" spans="2:10">
      <c r="B607" s="40"/>
      <c r="C607" s="40"/>
      <c r="D607" s="291" t="str">
        <f t="shared" si="94"/>
        <v/>
      </c>
      <c r="E607" s="40"/>
      <c r="F607" s="40"/>
      <c r="G607" s="40"/>
      <c r="H607" s="292" t="str">
        <f t="shared" si="95"/>
        <v/>
      </c>
      <c r="I607" s="40"/>
      <c r="J607" s="40"/>
    </row>
    <row r="608" spans="2:10">
      <c r="B608" s="40"/>
      <c r="C608" s="40"/>
      <c r="D608" s="291" t="str">
        <f t="shared" si="94"/>
        <v/>
      </c>
      <c r="E608" s="40"/>
      <c r="F608" s="40"/>
      <c r="G608" s="40"/>
      <c r="H608" s="292" t="str">
        <f t="shared" si="95"/>
        <v/>
      </c>
      <c r="I608" s="40"/>
      <c r="J608" s="40"/>
    </row>
    <row r="609" spans="2:10">
      <c r="B609" s="40"/>
      <c r="C609" s="40"/>
      <c r="D609" s="291" t="str">
        <f t="shared" si="94"/>
        <v/>
      </c>
      <c r="E609" s="40"/>
      <c r="F609" s="40"/>
      <c r="G609" s="40"/>
      <c r="H609" s="292" t="str">
        <f t="shared" si="95"/>
        <v/>
      </c>
      <c r="I609" s="40"/>
      <c r="J609" s="40"/>
    </row>
    <row r="610" spans="2:10">
      <c r="B610" s="40"/>
      <c r="C610" s="40"/>
      <c r="D610" s="291" t="str">
        <f t="shared" si="94"/>
        <v/>
      </c>
      <c r="E610" s="40"/>
      <c r="F610" s="40"/>
      <c r="G610" s="40"/>
      <c r="H610" s="292" t="str">
        <f t="shared" si="95"/>
        <v/>
      </c>
      <c r="I610" s="40"/>
      <c r="J610" s="40"/>
    </row>
    <row r="611" spans="2:10">
      <c r="B611" s="40"/>
      <c r="C611" s="40"/>
      <c r="D611" s="291" t="str">
        <f t="shared" si="94"/>
        <v/>
      </c>
      <c r="E611" s="40"/>
      <c r="F611" s="40"/>
      <c r="G611" s="40"/>
      <c r="H611" s="292" t="str">
        <f t="shared" si="95"/>
        <v/>
      </c>
      <c r="I611" s="40"/>
      <c r="J611" s="40"/>
    </row>
    <row r="612" spans="2:10">
      <c r="B612" s="40"/>
      <c r="C612" s="40"/>
      <c r="D612" s="291" t="str">
        <f t="shared" si="94"/>
        <v/>
      </c>
      <c r="E612" s="40"/>
      <c r="F612" s="40"/>
      <c r="G612" s="40"/>
      <c r="H612" s="292" t="str">
        <f t="shared" si="95"/>
        <v/>
      </c>
      <c r="I612" s="40"/>
      <c r="J612" s="40"/>
    </row>
    <row r="613" spans="2:10">
      <c r="B613" s="40"/>
      <c r="C613" s="40"/>
      <c r="D613" s="291" t="str">
        <f t="shared" si="94"/>
        <v/>
      </c>
      <c r="E613" s="40"/>
      <c r="F613" s="40"/>
      <c r="G613" s="40"/>
      <c r="H613" s="292" t="str">
        <f t="shared" si="95"/>
        <v/>
      </c>
      <c r="I613" s="40"/>
      <c r="J613" s="40"/>
    </row>
    <row r="614" spans="2:10">
      <c r="B614" s="40"/>
      <c r="C614" s="40"/>
      <c r="D614" s="291" t="str">
        <f t="shared" si="94"/>
        <v/>
      </c>
      <c r="E614" s="40"/>
      <c r="F614" s="40"/>
      <c r="G614" s="40"/>
      <c r="H614" s="292" t="str">
        <f t="shared" si="95"/>
        <v/>
      </c>
      <c r="I614" s="40"/>
      <c r="J614" s="40"/>
    </row>
    <row r="615" spans="2:10">
      <c r="B615" s="40"/>
      <c r="C615" s="40"/>
      <c r="D615" s="291" t="str">
        <f t="shared" si="94"/>
        <v/>
      </c>
      <c r="E615" s="40"/>
      <c r="F615" s="40"/>
      <c r="G615" s="40"/>
      <c r="H615" s="292" t="str">
        <f t="shared" si="95"/>
        <v/>
      </c>
      <c r="I615" s="40"/>
      <c r="J615" s="40"/>
    </row>
    <row r="616" spans="2:10">
      <c r="B616" s="40"/>
      <c r="C616" s="40"/>
      <c r="D616" s="291" t="str">
        <f t="shared" si="94"/>
        <v/>
      </c>
      <c r="E616" s="40"/>
      <c r="F616" s="40"/>
      <c r="G616" s="40"/>
      <c r="H616" s="292" t="str">
        <f t="shared" si="95"/>
        <v/>
      </c>
      <c r="I616" s="40"/>
      <c r="J616" s="40"/>
    </row>
    <row r="617" spans="2:10">
      <c r="B617" s="40"/>
      <c r="C617" s="40"/>
      <c r="D617" s="291" t="str">
        <f t="shared" si="94"/>
        <v/>
      </c>
      <c r="E617" s="40"/>
      <c r="F617" s="40"/>
      <c r="G617" s="40"/>
      <c r="H617" s="292" t="str">
        <f t="shared" si="95"/>
        <v/>
      </c>
      <c r="I617" s="40"/>
      <c r="J617" s="40"/>
    </row>
    <row r="618" spans="2:10">
      <c r="B618" s="40"/>
      <c r="C618" s="40"/>
      <c r="D618" s="291" t="str">
        <f t="shared" si="94"/>
        <v/>
      </c>
      <c r="E618" s="40"/>
      <c r="F618" s="40"/>
      <c r="G618" s="40"/>
      <c r="H618" s="292" t="str">
        <f t="shared" si="95"/>
        <v/>
      </c>
      <c r="I618" s="40"/>
      <c r="J618" s="40"/>
    </row>
    <row r="619" spans="2:10">
      <c r="B619" s="40"/>
      <c r="C619" s="40"/>
      <c r="D619" s="291" t="str">
        <f t="shared" si="94"/>
        <v/>
      </c>
      <c r="E619" s="40"/>
      <c r="F619" s="40"/>
      <c r="G619" s="40"/>
      <c r="H619" s="292" t="str">
        <f t="shared" si="95"/>
        <v/>
      </c>
      <c r="I619" s="40"/>
      <c r="J619" s="40"/>
    </row>
    <row r="620" spans="2:10">
      <c r="B620" s="40"/>
      <c r="C620" s="40"/>
      <c r="D620" s="291" t="str">
        <f t="shared" si="94"/>
        <v/>
      </c>
      <c r="E620" s="40"/>
      <c r="F620" s="40"/>
      <c r="G620" s="40"/>
      <c r="H620" s="292" t="str">
        <f t="shared" si="95"/>
        <v/>
      </c>
      <c r="I620" s="40"/>
      <c r="J620" s="40"/>
    </row>
    <row r="621" spans="2:10">
      <c r="B621" s="40"/>
      <c r="C621" s="40"/>
      <c r="D621" s="291" t="str">
        <f t="shared" si="94"/>
        <v/>
      </c>
      <c r="E621" s="40"/>
      <c r="F621" s="40"/>
      <c r="G621" s="40"/>
      <c r="H621" s="292" t="str">
        <f t="shared" si="95"/>
        <v/>
      </c>
      <c r="I621" s="40"/>
      <c r="J621" s="40"/>
    </row>
    <row r="622" spans="2:10">
      <c r="B622" s="229" t="s">
        <v>450</v>
      </c>
      <c r="C622" s="229"/>
      <c r="D622" s="229"/>
      <c r="E622" s="229"/>
      <c r="F622" s="229"/>
      <c r="G622" s="229"/>
      <c r="H622" s="229"/>
      <c r="I622" s="229"/>
      <c r="J622" s="229"/>
    </row>
    <row r="623" spans="2:10">
      <c r="B623" s="229"/>
      <c r="C623" s="229"/>
      <c r="D623" s="229"/>
      <c r="E623" s="229"/>
      <c r="F623" s="229"/>
      <c r="G623" s="229"/>
      <c r="H623" s="229"/>
      <c r="I623" s="229"/>
      <c r="J623" s="229"/>
    </row>
    <row r="624" spans="2:10">
      <c r="B624" s="63"/>
      <c r="C624" s="63"/>
      <c r="D624" s="63"/>
      <c r="E624" s="63"/>
      <c r="F624" s="63"/>
      <c r="G624" s="63"/>
      <c r="H624" s="63"/>
      <c r="I624" s="63"/>
      <c r="J624" s="63"/>
    </row>
    <row r="625" spans="2:10" ht="18.5">
      <c r="B625" s="215" t="s">
        <v>451</v>
      </c>
      <c r="C625" s="215"/>
      <c r="D625" s="215"/>
      <c r="E625" s="215"/>
      <c r="F625" s="215"/>
      <c r="G625" s="215"/>
      <c r="H625" s="215"/>
      <c r="I625" s="215"/>
      <c r="J625" s="215"/>
    </row>
    <row r="626" spans="2:10" ht="18.5">
      <c r="B626" s="10"/>
      <c r="C626" s="10"/>
      <c r="D626" s="10"/>
      <c r="E626" s="10"/>
      <c r="F626" s="10"/>
      <c r="G626" s="10"/>
      <c r="H626" s="10"/>
      <c r="I626" s="10"/>
      <c r="J626" s="10"/>
    </row>
    <row r="627" spans="2:10" ht="18.5">
      <c r="B627" s="10"/>
      <c r="C627" s="10"/>
      <c r="D627" s="10"/>
      <c r="E627" s="10"/>
      <c r="F627" s="10"/>
      <c r="G627" s="10"/>
      <c r="H627" s="10"/>
      <c r="I627" s="10"/>
      <c r="J627" s="10"/>
    </row>
    <row r="628" spans="2:10" ht="18.5">
      <c r="B628" s="10"/>
      <c r="C628" s="10"/>
      <c r="D628" s="10"/>
      <c r="E628" s="10"/>
      <c r="F628" s="10"/>
      <c r="G628" s="10"/>
      <c r="H628" s="10"/>
      <c r="I628" s="10"/>
      <c r="J628" s="10"/>
    </row>
    <row r="629" spans="2:10" ht="18.5">
      <c r="B629" s="10"/>
      <c r="C629" s="10"/>
      <c r="D629" s="10"/>
      <c r="E629" s="10"/>
      <c r="F629" s="10"/>
      <c r="G629" s="10"/>
      <c r="H629" s="10"/>
      <c r="I629" s="10"/>
      <c r="J629" s="10"/>
    </row>
    <row r="630" spans="2:10" ht="18.5">
      <c r="B630" s="10"/>
      <c r="C630" s="10"/>
      <c r="D630" s="10"/>
      <c r="E630" s="10"/>
      <c r="F630" s="10"/>
      <c r="G630" s="10"/>
      <c r="H630" s="10"/>
      <c r="I630" s="10"/>
      <c r="J630" s="10"/>
    </row>
    <row r="631" spans="2:10" ht="18.5">
      <c r="B631" s="10"/>
      <c r="C631" s="10"/>
      <c r="D631" s="10"/>
      <c r="E631" s="10"/>
      <c r="F631" s="10"/>
      <c r="G631" s="10"/>
      <c r="H631" s="10"/>
      <c r="I631" s="10"/>
      <c r="J631" s="10"/>
    </row>
    <row r="632" spans="2:10" ht="18.5">
      <c r="B632" s="10"/>
      <c r="C632" s="10"/>
      <c r="D632" s="10"/>
      <c r="E632" s="10"/>
      <c r="F632" s="10"/>
      <c r="G632" s="10"/>
      <c r="H632" s="10"/>
      <c r="I632" s="10"/>
      <c r="J632" s="10"/>
    </row>
    <row r="633" spans="2:10" ht="18.5">
      <c r="B633" s="215" t="s">
        <v>159</v>
      </c>
      <c r="C633" s="215"/>
      <c r="D633" s="215"/>
      <c r="E633" s="215"/>
      <c r="F633" s="215"/>
      <c r="G633" s="215"/>
      <c r="H633" s="215"/>
      <c r="I633" s="215"/>
      <c r="J633" s="215"/>
    </row>
    <row r="634" spans="2:10" ht="15">
      <c r="B634" s="71" t="str">
        <f>C597</f>
        <v>Inv Input No. &amp; String No.</v>
      </c>
      <c r="C634" s="71" t="s">
        <v>452</v>
      </c>
      <c r="D634" s="71" t="s">
        <v>453</v>
      </c>
      <c r="E634" s="71" t="s">
        <v>454</v>
      </c>
      <c r="F634" s="71" t="s">
        <v>455</v>
      </c>
      <c r="G634" s="71" t="s">
        <v>456</v>
      </c>
      <c r="H634" s="71" t="s">
        <v>457</v>
      </c>
      <c r="I634" s="71" t="s">
        <v>458</v>
      </c>
      <c r="J634" s="71" t="s">
        <v>455</v>
      </c>
    </row>
    <row r="635" spans="2:10">
      <c r="B635" s="40">
        <f>IF(ISBLANK(C598),"",C598)</f>
        <v>1</v>
      </c>
      <c r="C635" s="40">
        <f>IF(ISNUMBER(B635),B598*$C$50*(1+($C$51/100)*(H598-25)),"")</f>
        <v>879.13323000000003</v>
      </c>
      <c r="D635" s="40">
        <f>IF(ISNUMBER(B635),C635*(1-7%),"")</f>
        <v>817.59390389999999</v>
      </c>
      <c r="E635" s="40">
        <f>IF(ISNUMBER(B635),C635*(1+7%),"")</f>
        <v>940.67255610000007</v>
      </c>
      <c r="F635" s="40" t="str">
        <f>IF(ISNUMBER(B635),IF(AND(D635&lt;E598,E598&lt;E635),"Passed","Failed"),"")</f>
        <v>Passed</v>
      </c>
      <c r="G635" s="40">
        <f>IF(ISNUMBER(B635),($C$53*(J598/$C$56))*(1+($C$55/100)*(H598-25)),"")</f>
        <v>10.461171630000001</v>
      </c>
      <c r="H635" s="40">
        <f>IF(ISNUMBER(B635),G635*(1-10%),"")</f>
        <v>9.4150544670000009</v>
      </c>
      <c r="I635" s="40">
        <f>IF(ISNUMBER(B635),G635*(1+10%),"")</f>
        <v>11.507288793000003</v>
      </c>
      <c r="J635" s="40" t="str">
        <f>IF(ISNUMBER(B635),IF(AND(H635&lt;I598,I598&lt;I635),"Passed","Failed"),"")</f>
        <v>Passed</v>
      </c>
    </row>
    <row r="636" spans="2:10">
      <c r="B636" s="40" t="str">
        <f t="shared" ref="B636:B658" si="96">IF(ISBLANK(C599),"",C599)</f>
        <v/>
      </c>
      <c r="C636" s="40" t="str">
        <f t="shared" ref="C636:C658" si="97">IF(ISNUMBER(B636),B599*$C$50*(1+($C$51/100)*(H599-25)),"")</f>
        <v/>
      </c>
      <c r="D636" s="40" t="str">
        <f t="shared" ref="D636:D658" si="98">IF(ISNUMBER(B636),C636*(1-7%),"")</f>
        <v/>
      </c>
      <c r="E636" s="40" t="str">
        <f t="shared" ref="E636:E658" si="99">IF(ISNUMBER(B636),C636*(1+7%),"")</f>
        <v/>
      </c>
      <c r="F636" s="40" t="str">
        <f t="shared" ref="F636:F658" si="100">IF(ISNUMBER(B636),IF(AND(D636&lt;E599,E599&lt;E636),"Passed","Failed"),"")</f>
        <v/>
      </c>
      <c r="G636" s="40" t="str">
        <f t="shared" ref="G636:G658" si="101">IF(ISNUMBER(B636),($C$53*(J599/$C$56))*(1+($C$55/100)*(H599-25)),"")</f>
        <v/>
      </c>
      <c r="H636" s="40" t="str">
        <f t="shared" ref="H636:H658" si="102">IF(ISNUMBER(B636),G636*(1-10%),"")</f>
        <v/>
      </c>
      <c r="I636" s="40" t="str">
        <f t="shared" ref="I636:I658" si="103">IF(ISNUMBER(B636),G636*(1+10%),"")</f>
        <v/>
      </c>
      <c r="J636" s="40" t="str">
        <f t="shared" ref="J636:J658" si="104">IF(ISNUMBER(B636),IF(AND(H636&lt;I599,I599&lt;I636),"Passed","Failed"),"")</f>
        <v/>
      </c>
    </row>
    <row r="637" spans="2:10">
      <c r="B637" s="40" t="str">
        <f t="shared" si="96"/>
        <v/>
      </c>
      <c r="C637" s="40" t="str">
        <f t="shared" si="97"/>
        <v/>
      </c>
      <c r="D637" s="40" t="str">
        <f t="shared" si="98"/>
        <v/>
      </c>
      <c r="E637" s="40" t="str">
        <f t="shared" si="99"/>
        <v/>
      </c>
      <c r="F637" s="40" t="str">
        <f t="shared" si="100"/>
        <v/>
      </c>
      <c r="G637" s="40" t="str">
        <f t="shared" si="101"/>
        <v/>
      </c>
      <c r="H637" s="40" t="str">
        <f t="shared" si="102"/>
        <v/>
      </c>
      <c r="I637" s="40" t="str">
        <f t="shared" si="103"/>
        <v/>
      </c>
      <c r="J637" s="40" t="str">
        <f t="shared" si="104"/>
        <v/>
      </c>
    </row>
    <row r="638" spans="2:10">
      <c r="B638" s="40" t="str">
        <f t="shared" si="96"/>
        <v/>
      </c>
      <c r="C638" s="40" t="str">
        <f t="shared" si="97"/>
        <v/>
      </c>
      <c r="D638" s="40" t="str">
        <f t="shared" si="98"/>
        <v/>
      </c>
      <c r="E638" s="40" t="str">
        <f t="shared" si="99"/>
        <v/>
      </c>
      <c r="F638" s="40" t="str">
        <f t="shared" si="100"/>
        <v/>
      </c>
      <c r="G638" s="40" t="str">
        <f t="shared" si="101"/>
        <v/>
      </c>
      <c r="H638" s="40" t="str">
        <f t="shared" si="102"/>
        <v/>
      </c>
      <c r="I638" s="40" t="str">
        <f t="shared" si="103"/>
        <v/>
      </c>
      <c r="J638" s="40" t="str">
        <f t="shared" si="104"/>
        <v/>
      </c>
    </row>
    <row r="639" spans="2:10">
      <c r="B639" s="40" t="str">
        <f t="shared" si="96"/>
        <v/>
      </c>
      <c r="C639" s="40" t="str">
        <f t="shared" si="97"/>
        <v/>
      </c>
      <c r="D639" s="40" t="str">
        <f t="shared" si="98"/>
        <v/>
      </c>
      <c r="E639" s="40" t="str">
        <f t="shared" si="99"/>
        <v/>
      </c>
      <c r="F639" s="40" t="str">
        <f t="shared" si="100"/>
        <v/>
      </c>
      <c r="G639" s="40" t="str">
        <f t="shared" si="101"/>
        <v/>
      </c>
      <c r="H639" s="40" t="str">
        <f t="shared" si="102"/>
        <v/>
      </c>
      <c r="I639" s="40" t="str">
        <f t="shared" si="103"/>
        <v/>
      </c>
      <c r="J639" s="40" t="str">
        <f t="shared" si="104"/>
        <v/>
      </c>
    </row>
    <row r="640" spans="2:10">
      <c r="B640" s="40" t="str">
        <f t="shared" si="96"/>
        <v/>
      </c>
      <c r="C640" s="40" t="str">
        <f t="shared" si="97"/>
        <v/>
      </c>
      <c r="D640" s="40" t="str">
        <f t="shared" si="98"/>
        <v/>
      </c>
      <c r="E640" s="40" t="str">
        <f t="shared" si="99"/>
        <v/>
      </c>
      <c r="F640" s="40" t="str">
        <f t="shared" si="100"/>
        <v/>
      </c>
      <c r="G640" s="40" t="str">
        <f t="shared" si="101"/>
        <v/>
      </c>
      <c r="H640" s="40" t="str">
        <f t="shared" si="102"/>
        <v/>
      </c>
      <c r="I640" s="40" t="str">
        <f t="shared" si="103"/>
        <v/>
      </c>
      <c r="J640" s="40" t="str">
        <f t="shared" si="104"/>
        <v/>
      </c>
    </row>
    <row r="641" spans="2:10">
      <c r="B641" s="40" t="str">
        <f t="shared" si="96"/>
        <v/>
      </c>
      <c r="C641" s="40" t="str">
        <f t="shared" si="97"/>
        <v/>
      </c>
      <c r="D641" s="40" t="str">
        <f t="shared" si="98"/>
        <v/>
      </c>
      <c r="E641" s="40" t="str">
        <f t="shared" si="99"/>
        <v/>
      </c>
      <c r="F641" s="40" t="str">
        <f t="shared" si="100"/>
        <v/>
      </c>
      <c r="G641" s="40" t="str">
        <f t="shared" si="101"/>
        <v/>
      </c>
      <c r="H641" s="40" t="str">
        <f t="shared" si="102"/>
        <v/>
      </c>
      <c r="I641" s="40" t="str">
        <f t="shared" si="103"/>
        <v/>
      </c>
      <c r="J641" s="40" t="str">
        <f t="shared" si="104"/>
        <v/>
      </c>
    </row>
    <row r="642" spans="2:10">
      <c r="B642" s="40" t="str">
        <f t="shared" si="96"/>
        <v/>
      </c>
      <c r="C642" s="40" t="str">
        <f t="shared" si="97"/>
        <v/>
      </c>
      <c r="D642" s="40" t="str">
        <f t="shared" si="98"/>
        <v/>
      </c>
      <c r="E642" s="40" t="str">
        <f t="shared" si="99"/>
        <v/>
      </c>
      <c r="F642" s="40" t="str">
        <f t="shared" si="100"/>
        <v/>
      </c>
      <c r="G642" s="40" t="str">
        <f t="shared" si="101"/>
        <v/>
      </c>
      <c r="H642" s="40" t="str">
        <f t="shared" si="102"/>
        <v/>
      </c>
      <c r="I642" s="40" t="str">
        <f t="shared" si="103"/>
        <v/>
      </c>
      <c r="J642" s="40" t="str">
        <f t="shared" si="104"/>
        <v/>
      </c>
    </row>
    <row r="643" spans="2:10">
      <c r="B643" s="40" t="str">
        <f t="shared" si="96"/>
        <v/>
      </c>
      <c r="C643" s="40" t="str">
        <f t="shared" si="97"/>
        <v/>
      </c>
      <c r="D643" s="40" t="str">
        <f t="shared" si="98"/>
        <v/>
      </c>
      <c r="E643" s="40" t="str">
        <f t="shared" si="99"/>
        <v/>
      </c>
      <c r="F643" s="40" t="str">
        <f t="shared" si="100"/>
        <v/>
      </c>
      <c r="G643" s="40" t="str">
        <f t="shared" si="101"/>
        <v/>
      </c>
      <c r="H643" s="40" t="str">
        <f t="shared" si="102"/>
        <v/>
      </c>
      <c r="I643" s="40" t="str">
        <f t="shared" si="103"/>
        <v/>
      </c>
      <c r="J643" s="40" t="str">
        <f t="shared" si="104"/>
        <v/>
      </c>
    </row>
    <row r="644" spans="2:10">
      <c r="B644" s="40" t="str">
        <f t="shared" si="96"/>
        <v/>
      </c>
      <c r="C644" s="40" t="str">
        <f t="shared" si="97"/>
        <v/>
      </c>
      <c r="D644" s="40" t="str">
        <f t="shared" si="98"/>
        <v/>
      </c>
      <c r="E644" s="40" t="str">
        <f t="shared" si="99"/>
        <v/>
      </c>
      <c r="F644" s="40" t="str">
        <f t="shared" si="100"/>
        <v/>
      </c>
      <c r="G644" s="40" t="str">
        <f t="shared" si="101"/>
        <v/>
      </c>
      <c r="H644" s="40" t="str">
        <f t="shared" si="102"/>
        <v/>
      </c>
      <c r="I644" s="40" t="str">
        <f t="shared" si="103"/>
        <v/>
      </c>
      <c r="J644" s="40" t="str">
        <f t="shared" si="104"/>
        <v/>
      </c>
    </row>
    <row r="645" spans="2:10">
      <c r="B645" s="40" t="str">
        <f t="shared" si="96"/>
        <v/>
      </c>
      <c r="C645" s="40" t="str">
        <f t="shared" si="97"/>
        <v/>
      </c>
      <c r="D645" s="40" t="str">
        <f t="shared" si="98"/>
        <v/>
      </c>
      <c r="E645" s="40" t="str">
        <f t="shared" si="99"/>
        <v/>
      </c>
      <c r="F645" s="40" t="str">
        <f t="shared" si="100"/>
        <v/>
      </c>
      <c r="G645" s="40" t="str">
        <f t="shared" si="101"/>
        <v/>
      </c>
      <c r="H645" s="40" t="str">
        <f t="shared" si="102"/>
        <v/>
      </c>
      <c r="I645" s="40" t="str">
        <f t="shared" si="103"/>
        <v/>
      </c>
      <c r="J645" s="40" t="str">
        <f t="shared" si="104"/>
        <v/>
      </c>
    </row>
    <row r="646" spans="2:10">
      <c r="B646" s="40" t="str">
        <f t="shared" si="96"/>
        <v/>
      </c>
      <c r="C646" s="40" t="str">
        <f t="shared" si="97"/>
        <v/>
      </c>
      <c r="D646" s="40" t="str">
        <f t="shared" si="98"/>
        <v/>
      </c>
      <c r="E646" s="40" t="str">
        <f t="shared" si="99"/>
        <v/>
      </c>
      <c r="F646" s="40" t="str">
        <f t="shared" si="100"/>
        <v/>
      </c>
      <c r="G646" s="40" t="str">
        <f t="shared" si="101"/>
        <v/>
      </c>
      <c r="H646" s="40" t="str">
        <f t="shared" si="102"/>
        <v/>
      </c>
      <c r="I646" s="40" t="str">
        <f t="shared" si="103"/>
        <v/>
      </c>
      <c r="J646" s="40" t="str">
        <f t="shared" si="104"/>
        <v/>
      </c>
    </row>
    <row r="647" spans="2:10">
      <c r="B647" s="40" t="str">
        <f t="shared" si="96"/>
        <v/>
      </c>
      <c r="C647" s="40" t="str">
        <f t="shared" si="97"/>
        <v/>
      </c>
      <c r="D647" s="40" t="str">
        <f t="shared" si="98"/>
        <v/>
      </c>
      <c r="E647" s="40" t="str">
        <f t="shared" si="99"/>
        <v/>
      </c>
      <c r="F647" s="40" t="str">
        <f t="shared" si="100"/>
        <v/>
      </c>
      <c r="G647" s="40" t="str">
        <f t="shared" si="101"/>
        <v/>
      </c>
      <c r="H647" s="40" t="str">
        <f t="shared" si="102"/>
        <v/>
      </c>
      <c r="I647" s="40" t="str">
        <f t="shared" si="103"/>
        <v/>
      </c>
      <c r="J647" s="40" t="str">
        <f t="shared" si="104"/>
        <v/>
      </c>
    </row>
    <row r="648" spans="2:10">
      <c r="B648" s="40" t="str">
        <f t="shared" si="96"/>
        <v/>
      </c>
      <c r="C648" s="40" t="str">
        <f t="shared" si="97"/>
        <v/>
      </c>
      <c r="D648" s="40" t="str">
        <f t="shared" si="98"/>
        <v/>
      </c>
      <c r="E648" s="40" t="str">
        <f t="shared" si="99"/>
        <v/>
      </c>
      <c r="F648" s="40" t="str">
        <f t="shared" si="100"/>
        <v/>
      </c>
      <c r="G648" s="40" t="str">
        <f t="shared" si="101"/>
        <v/>
      </c>
      <c r="H648" s="40" t="str">
        <f t="shared" si="102"/>
        <v/>
      </c>
      <c r="I648" s="40" t="str">
        <f t="shared" si="103"/>
        <v/>
      </c>
      <c r="J648" s="40" t="str">
        <f t="shared" si="104"/>
        <v/>
      </c>
    </row>
    <row r="649" spans="2:10">
      <c r="B649" s="40" t="str">
        <f t="shared" si="96"/>
        <v/>
      </c>
      <c r="C649" s="40" t="str">
        <f t="shared" si="97"/>
        <v/>
      </c>
      <c r="D649" s="40" t="str">
        <f t="shared" si="98"/>
        <v/>
      </c>
      <c r="E649" s="40" t="str">
        <f t="shared" si="99"/>
        <v/>
      </c>
      <c r="F649" s="40" t="str">
        <f t="shared" si="100"/>
        <v/>
      </c>
      <c r="G649" s="40" t="str">
        <f t="shared" si="101"/>
        <v/>
      </c>
      <c r="H649" s="40" t="str">
        <f t="shared" si="102"/>
        <v/>
      </c>
      <c r="I649" s="40" t="str">
        <f t="shared" si="103"/>
        <v/>
      </c>
      <c r="J649" s="40" t="str">
        <f t="shared" si="104"/>
        <v/>
      </c>
    </row>
    <row r="650" spans="2:10">
      <c r="B650" s="40" t="str">
        <f t="shared" si="96"/>
        <v/>
      </c>
      <c r="C650" s="40" t="str">
        <f t="shared" si="97"/>
        <v/>
      </c>
      <c r="D650" s="40" t="str">
        <f t="shared" si="98"/>
        <v/>
      </c>
      <c r="E650" s="40" t="str">
        <f t="shared" si="99"/>
        <v/>
      </c>
      <c r="F650" s="40" t="str">
        <f t="shared" si="100"/>
        <v/>
      </c>
      <c r="G650" s="40" t="str">
        <f t="shared" si="101"/>
        <v/>
      </c>
      <c r="H650" s="40" t="str">
        <f t="shared" si="102"/>
        <v/>
      </c>
      <c r="I650" s="40" t="str">
        <f t="shared" si="103"/>
        <v/>
      </c>
      <c r="J650" s="40" t="str">
        <f t="shared" si="104"/>
        <v/>
      </c>
    </row>
    <row r="651" spans="2:10">
      <c r="B651" s="40" t="str">
        <f t="shared" si="96"/>
        <v/>
      </c>
      <c r="C651" s="40" t="str">
        <f t="shared" si="97"/>
        <v/>
      </c>
      <c r="D651" s="40" t="str">
        <f t="shared" si="98"/>
        <v/>
      </c>
      <c r="E651" s="40" t="str">
        <f t="shared" si="99"/>
        <v/>
      </c>
      <c r="F651" s="40" t="str">
        <f t="shared" si="100"/>
        <v/>
      </c>
      <c r="G651" s="40" t="str">
        <f t="shared" si="101"/>
        <v/>
      </c>
      <c r="H651" s="40" t="str">
        <f t="shared" si="102"/>
        <v/>
      </c>
      <c r="I651" s="40" t="str">
        <f t="shared" si="103"/>
        <v/>
      </c>
      <c r="J651" s="40" t="str">
        <f t="shared" si="104"/>
        <v/>
      </c>
    </row>
    <row r="652" spans="2:10">
      <c r="B652" s="40" t="str">
        <f t="shared" si="96"/>
        <v/>
      </c>
      <c r="C652" s="40" t="str">
        <f t="shared" si="97"/>
        <v/>
      </c>
      <c r="D652" s="40" t="str">
        <f t="shared" si="98"/>
        <v/>
      </c>
      <c r="E652" s="40" t="str">
        <f t="shared" si="99"/>
        <v/>
      </c>
      <c r="F652" s="40" t="str">
        <f t="shared" si="100"/>
        <v/>
      </c>
      <c r="G652" s="40" t="str">
        <f t="shared" si="101"/>
        <v/>
      </c>
      <c r="H652" s="40" t="str">
        <f t="shared" si="102"/>
        <v/>
      </c>
      <c r="I652" s="40" t="str">
        <f t="shared" si="103"/>
        <v/>
      </c>
      <c r="J652" s="40" t="str">
        <f t="shared" si="104"/>
        <v/>
      </c>
    </row>
    <row r="653" spans="2:10">
      <c r="B653" s="40" t="str">
        <f t="shared" si="96"/>
        <v/>
      </c>
      <c r="C653" s="40" t="str">
        <f t="shared" si="97"/>
        <v/>
      </c>
      <c r="D653" s="40" t="str">
        <f t="shared" si="98"/>
        <v/>
      </c>
      <c r="E653" s="40" t="str">
        <f t="shared" si="99"/>
        <v/>
      </c>
      <c r="F653" s="40" t="str">
        <f t="shared" si="100"/>
        <v/>
      </c>
      <c r="G653" s="40" t="str">
        <f t="shared" si="101"/>
        <v/>
      </c>
      <c r="H653" s="40" t="str">
        <f t="shared" si="102"/>
        <v/>
      </c>
      <c r="I653" s="40" t="str">
        <f t="shared" si="103"/>
        <v/>
      </c>
      <c r="J653" s="40" t="str">
        <f t="shared" si="104"/>
        <v/>
      </c>
    </row>
    <row r="654" spans="2:10">
      <c r="B654" s="40" t="str">
        <f t="shared" si="96"/>
        <v/>
      </c>
      <c r="C654" s="40" t="str">
        <f t="shared" si="97"/>
        <v/>
      </c>
      <c r="D654" s="40" t="str">
        <f t="shared" si="98"/>
        <v/>
      </c>
      <c r="E654" s="40" t="str">
        <f t="shared" si="99"/>
        <v/>
      </c>
      <c r="F654" s="40" t="str">
        <f t="shared" si="100"/>
        <v/>
      </c>
      <c r="G654" s="40" t="str">
        <f t="shared" si="101"/>
        <v/>
      </c>
      <c r="H654" s="40" t="str">
        <f t="shared" si="102"/>
        <v/>
      </c>
      <c r="I654" s="40" t="str">
        <f t="shared" si="103"/>
        <v/>
      </c>
      <c r="J654" s="40" t="str">
        <f t="shared" si="104"/>
        <v/>
      </c>
    </row>
    <row r="655" spans="2:10">
      <c r="B655" s="40" t="str">
        <f t="shared" si="96"/>
        <v/>
      </c>
      <c r="C655" s="40" t="str">
        <f t="shared" si="97"/>
        <v/>
      </c>
      <c r="D655" s="40" t="str">
        <f t="shared" si="98"/>
        <v/>
      </c>
      <c r="E655" s="40" t="str">
        <f t="shared" si="99"/>
        <v/>
      </c>
      <c r="F655" s="40" t="str">
        <f t="shared" si="100"/>
        <v/>
      </c>
      <c r="G655" s="40" t="str">
        <f t="shared" si="101"/>
        <v/>
      </c>
      <c r="H655" s="40" t="str">
        <f t="shared" si="102"/>
        <v/>
      </c>
      <c r="I655" s="40" t="str">
        <f t="shared" si="103"/>
        <v/>
      </c>
      <c r="J655" s="40" t="str">
        <f t="shared" si="104"/>
        <v/>
      </c>
    </row>
    <row r="656" spans="2:10">
      <c r="B656" s="40" t="str">
        <f t="shared" si="96"/>
        <v/>
      </c>
      <c r="C656" s="40" t="str">
        <f t="shared" si="97"/>
        <v/>
      </c>
      <c r="D656" s="40" t="str">
        <f t="shared" si="98"/>
        <v/>
      </c>
      <c r="E656" s="40" t="str">
        <f t="shared" si="99"/>
        <v/>
      </c>
      <c r="F656" s="40" t="str">
        <f t="shared" si="100"/>
        <v/>
      </c>
      <c r="G656" s="40" t="str">
        <f t="shared" si="101"/>
        <v/>
      </c>
      <c r="H656" s="40" t="str">
        <f t="shared" si="102"/>
        <v/>
      </c>
      <c r="I656" s="40" t="str">
        <f t="shared" si="103"/>
        <v/>
      </c>
      <c r="J656" s="40" t="str">
        <f t="shared" si="104"/>
        <v/>
      </c>
    </row>
    <row r="657" spans="2:10">
      <c r="B657" s="40" t="str">
        <f t="shared" si="96"/>
        <v/>
      </c>
      <c r="C657" s="40" t="str">
        <f t="shared" si="97"/>
        <v/>
      </c>
      <c r="D657" s="40" t="str">
        <f t="shared" si="98"/>
        <v/>
      </c>
      <c r="E657" s="40" t="str">
        <f t="shared" si="99"/>
        <v/>
      </c>
      <c r="F657" s="40" t="str">
        <f t="shared" si="100"/>
        <v/>
      </c>
      <c r="G657" s="40" t="str">
        <f t="shared" si="101"/>
        <v/>
      </c>
      <c r="H657" s="40" t="str">
        <f t="shared" si="102"/>
        <v/>
      </c>
      <c r="I657" s="40" t="str">
        <f t="shared" si="103"/>
        <v/>
      </c>
      <c r="J657" s="40" t="str">
        <f t="shared" si="104"/>
        <v/>
      </c>
    </row>
    <row r="658" spans="2:10">
      <c r="B658" s="40" t="str">
        <f t="shared" si="96"/>
        <v/>
      </c>
      <c r="C658" s="40" t="str">
        <f t="shared" si="97"/>
        <v/>
      </c>
      <c r="D658" s="40" t="str">
        <f t="shared" si="98"/>
        <v/>
      </c>
      <c r="E658" s="40" t="str">
        <f t="shared" si="99"/>
        <v/>
      </c>
      <c r="F658" s="40" t="str">
        <f t="shared" si="100"/>
        <v/>
      </c>
      <c r="G658" s="40" t="str">
        <f t="shared" si="101"/>
        <v/>
      </c>
      <c r="H658" s="40" t="str">
        <f t="shared" si="102"/>
        <v/>
      </c>
      <c r="I658" s="40" t="str">
        <f t="shared" si="103"/>
        <v/>
      </c>
      <c r="J658" s="40" t="str">
        <f t="shared" si="104"/>
        <v/>
      </c>
    </row>
    <row r="659" spans="2:10">
      <c r="B659" s="229" t="s">
        <v>450</v>
      </c>
      <c r="C659" s="229"/>
      <c r="D659" s="229"/>
      <c r="E659" s="229"/>
      <c r="F659" s="229"/>
      <c r="G659" s="229"/>
      <c r="H659" s="229"/>
      <c r="I659" s="229"/>
      <c r="J659" s="229"/>
    </row>
    <row r="660" spans="2:10">
      <c r="B660" s="229"/>
      <c r="C660" s="229"/>
      <c r="D660" s="229"/>
      <c r="E660" s="229"/>
      <c r="F660" s="229"/>
      <c r="G660" s="229"/>
      <c r="H660" s="229"/>
      <c r="I660" s="229"/>
      <c r="J660" s="229"/>
    </row>
    <row r="661" spans="2:10" ht="14.15" customHeight="1">
      <c r="B661" s="10"/>
      <c r="C661" s="10"/>
      <c r="D661" s="10"/>
      <c r="E661" s="10"/>
      <c r="F661" s="10"/>
      <c r="G661" s="10"/>
      <c r="H661" s="10"/>
      <c r="I661" s="10"/>
      <c r="J661" s="10"/>
    </row>
    <row r="662" spans="2:10" ht="15">
      <c r="B662" s="31" t="s">
        <v>145</v>
      </c>
      <c r="C662" s="31" t="s">
        <v>146</v>
      </c>
      <c r="D662" s="31" t="s">
        <v>147</v>
      </c>
      <c r="E662" s="31" t="s">
        <v>148</v>
      </c>
      <c r="F662" s="31" t="s">
        <v>149</v>
      </c>
      <c r="G662" s="31" t="s">
        <v>150</v>
      </c>
      <c r="H662" s="31" t="s">
        <v>107</v>
      </c>
      <c r="I662" s="19"/>
      <c r="J662" s="72"/>
    </row>
    <row r="663" spans="2:10" ht="15">
      <c r="B663" s="73" t="s">
        <v>160</v>
      </c>
      <c r="C663" s="73">
        <f>'Communication Report'!C56</f>
        <v>0</v>
      </c>
      <c r="D663" s="73">
        <f>'Communication Report'!D56</f>
        <v>0</v>
      </c>
      <c r="E663" s="73">
        <f>'Communication Report'!E56</f>
        <v>0</v>
      </c>
      <c r="F663" s="73">
        <f>'Communication Report'!F56</f>
        <v>0</v>
      </c>
      <c r="G663" s="73">
        <f>'Communication Report'!G56</f>
        <v>0</v>
      </c>
      <c r="H663" s="73">
        <f>'Communication Report'!H56</f>
        <v>0</v>
      </c>
      <c r="I663" s="20"/>
      <c r="J663" s="75"/>
    </row>
    <row r="664" spans="2:10" ht="15">
      <c r="B664" s="31" t="s">
        <v>421</v>
      </c>
      <c r="C664" s="31" t="s">
        <v>422</v>
      </c>
      <c r="D664" s="31" t="s">
        <v>615</v>
      </c>
      <c r="E664" s="31" t="s">
        <v>423</v>
      </c>
      <c r="F664" s="290" t="s">
        <v>618</v>
      </c>
      <c r="G664" s="31" t="s">
        <v>616</v>
      </c>
      <c r="H664" s="31" t="s">
        <v>617</v>
      </c>
      <c r="I664" s="31" t="s">
        <v>424</v>
      </c>
      <c r="J664" s="31" t="s">
        <v>425</v>
      </c>
    </row>
    <row r="665" spans="2:10">
      <c r="B665" s="40">
        <v>18</v>
      </c>
      <c r="C665" s="40">
        <v>1</v>
      </c>
      <c r="D665" s="291">
        <f>IF(ISNUMBER(B702),E665-(($C$50-$C$52)*B665),"")</f>
        <v>729.88000000000011</v>
      </c>
      <c r="E665" s="40">
        <v>880</v>
      </c>
      <c r="F665" s="40"/>
      <c r="G665" s="12">
        <v>25</v>
      </c>
      <c r="H665" s="292">
        <f>IF(ISNUMBER(G665),G665+((J665/$C$56)*3),"")</f>
        <v>26.95</v>
      </c>
      <c r="I665" s="12">
        <v>11</v>
      </c>
      <c r="J665" s="40">
        <v>650</v>
      </c>
    </row>
    <row r="666" spans="2:10">
      <c r="B666" s="40"/>
      <c r="C666" s="40"/>
      <c r="D666" s="291" t="str">
        <f t="shared" ref="D666:D688" si="105">IF(ISNUMBER(B703),E666-(($C$50-$C$52)*B666),"")</f>
        <v/>
      </c>
      <c r="E666" s="40"/>
      <c r="F666" s="40"/>
      <c r="G666" s="40"/>
      <c r="H666" s="292" t="str">
        <f t="shared" ref="H666:H688" si="106">IF(ISNUMBER(G666),G666+((J666/$C$56)*3),"")</f>
        <v/>
      </c>
      <c r="I666" s="40"/>
      <c r="J666" s="40"/>
    </row>
    <row r="667" spans="2:10">
      <c r="B667" s="40"/>
      <c r="C667" s="40"/>
      <c r="D667" s="291" t="str">
        <f t="shared" si="105"/>
        <v/>
      </c>
      <c r="E667" s="40"/>
      <c r="F667" s="40"/>
      <c r="G667" s="40"/>
      <c r="H667" s="292" t="str">
        <f t="shared" si="106"/>
        <v/>
      </c>
      <c r="I667" s="40"/>
      <c r="J667" s="40"/>
    </row>
    <row r="668" spans="2:10">
      <c r="B668" s="40"/>
      <c r="C668" s="40"/>
      <c r="D668" s="291" t="str">
        <f t="shared" si="105"/>
        <v/>
      </c>
      <c r="E668" s="40"/>
      <c r="F668" s="40"/>
      <c r="G668" s="12"/>
      <c r="H668" s="292" t="str">
        <f t="shared" si="106"/>
        <v/>
      </c>
      <c r="I668" s="12"/>
      <c r="J668" s="40"/>
    </row>
    <row r="669" spans="2:10">
      <c r="B669" s="40"/>
      <c r="C669" s="40"/>
      <c r="D669" s="291" t="str">
        <f t="shared" si="105"/>
        <v/>
      </c>
      <c r="E669" s="40"/>
      <c r="F669" s="40"/>
      <c r="G669" s="40"/>
      <c r="H669" s="292" t="str">
        <f t="shared" si="106"/>
        <v/>
      </c>
      <c r="I669" s="40"/>
      <c r="J669" s="40"/>
    </row>
    <row r="670" spans="2:10">
      <c r="B670" s="40"/>
      <c r="C670" s="40"/>
      <c r="D670" s="291" t="str">
        <f t="shared" si="105"/>
        <v/>
      </c>
      <c r="E670" s="40"/>
      <c r="F670" s="40"/>
      <c r="G670" s="40"/>
      <c r="H670" s="292" t="str">
        <f t="shared" si="106"/>
        <v/>
      </c>
      <c r="I670" s="40"/>
      <c r="J670" s="40"/>
    </row>
    <row r="671" spans="2:10">
      <c r="B671" s="40"/>
      <c r="C671" s="40"/>
      <c r="D671" s="291" t="str">
        <f t="shared" si="105"/>
        <v/>
      </c>
      <c r="E671" s="40"/>
      <c r="F671" s="40"/>
      <c r="G671" s="12"/>
      <c r="H671" s="292" t="str">
        <f t="shared" si="106"/>
        <v/>
      </c>
      <c r="I671" s="12"/>
      <c r="J671" s="40"/>
    </row>
    <row r="672" spans="2:10">
      <c r="B672" s="40"/>
      <c r="C672" s="40"/>
      <c r="D672" s="291" t="str">
        <f t="shared" si="105"/>
        <v/>
      </c>
      <c r="E672" s="40"/>
      <c r="F672" s="40"/>
      <c r="G672" s="40"/>
      <c r="H672" s="292" t="str">
        <f t="shared" si="106"/>
        <v/>
      </c>
      <c r="I672" s="40"/>
      <c r="J672" s="40"/>
    </row>
    <row r="673" spans="2:10">
      <c r="B673" s="40"/>
      <c r="C673" s="40"/>
      <c r="D673" s="291" t="str">
        <f t="shared" si="105"/>
        <v/>
      </c>
      <c r="E673" s="40"/>
      <c r="F673" s="40"/>
      <c r="G673" s="40"/>
      <c r="H673" s="292" t="str">
        <f t="shared" si="106"/>
        <v/>
      </c>
      <c r="I673" s="40"/>
      <c r="J673" s="40"/>
    </row>
    <row r="674" spans="2:10">
      <c r="B674" s="40"/>
      <c r="C674" s="40"/>
      <c r="D674" s="291" t="str">
        <f t="shared" si="105"/>
        <v/>
      </c>
      <c r="E674" s="40"/>
      <c r="F674" s="40"/>
      <c r="G674" s="40"/>
      <c r="H674" s="292" t="str">
        <f t="shared" si="106"/>
        <v/>
      </c>
      <c r="I674" s="40"/>
      <c r="J674" s="40"/>
    </row>
    <row r="675" spans="2:10">
      <c r="B675" s="40"/>
      <c r="C675" s="40"/>
      <c r="D675" s="291" t="str">
        <f t="shared" si="105"/>
        <v/>
      </c>
      <c r="E675" s="40"/>
      <c r="F675" s="40"/>
      <c r="G675" s="40"/>
      <c r="H675" s="292" t="str">
        <f t="shared" si="106"/>
        <v/>
      </c>
      <c r="I675" s="40"/>
      <c r="J675" s="40"/>
    </row>
    <row r="676" spans="2:10">
      <c r="B676" s="40"/>
      <c r="C676" s="40"/>
      <c r="D676" s="291" t="str">
        <f t="shared" si="105"/>
        <v/>
      </c>
      <c r="E676" s="40"/>
      <c r="F676" s="40"/>
      <c r="G676" s="40"/>
      <c r="H676" s="292" t="str">
        <f t="shared" si="106"/>
        <v/>
      </c>
      <c r="I676" s="40"/>
      <c r="J676" s="40"/>
    </row>
    <row r="677" spans="2:10">
      <c r="B677" s="40"/>
      <c r="C677" s="40"/>
      <c r="D677" s="291" t="str">
        <f t="shared" si="105"/>
        <v/>
      </c>
      <c r="E677" s="40"/>
      <c r="F677" s="40"/>
      <c r="G677" s="40"/>
      <c r="H677" s="292" t="str">
        <f t="shared" si="106"/>
        <v/>
      </c>
      <c r="I677" s="40"/>
      <c r="J677" s="40"/>
    </row>
    <row r="678" spans="2:10">
      <c r="B678" s="40"/>
      <c r="C678" s="40"/>
      <c r="D678" s="291" t="str">
        <f t="shared" si="105"/>
        <v/>
      </c>
      <c r="E678" s="40"/>
      <c r="F678" s="40"/>
      <c r="G678" s="40"/>
      <c r="H678" s="292" t="str">
        <f t="shared" si="106"/>
        <v/>
      </c>
      <c r="I678" s="40"/>
      <c r="J678" s="40"/>
    </row>
    <row r="679" spans="2:10">
      <c r="B679" s="40"/>
      <c r="C679" s="40"/>
      <c r="D679" s="291" t="str">
        <f t="shared" si="105"/>
        <v/>
      </c>
      <c r="E679" s="40"/>
      <c r="F679" s="40"/>
      <c r="G679" s="40"/>
      <c r="H679" s="292" t="str">
        <f t="shared" si="106"/>
        <v/>
      </c>
      <c r="I679" s="40"/>
      <c r="J679" s="40"/>
    </row>
    <row r="680" spans="2:10">
      <c r="B680" s="40"/>
      <c r="C680" s="40"/>
      <c r="D680" s="291" t="str">
        <f t="shared" si="105"/>
        <v/>
      </c>
      <c r="E680" s="40"/>
      <c r="F680" s="40"/>
      <c r="G680" s="40"/>
      <c r="H680" s="292" t="str">
        <f t="shared" si="106"/>
        <v/>
      </c>
      <c r="I680" s="40"/>
      <c r="J680" s="40"/>
    </row>
    <row r="681" spans="2:10">
      <c r="B681" s="40"/>
      <c r="C681" s="40"/>
      <c r="D681" s="291" t="str">
        <f t="shared" si="105"/>
        <v/>
      </c>
      <c r="E681" s="40"/>
      <c r="F681" s="40"/>
      <c r="G681" s="40"/>
      <c r="H681" s="292" t="str">
        <f t="shared" si="106"/>
        <v/>
      </c>
      <c r="I681" s="40"/>
      <c r="J681" s="40"/>
    </row>
    <row r="682" spans="2:10">
      <c r="B682" s="40"/>
      <c r="C682" s="40"/>
      <c r="D682" s="291" t="str">
        <f t="shared" si="105"/>
        <v/>
      </c>
      <c r="E682" s="40"/>
      <c r="F682" s="40"/>
      <c r="G682" s="40"/>
      <c r="H682" s="292" t="str">
        <f t="shared" si="106"/>
        <v/>
      </c>
      <c r="I682" s="40"/>
      <c r="J682" s="40"/>
    </row>
    <row r="683" spans="2:10">
      <c r="B683" s="40"/>
      <c r="C683" s="40"/>
      <c r="D683" s="291" t="str">
        <f t="shared" si="105"/>
        <v/>
      </c>
      <c r="E683" s="40"/>
      <c r="F683" s="40"/>
      <c r="G683" s="40"/>
      <c r="H683" s="292" t="str">
        <f t="shared" si="106"/>
        <v/>
      </c>
      <c r="I683" s="40"/>
      <c r="J683" s="40"/>
    </row>
    <row r="684" spans="2:10">
      <c r="B684" s="40"/>
      <c r="C684" s="40"/>
      <c r="D684" s="291" t="str">
        <f t="shared" si="105"/>
        <v/>
      </c>
      <c r="E684" s="40"/>
      <c r="F684" s="40"/>
      <c r="G684" s="40"/>
      <c r="H684" s="292" t="str">
        <f t="shared" si="106"/>
        <v/>
      </c>
      <c r="I684" s="40"/>
      <c r="J684" s="40"/>
    </row>
    <row r="685" spans="2:10">
      <c r="B685" s="40"/>
      <c r="C685" s="40"/>
      <c r="D685" s="291" t="str">
        <f t="shared" si="105"/>
        <v/>
      </c>
      <c r="E685" s="40"/>
      <c r="F685" s="40"/>
      <c r="G685" s="40"/>
      <c r="H685" s="292" t="str">
        <f t="shared" si="106"/>
        <v/>
      </c>
      <c r="I685" s="40"/>
      <c r="J685" s="40"/>
    </row>
    <row r="686" spans="2:10">
      <c r="B686" s="40"/>
      <c r="C686" s="40"/>
      <c r="D686" s="291" t="str">
        <f t="shared" si="105"/>
        <v/>
      </c>
      <c r="E686" s="40"/>
      <c r="F686" s="40"/>
      <c r="G686" s="40"/>
      <c r="H686" s="292" t="str">
        <f t="shared" si="106"/>
        <v/>
      </c>
      <c r="I686" s="40"/>
      <c r="J686" s="40"/>
    </row>
    <row r="687" spans="2:10">
      <c r="B687" s="40"/>
      <c r="C687" s="40"/>
      <c r="D687" s="291" t="str">
        <f t="shared" si="105"/>
        <v/>
      </c>
      <c r="E687" s="40"/>
      <c r="F687" s="40"/>
      <c r="G687" s="40"/>
      <c r="H687" s="292" t="str">
        <f t="shared" si="106"/>
        <v/>
      </c>
      <c r="I687" s="40"/>
      <c r="J687" s="40"/>
    </row>
    <row r="688" spans="2:10">
      <c r="B688" s="40"/>
      <c r="C688" s="40"/>
      <c r="D688" s="291" t="str">
        <f t="shared" si="105"/>
        <v/>
      </c>
      <c r="E688" s="40"/>
      <c r="F688" s="40"/>
      <c r="G688" s="40"/>
      <c r="H688" s="292" t="str">
        <f t="shared" si="106"/>
        <v/>
      </c>
      <c r="I688" s="40"/>
      <c r="J688" s="40"/>
    </row>
    <row r="689" spans="2:10">
      <c r="B689" s="229" t="s">
        <v>450</v>
      </c>
      <c r="C689" s="229"/>
      <c r="D689" s="229"/>
      <c r="E689" s="229"/>
      <c r="F689" s="229"/>
      <c r="G689" s="229"/>
      <c r="H689" s="229"/>
      <c r="I689" s="229"/>
      <c r="J689" s="229"/>
    </row>
    <row r="690" spans="2:10">
      <c r="B690" s="229"/>
      <c r="C690" s="229"/>
      <c r="D690" s="229"/>
      <c r="E690" s="229"/>
      <c r="F690" s="229"/>
      <c r="G690" s="229"/>
      <c r="H690" s="229"/>
      <c r="I690" s="229"/>
      <c r="J690" s="229"/>
    </row>
    <row r="691" spans="2:10">
      <c r="B691" s="63"/>
      <c r="C691" s="63"/>
      <c r="D691" s="63"/>
      <c r="E691" s="63"/>
      <c r="F691" s="63"/>
      <c r="G691" s="63"/>
      <c r="H691" s="63"/>
      <c r="I691" s="63"/>
      <c r="J691" s="63"/>
    </row>
    <row r="692" spans="2:10" ht="18.5">
      <c r="B692" s="215" t="s">
        <v>451</v>
      </c>
      <c r="C692" s="215"/>
      <c r="D692" s="215"/>
      <c r="E692" s="215"/>
      <c r="F692" s="215"/>
      <c r="G692" s="215"/>
      <c r="H692" s="215"/>
      <c r="I692" s="215"/>
      <c r="J692" s="215"/>
    </row>
    <row r="693" spans="2:10" ht="18.5">
      <c r="B693" s="10"/>
      <c r="C693" s="10"/>
      <c r="D693" s="10"/>
      <c r="E693" s="10"/>
      <c r="F693" s="10"/>
      <c r="G693" s="10"/>
      <c r="H693" s="10"/>
      <c r="I693" s="10"/>
      <c r="J693" s="10"/>
    </row>
    <row r="694" spans="2:10" ht="18.5">
      <c r="B694" s="10"/>
      <c r="C694" s="10"/>
      <c r="D694" s="10"/>
      <c r="E694" s="10"/>
      <c r="F694" s="10"/>
      <c r="G694" s="10"/>
      <c r="H694" s="10"/>
      <c r="I694" s="10"/>
      <c r="J694" s="10"/>
    </row>
    <row r="695" spans="2:10" ht="18.5">
      <c r="B695" s="10"/>
      <c r="C695" s="10"/>
      <c r="D695" s="10"/>
      <c r="E695" s="10"/>
      <c r="F695" s="10"/>
      <c r="G695" s="10"/>
      <c r="H695" s="10"/>
      <c r="I695" s="10"/>
      <c r="J695" s="10"/>
    </row>
    <row r="696" spans="2:10" ht="18.5">
      <c r="B696" s="10"/>
      <c r="C696" s="10"/>
      <c r="D696" s="10"/>
      <c r="E696" s="10"/>
      <c r="F696" s="10"/>
      <c r="G696" s="10"/>
      <c r="H696" s="10"/>
      <c r="I696" s="10"/>
      <c r="J696" s="10"/>
    </row>
    <row r="697" spans="2:10" ht="18.5">
      <c r="B697" s="10"/>
      <c r="C697" s="10"/>
      <c r="D697" s="10"/>
      <c r="E697" s="10"/>
      <c r="F697" s="10"/>
      <c r="G697" s="10"/>
      <c r="H697" s="10"/>
      <c r="I697" s="10"/>
      <c r="J697" s="10"/>
    </row>
    <row r="698" spans="2:10" ht="18.5">
      <c r="B698" s="10"/>
      <c r="C698" s="10"/>
      <c r="D698" s="10"/>
      <c r="E698" s="10"/>
      <c r="F698" s="10"/>
      <c r="G698" s="10"/>
      <c r="H698" s="10"/>
      <c r="I698" s="10"/>
      <c r="J698" s="10"/>
    </row>
    <row r="699" spans="2:10" ht="18.5">
      <c r="B699" s="10"/>
      <c r="C699" s="10"/>
      <c r="D699" s="10"/>
      <c r="E699" s="10"/>
      <c r="F699" s="10"/>
      <c r="G699" s="10"/>
      <c r="H699" s="10"/>
      <c r="I699" s="10"/>
      <c r="J699" s="10"/>
    </row>
    <row r="700" spans="2:10" ht="18.5">
      <c r="B700" s="215" t="s">
        <v>160</v>
      </c>
      <c r="C700" s="215"/>
      <c r="D700" s="215"/>
      <c r="E700" s="215"/>
      <c r="F700" s="215"/>
      <c r="G700" s="215"/>
      <c r="H700" s="215"/>
      <c r="I700" s="215"/>
      <c r="J700" s="215"/>
    </row>
    <row r="701" spans="2:10" ht="15">
      <c r="B701" s="71" t="str">
        <f>C664</f>
        <v>Inv Input No. &amp; String No.</v>
      </c>
      <c r="C701" s="71" t="s">
        <v>452</v>
      </c>
      <c r="D701" s="71" t="s">
        <v>453</v>
      </c>
      <c r="E701" s="71" t="s">
        <v>454</v>
      </c>
      <c r="F701" s="71" t="s">
        <v>455</v>
      </c>
      <c r="G701" s="71" t="s">
        <v>456</v>
      </c>
      <c r="H701" s="71" t="s">
        <v>457</v>
      </c>
      <c r="I701" s="71" t="s">
        <v>458</v>
      </c>
      <c r="J701" s="71" t="s">
        <v>455</v>
      </c>
    </row>
    <row r="702" spans="2:10">
      <c r="B702" s="40">
        <f>IF(ISBLANK(C665),"",C665)</f>
        <v>1</v>
      </c>
      <c r="C702" s="40">
        <f>IF(ISNUMBER(B702),B665*$C$50*(1+($C$51/100)*(H665-25)),"")</f>
        <v>879.13323000000003</v>
      </c>
      <c r="D702" s="40">
        <f>IF(ISNUMBER(B702),C702*(1-7%),"")</f>
        <v>817.59390389999999</v>
      </c>
      <c r="E702" s="40">
        <f>IF(ISNUMBER(B702),C702*(1+7%),"")</f>
        <v>940.67255610000007</v>
      </c>
      <c r="F702" s="40" t="str">
        <f>IF(ISNUMBER(B702),IF(AND(D702&lt;E665,E665&lt;E702),"Passed","Failed"),"")</f>
        <v>Passed</v>
      </c>
      <c r="G702" s="40">
        <f>IF(ISNUMBER(B702),($C$53*(J665/$C$56))*(1+($C$55/100)*(H665-25)),"")</f>
        <v>10.461171630000001</v>
      </c>
      <c r="H702" s="40">
        <f>IF(ISNUMBER(B702),G702*(1-10%),"")</f>
        <v>9.4150544670000009</v>
      </c>
      <c r="I702" s="40">
        <f>IF(ISNUMBER(B702),G702*(1+10%),"")</f>
        <v>11.507288793000003</v>
      </c>
      <c r="J702" s="40" t="str">
        <f>IF(ISNUMBER(B702),IF(AND(H702&lt;I665,I665&lt;I702),"Passed","Failed"),"")</f>
        <v>Passed</v>
      </c>
    </row>
    <row r="703" spans="2:10">
      <c r="B703" s="40" t="str">
        <f t="shared" ref="B703:B725" si="107">IF(ISBLANK(C666),"",C666)</f>
        <v/>
      </c>
      <c r="C703" s="40" t="str">
        <f t="shared" ref="C703:C725" si="108">IF(ISNUMBER(B703),B666*$C$50*(1+($C$51/100)*(H666-25)),"")</f>
        <v/>
      </c>
      <c r="D703" s="40" t="str">
        <f t="shared" ref="D703:D725" si="109">IF(ISNUMBER(B703),C703*(1-7%),"")</f>
        <v/>
      </c>
      <c r="E703" s="40" t="str">
        <f t="shared" ref="E703:E725" si="110">IF(ISNUMBER(B703),C703*(1+7%),"")</f>
        <v/>
      </c>
      <c r="F703" s="40" t="str">
        <f t="shared" ref="F703:F725" si="111">IF(ISNUMBER(B703),IF(AND(D703&lt;E666,E666&lt;E703),"Passed","Failed"),"")</f>
        <v/>
      </c>
      <c r="G703" s="40" t="str">
        <f t="shared" ref="G703:G725" si="112">IF(ISNUMBER(B703),($C$53*(J666/$C$56))*(1+($C$55/100)*(H666-25)),"")</f>
        <v/>
      </c>
      <c r="H703" s="40" t="str">
        <f t="shared" ref="H703:H725" si="113">IF(ISNUMBER(B703),G703*(1-10%),"")</f>
        <v/>
      </c>
      <c r="I703" s="40" t="str">
        <f t="shared" ref="I703:I725" si="114">IF(ISNUMBER(B703),G703*(1+10%),"")</f>
        <v/>
      </c>
      <c r="J703" s="40" t="str">
        <f t="shared" ref="J703:J725" si="115">IF(ISNUMBER(B703),IF(AND(H703&lt;I666,I666&lt;I703),"Passed","Failed"),"")</f>
        <v/>
      </c>
    </row>
    <row r="704" spans="2:10">
      <c r="B704" s="40" t="str">
        <f t="shared" si="107"/>
        <v/>
      </c>
      <c r="C704" s="40" t="str">
        <f t="shared" si="108"/>
        <v/>
      </c>
      <c r="D704" s="40" t="str">
        <f t="shared" si="109"/>
        <v/>
      </c>
      <c r="E704" s="40" t="str">
        <f t="shared" si="110"/>
        <v/>
      </c>
      <c r="F704" s="40" t="str">
        <f t="shared" si="111"/>
        <v/>
      </c>
      <c r="G704" s="40" t="str">
        <f t="shared" si="112"/>
        <v/>
      </c>
      <c r="H704" s="40" t="str">
        <f t="shared" si="113"/>
        <v/>
      </c>
      <c r="I704" s="40" t="str">
        <f t="shared" si="114"/>
        <v/>
      </c>
      <c r="J704" s="40" t="str">
        <f t="shared" si="115"/>
        <v/>
      </c>
    </row>
    <row r="705" spans="2:10">
      <c r="B705" s="40" t="str">
        <f t="shared" si="107"/>
        <v/>
      </c>
      <c r="C705" s="40" t="str">
        <f t="shared" si="108"/>
        <v/>
      </c>
      <c r="D705" s="40" t="str">
        <f t="shared" si="109"/>
        <v/>
      </c>
      <c r="E705" s="40" t="str">
        <f t="shared" si="110"/>
        <v/>
      </c>
      <c r="F705" s="40" t="str">
        <f t="shared" si="111"/>
        <v/>
      </c>
      <c r="G705" s="40" t="str">
        <f t="shared" si="112"/>
        <v/>
      </c>
      <c r="H705" s="40" t="str">
        <f t="shared" si="113"/>
        <v/>
      </c>
      <c r="I705" s="40" t="str">
        <f t="shared" si="114"/>
        <v/>
      </c>
      <c r="J705" s="40" t="str">
        <f t="shared" si="115"/>
        <v/>
      </c>
    </row>
    <row r="706" spans="2:10">
      <c r="B706" s="40" t="str">
        <f t="shared" si="107"/>
        <v/>
      </c>
      <c r="C706" s="40" t="str">
        <f t="shared" si="108"/>
        <v/>
      </c>
      <c r="D706" s="40" t="str">
        <f t="shared" si="109"/>
        <v/>
      </c>
      <c r="E706" s="40" t="str">
        <f t="shared" si="110"/>
        <v/>
      </c>
      <c r="F706" s="40" t="str">
        <f t="shared" si="111"/>
        <v/>
      </c>
      <c r="G706" s="40" t="str">
        <f t="shared" si="112"/>
        <v/>
      </c>
      <c r="H706" s="40" t="str">
        <f t="shared" si="113"/>
        <v/>
      </c>
      <c r="I706" s="40" t="str">
        <f t="shared" si="114"/>
        <v/>
      </c>
      <c r="J706" s="40" t="str">
        <f t="shared" si="115"/>
        <v/>
      </c>
    </row>
    <row r="707" spans="2:10">
      <c r="B707" s="40" t="str">
        <f t="shared" si="107"/>
        <v/>
      </c>
      <c r="C707" s="40" t="str">
        <f t="shared" si="108"/>
        <v/>
      </c>
      <c r="D707" s="40" t="str">
        <f t="shared" si="109"/>
        <v/>
      </c>
      <c r="E707" s="40" t="str">
        <f t="shared" si="110"/>
        <v/>
      </c>
      <c r="F707" s="40" t="str">
        <f t="shared" si="111"/>
        <v/>
      </c>
      <c r="G707" s="40" t="str">
        <f t="shared" si="112"/>
        <v/>
      </c>
      <c r="H707" s="40" t="str">
        <f t="shared" si="113"/>
        <v/>
      </c>
      <c r="I707" s="40" t="str">
        <f t="shared" si="114"/>
        <v/>
      </c>
      <c r="J707" s="40" t="str">
        <f t="shared" si="115"/>
        <v/>
      </c>
    </row>
    <row r="708" spans="2:10">
      <c r="B708" s="40" t="str">
        <f t="shared" si="107"/>
        <v/>
      </c>
      <c r="C708" s="40" t="str">
        <f t="shared" si="108"/>
        <v/>
      </c>
      <c r="D708" s="40" t="str">
        <f t="shared" si="109"/>
        <v/>
      </c>
      <c r="E708" s="40" t="str">
        <f t="shared" si="110"/>
        <v/>
      </c>
      <c r="F708" s="40" t="str">
        <f t="shared" si="111"/>
        <v/>
      </c>
      <c r="G708" s="40" t="str">
        <f t="shared" si="112"/>
        <v/>
      </c>
      <c r="H708" s="40" t="str">
        <f t="shared" si="113"/>
        <v/>
      </c>
      <c r="I708" s="40" t="str">
        <f t="shared" si="114"/>
        <v/>
      </c>
      <c r="J708" s="40" t="str">
        <f t="shared" si="115"/>
        <v/>
      </c>
    </row>
    <row r="709" spans="2:10">
      <c r="B709" s="40" t="str">
        <f t="shared" si="107"/>
        <v/>
      </c>
      <c r="C709" s="40" t="str">
        <f t="shared" si="108"/>
        <v/>
      </c>
      <c r="D709" s="40" t="str">
        <f t="shared" si="109"/>
        <v/>
      </c>
      <c r="E709" s="40" t="str">
        <f t="shared" si="110"/>
        <v/>
      </c>
      <c r="F709" s="40" t="str">
        <f t="shared" si="111"/>
        <v/>
      </c>
      <c r="G709" s="40" t="str">
        <f t="shared" si="112"/>
        <v/>
      </c>
      <c r="H709" s="40" t="str">
        <f t="shared" si="113"/>
        <v/>
      </c>
      <c r="I709" s="40" t="str">
        <f t="shared" si="114"/>
        <v/>
      </c>
      <c r="J709" s="40" t="str">
        <f t="shared" si="115"/>
        <v/>
      </c>
    </row>
    <row r="710" spans="2:10">
      <c r="B710" s="40" t="str">
        <f t="shared" si="107"/>
        <v/>
      </c>
      <c r="C710" s="40" t="str">
        <f t="shared" si="108"/>
        <v/>
      </c>
      <c r="D710" s="40" t="str">
        <f t="shared" si="109"/>
        <v/>
      </c>
      <c r="E710" s="40" t="str">
        <f t="shared" si="110"/>
        <v/>
      </c>
      <c r="F710" s="40" t="str">
        <f t="shared" si="111"/>
        <v/>
      </c>
      <c r="G710" s="40" t="str">
        <f t="shared" si="112"/>
        <v/>
      </c>
      <c r="H710" s="40" t="str">
        <f t="shared" si="113"/>
        <v/>
      </c>
      <c r="I710" s="40" t="str">
        <f t="shared" si="114"/>
        <v/>
      </c>
      <c r="J710" s="40" t="str">
        <f t="shared" si="115"/>
        <v/>
      </c>
    </row>
    <row r="711" spans="2:10">
      <c r="B711" s="40" t="str">
        <f t="shared" si="107"/>
        <v/>
      </c>
      <c r="C711" s="40" t="str">
        <f t="shared" si="108"/>
        <v/>
      </c>
      <c r="D711" s="40" t="str">
        <f t="shared" si="109"/>
        <v/>
      </c>
      <c r="E711" s="40" t="str">
        <f t="shared" si="110"/>
        <v/>
      </c>
      <c r="F711" s="40" t="str">
        <f t="shared" si="111"/>
        <v/>
      </c>
      <c r="G711" s="40" t="str">
        <f t="shared" si="112"/>
        <v/>
      </c>
      <c r="H711" s="40" t="str">
        <f t="shared" si="113"/>
        <v/>
      </c>
      <c r="I711" s="40" t="str">
        <f t="shared" si="114"/>
        <v/>
      </c>
      <c r="J711" s="40" t="str">
        <f t="shared" si="115"/>
        <v/>
      </c>
    </row>
    <row r="712" spans="2:10">
      <c r="B712" s="40" t="str">
        <f t="shared" si="107"/>
        <v/>
      </c>
      <c r="C712" s="40" t="str">
        <f t="shared" si="108"/>
        <v/>
      </c>
      <c r="D712" s="40" t="str">
        <f t="shared" si="109"/>
        <v/>
      </c>
      <c r="E712" s="40" t="str">
        <f t="shared" si="110"/>
        <v/>
      </c>
      <c r="F712" s="40" t="str">
        <f t="shared" si="111"/>
        <v/>
      </c>
      <c r="G712" s="40" t="str">
        <f t="shared" si="112"/>
        <v/>
      </c>
      <c r="H712" s="40" t="str">
        <f t="shared" si="113"/>
        <v/>
      </c>
      <c r="I712" s="40" t="str">
        <f t="shared" si="114"/>
        <v/>
      </c>
      <c r="J712" s="40" t="str">
        <f t="shared" si="115"/>
        <v/>
      </c>
    </row>
    <row r="713" spans="2:10">
      <c r="B713" s="40" t="str">
        <f t="shared" si="107"/>
        <v/>
      </c>
      <c r="C713" s="40" t="str">
        <f t="shared" si="108"/>
        <v/>
      </c>
      <c r="D713" s="40" t="str">
        <f t="shared" si="109"/>
        <v/>
      </c>
      <c r="E713" s="40" t="str">
        <f t="shared" si="110"/>
        <v/>
      </c>
      <c r="F713" s="40" t="str">
        <f t="shared" si="111"/>
        <v/>
      </c>
      <c r="G713" s="40" t="str">
        <f t="shared" si="112"/>
        <v/>
      </c>
      <c r="H713" s="40" t="str">
        <f t="shared" si="113"/>
        <v/>
      </c>
      <c r="I713" s="40" t="str">
        <f t="shared" si="114"/>
        <v/>
      </c>
      <c r="J713" s="40" t="str">
        <f t="shared" si="115"/>
        <v/>
      </c>
    </row>
    <row r="714" spans="2:10">
      <c r="B714" s="40" t="str">
        <f t="shared" si="107"/>
        <v/>
      </c>
      <c r="C714" s="40" t="str">
        <f t="shared" si="108"/>
        <v/>
      </c>
      <c r="D714" s="40" t="str">
        <f t="shared" si="109"/>
        <v/>
      </c>
      <c r="E714" s="40" t="str">
        <f t="shared" si="110"/>
        <v/>
      </c>
      <c r="F714" s="40" t="str">
        <f t="shared" si="111"/>
        <v/>
      </c>
      <c r="G714" s="40" t="str">
        <f t="shared" si="112"/>
        <v/>
      </c>
      <c r="H714" s="40" t="str">
        <f t="shared" si="113"/>
        <v/>
      </c>
      <c r="I714" s="40" t="str">
        <f t="shared" si="114"/>
        <v/>
      </c>
      <c r="J714" s="40" t="str">
        <f t="shared" si="115"/>
        <v/>
      </c>
    </row>
    <row r="715" spans="2:10">
      <c r="B715" s="40" t="str">
        <f t="shared" si="107"/>
        <v/>
      </c>
      <c r="C715" s="40" t="str">
        <f t="shared" si="108"/>
        <v/>
      </c>
      <c r="D715" s="40" t="str">
        <f t="shared" si="109"/>
        <v/>
      </c>
      <c r="E715" s="40" t="str">
        <f t="shared" si="110"/>
        <v/>
      </c>
      <c r="F715" s="40" t="str">
        <f t="shared" si="111"/>
        <v/>
      </c>
      <c r="G715" s="40" t="str">
        <f t="shared" si="112"/>
        <v/>
      </c>
      <c r="H715" s="40" t="str">
        <f t="shared" si="113"/>
        <v/>
      </c>
      <c r="I715" s="40" t="str">
        <f t="shared" si="114"/>
        <v/>
      </c>
      <c r="J715" s="40" t="str">
        <f t="shared" si="115"/>
        <v/>
      </c>
    </row>
    <row r="716" spans="2:10">
      <c r="B716" s="40" t="str">
        <f t="shared" si="107"/>
        <v/>
      </c>
      <c r="C716" s="40" t="str">
        <f t="shared" si="108"/>
        <v/>
      </c>
      <c r="D716" s="40" t="str">
        <f t="shared" si="109"/>
        <v/>
      </c>
      <c r="E716" s="40" t="str">
        <f t="shared" si="110"/>
        <v/>
      </c>
      <c r="F716" s="40" t="str">
        <f t="shared" si="111"/>
        <v/>
      </c>
      <c r="G716" s="40" t="str">
        <f t="shared" si="112"/>
        <v/>
      </c>
      <c r="H716" s="40" t="str">
        <f t="shared" si="113"/>
        <v/>
      </c>
      <c r="I716" s="40" t="str">
        <f t="shared" si="114"/>
        <v/>
      </c>
      <c r="J716" s="40" t="str">
        <f t="shared" si="115"/>
        <v/>
      </c>
    </row>
    <row r="717" spans="2:10">
      <c r="B717" s="40" t="str">
        <f t="shared" si="107"/>
        <v/>
      </c>
      <c r="C717" s="40" t="str">
        <f t="shared" si="108"/>
        <v/>
      </c>
      <c r="D717" s="40" t="str">
        <f t="shared" si="109"/>
        <v/>
      </c>
      <c r="E717" s="40" t="str">
        <f t="shared" si="110"/>
        <v/>
      </c>
      <c r="F717" s="40" t="str">
        <f t="shared" si="111"/>
        <v/>
      </c>
      <c r="G717" s="40" t="str">
        <f t="shared" si="112"/>
        <v/>
      </c>
      <c r="H717" s="40" t="str">
        <f t="shared" si="113"/>
        <v/>
      </c>
      <c r="I717" s="40" t="str">
        <f t="shared" si="114"/>
        <v/>
      </c>
      <c r="J717" s="40" t="str">
        <f t="shared" si="115"/>
        <v/>
      </c>
    </row>
    <row r="718" spans="2:10">
      <c r="B718" s="40" t="str">
        <f t="shared" si="107"/>
        <v/>
      </c>
      <c r="C718" s="40" t="str">
        <f t="shared" si="108"/>
        <v/>
      </c>
      <c r="D718" s="40" t="str">
        <f t="shared" si="109"/>
        <v/>
      </c>
      <c r="E718" s="40" t="str">
        <f t="shared" si="110"/>
        <v/>
      </c>
      <c r="F718" s="40" t="str">
        <f t="shared" si="111"/>
        <v/>
      </c>
      <c r="G718" s="40" t="str">
        <f t="shared" si="112"/>
        <v/>
      </c>
      <c r="H718" s="40" t="str">
        <f t="shared" si="113"/>
        <v/>
      </c>
      <c r="I718" s="40" t="str">
        <f t="shared" si="114"/>
        <v/>
      </c>
      <c r="J718" s="40" t="str">
        <f t="shared" si="115"/>
        <v/>
      </c>
    </row>
    <row r="719" spans="2:10">
      <c r="B719" s="40" t="str">
        <f t="shared" si="107"/>
        <v/>
      </c>
      <c r="C719" s="40" t="str">
        <f t="shared" si="108"/>
        <v/>
      </c>
      <c r="D719" s="40" t="str">
        <f t="shared" si="109"/>
        <v/>
      </c>
      <c r="E719" s="40" t="str">
        <f t="shared" si="110"/>
        <v/>
      </c>
      <c r="F719" s="40" t="str">
        <f t="shared" si="111"/>
        <v/>
      </c>
      <c r="G719" s="40" t="str">
        <f t="shared" si="112"/>
        <v/>
      </c>
      <c r="H719" s="40" t="str">
        <f t="shared" si="113"/>
        <v/>
      </c>
      <c r="I719" s="40" t="str">
        <f t="shared" si="114"/>
        <v/>
      </c>
      <c r="J719" s="40" t="str">
        <f t="shared" si="115"/>
        <v/>
      </c>
    </row>
    <row r="720" spans="2:10">
      <c r="B720" s="40" t="str">
        <f t="shared" si="107"/>
        <v/>
      </c>
      <c r="C720" s="40" t="str">
        <f t="shared" si="108"/>
        <v/>
      </c>
      <c r="D720" s="40" t="str">
        <f t="shared" si="109"/>
        <v/>
      </c>
      <c r="E720" s="40" t="str">
        <f t="shared" si="110"/>
        <v/>
      </c>
      <c r="F720" s="40" t="str">
        <f t="shared" si="111"/>
        <v/>
      </c>
      <c r="G720" s="40" t="str">
        <f t="shared" si="112"/>
        <v/>
      </c>
      <c r="H720" s="40" t="str">
        <f t="shared" si="113"/>
        <v/>
      </c>
      <c r="I720" s="40" t="str">
        <f t="shared" si="114"/>
        <v/>
      </c>
      <c r="J720" s="40" t="str">
        <f t="shared" si="115"/>
        <v/>
      </c>
    </row>
    <row r="721" spans="2:10">
      <c r="B721" s="40" t="str">
        <f t="shared" si="107"/>
        <v/>
      </c>
      <c r="C721" s="40" t="str">
        <f t="shared" si="108"/>
        <v/>
      </c>
      <c r="D721" s="40" t="str">
        <f t="shared" si="109"/>
        <v/>
      </c>
      <c r="E721" s="40" t="str">
        <f t="shared" si="110"/>
        <v/>
      </c>
      <c r="F721" s="40" t="str">
        <f t="shared" si="111"/>
        <v/>
      </c>
      <c r="G721" s="40" t="str">
        <f t="shared" si="112"/>
        <v/>
      </c>
      <c r="H721" s="40" t="str">
        <f t="shared" si="113"/>
        <v/>
      </c>
      <c r="I721" s="40" t="str">
        <f t="shared" si="114"/>
        <v/>
      </c>
      <c r="J721" s="40" t="str">
        <f t="shared" si="115"/>
        <v/>
      </c>
    </row>
    <row r="722" spans="2:10">
      <c r="B722" s="40" t="str">
        <f t="shared" si="107"/>
        <v/>
      </c>
      <c r="C722" s="40" t="str">
        <f t="shared" si="108"/>
        <v/>
      </c>
      <c r="D722" s="40" t="str">
        <f t="shared" si="109"/>
        <v/>
      </c>
      <c r="E722" s="40" t="str">
        <f t="shared" si="110"/>
        <v/>
      </c>
      <c r="F722" s="40" t="str">
        <f t="shared" si="111"/>
        <v/>
      </c>
      <c r="G722" s="40" t="str">
        <f t="shared" si="112"/>
        <v/>
      </c>
      <c r="H722" s="40" t="str">
        <f t="shared" si="113"/>
        <v/>
      </c>
      <c r="I722" s="40" t="str">
        <f t="shared" si="114"/>
        <v/>
      </c>
      <c r="J722" s="40" t="str">
        <f t="shared" si="115"/>
        <v/>
      </c>
    </row>
    <row r="723" spans="2:10">
      <c r="B723" s="40" t="str">
        <f t="shared" si="107"/>
        <v/>
      </c>
      <c r="C723" s="40" t="str">
        <f t="shared" si="108"/>
        <v/>
      </c>
      <c r="D723" s="40" t="str">
        <f t="shared" si="109"/>
        <v/>
      </c>
      <c r="E723" s="40" t="str">
        <f t="shared" si="110"/>
        <v/>
      </c>
      <c r="F723" s="40" t="str">
        <f t="shared" si="111"/>
        <v/>
      </c>
      <c r="G723" s="40" t="str">
        <f t="shared" si="112"/>
        <v/>
      </c>
      <c r="H723" s="40" t="str">
        <f t="shared" si="113"/>
        <v/>
      </c>
      <c r="I723" s="40" t="str">
        <f t="shared" si="114"/>
        <v/>
      </c>
      <c r="J723" s="40" t="str">
        <f t="shared" si="115"/>
        <v/>
      </c>
    </row>
    <row r="724" spans="2:10">
      <c r="B724" s="40" t="str">
        <f t="shared" si="107"/>
        <v/>
      </c>
      <c r="C724" s="40" t="str">
        <f t="shared" si="108"/>
        <v/>
      </c>
      <c r="D724" s="40" t="str">
        <f t="shared" si="109"/>
        <v/>
      </c>
      <c r="E724" s="40" t="str">
        <f t="shared" si="110"/>
        <v/>
      </c>
      <c r="F724" s="40" t="str">
        <f t="shared" si="111"/>
        <v/>
      </c>
      <c r="G724" s="40" t="str">
        <f t="shared" si="112"/>
        <v/>
      </c>
      <c r="H724" s="40" t="str">
        <f t="shared" si="113"/>
        <v/>
      </c>
      <c r="I724" s="40" t="str">
        <f t="shared" si="114"/>
        <v/>
      </c>
      <c r="J724" s="40" t="str">
        <f t="shared" si="115"/>
        <v/>
      </c>
    </row>
    <row r="725" spans="2:10">
      <c r="B725" s="40" t="str">
        <f t="shared" si="107"/>
        <v/>
      </c>
      <c r="C725" s="40" t="str">
        <f t="shared" si="108"/>
        <v/>
      </c>
      <c r="D725" s="40" t="str">
        <f t="shared" si="109"/>
        <v/>
      </c>
      <c r="E725" s="40" t="str">
        <f t="shared" si="110"/>
        <v/>
      </c>
      <c r="F725" s="40" t="str">
        <f t="shared" si="111"/>
        <v/>
      </c>
      <c r="G725" s="40" t="str">
        <f t="shared" si="112"/>
        <v/>
      </c>
      <c r="H725" s="40" t="str">
        <f t="shared" si="113"/>
        <v/>
      </c>
      <c r="I725" s="40" t="str">
        <f t="shared" si="114"/>
        <v/>
      </c>
      <c r="J725" s="40" t="str">
        <f t="shared" si="115"/>
        <v/>
      </c>
    </row>
    <row r="726" spans="2:10">
      <c r="B726" s="229" t="s">
        <v>450</v>
      </c>
      <c r="C726" s="229"/>
      <c r="D726" s="229"/>
      <c r="E726" s="229"/>
      <c r="F726" s="229"/>
      <c r="G726" s="229"/>
      <c r="H726" s="229"/>
      <c r="I726" s="229"/>
      <c r="J726" s="229"/>
    </row>
    <row r="727" spans="2:10">
      <c r="B727" s="229"/>
      <c r="C727" s="229"/>
      <c r="D727" s="229"/>
      <c r="E727" s="229"/>
      <c r="F727" s="229"/>
      <c r="G727" s="229"/>
      <c r="H727" s="229"/>
      <c r="I727" s="229"/>
      <c r="J727" s="229"/>
    </row>
    <row r="728" spans="2:10" ht="14.15" customHeight="1">
      <c r="B728" s="10"/>
      <c r="C728" s="10"/>
      <c r="D728" s="10"/>
      <c r="E728" s="10"/>
      <c r="F728" s="10"/>
      <c r="G728" s="10"/>
      <c r="H728" s="10"/>
      <c r="I728" s="10"/>
      <c r="J728" s="10"/>
    </row>
    <row r="729" spans="2:10" ht="20.149999999999999" customHeight="1">
      <c r="B729" s="10"/>
      <c r="C729" s="215" t="s">
        <v>459</v>
      </c>
      <c r="D729" s="215"/>
      <c r="E729" s="215"/>
      <c r="F729" s="215"/>
      <c r="G729" s="215"/>
      <c r="H729" s="215"/>
      <c r="I729" s="215"/>
      <c r="J729" s="10"/>
    </row>
    <row r="730" spans="2:10" ht="18.5">
      <c r="B730" s="10"/>
      <c r="C730" s="221" t="s">
        <v>426</v>
      </c>
      <c r="D730" s="222"/>
      <c r="E730" s="238" t="s">
        <v>460</v>
      </c>
      <c r="F730" s="239"/>
      <c r="G730" s="239"/>
      <c r="H730" s="239"/>
      <c r="I730" s="240"/>
      <c r="J730" s="10"/>
    </row>
    <row r="731" spans="2:10" ht="14.5" customHeight="1">
      <c r="B731" s="10"/>
      <c r="C731" s="244" t="s">
        <v>428</v>
      </c>
      <c r="D731" s="245"/>
      <c r="E731" s="241" t="s">
        <v>429</v>
      </c>
      <c r="F731" s="242"/>
      <c r="G731" s="242"/>
      <c r="H731" s="242"/>
      <c r="I731" s="243"/>
      <c r="J731" s="10"/>
    </row>
    <row r="732" spans="2:10" ht="18.5">
      <c r="B732" s="10"/>
      <c r="C732" s="246"/>
      <c r="D732" s="247"/>
      <c r="E732" s="238" t="s">
        <v>461</v>
      </c>
      <c r="F732" s="239"/>
      <c r="G732" s="239"/>
      <c r="H732" s="239"/>
      <c r="I732" s="240"/>
      <c r="J732" s="10"/>
    </row>
    <row r="733" spans="2:10" ht="18.5">
      <c r="B733" s="10"/>
      <c r="C733" s="244" t="s">
        <v>431</v>
      </c>
      <c r="D733" s="245"/>
      <c r="E733" s="226" t="s">
        <v>462</v>
      </c>
      <c r="F733" s="227"/>
      <c r="G733" s="227"/>
      <c r="H733" s="227"/>
      <c r="I733" s="228"/>
      <c r="J733" s="10"/>
    </row>
    <row r="734" spans="2:10" ht="18.5">
      <c r="B734" s="10"/>
      <c r="C734" s="248"/>
      <c r="D734" s="249"/>
      <c r="E734" s="226" t="s">
        <v>463</v>
      </c>
      <c r="F734" s="227"/>
      <c r="G734" s="227"/>
      <c r="H734" s="227"/>
      <c r="I734" s="228"/>
      <c r="J734" s="10"/>
    </row>
    <row r="735" spans="2:10" ht="14.5" customHeight="1">
      <c r="B735" s="10"/>
      <c r="C735" s="248"/>
      <c r="D735" s="249"/>
      <c r="E735" s="259" t="s">
        <v>464</v>
      </c>
      <c r="F735" s="260"/>
      <c r="G735" s="260"/>
      <c r="H735" s="260"/>
      <c r="I735" s="261"/>
      <c r="J735" s="10"/>
    </row>
    <row r="736" spans="2:10" ht="18.5">
      <c r="B736" s="10"/>
      <c r="C736" s="246"/>
      <c r="D736" s="247"/>
      <c r="E736" s="226" t="s">
        <v>465</v>
      </c>
      <c r="F736" s="227"/>
      <c r="G736" s="227"/>
      <c r="H736" s="227"/>
      <c r="I736" s="228"/>
      <c r="J736" s="10"/>
    </row>
    <row r="737" spans="2:10" ht="18.5">
      <c r="B737" s="10"/>
      <c r="C737" s="221" t="s">
        <v>439</v>
      </c>
      <c r="D737" s="222"/>
      <c r="E737" s="223" t="s">
        <v>466</v>
      </c>
      <c r="F737" s="224"/>
      <c r="G737" s="224"/>
      <c r="H737" s="224"/>
      <c r="I737" s="225"/>
      <c r="J737" s="10"/>
    </row>
    <row r="738" spans="2:10" ht="14.15" customHeight="1">
      <c r="B738" s="10"/>
      <c r="C738" s="10"/>
      <c r="D738" s="10"/>
      <c r="E738" s="10"/>
      <c r="F738" s="10"/>
      <c r="G738" s="10"/>
      <c r="H738" s="10"/>
      <c r="I738" s="10"/>
      <c r="J738" s="10"/>
    </row>
    <row r="739" spans="2:10" ht="18.5">
      <c r="B739" s="10"/>
      <c r="C739" s="215" t="s">
        <v>151</v>
      </c>
      <c r="D739" s="215"/>
      <c r="E739" s="215"/>
      <c r="F739" s="10"/>
      <c r="G739" s="215" t="s">
        <v>152</v>
      </c>
      <c r="H739" s="215"/>
      <c r="I739" s="215"/>
      <c r="J739" s="10"/>
    </row>
    <row r="740" spans="2:10" ht="18.5">
      <c r="B740" s="10"/>
      <c r="C740" s="28" t="s">
        <v>467</v>
      </c>
      <c r="D740" s="28" t="s">
        <v>468</v>
      </c>
      <c r="E740" s="28" t="s">
        <v>469</v>
      </c>
      <c r="F740" s="10"/>
      <c r="G740" s="28" t="s">
        <v>467</v>
      </c>
      <c r="H740" s="28" t="s">
        <v>468</v>
      </c>
      <c r="I740" s="28" t="s">
        <v>469</v>
      </c>
      <c r="J740" s="10"/>
    </row>
    <row r="741" spans="2:10" ht="18.5">
      <c r="B741" s="10"/>
      <c r="C741" s="29" t="s">
        <v>470</v>
      </c>
      <c r="D741" s="12"/>
      <c r="E741" s="12"/>
      <c r="F741" s="10"/>
      <c r="G741" s="29" t="s">
        <v>470</v>
      </c>
      <c r="H741" s="12"/>
      <c r="I741" s="12"/>
      <c r="J741" s="10"/>
    </row>
    <row r="742" spans="2:10" ht="18.5">
      <c r="B742" s="10"/>
      <c r="C742" s="29" t="s">
        <v>471</v>
      </c>
      <c r="D742" s="12"/>
      <c r="E742" s="12"/>
      <c r="F742" s="10"/>
      <c r="G742" s="29" t="s">
        <v>471</v>
      </c>
      <c r="H742" s="12"/>
      <c r="I742" s="12"/>
      <c r="J742" s="10"/>
    </row>
    <row r="743" spans="2:10" ht="18.5">
      <c r="B743" s="10"/>
      <c r="C743" s="29" t="s">
        <v>472</v>
      </c>
      <c r="D743" s="12"/>
      <c r="E743" s="12"/>
      <c r="F743" s="10"/>
      <c r="G743" s="29" t="s">
        <v>472</v>
      </c>
      <c r="H743" s="12"/>
      <c r="I743" s="12"/>
      <c r="J743" s="10"/>
    </row>
    <row r="744" spans="2:10" ht="18.5">
      <c r="B744" s="10"/>
      <c r="C744" s="29" t="s">
        <v>473</v>
      </c>
      <c r="D744" s="12"/>
      <c r="E744" s="12"/>
      <c r="F744" s="10"/>
      <c r="G744" s="29" t="s">
        <v>473</v>
      </c>
      <c r="H744" s="12"/>
      <c r="I744" s="12"/>
      <c r="J744" s="10"/>
    </row>
    <row r="745" spans="2:10" ht="18.5">
      <c r="B745" s="10"/>
      <c r="C745" s="29" t="s">
        <v>474</v>
      </c>
      <c r="D745" s="12"/>
      <c r="E745" s="12"/>
      <c r="F745" s="10"/>
      <c r="G745" s="29" t="s">
        <v>474</v>
      </c>
      <c r="H745" s="12"/>
      <c r="I745" s="12"/>
      <c r="J745" s="10"/>
    </row>
    <row r="746" spans="2:10" ht="18.5">
      <c r="B746" s="10"/>
      <c r="C746" s="29" t="s">
        <v>475</v>
      </c>
      <c r="D746" s="15"/>
      <c r="E746" s="15"/>
      <c r="F746" s="10"/>
      <c r="G746" s="29" t="s">
        <v>475</v>
      </c>
      <c r="H746" s="15"/>
      <c r="I746" s="15"/>
      <c r="J746" s="10"/>
    </row>
    <row r="747" spans="2:10" ht="18.5">
      <c r="B747" s="10"/>
      <c r="C747" s="29" t="s">
        <v>476</v>
      </c>
      <c r="D747" s="15"/>
      <c r="E747" s="15"/>
      <c r="F747" s="10"/>
      <c r="G747" s="29" t="s">
        <v>476</v>
      </c>
      <c r="H747" s="15"/>
      <c r="I747" s="15"/>
      <c r="J747" s="10"/>
    </row>
    <row r="748" spans="2:10" ht="14.15" customHeight="1">
      <c r="B748" s="10"/>
      <c r="C748" s="10"/>
      <c r="D748" s="10"/>
      <c r="E748" s="10"/>
      <c r="F748" s="10"/>
      <c r="G748" s="10"/>
      <c r="H748" s="10"/>
      <c r="I748" s="10"/>
      <c r="J748" s="10"/>
    </row>
    <row r="749" spans="2:10" ht="18.5">
      <c r="B749" s="10"/>
      <c r="C749" s="215" t="s">
        <v>153</v>
      </c>
      <c r="D749" s="215"/>
      <c r="E749" s="215"/>
      <c r="F749" s="10"/>
      <c r="G749" s="215" t="s">
        <v>154</v>
      </c>
      <c r="H749" s="215"/>
      <c r="I749" s="215"/>
      <c r="J749" s="10"/>
    </row>
    <row r="750" spans="2:10" ht="18.5">
      <c r="B750" s="10"/>
      <c r="C750" s="28" t="s">
        <v>467</v>
      </c>
      <c r="D750" s="28" t="s">
        <v>468</v>
      </c>
      <c r="E750" s="28" t="s">
        <v>469</v>
      </c>
      <c r="F750" s="10"/>
      <c r="G750" s="28" t="s">
        <v>467</v>
      </c>
      <c r="H750" s="28" t="s">
        <v>468</v>
      </c>
      <c r="I750" s="28" t="s">
        <v>469</v>
      </c>
      <c r="J750" s="10"/>
    </row>
    <row r="751" spans="2:10" ht="18.5">
      <c r="B751" s="10"/>
      <c r="C751" s="29" t="s">
        <v>470</v>
      </c>
      <c r="D751" s="12"/>
      <c r="E751" s="12"/>
      <c r="F751" s="10"/>
      <c r="G751" s="29" t="s">
        <v>470</v>
      </c>
      <c r="H751" s="12"/>
      <c r="I751" s="12"/>
      <c r="J751" s="10"/>
    </row>
    <row r="752" spans="2:10" ht="18.5">
      <c r="B752" s="10"/>
      <c r="C752" s="29" t="s">
        <v>471</v>
      </c>
      <c r="D752" s="12"/>
      <c r="E752" s="12"/>
      <c r="F752" s="10"/>
      <c r="G752" s="29" t="s">
        <v>471</v>
      </c>
      <c r="H752" s="12"/>
      <c r="I752" s="12"/>
      <c r="J752" s="10"/>
    </row>
    <row r="753" spans="2:10" ht="18.5">
      <c r="B753" s="10"/>
      <c r="C753" s="29" t="s">
        <v>472</v>
      </c>
      <c r="D753" s="12"/>
      <c r="E753" s="12"/>
      <c r="F753" s="10"/>
      <c r="G753" s="29" t="s">
        <v>472</v>
      </c>
      <c r="H753" s="12"/>
      <c r="I753" s="12"/>
      <c r="J753" s="10"/>
    </row>
    <row r="754" spans="2:10" ht="18.5">
      <c r="B754" s="10"/>
      <c r="C754" s="29" t="s">
        <v>473</v>
      </c>
      <c r="D754" s="12"/>
      <c r="E754" s="12"/>
      <c r="F754" s="10"/>
      <c r="G754" s="29" t="s">
        <v>473</v>
      </c>
      <c r="H754" s="12"/>
      <c r="I754" s="12"/>
      <c r="J754" s="10"/>
    </row>
    <row r="755" spans="2:10" ht="18.5">
      <c r="B755" s="10"/>
      <c r="C755" s="29" t="s">
        <v>474</v>
      </c>
      <c r="D755" s="12"/>
      <c r="E755" s="12"/>
      <c r="F755" s="10"/>
      <c r="G755" s="29" t="s">
        <v>474</v>
      </c>
      <c r="H755" s="12"/>
      <c r="I755" s="12"/>
      <c r="J755" s="10"/>
    </row>
    <row r="756" spans="2:10" ht="18.5">
      <c r="B756" s="10"/>
      <c r="C756" s="29" t="s">
        <v>475</v>
      </c>
      <c r="D756" s="15"/>
      <c r="E756" s="15"/>
      <c r="F756" s="10"/>
      <c r="G756" s="29" t="s">
        <v>475</v>
      </c>
      <c r="H756" s="15"/>
      <c r="I756" s="15"/>
      <c r="J756" s="10"/>
    </row>
    <row r="757" spans="2:10" ht="18.5">
      <c r="B757" s="10"/>
      <c r="C757" s="29" t="s">
        <v>476</v>
      </c>
      <c r="D757" s="15"/>
      <c r="E757" s="15"/>
      <c r="F757" s="10"/>
      <c r="G757" s="29" t="s">
        <v>476</v>
      </c>
      <c r="H757" s="15"/>
      <c r="I757" s="15"/>
      <c r="J757" s="10"/>
    </row>
    <row r="758" spans="2:10" ht="14.15" customHeight="1">
      <c r="B758" s="10"/>
      <c r="C758" s="10"/>
      <c r="D758" s="10"/>
      <c r="E758" s="10"/>
      <c r="F758" s="10"/>
      <c r="G758" s="10"/>
      <c r="H758" s="10"/>
      <c r="I758" s="10"/>
      <c r="J758" s="10"/>
    </row>
    <row r="759" spans="2:10" ht="18.5">
      <c r="B759" s="10"/>
      <c r="C759" s="215" t="s">
        <v>155</v>
      </c>
      <c r="D759" s="215"/>
      <c r="E759" s="215"/>
      <c r="F759" s="10"/>
      <c r="G759" s="215" t="s">
        <v>156</v>
      </c>
      <c r="H759" s="215"/>
      <c r="I759" s="215"/>
      <c r="J759" s="10"/>
    </row>
    <row r="760" spans="2:10" ht="18.5">
      <c r="B760" s="10"/>
      <c r="C760" s="28" t="s">
        <v>467</v>
      </c>
      <c r="D760" s="28" t="s">
        <v>468</v>
      </c>
      <c r="E760" s="28" t="s">
        <v>469</v>
      </c>
      <c r="F760" s="10"/>
      <c r="G760" s="28" t="s">
        <v>467</v>
      </c>
      <c r="H760" s="28" t="s">
        <v>468</v>
      </c>
      <c r="I760" s="28" t="s">
        <v>469</v>
      </c>
      <c r="J760" s="10"/>
    </row>
    <row r="761" spans="2:10" ht="18.5">
      <c r="B761" s="10"/>
      <c r="C761" s="29" t="s">
        <v>470</v>
      </c>
      <c r="D761" s="12"/>
      <c r="E761" s="12"/>
      <c r="F761" s="10"/>
      <c r="G761" s="29" t="s">
        <v>470</v>
      </c>
      <c r="H761" s="12"/>
      <c r="I761" s="12"/>
      <c r="J761" s="10"/>
    </row>
    <row r="762" spans="2:10" ht="18.5">
      <c r="B762" s="10"/>
      <c r="C762" s="29" t="s">
        <v>471</v>
      </c>
      <c r="D762" s="12"/>
      <c r="E762" s="12"/>
      <c r="F762" s="10"/>
      <c r="G762" s="29" t="s">
        <v>471</v>
      </c>
      <c r="H762" s="12"/>
      <c r="I762" s="12"/>
      <c r="J762" s="10"/>
    </row>
    <row r="763" spans="2:10" ht="18.5">
      <c r="B763" s="10"/>
      <c r="C763" s="29" t="s">
        <v>472</v>
      </c>
      <c r="D763" s="12"/>
      <c r="E763" s="12"/>
      <c r="F763" s="10"/>
      <c r="G763" s="29" t="s">
        <v>472</v>
      </c>
      <c r="H763" s="12"/>
      <c r="I763" s="12"/>
      <c r="J763" s="10"/>
    </row>
    <row r="764" spans="2:10" ht="18.5">
      <c r="B764" s="10"/>
      <c r="C764" s="29" t="s">
        <v>473</v>
      </c>
      <c r="D764" s="12"/>
      <c r="E764" s="12"/>
      <c r="F764" s="10"/>
      <c r="G764" s="29" t="s">
        <v>473</v>
      </c>
      <c r="H764" s="12"/>
      <c r="I764" s="12"/>
      <c r="J764" s="10"/>
    </row>
    <row r="765" spans="2:10" ht="18.5">
      <c r="B765" s="10"/>
      <c r="C765" s="29" t="s">
        <v>474</v>
      </c>
      <c r="D765" s="12"/>
      <c r="E765" s="12"/>
      <c r="F765" s="10"/>
      <c r="G765" s="29" t="s">
        <v>474</v>
      </c>
      <c r="H765" s="12"/>
      <c r="I765" s="12"/>
      <c r="J765" s="10"/>
    </row>
    <row r="766" spans="2:10" ht="18.5">
      <c r="B766" s="10"/>
      <c r="C766" s="29" t="s">
        <v>475</v>
      </c>
      <c r="D766" s="15"/>
      <c r="E766" s="15"/>
      <c r="F766" s="10"/>
      <c r="G766" s="29" t="s">
        <v>475</v>
      </c>
      <c r="H766" s="15"/>
      <c r="I766" s="15"/>
      <c r="J766" s="10"/>
    </row>
    <row r="767" spans="2:10" ht="18.5">
      <c r="B767" s="10"/>
      <c r="C767" s="29" t="s">
        <v>476</v>
      </c>
      <c r="D767" s="15"/>
      <c r="E767" s="15"/>
      <c r="F767" s="10"/>
      <c r="G767" s="29" t="s">
        <v>476</v>
      </c>
      <c r="H767" s="15"/>
      <c r="I767" s="15"/>
      <c r="J767" s="10"/>
    </row>
    <row r="768" spans="2:10" ht="14.15" customHeight="1">
      <c r="B768" s="10"/>
      <c r="C768" s="10"/>
      <c r="D768" s="10"/>
      <c r="E768" s="10"/>
      <c r="F768" s="10"/>
      <c r="G768" s="10"/>
      <c r="H768" s="10"/>
      <c r="I768" s="10"/>
      <c r="J768" s="10"/>
    </row>
    <row r="769" spans="2:10" ht="18.5">
      <c r="B769" s="10"/>
      <c r="C769" s="215" t="s">
        <v>157</v>
      </c>
      <c r="D769" s="215"/>
      <c r="E769" s="215"/>
      <c r="F769" s="10"/>
      <c r="G769" s="215" t="s">
        <v>158</v>
      </c>
      <c r="H769" s="215"/>
      <c r="I769" s="215"/>
      <c r="J769" s="10"/>
    </row>
    <row r="770" spans="2:10" ht="18.5">
      <c r="B770" s="10"/>
      <c r="C770" s="28" t="s">
        <v>467</v>
      </c>
      <c r="D770" s="28" t="s">
        <v>468</v>
      </c>
      <c r="E770" s="28" t="s">
        <v>469</v>
      </c>
      <c r="F770" s="10"/>
      <c r="G770" s="28" t="s">
        <v>467</v>
      </c>
      <c r="H770" s="28" t="s">
        <v>468</v>
      </c>
      <c r="I770" s="28" t="s">
        <v>469</v>
      </c>
      <c r="J770" s="10"/>
    </row>
    <row r="771" spans="2:10" ht="18.5">
      <c r="B771" s="10"/>
      <c r="C771" s="29" t="s">
        <v>470</v>
      </c>
      <c r="D771" s="12"/>
      <c r="E771" s="12"/>
      <c r="F771" s="10"/>
      <c r="G771" s="29" t="s">
        <v>470</v>
      </c>
      <c r="H771" s="12"/>
      <c r="I771" s="12"/>
      <c r="J771" s="10"/>
    </row>
    <row r="772" spans="2:10" ht="18.5">
      <c r="B772" s="10"/>
      <c r="C772" s="29" t="s">
        <v>471</v>
      </c>
      <c r="D772" s="12"/>
      <c r="E772" s="12"/>
      <c r="F772" s="10"/>
      <c r="G772" s="29" t="s">
        <v>471</v>
      </c>
      <c r="H772" s="12"/>
      <c r="I772" s="12"/>
      <c r="J772" s="10"/>
    </row>
    <row r="773" spans="2:10" ht="18.5">
      <c r="B773" s="10"/>
      <c r="C773" s="29" t="s">
        <v>472</v>
      </c>
      <c r="D773" s="12"/>
      <c r="E773" s="12"/>
      <c r="F773" s="10"/>
      <c r="G773" s="29" t="s">
        <v>472</v>
      </c>
      <c r="H773" s="12"/>
      <c r="I773" s="12"/>
      <c r="J773" s="10"/>
    </row>
    <row r="774" spans="2:10" ht="18.5">
      <c r="B774" s="10"/>
      <c r="C774" s="29" t="s">
        <v>473</v>
      </c>
      <c r="D774" s="12"/>
      <c r="E774" s="12"/>
      <c r="F774" s="10"/>
      <c r="G774" s="29" t="s">
        <v>473</v>
      </c>
      <c r="H774" s="12"/>
      <c r="I774" s="12"/>
      <c r="J774" s="10"/>
    </row>
    <row r="775" spans="2:10" ht="18.5">
      <c r="B775" s="10"/>
      <c r="C775" s="29" t="s">
        <v>474</v>
      </c>
      <c r="D775" s="12"/>
      <c r="E775" s="12"/>
      <c r="F775" s="10"/>
      <c r="G775" s="29" t="s">
        <v>474</v>
      </c>
      <c r="H775" s="12"/>
      <c r="I775" s="12"/>
      <c r="J775" s="10"/>
    </row>
    <row r="776" spans="2:10" ht="18.5">
      <c r="B776" s="10"/>
      <c r="C776" s="29" t="s">
        <v>475</v>
      </c>
      <c r="D776" s="15"/>
      <c r="E776" s="15"/>
      <c r="F776" s="10"/>
      <c r="G776" s="29" t="s">
        <v>475</v>
      </c>
      <c r="H776" s="15"/>
      <c r="I776" s="15"/>
      <c r="J776" s="10"/>
    </row>
    <row r="777" spans="2:10" ht="18.5">
      <c r="B777" s="10"/>
      <c r="C777" s="29" t="s">
        <v>476</v>
      </c>
      <c r="D777" s="15"/>
      <c r="E777" s="15"/>
      <c r="F777" s="10"/>
      <c r="G777" s="29" t="s">
        <v>476</v>
      </c>
      <c r="H777" s="15"/>
      <c r="I777" s="15"/>
      <c r="J777" s="10"/>
    </row>
    <row r="778" spans="2:10" ht="14.15" customHeight="1">
      <c r="B778" s="10"/>
      <c r="C778" s="10"/>
      <c r="D778" s="10"/>
      <c r="E778" s="10"/>
      <c r="F778" s="10"/>
      <c r="G778" s="10"/>
      <c r="H778" s="10"/>
      <c r="I778" s="10"/>
      <c r="J778" s="10"/>
    </row>
    <row r="779" spans="2:10" ht="18.5">
      <c r="B779" s="10"/>
      <c r="C779" s="215" t="s">
        <v>159</v>
      </c>
      <c r="D779" s="215"/>
      <c r="E779" s="215"/>
      <c r="F779" s="10"/>
      <c r="G779" s="215" t="s">
        <v>160</v>
      </c>
      <c r="H779" s="215"/>
      <c r="I779" s="215"/>
      <c r="J779" s="10"/>
    </row>
    <row r="780" spans="2:10" ht="18.5">
      <c r="B780" s="10"/>
      <c r="C780" s="28" t="s">
        <v>467</v>
      </c>
      <c r="D780" s="28" t="s">
        <v>468</v>
      </c>
      <c r="E780" s="28" t="s">
        <v>469</v>
      </c>
      <c r="F780" s="10"/>
      <c r="G780" s="28" t="s">
        <v>467</v>
      </c>
      <c r="H780" s="28" t="s">
        <v>468</v>
      </c>
      <c r="I780" s="28" t="s">
        <v>469</v>
      </c>
      <c r="J780" s="10"/>
    </row>
    <row r="781" spans="2:10" ht="18.5">
      <c r="B781" s="10"/>
      <c r="C781" s="29" t="s">
        <v>470</v>
      </c>
      <c r="D781" s="12"/>
      <c r="E781" s="12"/>
      <c r="F781" s="10"/>
      <c r="G781" s="29" t="s">
        <v>470</v>
      </c>
      <c r="H781" s="12"/>
      <c r="I781" s="12"/>
      <c r="J781" s="10"/>
    </row>
    <row r="782" spans="2:10" ht="18.5">
      <c r="B782" s="10"/>
      <c r="C782" s="29" t="s">
        <v>471</v>
      </c>
      <c r="D782" s="12"/>
      <c r="E782" s="12"/>
      <c r="F782" s="10"/>
      <c r="G782" s="29" t="s">
        <v>471</v>
      </c>
      <c r="H782" s="12"/>
      <c r="I782" s="12"/>
      <c r="J782" s="10"/>
    </row>
    <row r="783" spans="2:10" ht="18.5">
      <c r="B783" s="10"/>
      <c r="C783" s="29" t="s">
        <v>472</v>
      </c>
      <c r="D783" s="12"/>
      <c r="E783" s="12"/>
      <c r="F783" s="10"/>
      <c r="G783" s="29" t="s">
        <v>472</v>
      </c>
      <c r="H783" s="12"/>
      <c r="I783" s="12"/>
      <c r="J783" s="10"/>
    </row>
    <row r="784" spans="2:10" ht="18.5">
      <c r="B784" s="10"/>
      <c r="C784" s="29" t="s">
        <v>473</v>
      </c>
      <c r="D784" s="12"/>
      <c r="E784" s="12"/>
      <c r="F784" s="10"/>
      <c r="G784" s="29" t="s">
        <v>473</v>
      </c>
      <c r="H784" s="12"/>
      <c r="I784" s="12"/>
      <c r="J784" s="10"/>
    </row>
    <row r="785" spans="2:10" ht="18.5">
      <c r="B785" s="10"/>
      <c r="C785" s="29" t="s">
        <v>474</v>
      </c>
      <c r="D785" s="12"/>
      <c r="E785" s="12"/>
      <c r="F785" s="10"/>
      <c r="G785" s="29" t="s">
        <v>474</v>
      </c>
      <c r="H785" s="12"/>
      <c r="I785" s="12"/>
      <c r="J785" s="10"/>
    </row>
    <row r="786" spans="2:10" ht="18.5">
      <c r="B786" s="10"/>
      <c r="C786" s="29" t="s">
        <v>475</v>
      </c>
      <c r="D786" s="15"/>
      <c r="E786" s="15"/>
      <c r="F786" s="10"/>
      <c r="G786" s="29" t="s">
        <v>475</v>
      </c>
      <c r="H786" s="15"/>
      <c r="I786" s="15"/>
      <c r="J786" s="10"/>
    </row>
    <row r="787" spans="2:10" ht="18.5">
      <c r="B787" s="10"/>
      <c r="C787" s="29" t="s">
        <v>476</v>
      </c>
      <c r="D787" s="15"/>
      <c r="E787" s="15"/>
      <c r="F787" s="10"/>
      <c r="G787" s="29" t="s">
        <v>476</v>
      </c>
      <c r="H787" s="15"/>
      <c r="I787" s="15"/>
      <c r="J787" s="10"/>
    </row>
    <row r="788" spans="2:10" ht="14.15" customHeight="1">
      <c r="B788" s="10"/>
      <c r="C788" s="10"/>
      <c r="D788" s="10"/>
      <c r="E788" s="10"/>
      <c r="F788" s="10"/>
      <c r="G788" s="10"/>
      <c r="H788" s="10"/>
      <c r="I788" s="10"/>
      <c r="J788" s="10"/>
    </row>
    <row r="789" spans="2:10" ht="18.5">
      <c r="B789" s="10"/>
      <c r="C789" s="215" t="s">
        <v>477</v>
      </c>
      <c r="D789" s="215"/>
      <c r="E789" s="215"/>
      <c r="F789" s="10"/>
      <c r="G789" s="215" t="s">
        <v>478</v>
      </c>
      <c r="H789" s="215"/>
      <c r="I789" s="215"/>
      <c r="J789" s="10"/>
    </row>
    <row r="790" spans="2:10" ht="18.5">
      <c r="B790" s="10"/>
      <c r="C790" s="28" t="s">
        <v>467</v>
      </c>
      <c r="D790" s="28" t="s">
        <v>468</v>
      </c>
      <c r="E790" s="28" t="s">
        <v>469</v>
      </c>
      <c r="F790" s="10"/>
      <c r="G790" s="28" t="s">
        <v>467</v>
      </c>
      <c r="H790" s="28" t="s">
        <v>468</v>
      </c>
      <c r="I790" s="28" t="s">
        <v>469</v>
      </c>
      <c r="J790" s="10"/>
    </row>
    <row r="791" spans="2:10" ht="18.5">
      <c r="B791" s="10"/>
      <c r="C791" s="29" t="s">
        <v>470</v>
      </c>
      <c r="D791" s="12"/>
      <c r="E791" s="12"/>
      <c r="F791" s="10"/>
      <c r="G791" s="29" t="s">
        <v>470</v>
      </c>
      <c r="H791" s="12"/>
      <c r="I791" s="12"/>
      <c r="J791" s="10"/>
    </row>
    <row r="792" spans="2:10" ht="18.5">
      <c r="B792" s="10"/>
      <c r="C792" s="29" t="s">
        <v>471</v>
      </c>
      <c r="D792" s="12"/>
      <c r="E792" s="12"/>
      <c r="F792" s="10"/>
      <c r="G792" s="29" t="s">
        <v>471</v>
      </c>
      <c r="H792" s="12"/>
      <c r="I792" s="12"/>
      <c r="J792" s="10"/>
    </row>
    <row r="793" spans="2:10" ht="18.5">
      <c r="B793" s="10"/>
      <c r="C793" s="29" t="s">
        <v>472</v>
      </c>
      <c r="D793" s="12"/>
      <c r="E793" s="12"/>
      <c r="F793" s="10"/>
      <c r="G793" s="29" t="s">
        <v>472</v>
      </c>
      <c r="H793" s="12"/>
      <c r="I793" s="12"/>
      <c r="J793" s="10"/>
    </row>
    <row r="794" spans="2:10" ht="18.5">
      <c r="B794" s="10"/>
      <c r="C794" s="29" t="s">
        <v>473</v>
      </c>
      <c r="D794" s="12"/>
      <c r="E794" s="12"/>
      <c r="F794" s="10"/>
      <c r="G794" s="29" t="s">
        <v>473</v>
      </c>
      <c r="H794" s="12"/>
      <c r="I794" s="12"/>
      <c r="J794" s="10"/>
    </row>
    <row r="795" spans="2:10" ht="18.5">
      <c r="B795" s="10"/>
      <c r="C795" s="29" t="s">
        <v>474</v>
      </c>
      <c r="D795" s="12"/>
      <c r="E795" s="12"/>
      <c r="F795" s="10"/>
      <c r="G795" s="29" t="s">
        <v>474</v>
      </c>
      <c r="H795" s="12"/>
      <c r="I795" s="12"/>
      <c r="J795" s="10"/>
    </row>
    <row r="796" spans="2:10" ht="18.5">
      <c r="B796" s="10"/>
      <c r="C796" s="29" t="s">
        <v>475</v>
      </c>
      <c r="D796" s="15"/>
      <c r="E796" s="15"/>
      <c r="F796" s="10"/>
      <c r="G796" s="29" t="s">
        <v>475</v>
      </c>
      <c r="H796" s="15"/>
      <c r="I796" s="15"/>
      <c r="J796" s="10"/>
    </row>
    <row r="797" spans="2:10" ht="18.5">
      <c r="B797" s="10"/>
      <c r="C797" s="29" t="s">
        <v>476</v>
      </c>
      <c r="D797" s="15"/>
      <c r="E797" s="15"/>
      <c r="F797" s="10"/>
      <c r="G797" s="29" t="s">
        <v>476</v>
      </c>
      <c r="H797" s="15"/>
      <c r="I797" s="15"/>
      <c r="J797" s="10"/>
    </row>
    <row r="798" spans="2:10" ht="14.15" customHeight="1">
      <c r="B798" s="10"/>
      <c r="C798" s="10"/>
      <c r="D798" s="10"/>
      <c r="E798" s="10"/>
      <c r="F798" s="10"/>
      <c r="G798" s="10"/>
      <c r="H798" s="10"/>
      <c r="I798" s="10"/>
      <c r="J798" s="10"/>
    </row>
    <row r="799" spans="2:10" ht="18.5">
      <c r="B799" s="10"/>
      <c r="C799" s="215" t="s">
        <v>479</v>
      </c>
      <c r="D799" s="215"/>
      <c r="E799" s="215"/>
      <c r="F799" s="10"/>
      <c r="G799" s="215" t="s">
        <v>480</v>
      </c>
      <c r="H799" s="215"/>
      <c r="I799" s="215"/>
      <c r="J799" s="10"/>
    </row>
    <row r="800" spans="2:10" ht="18.5">
      <c r="B800" s="10"/>
      <c r="C800" s="28" t="s">
        <v>467</v>
      </c>
      <c r="D800" s="28" t="s">
        <v>468</v>
      </c>
      <c r="E800" s="28" t="s">
        <v>469</v>
      </c>
      <c r="F800" s="10"/>
      <c r="G800" s="28" t="s">
        <v>467</v>
      </c>
      <c r="H800" s="28" t="s">
        <v>468</v>
      </c>
      <c r="I800" s="28" t="s">
        <v>469</v>
      </c>
      <c r="J800" s="10"/>
    </row>
    <row r="801" spans="2:10" ht="18.5">
      <c r="B801" s="10"/>
      <c r="C801" s="29" t="s">
        <v>470</v>
      </c>
      <c r="D801" s="12"/>
      <c r="E801" s="12"/>
      <c r="F801" s="10"/>
      <c r="G801" s="29" t="s">
        <v>470</v>
      </c>
      <c r="H801" s="12"/>
      <c r="I801" s="12"/>
      <c r="J801" s="10"/>
    </row>
    <row r="802" spans="2:10" ht="18.5">
      <c r="B802" s="10"/>
      <c r="C802" s="29" t="s">
        <v>471</v>
      </c>
      <c r="D802" s="12"/>
      <c r="E802" s="12"/>
      <c r="F802" s="10"/>
      <c r="G802" s="29" t="s">
        <v>471</v>
      </c>
      <c r="H802" s="12"/>
      <c r="I802" s="12"/>
      <c r="J802" s="10"/>
    </row>
    <row r="803" spans="2:10" ht="18.5">
      <c r="B803" s="10"/>
      <c r="C803" s="29" t="s">
        <v>472</v>
      </c>
      <c r="D803" s="12"/>
      <c r="E803" s="12"/>
      <c r="F803" s="10"/>
      <c r="G803" s="29" t="s">
        <v>472</v>
      </c>
      <c r="H803" s="12"/>
      <c r="I803" s="12"/>
      <c r="J803" s="10"/>
    </row>
    <row r="804" spans="2:10" ht="18.5">
      <c r="B804" s="10"/>
      <c r="C804" s="29" t="s">
        <v>473</v>
      </c>
      <c r="D804" s="12"/>
      <c r="E804" s="12"/>
      <c r="F804" s="10"/>
      <c r="G804" s="29" t="s">
        <v>473</v>
      </c>
      <c r="H804" s="12"/>
      <c r="I804" s="12"/>
      <c r="J804" s="10"/>
    </row>
    <row r="805" spans="2:10" ht="18.5">
      <c r="B805" s="10"/>
      <c r="C805" s="29" t="s">
        <v>474</v>
      </c>
      <c r="D805" s="12"/>
      <c r="E805" s="12"/>
      <c r="F805" s="10"/>
      <c r="G805" s="29" t="s">
        <v>474</v>
      </c>
      <c r="H805" s="12"/>
      <c r="I805" s="12"/>
      <c r="J805" s="10"/>
    </row>
    <row r="806" spans="2:10" ht="18.5">
      <c r="B806" s="10"/>
      <c r="C806" s="29" t="s">
        <v>475</v>
      </c>
      <c r="D806" s="15"/>
      <c r="E806" s="15"/>
      <c r="F806" s="10"/>
      <c r="G806" s="29" t="s">
        <v>475</v>
      </c>
      <c r="H806" s="15"/>
      <c r="I806" s="15"/>
      <c r="J806" s="10"/>
    </row>
    <row r="807" spans="2:10" ht="18.5">
      <c r="B807" s="10"/>
      <c r="C807" s="29" t="s">
        <v>476</v>
      </c>
      <c r="D807" s="15"/>
      <c r="E807" s="15"/>
      <c r="F807" s="10"/>
      <c r="G807" s="29" t="s">
        <v>476</v>
      </c>
      <c r="H807" s="15"/>
      <c r="I807" s="15"/>
      <c r="J807" s="10"/>
    </row>
    <row r="808" spans="2:10" ht="14.15" customHeight="1">
      <c r="B808" s="10"/>
      <c r="C808" s="10"/>
      <c r="D808" s="10"/>
      <c r="E808" s="10"/>
      <c r="F808" s="10"/>
      <c r="G808" s="10"/>
      <c r="H808" s="10"/>
      <c r="I808" s="10"/>
      <c r="J808" s="10"/>
    </row>
    <row r="809" spans="2:10" ht="18.5">
      <c r="B809" s="10"/>
      <c r="C809" s="215" t="s">
        <v>481</v>
      </c>
      <c r="D809" s="215"/>
      <c r="E809" s="215"/>
      <c r="F809" s="10"/>
      <c r="G809" s="215" t="s">
        <v>482</v>
      </c>
      <c r="H809" s="215"/>
      <c r="I809" s="215"/>
      <c r="J809" s="10"/>
    </row>
    <row r="810" spans="2:10" ht="18.5">
      <c r="B810" s="10"/>
      <c r="C810" s="28" t="s">
        <v>467</v>
      </c>
      <c r="D810" s="28" t="s">
        <v>468</v>
      </c>
      <c r="E810" s="28" t="s">
        <v>469</v>
      </c>
      <c r="F810" s="10"/>
      <c r="G810" s="28" t="s">
        <v>467</v>
      </c>
      <c r="H810" s="28" t="s">
        <v>468</v>
      </c>
      <c r="I810" s="28" t="s">
        <v>469</v>
      </c>
      <c r="J810" s="10"/>
    </row>
    <row r="811" spans="2:10" ht="18.5">
      <c r="B811" s="10"/>
      <c r="C811" s="29" t="s">
        <v>470</v>
      </c>
      <c r="D811" s="12"/>
      <c r="E811" s="12"/>
      <c r="F811" s="10"/>
      <c r="G811" s="29" t="s">
        <v>470</v>
      </c>
      <c r="H811" s="12"/>
      <c r="I811" s="12"/>
      <c r="J811" s="10"/>
    </row>
    <row r="812" spans="2:10" ht="18.5">
      <c r="B812" s="10"/>
      <c r="C812" s="29" t="s">
        <v>471</v>
      </c>
      <c r="D812" s="12"/>
      <c r="E812" s="12"/>
      <c r="F812" s="10"/>
      <c r="G812" s="29" t="s">
        <v>471</v>
      </c>
      <c r="H812" s="12"/>
      <c r="I812" s="12"/>
      <c r="J812" s="10"/>
    </row>
    <row r="813" spans="2:10" ht="18.5">
      <c r="B813" s="10"/>
      <c r="C813" s="29" t="s">
        <v>472</v>
      </c>
      <c r="D813" s="12"/>
      <c r="E813" s="12"/>
      <c r="F813" s="10"/>
      <c r="G813" s="29" t="s">
        <v>472</v>
      </c>
      <c r="H813" s="12"/>
      <c r="I813" s="12"/>
      <c r="J813" s="10"/>
    </row>
    <row r="814" spans="2:10" ht="18.5">
      <c r="B814" s="10"/>
      <c r="C814" s="29" t="s">
        <v>473</v>
      </c>
      <c r="D814" s="12"/>
      <c r="E814" s="12"/>
      <c r="F814" s="10"/>
      <c r="G814" s="29" t="s">
        <v>473</v>
      </c>
      <c r="H814" s="12"/>
      <c r="I814" s="12"/>
      <c r="J814" s="10"/>
    </row>
    <row r="815" spans="2:10" ht="18.5">
      <c r="B815" s="10"/>
      <c r="C815" s="29" t="s">
        <v>474</v>
      </c>
      <c r="D815" s="12"/>
      <c r="E815" s="12"/>
      <c r="F815" s="10"/>
      <c r="G815" s="29" t="s">
        <v>474</v>
      </c>
      <c r="H815" s="12"/>
      <c r="I815" s="12"/>
      <c r="J815" s="10"/>
    </row>
    <row r="816" spans="2:10" ht="18.5">
      <c r="B816" s="10"/>
      <c r="C816" s="29" t="s">
        <v>475</v>
      </c>
      <c r="D816" s="15"/>
      <c r="E816" s="15"/>
      <c r="F816" s="10"/>
      <c r="G816" s="29" t="s">
        <v>475</v>
      </c>
      <c r="H816" s="15"/>
      <c r="I816" s="15"/>
      <c r="J816" s="10"/>
    </row>
    <row r="817" spans="2:10" ht="18.5">
      <c r="B817" s="10"/>
      <c r="C817" s="29" t="s">
        <v>476</v>
      </c>
      <c r="D817" s="15"/>
      <c r="E817" s="15"/>
      <c r="F817" s="10"/>
      <c r="G817" s="29" t="s">
        <v>476</v>
      </c>
      <c r="H817" s="15"/>
      <c r="I817" s="15"/>
      <c r="J817" s="10"/>
    </row>
    <row r="818" spans="2:10" ht="14.15" customHeight="1">
      <c r="B818" s="10"/>
      <c r="C818" s="10"/>
      <c r="D818" s="10"/>
      <c r="E818" s="10"/>
      <c r="F818" s="10"/>
      <c r="G818" s="10"/>
      <c r="H818" s="10"/>
      <c r="I818" s="10"/>
      <c r="J818" s="10"/>
    </row>
    <row r="819" spans="2:10" ht="18.5">
      <c r="B819" s="10"/>
      <c r="C819" s="215" t="s">
        <v>483</v>
      </c>
      <c r="D819" s="215"/>
      <c r="E819" s="215"/>
      <c r="F819" s="10"/>
      <c r="G819" s="215" t="s">
        <v>484</v>
      </c>
      <c r="H819" s="215"/>
      <c r="I819" s="215"/>
      <c r="J819" s="10"/>
    </row>
    <row r="820" spans="2:10" ht="18.5">
      <c r="B820" s="10"/>
      <c r="C820" s="28" t="s">
        <v>467</v>
      </c>
      <c r="D820" s="28" t="s">
        <v>468</v>
      </c>
      <c r="E820" s="28" t="s">
        <v>469</v>
      </c>
      <c r="F820" s="10"/>
      <c r="G820" s="28" t="s">
        <v>467</v>
      </c>
      <c r="H820" s="28" t="s">
        <v>468</v>
      </c>
      <c r="I820" s="28" t="s">
        <v>469</v>
      </c>
      <c r="J820" s="10"/>
    </row>
    <row r="821" spans="2:10" ht="18.5">
      <c r="B821" s="10"/>
      <c r="C821" s="29" t="s">
        <v>470</v>
      </c>
      <c r="D821" s="12"/>
      <c r="E821" s="12"/>
      <c r="F821" s="10"/>
      <c r="G821" s="29" t="s">
        <v>470</v>
      </c>
      <c r="H821" s="12"/>
      <c r="I821" s="12"/>
      <c r="J821" s="10"/>
    </row>
    <row r="822" spans="2:10" ht="18.5">
      <c r="B822" s="10"/>
      <c r="C822" s="29" t="s">
        <v>471</v>
      </c>
      <c r="D822" s="12"/>
      <c r="E822" s="12"/>
      <c r="F822" s="10"/>
      <c r="G822" s="29" t="s">
        <v>471</v>
      </c>
      <c r="H822" s="12"/>
      <c r="I822" s="12"/>
      <c r="J822" s="10"/>
    </row>
    <row r="823" spans="2:10" ht="18.5">
      <c r="B823" s="10"/>
      <c r="C823" s="29" t="s">
        <v>472</v>
      </c>
      <c r="D823" s="12"/>
      <c r="E823" s="12"/>
      <c r="F823" s="10"/>
      <c r="G823" s="29" t="s">
        <v>472</v>
      </c>
      <c r="H823" s="12"/>
      <c r="I823" s="12"/>
      <c r="J823" s="10"/>
    </row>
    <row r="824" spans="2:10" ht="18.5">
      <c r="B824" s="10"/>
      <c r="C824" s="29" t="s">
        <v>473</v>
      </c>
      <c r="D824" s="12"/>
      <c r="E824" s="12"/>
      <c r="F824" s="10"/>
      <c r="G824" s="29" t="s">
        <v>473</v>
      </c>
      <c r="H824" s="12"/>
      <c r="I824" s="12"/>
      <c r="J824" s="10"/>
    </row>
    <row r="825" spans="2:10" ht="18.5">
      <c r="B825" s="10"/>
      <c r="C825" s="29" t="s">
        <v>474</v>
      </c>
      <c r="D825" s="12"/>
      <c r="E825" s="12"/>
      <c r="F825" s="10"/>
      <c r="G825" s="29" t="s">
        <v>474</v>
      </c>
      <c r="H825" s="12"/>
      <c r="I825" s="12"/>
      <c r="J825" s="10"/>
    </row>
    <row r="826" spans="2:10" ht="18.5">
      <c r="B826" s="10"/>
      <c r="C826" s="29" t="s">
        <v>475</v>
      </c>
      <c r="D826" s="15"/>
      <c r="E826" s="15"/>
      <c r="F826" s="10"/>
      <c r="G826" s="29" t="s">
        <v>475</v>
      </c>
      <c r="H826" s="15"/>
      <c r="I826" s="15"/>
      <c r="J826" s="10"/>
    </row>
    <row r="827" spans="2:10" ht="18.5">
      <c r="B827" s="10"/>
      <c r="C827" s="29" t="s">
        <v>476</v>
      </c>
      <c r="D827" s="15"/>
      <c r="E827" s="15"/>
      <c r="F827" s="10"/>
      <c r="G827" s="29" t="s">
        <v>476</v>
      </c>
      <c r="H827" s="15"/>
      <c r="I827" s="15"/>
      <c r="J827" s="10"/>
    </row>
    <row r="828" spans="2:10" ht="14.15" customHeight="1">
      <c r="B828" s="10"/>
      <c r="C828" s="10"/>
      <c r="D828" s="10"/>
      <c r="E828" s="10"/>
      <c r="F828" s="10"/>
      <c r="G828" s="10"/>
      <c r="H828" s="10"/>
      <c r="I828" s="10"/>
      <c r="J828" s="10"/>
    </row>
    <row r="829" spans="2:10" ht="18.5">
      <c r="B829" s="10"/>
      <c r="C829" s="215" t="s">
        <v>485</v>
      </c>
      <c r="D829" s="215"/>
      <c r="E829" s="215"/>
      <c r="F829" s="10"/>
      <c r="G829" s="215" t="s">
        <v>486</v>
      </c>
      <c r="H829" s="215"/>
      <c r="I829" s="215"/>
      <c r="J829" s="10"/>
    </row>
    <row r="830" spans="2:10" ht="18.5">
      <c r="B830" s="10"/>
      <c r="C830" s="28" t="s">
        <v>467</v>
      </c>
      <c r="D830" s="28" t="s">
        <v>468</v>
      </c>
      <c r="E830" s="28" t="s">
        <v>469</v>
      </c>
      <c r="F830" s="10"/>
      <c r="G830" s="28" t="s">
        <v>467</v>
      </c>
      <c r="H830" s="28" t="s">
        <v>468</v>
      </c>
      <c r="I830" s="28" t="s">
        <v>469</v>
      </c>
      <c r="J830" s="10"/>
    </row>
    <row r="831" spans="2:10" ht="18.5">
      <c r="B831" s="10"/>
      <c r="C831" s="29" t="s">
        <v>470</v>
      </c>
      <c r="D831" s="12"/>
      <c r="E831" s="12"/>
      <c r="F831" s="10"/>
      <c r="G831" s="29" t="s">
        <v>470</v>
      </c>
      <c r="H831" s="12"/>
      <c r="I831" s="12"/>
      <c r="J831" s="10"/>
    </row>
    <row r="832" spans="2:10" ht="18.5">
      <c r="B832" s="10"/>
      <c r="C832" s="29" t="s">
        <v>471</v>
      </c>
      <c r="D832" s="12"/>
      <c r="E832" s="12"/>
      <c r="F832" s="10"/>
      <c r="G832" s="29" t="s">
        <v>471</v>
      </c>
      <c r="H832" s="12"/>
      <c r="I832" s="12"/>
      <c r="J832" s="10"/>
    </row>
    <row r="833" spans="2:10" ht="18.5">
      <c r="B833" s="10"/>
      <c r="C833" s="29" t="s">
        <v>472</v>
      </c>
      <c r="D833" s="12"/>
      <c r="E833" s="12"/>
      <c r="F833" s="10"/>
      <c r="G833" s="29" t="s">
        <v>472</v>
      </c>
      <c r="H833" s="12"/>
      <c r="I833" s="12"/>
      <c r="J833" s="10"/>
    </row>
    <row r="834" spans="2:10" ht="18.5">
      <c r="B834" s="10"/>
      <c r="C834" s="29" t="s">
        <v>473</v>
      </c>
      <c r="D834" s="12"/>
      <c r="E834" s="12"/>
      <c r="F834" s="10"/>
      <c r="G834" s="29" t="s">
        <v>473</v>
      </c>
      <c r="H834" s="12"/>
      <c r="I834" s="12"/>
      <c r="J834" s="10"/>
    </row>
    <row r="835" spans="2:10" ht="18.5">
      <c r="B835" s="10"/>
      <c r="C835" s="29" t="s">
        <v>474</v>
      </c>
      <c r="D835" s="12"/>
      <c r="E835" s="12"/>
      <c r="F835" s="10"/>
      <c r="G835" s="29" t="s">
        <v>474</v>
      </c>
      <c r="H835" s="12"/>
      <c r="I835" s="12"/>
      <c r="J835" s="10"/>
    </row>
    <row r="836" spans="2:10" ht="18.5">
      <c r="B836" s="10"/>
      <c r="C836" s="29" t="s">
        <v>475</v>
      </c>
      <c r="D836" s="15"/>
      <c r="E836" s="15"/>
      <c r="F836" s="10"/>
      <c r="G836" s="29" t="s">
        <v>475</v>
      </c>
      <c r="H836" s="15"/>
      <c r="I836" s="15"/>
      <c r="J836" s="10"/>
    </row>
    <row r="837" spans="2:10" ht="18.5">
      <c r="B837" s="10"/>
      <c r="C837" s="29" t="s">
        <v>476</v>
      </c>
      <c r="D837" s="15"/>
      <c r="E837" s="15"/>
      <c r="F837" s="10"/>
      <c r="G837" s="29" t="s">
        <v>476</v>
      </c>
      <c r="H837" s="15"/>
      <c r="I837" s="15"/>
      <c r="J837" s="10"/>
    </row>
    <row r="838" spans="2:10" ht="14.15" customHeight="1">
      <c r="B838" s="10"/>
      <c r="C838" s="10"/>
      <c r="D838" s="10"/>
      <c r="E838" s="10"/>
      <c r="F838" s="10"/>
      <c r="G838" s="10"/>
      <c r="H838" s="10"/>
      <c r="I838" s="10"/>
      <c r="J838" s="10"/>
    </row>
    <row r="839" spans="2:10" ht="18.5">
      <c r="B839" s="10"/>
      <c r="C839" s="28" t="s">
        <v>487</v>
      </c>
      <c r="D839" s="221" t="s">
        <v>488</v>
      </c>
      <c r="E839" s="222"/>
      <c r="F839" s="10"/>
      <c r="G839" s="28" t="s">
        <v>489</v>
      </c>
      <c r="H839" s="28" t="s">
        <v>468</v>
      </c>
      <c r="I839" s="10"/>
      <c r="J839" s="10"/>
    </row>
    <row r="840" spans="2:10" ht="18.5">
      <c r="B840" s="10"/>
      <c r="C840" s="29" t="s">
        <v>490</v>
      </c>
      <c r="D840" s="230"/>
      <c r="E840" s="231"/>
      <c r="F840" s="10"/>
      <c r="G840" s="29" t="s">
        <v>491</v>
      </c>
      <c r="H840" s="12"/>
      <c r="I840" s="10"/>
      <c r="J840" s="10"/>
    </row>
    <row r="841" spans="2:10" ht="27">
      <c r="B841" s="10"/>
      <c r="C841" s="30" t="s">
        <v>492</v>
      </c>
      <c r="D841" s="230"/>
      <c r="E841" s="231"/>
      <c r="F841" s="10"/>
      <c r="G841" s="30" t="s">
        <v>493</v>
      </c>
      <c r="H841" s="12"/>
      <c r="I841" s="10"/>
      <c r="J841" s="10"/>
    </row>
    <row r="842" spans="2:10" ht="18.5">
      <c r="B842" s="10"/>
      <c r="C842" s="29" t="s">
        <v>494</v>
      </c>
      <c r="D842" s="230"/>
      <c r="E842" s="231"/>
      <c r="F842" s="10"/>
      <c r="G842" s="10"/>
      <c r="H842" s="10"/>
      <c r="I842" s="10"/>
      <c r="J842" s="10"/>
    </row>
    <row r="843" spans="2:10" ht="27">
      <c r="B843" s="10"/>
      <c r="C843" s="30" t="s">
        <v>495</v>
      </c>
      <c r="D843" s="230"/>
      <c r="E843" s="231"/>
      <c r="F843" s="10"/>
      <c r="G843" s="10"/>
      <c r="H843" s="10"/>
      <c r="I843" s="10"/>
      <c r="J843" s="10"/>
    </row>
    <row r="844" spans="2:10" ht="18.5">
      <c r="B844" s="10"/>
      <c r="C844" s="10"/>
      <c r="D844" s="10"/>
      <c r="E844" s="10"/>
      <c r="F844" s="10"/>
      <c r="G844" s="10"/>
      <c r="H844" s="10"/>
      <c r="I844" s="10"/>
      <c r="J844" s="10"/>
    </row>
    <row r="845" spans="2:10" ht="18.5">
      <c r="B845" s="10"/>
      <c r="C845" s="215" t="s">
        <v>496</v>
      </c>
      <c r="D845" s="215"/>
      <c r="E845" s="215"/>
      <c r="F845" s="215"/>
      <c r="G845" s="215"/>
      <c r="H845" s="215"/>
      <c r="I845" s="215"/>
      <c r="J845" s="10"/>
    </row>
    <row r="846" spans="2:10" ht="18.5">
      <c r="B846" s="10"/>
      <c r="C846" s="27" t="s">
        <v>497</v>
      </c>
      <c r="D846" s="27" t="s">
        <v>498</v>
      </c>
      <c r="E846" s="27" t="s">
        <v>499</v>
      </c>
      <c r="F846" s="27" t="s">
        <v>500</v>
      </c>
      <c r="G846" s="18" t="s">
        <v>501</v>
      </c>
      <c r="H846" s="216" t="s">
        <v>11</v>
      </c>
      <c r="I846" s="216"/>
      <c r="J846" s="10"/>
    </row>
    <row r="847" spans="2:10" ht="18.5">
      <c r="B847" s="10"/>
      <c r="C847" s="24"/>
      <c r="D847" s="25"/>
      <c r="E847" s="22"/>
      <c r="F847" s="23"/>
      <c r="G847" s="26"/>
      <c r="H847" s="217"/>
      <c r="I847" s="217"/>
      <c r="J847" s="10"/>
    </row>
    <row r="848" spans="2:10" ht="18.5">
      <c r="B848" s="10"/>
      <c r="C848" s="24"/>
      <c r="D848" s="25"/>
      <c r="E848" s="22"/>
      <c r="F848" s="23"/>
      <c r="G848" s="26"/>
      <c r="H848" s="217"/>
      <c r="I848" s="217"/>
      <c r="J848" s="10"/>
    </row>
    <row r="849" spans="2:10" ht="18.5">
      <c r="B849" s="10"/>
      <c r="C849" s="24"/>
      <c r="D849" s="25"/>
      <c r="E849" s="22"/>
      <c r="F849" s="23"/>
      <c r="G849" s="26"/>
      <c r="H849" s="218"/>
      <c r="I849" s="219"/>
      <c r="J849" s="10"/>
    </row>
    <row r="850" spans="2:10" ht="18.5">
      <c r="B850" s="10"/>
      <c r="C850" s="10"/>
      <c r="D850" s="10"/>
      <c r="E850" s="10"/>
      <c r="F850" s="10"/>
      <c r="G850" s="10"/>
      <c r="H850" s="10"/>
      <c r="I850" s="10"/>
      <c r="J850" s="10"/>
    </row>
    <row r="851" spans="2:10" ht="18.5">
      <c r="B851" s="10"/>
      <c r="C851" s="215" t="s">
        <v>502</v>
      </c>
      <c r="D851" s="215"/>
      <c r="E851" s="215"/>
      <c r="F851" s="215"/>
      <c r="G851" s="215"/>
      <c r="H851" s="215"/>
      <c r="I851" s="215"/>
      <c r="J851" s="10"/>
    </row>
    <row r="852" spans="2:10" ht="14.15" customHeight="1">
      <c r="B852" s="10"/>
      <c r="C852" s="10"/>
      <c r="D852" s="10"/>
      <c r="E852" s="10"/>
      <c r="F852" s="10"/>
      <c r="G852" s="10"/>
      <c r="H852" s="10"/>
      <c r="I852" s="10"/>
      <c r="J852" s="10"/>
    </row>
    <row r="853" spans="2:10" ht="14.15" customHeight="1">
      <c r="B853" s="10"/>
      <c r="C853" s="263" t="s">
        <v>503</v>
      </c>
      <c r="D853" s="264"/>
      <c r="E853" s="264"/>
      <c r="F853" s="264"/>
      <c r="G853" s="264"/>
      <c r="H853" s="264"/>
      <c r="I853" s="265"/>
      <c r="J853" s="10"/>
    </row>
    <row r="854" spans="2:10" ht="14.15" customHeight="1">
      <c r="B854" s="10"/>
      <c r="C854" s="28" t="s">
        <v>146</v>
      </c>
      <c r="D854" s="28" t="s">
        <v>147</v>
      </c>
      <c r="E854" s="28" t="s">
        <v>107</v>
      </c>
      <c r="F854" s="28" t="s">
        <v>504</v>
      </c>
      <c r="G854" s="28"/>
      <c r="H854" s="28"/>
      <c r="I854" s="28"/>
      <c r="J854" s="10"/>
    </row>
    <row r="855" spans="2:10" ht="14.15" customHeight="1">
      <c r="B855" s="10"/>
      <c r="C855" s="3"/>
      <c r="D855" s="3"/>
      <c r="E855" s="3"/>
      <c r="F855" s="3"/>
      <c r="G855" s="3"/>
      <c r="H855" s="3"/>
      <c r="I855" s="3"/>
      <c r="J855" s="10"/>
    </row>
    <row r="856" spans="2:10" ht="14.15" customHeight="1">
      <c r="B856" s="10"/>
      <c r="C856" s="3"/>
      <c r="D856" s="3"/>
      <c r="E856" s="3"/>
      <c r="F856" s="3"/>
      <c r="G856" s="3"/>
      <c r="H856" s="3"/>
      <c r="I856" s="3"/>
      <c r="J856" s="10"/>
    </row>
    <row r="857" spans="2:10" ht="14.15" customHeight="1">
      <c r="B857" s="10"/>
      <c r="C857" s="3"/>
      <c r="D857" s="3"/>
      <c r="E857" s="3"/>
      <c r="F857" s="3"/>
      <c r="G857" s="3"/>
      <c r="H857" s="3"/>
      <c r="I857" s="3"/>
      <c r="J857" s="10"/>
    </row>
    <row r="858" spans="2:10" ht="14.15" customHeight="1">
      <c r="B858" s="10"/>
      <c r="C858" s="10"/>
      <c r="D858" s="10"/>
      <c r="E858" s="10"/>
      <c r="F858" s="10"/>
      <c r="G858" s="10"/>
      <c r="H858" s="10"/>
      <c r="I858" s="10"/>
      <c r="J858" s="10"/>
    </row>
    <row r="859" spans="2:10" ht="18.5">
      <c r="B859" s="10"/>
      <c r="C859" s="215" t="s">
        <v>505</v>
      </c>
      <c r="D859" s="215"/>
      <c r="E859" s="215"/>
      <c r="F859" s="10"/>
      <c r="G859" s="215" t="s">
        <v>506</v>
      </c>
      <c r="H859" s="215"/>
      <c r="I859" s="215"/>
      <c r="J859" s="10"/>
    </row>
    <row r="860" spans="2:10" ht="18.5">
      <c r="B860" s="10"/>
      <c r="C860" s="169" t="s">
        <v>507</v>
      </c>
      <c r="D860" s="171"/>
      <c r="E860" s="28" t="s">
        <v>469</v>
      </c>
      <c r="F860" s="10"/>
      <c r="G860" s="169" t="s">
        <v>507</v>
      </c>
      <c r="H860" s="171"/>
      <c r="I860" s="28" t="s">
        <v>469</v>
      </c>
      <c r="J860" s="10"/>
    </row>
    <row r="861" spans="2:10" ht="18.5">
      <c r="B861" s="10"/>
      <c r="C861" s="29" t="s">
        <v>508</v>
      </c>
      <c r="D861" s="12"/>
      <c r="E861" s="12"/>
      <c r="F861" s="10"/>
      <c r="G861" s="29" t="s">
        <v>508</v>
      </c>
      <c r="H861" s="12"/>
      <c r="I861" s="12"/>
      <c r="J861" s="10"/>
    </row>
    <row r="862" spans="2:10" ht="18.5">
      <c r="B862" s="10"/>
      <c r="C862" s="29" t="s">
        <v>509</v>
      </c>
      <c r="D862" s="12"/>
      <c r="E862" s="12"/>
      <c r="F862" s="10"/>
      <c r="G862" s="29" t="s">
        <v>509</v>
      </c>
      <c r="H862" s="12"/>
      <c r="I862" s="12"/>
      <c r="J862" s="10"/>
    </row>
    <row r="863" spans="2:10" ht="18.5">
      <c r="B863" s="10"/>
      <c r="C863" s="29" t="s">
        <v>107</v>
      </c>
      <c r="D863" s="12"/>
      <c r="E863" s="12"/>
      <c r="F863" s="10"/>
      <c r="G863" s="29" t="s">
        <v>107</v>
      </c>
      <c r="H863" s="12"/>
      <c r="I863" s="12"/>
      <c r="J863" s="10"/>
    </row>
    <row r="864" spans="2:10" ht="18.5">
      <c r="B864" s="10"/>
      <c r="C864" s="29" t="s">
        <v>510</v>
      </c>
      <c r="D864" s="12"/>
      <c r="E864" s="12"/>
      <c r="F864" s="10"/>
      <c r="G864" s="29" t="s">
        <v>510</v>
      </c>
      <c r="H864" s="12"/>
      <c r="I864" s="12"/>
      <c r="J864" s="10"/>
    </row>
    <row r="865" spans="2:10" ht="18.5">
      <c r="B865" s="10"/>
      <c r="C865" s="29" t="s">
        <v>511</v>
      </c>
      <c r="D865" s="12"/>
      <c r="E865" s="12"/>
      <c r="F865" s="10"/>
      <c r="G865" s="29" t="s">
        <v>511</v>
      </c>
      <c r="H865" s="12"/>
      <c r="I865" s="12"/>
      <c r="J865" s="10"/>
    </row>
    <row r="866" spans="2:10" ht="18.5">
      <c r="B866" s="10"/>
      <c r="C866" s="29" t="s">
        <v>512</v>
      </c>
      <c r="D866" s="12"/>
      <c r="E866" s="12"/>
      <c r="F866" s="10"/>
      <c r="G866" s="29" t="s">
        <v>512</v>
      </c>
      <c r="H866" s="12"/>
      <c r="I866" s="12"/>
      <c r="J866" s="10"/>
    </row>
    <row r="867" spans="2:10" ht="18.5">
      <c r="B867" s="10"/>
      <c r="C867" s="29" t="s">
        <v>513</v>
      </c>
      <c r="D867" s="12"/>
      <c r="E867" s="12"/>
      <c r="F867" s="10"/>
      <c r="G867" s="29" t="s">
        <v>513</v>
      </c>
      <c r="H867" s="12"/>
      <c r="I867" s="12"/>
      <c r="J867" s="10"/>
    </row>
    <row r="868" spans="2:10" ht="18.5">
      <c r="B868" s="10"/>
      <c r="C868" s="29" t="s">
        <v>514</v>
      </c>
      <c r="D868" s="12"/>
      <c r="E868" s="12"/>
      <c r="F868" s="10"/>
      <c r="G868" s="29" t="s">
        <v>514</v>
      </c>
      <c r="H868" s="12"/>
      <c r="I868" s="12"/>
      <c r="J868" s="10"/>
    </row>
    <row r="869" spans="2:10" ht="18.5">
      <c r="B869" s="10"/>
      <c r="C869" s="10"/>
      <c r="D869" s="10"/>
      <c r="E869" s="10"/>
      <c r="F869" s="10"/>
      <c r="G869" s="10"/>
      <c r="H869" s="10"/>
      <c r="I869" s="10"/>
      <c r="J869" s="10"/>
    </row>
    <row r="870" spans="2:10" ht="18.5">
      <c r="B870" s="10"/>
      <c r="C870" s="215" t="s">
        <v>515</v>
      </c>
      <c r="D870" s="215"/>
      <c r="E870" s="215"/>
      <c r="F870" s="10"/>
      <c r="G870" s="215" t="s">
        <v>516</v>
      </c>
      <c r="H870" s="215"/>
      <c r="I870" s="215"/>
      <c r="J870" s="10"/>
    </row>
    <row r="871" spans="2:10" ht="18.5">
      <c r="B871" s="10"/>
      <c r="C871" s="169" t="s">
        <v>507</v>
      </c>
      <c r="D871" s="171"/>
      <c r="E871" s="28" t="s">
        <v>469</v>
      </c>
      <c r="F871" s="10"/>
      <c r="G871" s="169" t="s">
        <v>507</v>
      </c>
      <c r="H871" s="171"/>
      <c r="I871" s="28" t="s">
        <v>469</v>
      </c>
      <c r="J871" s="10"/>
    </row>
    <row r="872" spans="2:10" ht="18.5">
      <c r="B872" s="10"/>
      <c r="C872" s="29" t="s">
        <v>508</v>
      </c>
      <c r="D872" s="12"/>
      <c r="E872" s="12"/>
      <c r="F872" s="10"/>
      <c r="G872" s="29" t="s">
        <v>508</v>
      </c>
      <c r="H872" s="12"/>
      <c r="I872" s="12"/>
      <c r="J872" s="10"/>
    </row>
    <row r="873" spans="2:10" ht="18.5">
      <c r="B873" s="10"/>
      <c r="C873" s="29" t="s">
        <v>509</v>
      </c>
      <c r="D873" s="12"/>
      <c r="E873" s="12"/>
      <c r="F873" s="10"/>
      <c r="G873" s="29" t="s">
        <v>509</v>
      </c>
      <c r="H873" s="12"/>
      <c r="I873" s="12"/>
      <c r="J873" s="10"/>
    </row>
    <row r="874" spans="2:10" ht="18.5">
      <c r="B874" s="10"/>
      <c r="C874" s="29" t="s">
        <v>107</v>
      </c>
      <c r="D874" s="12"/>
      <c r="E874" s="12"/>
      <c r="F874" s="10"/>
      <c r="G874" s="29" t="s">
        <v>107</v>
      </c>
      <c r="H874" s="12"/>
      <c r="I874" s="12"/>
      <c r="J874" s="10"/>
    </row>
    <row r="875" spans="2:10" ht="18.5">
      <c r="B875" s="10"/>
      <c r="C875" s="29" t="s">
        <v>510</v>
      </c>
      <c r="D875" s="12"/>
      <c r="E875" s="12"/>
      <c r="F875" s="10"/>
      <c r="G875" s="29" t="s">
        <v>510</v>
      </c>
      <c r="H875" s="12"/>
      <c r="I875" s="12"/>
      <c r="J875" s="10"/>
    </row>
    <row r="876" spans="2:10" ht="18.5">
      <c r="B876" s="10"/>
      <c r="C876" s="29" t="s">
        <v>511</v>
      </c>
      <c r="D876" s="12"/>
      <c r="E876" s="12"/>
      <c r="F876" s="10"/>
      <c r="G876" s="29" t="s">
        <v>511</v>
      </c>
      <c r="H876" s="12"/>
      <c r="I876" s="12"/>
      <c r="J876" s="10"/>
    </row>
    <row r="877" spans="2:10" ht="18.5">
      <c r="B877" s="10"/>
      <c r="C877" s="29" t="s">
        <v>512</v>
      </c>
      <c r="D877" s="12"/>
      <c r="E877" s="12"/>
      <c r="F877" s="10"/>
      <c r="G877" s="29" t="s">
        <v>512</v>
      </c>
      <c r="H877" s="12"/>
      <c r="I877" s="12"/>
      <c r="J877" s="10"/>
    </row>
    <row r="878" spans="2:10" ht="18.5">
      <c r="B878" s="10"/>
      <c r="C878" s="29" t="s">
        <v>513</v>
      </c>
      <c r="D878" s="12"/>
      <c r="E878" s="12"/>
      <c r="F878" s="10"/>
      <c r="G878" s="29" t="s">
        <v>513</v>
      </c>
      <c r="H878" s="12"/>
      <c r="I878" s="12"/>
      <c r="J878" s="10"/>
    </row>
    <row r="879" spans="2:10" ht="18.5">
      <c r="B879" s="10"/>
      <c r="C879" s="29" t="s">
        <v>514</v>
      </c>
      <c r="D879" s="12"/>
      <c r="E879" s="12"/>
      <c r="F879" s="10"/>
      <c r="G879" s="29" t="s">
        <v>514</v>
      </c>
      <c r="H879" s="12"/>
      <c r="I879" s="12"/>
      <c r="J879" s="10"/>
    </row>
    <row r="880" spans="2:10" ht="18.5">
      <c r="B880" s="10"/>
      <c r="C880" s="10"/>
      <c r="D880" s="10"/>
      <c r="E880" s="10"/>
      <c r="F880" s="10"/>
      <c r="G880" s="10"/>
      <c r="H880" s="10"/>
      <c r="I880" s="10"/>
      <c r="J880" s="10"/>
    </row>
    <row r="881" spans="2:10" ht="18.5">
      <c r="B881" s="10"/>
      <c r="C881" s="215" t="s">
        <v>517</v>
      </c>
      <c r="D881" s="215"/>
      <c r="E881" s="215"/>
      <c r="F881" s="10"/>
      <c r="G881" s="215" t="s">
        <v>518</v>
      </c>
      <c r="H881" s="215"/>
      <c r="I881" s="215"/>
      <c r="J881" s="10"/>
    </row>
    <row r="882" spans="2:10" ht="18.5">
      <c r="B882" s="10"/>
      <c r="C882" s="169" t="s">
        <v>507</v>
      </c>
      <c r="D882" s="171"/>
      <c r="E882" s="28" t="s">
        <v>469</v>
      </c>
      <c r="F882" s="10"/>
      <c r="G882" s="169" t="s">
        <v>507</v>
      </c>
      <c r="H882" s="171"/>
      <c r="I882" s="28" t="s">
        <v>469</v>
      </c>
      <c r="J882" s="10"/>
    </row>
    <row r="883" spans="2:10" ht="18.5">
      <c r="B883" s="10"/>
      <c r="C883" s="29" t="s">
        <v>508</v>
      </c>
      <c r="D883" s="12"/>
      <c r="E883" s="12"/>
      <c r="F883" s="10"/>
      <c r="G883" s="29" t="s">
        <v>508</v>
      </c>
      <c r="H883" s="12"/>
      <c r="I883" s="12"/>
      <c r="J883" s="10"/>
    </row>
    <row r="884" spans="2:10" ht="18.5">
      <c r="B884" s="10"/>
      <c r="C884" s="29" t="s">
        <v>509</v>
      </c>
      <c r="D884" s="12"/>
      <c r="E884" s="12"/>
      <c r="F884" s="10"/>
      <c r="G884" s="29" t="s">
        <v>509</v>
      </c>
      <c r="H884" s="12"/>
      <c r="I884" s="12"/>
      <c r="J884" s="10"/>
    </row>
    <row r="885" spans="2:10" ht="18.5">
      <c r="B885" s="10"/>
      <c r="C885" s="29" t="s">
        <v>107</v>
      </c>
      <c r="D885" s="12"/>
      <c r="E885" s="12"/>
      <c r="F885" s="10"/>
      <c r="G885" s="29" t="s">
        <v>107</v>
      </c>
      <c r="H885" s="12"/>
      <c r="I885" s="12"/>
      <c r="J885" s="10"/>
    </row>
    <row r="886" spans="2:10" ht="18.5">
      <c r="B886" s="10"/>
      <c r="C886" s="29" t="s">
        <v>510</v>
      </c>
      <c r="D886" s="12"/>
      <c r="E886" s="12"/>
      <c r="F886" s="10"/>
      <c r="G886" s="29" t="s">
        <v>510</v>
      </c>
      <c r="H886" s="12"/>
      <c r="I886" s="12"/>
      <c r="J886" s="10"/>
    </row>
    <row r="887" spans="2:10" ht="18.5">
      <c r="B887" s="10"/>
      <c r="C887" s="29" t="s">
        <v>511</v>
      </c>
      <c r="D887" s="12"/>
      <c r="E887" s="12"/>
      <c r="F887" s="10"/>
      <c r="G887" s="29" t="s">
        <v>511</v>
      </c>
      <c r="H887" s="12"/>
      <c r="I887" s="12"/>
      <c r="J887" s="10"/>
    </row>
    <row r="888" spans="2:10" ht="18.5">
      <c r="B888" s="10"/>
      <c r="C888" s="29" t="s">
        <v>512</v>
      </c>
      <c r="D888" s="12"/>
      <c r="E888" s="12"/>
      <c r="F888" s="10"/>
      <c r="G888" s="29" t="s">
        <v>512</v>
      </c>
      <c r="H888" s="12"/>
      <c r="I888" s="12"/>
      <c r="J888" s="10"/>
    </row>
    <row r="889" spans="2:10" ht="18.5">
      <c r="B889" s="10"/>
      <c r="C889" s="29" t="s">
        <v>513</v>
      </c>
      <c r="D889" s="12"/>
      <c r="E889" s="12"/>
      <c r="F889" s="10"/>
      <c r="G889" s="29" t="s">
        <v>513</v>
      </c>
      <c r="H889" s="12"/>
      <c r="I889" s="12"/>
      <c r="J889" s="10"/>
    </row>
    <row r="890" spans="2:10" ht="18.5">
      <c r="B890" s="10"/>
      <c r="C890" s="29" t="s">
        <v>514</v>
      </c>
      <c r="D890" s="12"/>
      <c r="E890" s="12"/>
      <c r="F890" s="10"/>
      <c r="G890" s="29" t="s">
        <v>514</v>
      </c>
      <c r="H890" s="12"/>
      <c r="I890" s="12"/>
      <c r="J890" s="10"/>
    </row>
    <row r="891" spans="2:10" ht="18.5">
      <c r="B891" s="10"/>
      <c r="C891" s="10"/>
      <c r="D891" s="10"/>
      <c r="E891" s="10"/>
      <c r="F891" s="10"/>
      <c r="G891" s="10"/>
      <c r="H891" s="10"/>
      <c r="I891" s="10"/>
      <c r="J891" s="10"/>
    </row>
    <row r="892" spans="2:10" ht="18.5">
      <c r="B892" s="263" t="s">
        <v>519</v>
      </c>
      <c r="C892" s="264"/>
      <c r="D892" s="264"/>
      <c r="E892" s="264"/>
      <c r="F892" s="264"/>
      <c r="G892" s="264"/>
      <c r="H892" s="264"/>
      <c r="I892" s="264"/>
      <c r="J892" s="265"/>
    </row>
    <row r="893" spans="2:10" ht="15">
      <c r="B893" s="221" t="s">
        <v>520</v>
      </c>
      <c r="C893" s="222"/>
      <c r="D893" s="28" t="s">
        <v>521</v>
      </c>
      <c r="E893" s="28" t="s">
        <v>522</v>
      </c>
      <c r="F893" s="28" t="s">
        <v>523</v>
      </c>
      <c r="G893" s="28" t="s">
        <v>524</v>
      </c>
      <c r="H893" s="28" t="s">
        <v>525</v>
      </c>
      <c r="I893" s="28" t="s">
        <v>526</v>
      </c>
      <c r="J893" s="28" t="s">
        <v>527</v>
      </c>
    </row>
    <row r="894" spans="2:10" ht="15">
      <c r="B894" s="277" t="s">
        <v>505</v>
      </c>
      <c r="C894" s="278"/>
      <c r="D894" s="4"/>
      <c r="E894" s="4"/>
      <c r="F894" s="4"/>
      <c r="G894" s="4"/>
      <c r="H894" s="4"/>
      <c r="I894" s="4"/>
      <c r="J894" s="4"/>
    </row>
    <row r="895" spans="2:10" ht="15">
      <c r="B895" s="277" t="s">
        <v>506</v>
      </c>
      <c r="C895" s="278"/>
      <c r="D895" s="4"/>
      <c r="E895" s="4"/>
      <c r="F895" s="4"/>
      <c r="G895" s="4"/>
      <c r="H895" s="4"/>
      <c r="I895" s="4"/>
      <c r="J895" s="4"/>
    </row>
    <row r="896" spans="2:10" ht="15">
      <c r="B896" s="277" t="s">
        <v>515</v>
      </c>
      <c r="C896" s="278"/>
      <c r="D896" s="4"/>
      <c r="E896" s="4"/>
      <c r="F896" s="4"/>
      <c r="G896" s="4"/>
      <c r="H896" s="4"/>
      <c r="I896" s="4"/>
      <c r="J896" s="4"/>
    </row>
    <row r="897" spans="2:10" ht="15">
      <c r="B897" s="277" t="s">
        <v>516</v>
      </c>
      <c r="C897" s="278"/>
      <c r="D897" s="4"/>
      <c r="E897" s="4"/>
      <c r="F897" s="4"/>
      <c r="G897" s="4"/>
      <c r="H897" s="4"/>
      <c r="I897" s="4"/>
      <c r="J897" s="4"/>
    </row>
    <row r="898" spans="2:10" ht="15">
      <c r="B898" s="277" t="s">
        <v>517</v>
      </c>
      <c r="C898" s="278"/>
      <c r="D898" s="4"/>
      <c r="E898" s="4"/>
      <c r="F898" s="4"/>
      <c r="G898" s="4"/>
      <c r="H898" s="4"/>
      <c r="I898" s="4"/>
      <c r="J898" s="4"/>
    </row>
    <row r="899" spans="2:10" ht="15">
      <c r="B899" s="277" t="s">
        <v>518</v>
      </c>
      <c r="C899" s="278"/>
      <c r="D899" s="4"/>
      <c r="E899" s="4"/>
      <c r="F899" s="4"/>
      <c r="G899" s="4"/>
      <c r="H899" s="4"/>
      <c r="I899" s="4"/>
      <c r="J899" s="4"/>
    </row>
    <row r="900" spans="2:10" ht="14.15" customHeight="1">
      <c r="B900" s="10"/>
      <c r="C900" s="10"/>
      <c r="D900" s="10"/>
      <c r="E900" s="10"/>
      <c r="F900" s="10"/>
      <c r="G900" s="10"/>
      <c r="H900" s="10"/>
      <c r="I900" s="10"/>
      <c r="J900" s="10"/>
    </row>
    <row r="901" spans="2:10" ht="18.5">
      <c r="B901" s="263" t="s">
        <v>528</v>
      </c>
      <c r="C901" s="264"/>
      <c r="D901" s="264"/>
      <c r="E901" s="264"/>
      <c r="F901" s="264"/>
      <c r="G901" s="264"/>
      <c r="H901" s="264"/>
      <c r="I901" s="264"/>
      <c r="J901" s="265"/>
    </row>
    <row r="902" spans="2:10" ht="15">
      <c r="B902" s="221" t="s">
        <v>520</v>
      </c>
      <c r="C902" s="222"/>
      <c r="D902" s="28" t="s">
        <v>529</v>
      </c>
      <c r="E902" s="28" t="s">
        <v>530</v>
      </c>
      <c r="F902" s="28" t="s">
        <v>531</v>
      </c>
      <c r="G902" s="28" t="s">
        <v>532</v>
      </c>
      <c r="H902" s="28" t="s">
        <v>533</v>
      </c>
      <c r="I902" s="28" t="s">
        <v>534</v>
      </c>
      <c r="J902" s="28" t="s">
        <v>535</v>
      </c>
    </row>
    <row r="903" spans="2:10" ht="15">
      <c r="B903" s="266" t="s">
        <v>505</v>
      </c>
      <c r="C903" s="267"/>
      <c r="D903" s="3"/>
      <c r="E903" s="4"/>
      <c r="F903" s="4"/>
      <c r="G903" s="4"/>
      <c r="H903" s="4"/>
      <c r="I903" s="4"/>
      <c r="J903" s="4"/>
    </row>
    <row r="904" spans="2:10" ht="15">
      <c r="B904" s="266" t="s">
        <v>506</v>
      </c>
      <c r="C904" s="267"/>
      <c r="D904" s="3"/>
      <c r="E904" s="4"/>
      <c r="F904" s="4"/>
      <c r="G904" s="4"/>
      <c r="H904" s="4"/>
      <c r="I904" s="4"/>
      <c r="J904" s="4"/>
    </row>
    <row r="905" spans="2:10" ht="15">
      <c r="B905" s="266" t="s">
        <v>515</v>
      </c>
      <c r="C905" s="267"/>
      <c r="D905" s="3"/>
      <c r="E905" s="4"/>
      <c r="F905" s="4"/>
      <c r="G905" s="4"/>
      <c r="H905" s="4"/>
      <c r="I905" s="4"/>
      <c r="J905" s="4"/>
    </row>
    <row r="906" spans="2:10" ht="15">
      <c r="B906" s="266" t="s">
        <v>516</v>
      </c>
      <c r="C906" s="267"/>
      <c r="D906" s="3"/>
      <c r="E906" s="4"/>
      <c r="F906" s="4"/>
      <c r="G906" s="4"/>
      <c r="H906" s="4"/>
      <c r="I906" s="4"/>
      <c r="J906" s="4"/>
    </row>
    <row r="907" spans="2:10" ht="15">
      <c r="B907" s="266" t="s">
        <v>517</v>
      </c>
      <c r="C907" s="267"/>
      <c r="D907" s="3"/>
      <c r="E907" s="4"/>
      <c r="F907" s="4"/>
      <c r="G907" s="4"/>
      <c r="H907" s="4"/>
      <c r="I907" s="4"/>
      <c r="J907" s="4"/>
    </row>
    <row r="908" spans="2:10" ht="15">
      <c r="B908" s="266" t="s">
        <v>518</v>
      </c>
      <c r="C908" s="267"/>
      <c r="D908" s="3"/>
      <c r="E908" s="4"/>
      <c r="F908" s="4"/>
      <c r="G908" s="4"/>
      <c r="H908" s="4"/>
      <c r="I908" s="4"/>
      <c r="J908" s="4"/>
    </row>
    <row r="909" spans="2:10" ht="18.5">
      <c r="B909" s="10"/>
      <c r="C909" s="10"/>
      <c r="D909" s="10"/>
      <c r="E909" s="10"/>
      <c r="F909" s="10"/>
      <c r="G909" s="10"/>
      <c r="H909" s="10"/>
      <c r="I909" s="10"/>
      <c r="J909" s="10"/>
    </row>
    <row r="910" spans="2:10" ht="18.5">
      <c r="B910" s="263" t="s">
        <v>536</v>
      </c>
      <c r="C910" s="264"/>
      <c r="D910" s="264"/>
      <c r="E910" s="264"/>
      <c r="F910" s="264"/>
      <c r="G910" s="264"/>
      <c r="H910" s="265"/>
      <c r="I910" s="215" t="s">
        <v>537</v>
      </c>
      <c r="J910" s="215"/>
    </row>
    <row r="911" spans="2:10" ht="15">
      <c r="B911" s="221" t="s">
        <v>538</v>
      </c>
      <c r="C911" s="285"/>
      <c r="D911" s="285"/>
      <c r="E911" s="285"/>
      <c r="F911" s="285"/>
      <c r="G911" s="285"/>
      <c r="H911" s="222"/>
      <c r="I911" s="11" t="s">
        <v>539</v>
      </c>
      <c r="J911" s="11"/>
    </row>
    <row r="912" spans="2:10">
      <c r="B912" s="279" t="s">
        <v>540</v>
      </c>
      <c r="C912" s="280"/>
      <c r="D912" s="279" t="b">
        <v>0</v>
      </c>
      <c r="E912" s="281"/>
      <c r="F912" s="281"/>
      <c r="G912" s="281"/>
      <c r="H912" s="280"/>
      <c r="I912" s="11" t="s">
        <v>541</v>
      </c>
      <c r="J912" s="11"/>
    </row>
    <row r="913" spans="2:10" ht="14.15" customHeight="1">
      <c r="B913" s="279" t="s">
        <v>542</v>
      </c>
      <c r="C913" s="280"/>
      <c r="D913" s="279" t="b">
        <v>0</v>
      </c>
      <c r="E913" s="281"/>
      <c r="F913" s="281"/>
      <c r="G913" s="281"/>
      <c r="H913" s="280"/>
      <c r="I913" s="11" t="s">
        <v>543</v>
      </c>
      <c r="J913" s="11"/>
    </row>
    <row r="914" spans="2:10" ht="15">
      <c r="B914" s="221" t="s">
        <v>544</v>
      </c>
      <c r="C914" s="285"/>
      <c r="D914" s="285"/>
      <c r="E914" s="285"/>
      <c r="F914" s="285"/>
      <c r="G914" s="285"/>
      <c r="H914" s="222"/>
      <c r="I914" s="11" t="s">
        <v>545</v>
      </c>
      <c r="J914" s="11"/>
    </row>
    <row r="915" spans="2:10">
      <c r="B915" s="11" t="s">
        <v>546</v>
      </c>
      <c r="C915" s="41"/>
      <c r="D915" s="279"/>
      <c r="E915" s="281"/>
      <c r="F915" s="281"/>
      <c r="G915" s="281"/>
      <c r="H915" s="280"/>
      <c r="I915" s="11" t="s">
        <v>547</v>
      </c>
      <c r="J915" s="11"/>
    </row>
    <row r="916" spans="2:10" ht="18.5">
      <c r="B916" s="11" t="s">
        <v>548</v>
      </c>
      <c r="C916" s="11"/>
      <c r="D916" s="11" t="s">
        <v>549</v>
      </c>
      <c r="E916" s="11"/>
      <c r="F916" s="279" t="s">
        <v>550</v>
      </c>
      <c r="G916" s="280"/>
      <c r="H916" s="11"/>
      <c r="I916" s="10"/>
      <c r="J916" s="10"/>
    </row>
    <row r="917" spans="2:10" ht="18.5">
      <c r="B917" s="11" t="s">
        <v>551</v>
      </c>
      <c r="C917" s="11"/>
      <c r="D917" s="11" t="s">
        <v>552</v>
      </c>
      <c r="E917" s="11"/>
      <c r="F917" s="279" t="s">
        <v>553</v>
      </c>
      <c r="G917" s="280"/>
      <c r="H917" s="11"/>
      <c r="I917" s="10"/>
      <c r="J917" s="10"/>
    </row>
    <row r="918" spans="2:10" ht="18.5">
      <c r="B918" s="11" t="s">
        <v>554</v>
      </c>
      <c r="C918" s="11"/>
      <c r="D918" s="11" t="s">
        <v>555</v>
      </c>
      <c r="E918" s="11"/>
      <c r="F918" s="279" t="s">
        <v>556</v>
      </c>
      <c r="G918" s="280"/>
      <c r="H918" s="11"/>
      <c r="I918" s="10"/>
      <c r="J918" s="10"/>
    </row>
    <row r="919" spans="2:10" ht="18.5">
      <c r="B919" s="11" t="s">
        <v>557</v>
      </c>
      <c r="C919" s="11"/>
      <c r="D919" s="282"/>
      <c r="E919" s="283"/>
      <c r="F919" s="283"/>
      <c r="G919" s="283"/>
      <c r="H919" s="284"/>
      <c r="I919" s="10"/>
      <c r="J919" s="10"/>
    </row>
    <row r="920" spans="2:10" ht="18.5">
      <c r="B920" s="10"/>
      <c r="C920" s="10"/>
      <c r="D920" s="10"/>
      <c r="E920" s="10"/>
      <c r="F920" s="10"/>
      <c r="G920" s="10"/>
      <c r="H920" s="10"/>
      <c r="I920" s="10"/>
      <c r="J920" s="10"/>
    </row>
    <row r="921" spans="2:10" ht="18.5">
      <c r="B921" s="215" t="s">
        <v>558</v>
      </c>
      <c r="C921" s="215"/>
      <c r="D921" s="215"/>
      <c r="E921" s="215"/>
      <c r="F921" s="215"/>
      <c r="G921" s="215"/>
      <c r="H921" s="215"/>
      <c r="I921" s="10"/>
      <c r="J921" s="10"/>
    </row>
    <row r="922" spans="2:10" ht="18.5">
      <c r="B922" s="279" t="s">
        <v>559</v>
      </c>
      <c r="C922" s="280"/>
      <c r="D922" s="279"/>
      <c r="E922" s="281"/>
      <c r="F922" s="281"/>
      <c r="G922" s="281"/>
      <c r="H922" s="280"/>
      <c r="I922" s="10"/>
      <c r="J922" s="10"/>
    </row>
    <row r="923" spans="2:10" ht="18.5">
      <c r="B923" s="279" t="s">
        <v>560</v>
      </c>
      <c r="C923" s="280"/>
      <c r="D923" s="279"/>
      <c r="E923" s="281"/>
      <c r="F923" s="281"/>
      <c r="G923" s="281"/>
      <c r="H923" s="280"/>
      <c r="I923" s="10"/>
      <c r="J923" s="10"/>
    </row>
    <row r="924" spans="2:10" ht="18.5">
      <c r="B924" s="279" t="s">
        <v>561</v>
      </c>
      <c r="C924" s="280"/>
      <c r="D924" s="279"/>
      <c r="E924" s="281"/>
      <c r="F924" s="281"/>
      <c r="G924" s="281"/>
      <c r="H924" s="280"/>
      <c r="I924" s="10"/>
      <c r="J924" s="10"/>
    </row>
    <row r="925" spans="2:10" ht="18.5">
      <c r="B925" s="279" t="s">
        <v>562</v>
      </c>
      <c r="C925" s="280"/>
      <c r="D925" s="279"/>
      <c r="E925" s="281"/>
      <c r="F925" s="281"/>
      <c r="G925" s="281"/>
      <c r="H925" s="280"/>
      <c r="I925" s="10"/>
      <c r="J925" s="10"/>
    </row>
    <row r="926" spans="2:10">
      <c r="B926" s="268" t="s">
        <v>450</v>
      </c>
      <c r="C926" s="269"/>
      <c r="D926" s="269"/>
      <c r="E926" s="269"/>
      <c r="F926" s="269"/>
      <c r="G926" s="269"/>
      <c r="H926" s="269"/>
      <c r="I926" s="269"/>
      <c r="J926" s="270"/>
    </row>
    <row r="927" spans="2:10">
      <c r="B927" s="271"/>
      <c r="C927" s="272"/>
      <c r="D927" s="272"/>
      <c r="E927" s="272"/>
      <c r="F927" s="272"/>
      <c r="G927" s="272"/>
      <c r="H927" s="272"/>
      <c r="I927" s="272"/>
      <c r="J927" s="273"/>
    </row>
    <row r="928" spans="2:10">
      <c r="B928" s="271"/>
      <c r="C928" s="272"/>
      <c r="D928" s="272"/>
      <c r="E928" s="272"/>
      <c r="F928" s="272"/>
      <c r="G928" s="272"/>
      <c r="H928" s="272"/>
      <c r="I928" s="272"/>
      <c r="J928" s="273"/>
    </row>
    <row r="929" spans="2:10">
      <c r="B929" s="274"/>
      <c r="C929" s="275"/>
      <c r="D929" s="275"/>
      <c r="E929" s="275"/>
      <c r="F929" s="275"/>
      <c r="G929" s="275"/>
      <c r="H929" s="275"/>
      <c r="I929" s="275"/>
      <c r="J929" s="276"/>
    </row>
    <row r="930" spans="2:10" ht="18.5">
      <c r="B930" s="10"/>
      <c r="C930" s="10"/>
      <c r="D930" s="10"/>
      <c r="E930" s="10"/>
      <c r="F930" s="10"/>
      <c r="G930" s="10"/>
      <c r="H930" s="10"/>
      <c r="I930" s="10"/>
      <c r="J930" s="10"/>
    </row>
    <row r="931" spans="2:10" ht="18.5">
      <c r="B931" s="10"/>
      <c r="C931" s="10"/>
      <c r="D931" s="10"/>
      <c r="E931" s="10"/>
      <c r="F931" s="10"/>
      <c r="G931" s="10"/>
      <c r="H931" s="10"/>
      <c r="I931" s="10"/>
      <c r="J931" s="10"/>
    </row>
    <row r="932" spans="2:10" ht="18.5">
      <c r="B932" s="10"/>
      <c r="C932" s="10"/>
      <c r="D932" s="10"/>
      <c r="E932" s="10"/>
      <c r="F932" s="10"/>
      <c r="G932" s="10"/>
      <c r="H932" s="10"/>
      <c r="I932" s="10"/>
      <c r="J932" s="10"/>
    </row>
    <row r="933" spans="2:10" ht="18.5">
      <c r="B933" s="10"/>
      <c r="C933" s="10"/>
      <c r="D933" s="10"/>
      <c r="E933" s="10"/>
      <c r="F933" s="10"/>
      <c r="G933" s="10"/>
      <c r="H933" s="10"/>
      <c r="I933" s="10"/>
      <c r="J933" s="10"/>
    </row>
    <row r="934" spans="2:10" ht="18.5">
      <c r="B934" s="10"/>
      <c r="C934" s="10"/>
      <c r="D934" s="10"/>
      <c r="E934" s="10"/>
      <c r="F934" s="10"/>
      <c r="G934" s="10"/>
      <c r="H934" s="10"/>
      <c r="I934" s="10"/>
      <c r="J934" s="10"/>
    </row>
    <row r="935" spans="2:10" ht="18.5">
      <c r="B935" s="10"/>
      <c r="C935" s="10"/>
      <c r="D935" s="10"/>
      <c r="E935" s="10"/>
      <c r="F935" s="10"/>
      <c r="G935" s="10"/>
      <c r="H935" s="10"/>
      <c r="I935" s="10"/>
      <c r="J935" s="10"/>
    </row>
    <row r="936" spans="2:10" ht="18.5">
      <c r="B936" s="10"/>
      <c r="C936" s="10"/>
      <c r="D936" s="10"/>
      <c r="E936" s="10"/>
      <c r="F936" s="10"/>
      <c r="G936" s="10"/>
      <c r="H936" s="10"/>
      <c r="I936" s="10"/>
      <c r="J936" s="10"/>
    </row>
    <row r="937" spans="2:10" ht="18.5">
      <c r="B937" s="10"/>
      <c r="C937" s="10"/>
      <c r="D937" s="10"/>
      <c r="E937" s="10"/>
      <c r="F937" s="10"/>
      <c r="G937" s="10"/>
      <c r="H937" s="10"/>
      <c r="I937" s="10"/>
      <c r="J937" s="10"/>
    </row>
    <row r="938" spans="2:10" ht="18.5">
      <c r="B938" s="10"/>
      <c r="C938" s="10"/>
      <c r="D938" s="10"/>
      <c r="E938" s="10"/>
      <c r="F938" s="10"/>
      <c r="G938" s="10"/>
      <c r="H938" s="10"/>
      <c r="I938" s="10"/>
      <c r="J938" s="10"/>
    </row>
    <row r="939" spans="2:10" ht="18.5">
      <c r="B939" s="10"/>
      <c r="C939" s="10"/>
      <c r="D939" s="10"/>
      <c r="E939" s="10"/>
      <c r="F939" s="10"/>
      <c r="G939" s="10"/>
      <c r="H939" s="10"/>
      <c r="I939" s="10"/>
      <c r="J939" s="10"/>
    </row>
    <row r="940" spans="2:10" ht="18.5">
      <c r="B940" s="10"/>
      <c r="C940" s="10"/>
      <c r="D940" s="10"/>
      <c r="E940" s="10"/>
      <c r="F940" s="10"/>
      <c r="G940" s="10"/>
      <c r="H940" s="10"/>
      <c r="I940" s="10"/>
      <c r="J940" s="10"/>
    </row>
    <row r="941" spans="2:10" ht="18.5">
      <c r="B941" s="10"/>
      <c r="C941" s="10"/>
      <c r="D941" s="10"/>
      <c r="E941" s="10"/>
      <c r="F941" s="10"/>
      <c r="G941" s="10"/>
      <c r="H941" s="10"/>
      <c r="I941" s="10"/>
      <c r="J941" s="10"/>
    </row>
    <row r="942" spans="2:10" ht="18.5">
      <c r="B942" s="10"/>
      <c r="C942" s="10"/>
      <c r="D942" s="10"/>
      <c r="E942" s="10"/>
      <c r="F942" s="10"/>
      <c r="G942" s="10"/>
      <c r="H942" s="10"/>
      <c r="I942" s="10"/>
      <c r="J942" s="10"/>
    </row>
    <row r="943" spans="2:10" ht="18.5">
      <c r="B943" s="10"/>
      <c r="C943" s="10"/>
      <c r="D943" s="10"/>
      <c r="E943" s="10"/>
      <c r="F943" s="10"/>
      <c r="G943" s="10"/>
      <c r="H943" s="10"/>
      <c r="I943" s="10"/>
      <c r="J943" s="10"/>
    </row>
    <row r="944" spans="2:10" ht="18.5">
      <c r="B944" s="10"/>
      <c r="C944" s="10"/>
      <c r="D944" s="10"/>
      <c r="E944" s="10"/>
      <c r="F944" s="10"/>
      <c r="G944" s="10"/>
      <c r="H944" s="10"/>
      <c r="I944" s="10"/>
      <c r="J944" s="10"/>
    </row>
    <row r="945" spans="2:10" ht="18.5">
      <c r="B945" s="10"/>
      <c r="C945" s="10"/>
      <c r="D945" s="10"/>
      <c r="E945" s="10"/>
      <c r="F945" s="10"/>
      <c r="G945" s="10"/>
      <c r="H945" s="10"/>
      <c r="I945" s="10"/>
      <c r="J945" s="10"/>
    </row>
    <row r="946" spans="2:10" ht="18.5">
      <c r="B946" s="10"/>
      <c r="C946" s="10"/>
      <c r="D946" s="10"/>
      <c r="E946" s="10"/>
      <c r="F946" s="10"/>
      <c r="G946" s="10"/>
      <c r="H946" s="10"/>
      <c r="I946" s="10"/>
      <c r="J946" s="10"/>
    </row>
    <row r="947" spans="2:10" ht="18.5">
      <c r="B947" s="10"/>
      <c r="C947" s="10"/>
      <c r="D947" s="10"/>
      <c r="E947" s="10"/>
      <c r="F947" s="10"/>
      <c r="G947" s="10"/>
      <c r="H947" s="10"/>
      <c r="I947" s="10"/>
      <c r="J947" s="10"/>
    </row>
    <row r="948" spans="2:10" ht="18.5">
      <c r="B948" s="10"/>
      <c r="C948" s="10"/>
      <c r="D948" s="10"/>
      <c r="E948" s="10"/>
      <c r="F948" s="10"/>
      <c r="G948" s="10"/>
      <c r="H948" s="10"/>
      <c r="I948" s="10"/>
      <c r="J948" s="10"/>
    </row>
    <row r="949" spans="2:10" ht="18.5">
      <c r="B949" s="10"/>
      <c r="C949" s="10"/>
      <c r="D949" s="10"/>
      <c r="E949" s="10"/>
      <c r="F949" s="10"/>
      <c r="G949" s="10"/>
      <c r="H949" s="10"/>
      <c r="I949" s="10"/>
      <c r="J949" s="10"/>
    </row>
    <row r="950" spans="2:10" ht="18.5">
      <c r="B950" s="10"/>
      <c r="C950" s="10"/>
      <c r="D950" s="10"/>
      <c r="E950" s="10"/>
      <c r="F950" s="10"/>
      <c r="G950" s="10"/>
      <c r="H950" s="10"/>
      <c r="I950" s="10"/>
      <c r="J950" s="10"/>
    </row>
    <row r="951" spans="2:10" ht="18.5">
      <c r="B951" s="10"/>
      <c r="C951" s="10"/>
      <c r="D951" s="10"/>
      <c r="E951" s="10"/>
      <c r="F951" s="10"/>
      <c r="G951" s="10"/>
      <c r="H951" s="10"/>
      <c r="I951" s="10"/>
      <c r="J951" s="10"/>
    </row>
    <row r="952" spans="2:10" ht="18.5">
      <c r="B952" s="10"/>
      <c r="C952" s="10"/>
      <c r="D952" s="10"/>
      <c r="E952" s="10"/>
      <c r="F952" s="10"/>
      <c r="G952" s="10"/>
      <c r="H952" s="10"/>
      <c r="I952" s="10"/>
      <c r="J952" s="10"/>
    </row>
    <row r="953" spans="2:10" ht="18.5">
      <c r="B953" s="10"/>
      <c r="C953" s="10"/>
      <c r="D953" s="10"/>
      <c r="E953" s="10"/>
      <c r="F953" s="10"/>
      <c r="G953" s="10"/>
      <c r="H953" s="10"/>
      <c r="I953" s="10"/>
      <c r="J953" s="10"/>
    </row>
    <row r="954" spans="2:10" ht="18.5">
      <c r="B954" s="10"/>
      <c r="C954" s="10"/>
      <c r="D954" s="10"/>
      <c r="E954" s="10"/>
      <c r="F954" s="10"/>
      <c r="G954" s="10"/>
      <c r="H954" s="10"/>
      <c r="I954" s="10"/>
      <c r="J954" s="10"/>
    </row>
    <row r="955" spans="2:10" ht="18.5">
      <c r="B955" s="10"/>
      <c r="C955" s="10"/>
      <c r="D955" s="10"/>
      <c r="E955" s="10"/>
      <c r="F955" s="10"/>
      <c r="G955" s="10"/>
      <c r="H955" s="10"/>
      <c r="I955" s="10"/>
      <c r="J955" s="10"/>
    </row>
    <row r="956" spans="2:10" ht="18.5">
      <c r="B956" s="10"/>
      <c r="C956" s="10"/>
      <c r="D956" s="10"/>
      <c r="E956" s="10"/>
      <c r="F956" s="10"/>
      <c r="G956" s="10"/>
      <c r="H956" s="10"/>
      <c r="I956" s="10"/>
      <c r="J956" s="10"/>
    </row>
    <row r="957" spans="2:10" ht="18.5">
      <c r="B957" s="10"/>
      <c r="C957" s="10"/>
      <c r="D957" s="10"/>
      <c r="E957" s="10"/>
      <c r="F957" s="10"/>
      <c r="G957" s="10"/>
      <c r="H957" s="10"/>
      <c r="I957" s="10"/>
      <c r="J957" s="10"/>
    </row>
    <row r="958" spans="2:10" ht="18.5">
      <c r="B958" s="10"/>
      <c r="C958" s="10"/>
      <c r="D958" s="10"/>
      <c r="E958" s="10"/>
      <c r="F958" s="10"/>
      <c r="G958" s="10"/>
      <c r="H958" s="10"/>
      <c r="I958" s="10"/>
      <c r="J958" s="10"/>
    </row>
    <row r="959" spans="2:10" ht="18.5">
      <c r="B959" s="10"/>
      <c r="C959" s="10"/>
      <c r="D959" s="10"/>
      <c r="E959" s="10"/>
      <c r="F959" s="10"/>
      <c r="G959" s="10"/>
      <c r="H959" s="10"/>
      <c r="I959" s="10"/>
      <c r="J959" s="10"/>
    </row>
    <row r="960" spans="2:10" ht="18.5">
      <c r="B960" s="10"/>
      <c r="C960" s="10"/>
      <c r="D960" s="10"/>
      <c r="E960" s="10"/>
      <c r="F960" s="10"/>
      <c r="G960" s="10"/>
      <c r="H960" s="10"/>
      <c r="I960" s="10"/>
      <c r="J960" s="10"/>
    </row>
    <row r="961" spans="2:10" ht="18.5">
      <c r="B961" s="10"/>
      <c r="C961" s="10"/>
      <c r="D961" s="10"/>
      <c r="E961" s="10"/>
      <c r="F961" s="10"/>
      <c r="G961" s="10"/>
      <c r="H961" s="10"/>
      <c r="I961" s="10"/>
      <c r="J961" s="10"/>
    </row>
  </sheetData>
  <mergeCells count="160">
    <mergeCell ref="B910:H910"/>
    <mergeCell ref="B911:H911"/>
    <mergeCell ref="B222:J222"/>
    <mergeCell ref="B230:J230"/>
    <mergeCell ref="B256:J257"/>
    <mergeCell ref="B289:J289"/>
    <mergeCell ref="B297:J297"/>
    <mergeCell ref="B323:J324"/>
    <mergeCell ref="B357:J357"/>
    <mergeCell ref="B365:J365"/>
    <mergeCell ref="B391:J392"/>
    <mergeCell ref="B625:J625"/>
    <mergeCell ref="B633:J633"/>
    <mergeCell ref="B659:J660"/>
    <mergeCell ref="B692:J692"/>
    <mergeCell ref="B700:J700"/>
    <mergeCell ref="B726:J727"/>
    <mergeCell ref="B424:J424"/>
    <mergeCell ref="B432:J432"/>
    <mergeCell ref="B458:J459"/>
    <mergeCell ref="B491:J491"/>
    <mergeCell ref="B499:J499"/>
    <mergeCell ref="B525:J526"/>
    <mergeCell ref="B558:J558"/>
    <mergeCell ref="D919:H919"/>
    <mergeCell ref="F917:G917"/>
    <mergeCell ref="F918:G918"/>
    <mergeCell ref="D915:H915"/>
    <mergeCell ref="F916:G916"/>
    <mergeCell ref="B912:C912"/>
    <mergeCell ref="D912:H912"/>
    <mergeCell ref="B913:C913"/>
    <mergeCell ref="D913:H913"/>
    <mergeCell ref="B914:H914"/>
    <mergeCell ref="B922:C922"/>
    <mergeCell ref="D922:H922"/>
    <mergeCell ref="D923:H923"/>
    <mergeCell ref="D924:H924"/>
    <mergeCell ref="B925:C925"/>
    <mergeCell ref="D925:H925"/>
    <mergeCell ref="B923:C923"/>
    <mergeCell ref="B924:C924"/>
    <mergeCell ref="B921:H921"/>
    <mergeCell ref="B901:J901"/>
    <mergeCell ref="B907:C907"/>
    <mergeCell ref="B908:C908"/>
    <mergeCell ref="B926:J929"/>
    <mergeCell ref="C853:I853"/>
    <mergeCell ref="B904:C904"/>
    <mergeCell ref="B905:C905"/>
    <mergeCell ref="B906:C906"/>
    <mergeCell ref="C859:E859"/>
    <mergeCell ref="C870:E870"/>
    <mergeCell ref="C881:E881"/>
    <mergeCell ref="B892:J892"/>
    <mergeCell ref="B897:C897"/>
    <mergeCell ref="B898:C898"/>
    <mergeCell ref="G860:H860"/>
    <mergeCell ref="B902:C902"/>
    <mergeCell ref="B903:C903"/>
    <mergeCell ref="B899:C899"/>
    <mergeCell ref="I910:J910"/>
    <mergeCell ref="B893:C893"/>
    <mergeCell ref="B894:C894"/>
    <mergeCell ref="B895:C895"/>
    <mergeCell ref="B896:C896"/>
    <mergeCell ref="C882:D882"/>
    <mergeCell ref="G882:H882"/>
    <mergeCell ref="G881:I881"/>
    <mergeCell ref="C871:D871"/>
    <mergeCell ref="G871:H871"/>
    <mergeCell ref="G870:I870"/>
    <mergeCell ref="C851:I851"/>
    <mergeCell ref="C860:D860"/>
    <mergeCell ref="G859:I859"/>
    <mergeCell ref="B3:J3"/>
    <mergeCell ref="B4:J4"/>
    <mergeCell ref="C809:E809"/>
    <mergeCell ref="G809:I809"/>
    <mergeCell ref="C819:E819"/>
    <mergeCell ref="G819:I819"/>
    <mergeCell ref="C829:E829"/>
    <mergeCell ref="G829:I829"/>
    <mergeCell ref="C799:E799"/>
    <mergeCell ref="G799:I799"/>
    <mergeCell ref="C739:E739"/>
    <mergeCell ref="G739:I739"/>
    <mergeCell ref="C749:E749"/>
    <mergeCell ref="G749:I749"/>
    <mergeCell ref="C759:E759"/>
    <mergeCell ref="G759:I759"/>
    <mergeCell ref="C769:E769"/>
    <mergeCell ref="G769:I769"/>
    <mergeCell ref="C49:D49"/>
    <mergeCell ref="L62:M62"/>
    <mergeCell ref="N67:S67"/>
    <mergeCell ref="N68:S68"/>
    <mergeCell ref="N69:S69"/>
    <mergeCell ref="N70:S70"/>
    <mergeCell ref="N71:S71"/>
    <mergeCell ref="N62:S62"/>
    <mergeCell ref="N63:S63"/>
    <mergeCell ref="N64:S64"/>
    <mergeCell ref="N65:S65"/>
    <mergeCell ref="N66:S66"/>
    <mergeCell ref="L65:M71"/>
    <mergeCell ref="L63:M64"/>
    <mergeCell ref="N73:S73"/>
    <mergeCell ref="N74:S74"/>
    <mergeCell ref="N75:S75"/>
    <mergeCell ref="L75:M77"/>
    <mergeCell ref="B421:J422"/>
    <mergeCell ref="B488:J489"/>
    <mergeCell ref="B555:J556"/>
    <mergeCell ref="E735:I735"/>
    <mergeCell ref="E731:I731"/>
    <mergeCell ref="C731:D732"/>
    <mergeCell ref="B622:J623"/>
    <mergeCell ref="C729:I729"/>
    <mergeCell ref="C733:D736"/>
    <mergeCell ref="E736:I736"/>
    <mergeCell ref="N76:S76"/>
    <mergeCell ref="E730:I730"/>
    <mergeCell ref="B85:J86"/>
    <mergeCell ref="B152:J153"/>
    <mergeCell ref="B219:J220"/>
    <mergeCell ref="B286:J287"/>
    <mergeCell ref="B354:J355"/>
    <mergeCell ref="B88:J88"/>
    <mergeCell ref="B96:J96"/>
    <mergeCell ref="B122:J123"/>
    <mergeCell ref="B155:J155"/>
    <mergeCell ref="B163:J163"/>
    <mergeCell ref="B189:J190"/>
    <mergeCell ref="B566:J566"/>
    <mergeCell ref="B592:J593"/>
    <mergeCell ref="L4:AG23"/>
    <mergeCell ref="C845:I845"/>
    <mergeCell ref="H846:I846"/>
    <mergeCell ref="H847:I847"/>
    <mergeCell ref="H848:I848"/>
    <mergeCell ref="H849:I849"/>
    <mergeCell ref="N72:S72"/>
    <mergeCell ref="C737:D737"/>
    <mergeCell ref="E737:I737"/>
    <mergeCell ref="E734:I734"/>
    <mergeCell ref="E733:I733"/>
    <mergeCell ref="C730:D730"/>
    <mergeCell ref="C779:E779"/>
    <mergeCell ref="G779:I779"/>
    <mergeCell ref="C789:E789"/>
    <mergeCell ref="G789:I789"/>
    <mergeCell ref="B689:J690"/>
    <mergeCell ref="D842:E842"/>
    <mergeCell ref="D843:E843"/>
    <mergeCell ref="D839:E839"/>
    <mergeCell ref="D840:E840"/>
    <mergeCell ref="D841:E841"/>
    <mergeCell ref="L72:M74"/>
    <mergeCell ref="E732:I732"/>
  </mergeCells>
  <phoneticPr fontId="14" type="noConversion"/>
  <conditionalFormatting sqref="F98:F121">
    <cfRule type="containsText" dxfId="39" priority="39" operator="containsText" text="Fail">
      <formula>NOT(ISERROR(SEARCH("Fail",F98)))</formula>
    </cfRule>
    <cfRule type="containsText" dxfId="38" priority="40" operator="containsText" text="Passed">
      <formula>NOT(ISERROR(SEARCH("Passed",F98)))</formula>
    </cfRule>
  </conditionalFormatting>
  <conditionalFormatting sqref="J98:J121">
    <cfRule type="containsText" dxfId="37" priority="37" operator="containsText" text="Fail">
      <formula>NOT(ISERROR(SEARCH("Fail",J98)))</formula>
    </cfRule>
    <cfRule type="containsText" dxfId="36" priority="38" operator="containsText" text="Passed">
      <formula>NOT(ISERROR(SEARCH("Passed",J98)))</formula>
    </cfRule>
  </conditionalFormatting>
  <conditionalFormatting sqref="F165:F188">
    <cfRule type="containsText" dxfId="35" priority="35" operator="containsText" text="Fail">
      <formula>NOT(ISERROR(SEARCH("Fail",F165)))</formula>
    </cfRule>
    <cfRule type="containsText" dxfId="34" priority="36" operator="containsText" text="Passed">
      <formula>NOT(ISERROR(SEARCH("Passed",F165)))</formula>
    </cfRule>
  </conditionalFormatting>
  <conditionalFormatting sqref="J165:J188">
    <cfRule type="containsText" dxfId="33" priority="33" operator="containsText" text="Fail">
      <formula>NOT(ISERROR(SEARCH("Fail",J165)))</formula>
    </cfRule>
    <cfRule type="containsText" dxfId="32" priority="34" operator="containsText" text="Passed">
      <formula>NOT(ISERROR(SEARCH("Passed",J165)))</formula>
    </cfRule>
  </conditionalFormatting>
  <conditionalFormatting sqref="F232:F255">
    <cfRule type="containsText" dxfId="31" priority="31" operator="containsText" text="Fail">
      <formula>NOT(ISERROR(SEARCH("Fail",F232)))</formula>
    </cfRule>
    <cfRule type="containsText" dxfId="30" priority="32" operator="containsText" text="Passed">
      <formula>NOT(ISERROR(SEARCH("Passed",F232)))</formula>
    </cfRule>
  </conditionalFormatting>
  <conditionalFormatting sqref="J232:J242">
    <cfRule type="containsText" dxfId="29" priority="29" operator="containsText" text="Fail">
      <formula>NOT(ISERROR(SEARCH("Fail",J232)))</formula>
    </cfRule>
    <cfRule type="containsText" dxfId="28" priority="30" operator="containsText" text="Passed">
      <formula>NOT(ISERROR(SEARCH("Passed",J232)))</formula>
    </cfRule>
  </conditionalFormatting>
  <conditionalFormatting sqref="F299:F322">
    <cfRule type="containsText" dxfId="27" priority="27" operator="containsText" text="Fail">
      <formula>NOT(ISERROR(SEARCH("Fail",F299)))</formula>
    </cfRule>
    <cfRule type="containsText" dxfId="26" priority="28" operator="containsText" text="Passed">
      <formula>NOT(ISERROR(SEARCH("Passed",F299)))</formula>
    </cfRule>
  </conditionalFormatting>
  <conditionalFormatting sqref="J299:J322">
    <cfRule type="containsText" dxfId="25" priority="25" operator="containsText" text="Fail">
      <formula>NOT(ISERROR(SEARCH("Fail",J299)))</formula>
    </cfRule>
    <cfRule type="containsText" dxfId="24" priority="26" operator="containsText" text="Passed">
      <formula>NOT(ISERROR(SEARCH("Passed",J299)))</formula>
    </cfRule>
  </conditionalFormatting>
  <conditionalFormatting sqref="F367:F390">
    <cfRule type="containsText" dxfId="23" priority="23" operator="containsText" text="Fail">
      <formula>NOT(ISERROR(SEARCH("Fail",F367)))</formula>
    </cfRule>
    <cfRule type="containsText" dxfId="22" priority="24" operator="containsText" text="Passed">
      <formula>NOT(ISERROR(SEARCH("Passed",F367)))</formula>
    </cfRule>
  </conditionalFormatting>
  <conditionalFormatting sqref="J367:J390">
    <cfRule type="containsText" dxfId="21" priority="21" operator="containsText" text="Fail">
      <formula>NOT(ISERROR(SEARCH("Fail",J367)))</formula>
    </cfRule>
    <cfRule type="containsText" dxfId="20" priority="22" operator="containsText" text="Passed">
      <formula>NOT(ISERROR(SEARCH("Passed",J367)))</formula>
    </cfRule>
  </conditionalFormatting>
  <conditionalFormatting sqref="F434:F457">
    <cfRule type="containsText" dxfId="19" priority="19" operator="containsText" text="Fail">
      <formula>NOT(ISERROR(SEARCH("Fail",F434)))</formula>
    </cfRule>
    <cfRule type="containsText" dxfId="18" priority="20" operator="containsText" text="Passed">
      <formula>NOT(ISERROR(SEARCH("Passed",F434)))</formula>
    </cfRule>
  </conditionalFormatting>
  <conditionalFormatting sqref="J434:J457">
    <cfRule type="containsText" dxfId="17" priority="17" operator="containsText" text="Fail">
      <formula>NOT(ISERROR(SEARCH("Fail",J434)))</formula>
    </cfRule>
    <cfRule type="containsText" dxfId="16" priority="18" operator="containsText" text="Passed">
      <formula>NOT(ISERROR(SEARCH("Passed",J434)))</formula>
    </cfRule>
  </conditionalFormatting>
  <conditionalFormatting sqref="F501:F524">
    <cfRule type="containsText" dxfId="15" priority="15" operator="containsText" text="Fail">
      <formula>NOT(ISERROR(SEARCH("Fail",F501)))</formula>
    </cfRule>
    <cfRule type="containsText" dxfId="14" priority="16" operator="containsText" text="Passed">
      <formula>NOT(ISERROR(SEARCH("Passed",F501)))</formula>
    </cfRule>
  </conditionalFormatting>
  <conditionalFormatting sqref="J501:J524">
    <cfRule type="containsText" dxfId="13" priority="13" operator="containsText" text="Fail">
      <formula>NOT(ISERROR(SEARCH("Fail",J501)))</formula>
    </cfRule>
    <cfRule type="containsText" dxfId="12" priority="14" operator="containsText" text="Passed">
      <formula>NOT(ISERROR(SEARCH("Passed",J501)))</formula>
    </cfRule>
  </conditionalFormatting>
  <conditionalFormatting sqref="F568:F591">
    <cfRule type="containsText" dxfId="11" priority="11" operator="containsText" text="Fail">
      <formula>NOT(ISERROR(SEARCH("Fail",F568)))</formula>
    </cfRule>
    <cfRule type="containsText" dxfId="10" priority="12" operator="containsText" text="Passed">
      <formula>NOT(ISERROR(SEARCH("Passed",F568)))</formula>
    </cfRule>
  </conditionalFormatting>
  <conditionalFormatting sqref="J568:J591">
    <cfRule type="containsText" dxfId="9" priority="9" operator="containsText" text="Fail">
      <formula>NOT(ISERROR(SEARCH("Fail",J568)))</formula>
    </cfRule>
    <cfRule type="containsText" dxfId="8" priority="10" operator="containsText" text="Passed">
      <formula>NOT(ISERROR(SEARCH("Passed",J568)))</formula>
    </cfRule>
  </conditionalFormatting>
  <conditionalFormatting sqref="F635:F658">
    <cfRule type="containsText" dxfId="7" priority="7" operator="containsText" text="Fail">
      <formula>NOT(ISERROR(SEARCH("Fail",F635)))</formula>
    </cfRule>
    <cfRule type="containsText" dxfId="6" priority="8" operator="containsText" text="Passed">
      <formula>NOT(ISERROR(SEARCH("Passed",F635)))</formula>
    </cfRule>
  </conditionalFormatting>
  <conditionalFormatting sqref="J635:J658">
    <cfRule type="containsText" dxfId="5" priority="5" operator="containsText" text="Fail">
      <formula>NOT(ISERROR(SEARCH("Fail",J635)))</formula>
    </cfRule>
    <cfRule type="containsText" dxfId="4" priority="6" operator="containsText" text="Passed">
      <formula>NOT(ISERROR(SEARCH("Passed",J635)))</formula>
    </cfRule>
  </conditionalFormatting>
  <conditionalFormatting sqref="F702:F725">
    <cfRule type="containsText" dxfId="3" priority="3" operator="containsText" text="Fail">
      <formula>NOT(ISERROR(SEARCH("Fail",F702)))</formula>
    </cfRule>
    <cfRule type="containsText" dxfId="2" priority="4" operator="containsText" text="Passed">
      <formula>NOT(ISERROR(SEARCH("Passed",F702)))</formula>
    </cfRule>
  </conditionalFormatting>
  <conditionalFormatting sqref="J702:J725">
    <cfRule type="containsText" dxfId="1" priority="1" operator="containsText" text="Fail">
      <formula>NOT(ISERROR(SEARCH("Fail",J702)))</formula>
    </cfRule>
    <cfRule type="containsText" dxfId="0" priority="2" operator="containsText" text="Passed">
      <formula>NOT(ISERROR(SEARCH("Passed",J702)))</formula>
    </cfRule>
  </conditionalFormatting>
  <pageMargins left="0.23622047244094491" right="0.23622047244094491" top="0.74803149606299213" bottom="0.74803149606299213" header="0.31496062992125984" footer="0.31496062992125984"/>
  <pageSetup paperSize="9" scale="52" fitToHeight="0" orientation="landscape" r:id="rId1"/>
  <rowBreaks count="24" manualBreakCount="24">
    <brk id="47" min="1" max="9" man="1"/>
    <brk id="86" min="1" max="9" man="1"/>
    <brk id="123" min="1" max="9" man="1"/>
    <brk id="153" min="1" max="9" man="1"/>
    <brk id="190" min="1" max="9" man="1"/>
    <brk id="220" min="1" max="9" man="1"/>
    <brk id="257" min="1" max="9" man="1"/>
    <brk id="287" min="1" max="9" man="1"/>
    <brk id="325" min="1" max="9" man="1"/>
    <brk id="355" min="1" max="9" man="1"/>
    <brk id="390" min="1" max="9" man="1"/>
    <brk id="422" min="1" max="9" man="1"/>
    <brk id="459" min="1" max="9" man="1"/>
    <brk id="489" min="1" max="9" man="1"/>
    <brk id="526" min="1" max="9" man="1"/>
    <brk id="556" min="1" max="9" man="1"/>
    <brk id="593" min="1" max="9" man="1"/>
    <brk id="623" min="1" max="9" man="1"/>
    <brk id="660" min="1" max="9" man="1"/>
    <brk id="690" min="1" max="9" man="1"/>
    <brk id="727" min="1" max="9" man="1"/>
    <brk id="778" min="1" max="9" man="1"/>
    <brk id="828" min="1" max="9" man="1"/>
    <brk id="879" min="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890B1-0062-4334-8668-C182E424C3F2}">
  <sheetPr codeName="Sheet8">
    <pageSetUpPr fitToPage="1"/>
  </sheetPr>
  <dimension ref="B1:AE49"/>
  <sheetViews>
    <sheetView view="pageBreakPreview" topLeftCell="A8" zoomScale="70" zoomScaleNormal="100" zoomScaleSheetLayoutView="70" workbookViewId="0">
      <selection activeCell="I50" sqref="I50"/>
    </sheetView>
  </sheetViews>
  <sheetFormatPr defaultColWidth="8.81640625" defaultRowHeight="14.5"/>
  <cols>
    <col min="3" max="3" width="39.81640625" customWidth="1"/>
    <col min="4" max="4" width="15.54296875" customWidth="1"/>
    <col min="5" max="5" width="66.1796875" customWidth="1"/>
    <col min="6" max="6" width="24.54296875" customWidth="1"/>
    <col min="7" max="7" width="34" customWidth="1"/>
    <col min="8" max="8" width="8.81640625" customWidth="1"/>
    <col min="10" max="16" width="32.81640625" customWidth="1"/>
    <col min="17" max="17" width="49.1796875" customWidth="1"/>
    <col min="18" max="18" width="32.81640625" customWidth="1"/>
  </cols>
  <sheetData>
    <row r="1" spans="2:31">
      <c r="C1">
        <f>G7</f>
        <v>0</v>
      </c>
    </row>
    <row r="2" spans="2:31" ht="18.5">
      <c r="B2" s="34"/>
      <c r="C2" s="10"/>
      <c r="D2" s="10"/>
      <c r="E2" s="10"/>
      <c r="F2" s="10"/>
      <c r="G2" s="10"/>
      <c r="H2" s="35"/>
    </row>
    <row r="3" spans="2:31" ht="35" thickBot="1">
      <c r="B3" s="34"/>
      <c r="C3" s="287" t="s">
        <v>563</v>
      </c>
      <c r="D3" s="287"/>
      <c r="E3" s="287"/>
      <c r="F3" s="287"/>
      <c r="G3" s="287"/>
      <c r="H3" s="35"/>
    </row>
    <row r="4" spans="2:31" ht="18.5">
      <c r="B4" s="34"/>
      <c r="C4" s="10"/>
      <c r="D4" s="10"/>
      <c r="E4" s="10"/>
      <c r="F4" s="10"/>
      <c r="G4" s="10"/>
      <c r="H4" s="35"/>
      <c r="J4" s="148" t="s">
        <v>564</v>
      </c>
      <c r="K4" s="149"/>
      <c r="L4" s="149"/>
      <c r="M4" s="149"/>
      <c r="N4" s="149"/>
      <c r="O4" s="149"/>
      <c r="P4" s="149"/>
      <c r="Q4" s="149"/>
      <c r="R4" s="149"/>
      <c r="S4" s="149"/>
      <c r="T4" s="149"/>
      <c r="U4" s="149"/>
      <c r="V4" s="149"/>
      <c r="W4" s="149"/>
      <c r="X4" s="149"/>
      <c r="Y4" s="149"/>
      <c r="Z4" s="149"/>
      <c r="AA4" s="149"/>
      <c r="AB4" s="149"/>
      <c r="AC4" s="149"/>
      <c r="AD4" s="149"/>
      <c r="AE4" s="150"/>
    </row>
    <row r="5" spans="2:31" ht="33.65" customHeight="1">
      <c r="B5" s="34"/>
      <c r="C5" s="84" t="s">
        <v>565</v>
      </c>
      <c r="D5" s="88" t="s">
        <v>566</v>
      </c>
      <c r="E5" s="84" t="s">
        <v>11</v>
      </c>
      <c r="F5" s="54" t="s">
        <v>1</v>
      </c>
      <c r="G5" s="55"/>
      <c r="H5" s="35"/>
      <c r="J5" s="151"/>
      <c r="K5" s="152"/>
      <c r="L5" s="152"/>
      <c r="M5" s="152"/>
      <c r="N5" s="152"/>
      <c r="O5" s="152"/>
      <c r="P5" s="152"/>
      <c r="Q5" s="152"/>
      <c r="R5" s="152"/>
      <c r="S5" s="152"/>
      <c r="T5" s="152"/>
      <c r="U5" s="152"/>
      <c r="V5" s="152"/>
      <c r="W5" s="152"/>
      <c r="X5" s="152"/>
      <c r="Y5" s="152"/>
      <c r="Z5" s="152"/>
      <c r="AA5" s="152"/>
      <c r="AB5" s="152"/>
      <c r="AC5" s="152"/>
      <c r="AD5" s="152"/>
      <c r="AE5" s="153"/>
    </row>
    <row r="6" spans="2:31" ht="18" customHeight="1">
      <c r="B6" s="34"/>
      <c r="C6" s="22" t="s">
        <v>567</v>
      </c>
      <c r="D6" s="40"/>
      <c r="E6" s="87"/>
      <c r="F6" s="54" t="s">
        <v>4</v>
      </c>
      <c r="G6" s="56"/>
      <c r="H6" s="35"/>
      <c r="J6" s="151"/>
      <c r="K6" s="152"/>
      <c r="L6" s="152"/>
      <c r="M6" s="152"/>
      <c r="N6" s="152"/>
      <c r="O6" s="152"/>
      <c r="P6" s="152"/>
      <c r="Q6" s="152"/>
      <c r="R6" s="152"/>
      <c r="S6" s="152"/>
      <c r="T6" s="152"/>
      <c r="U6" s="152"/>
      <c r="V6" s="152"/>
      <c r="W6" s="152"/>
      <c r="X6" s="152"/>
      <c r="Y6" s="152"/>
      <c r="Z6" s="152"/>
      <c r="AA6" s="152"/>
      <c r="AB6" s="152"/>
      <c r="AC6" s="152"/>
      <c r="AD6" s="152"/>
      <c r="AE6" s="153"/>
    </row>
    <row r="7" spans="2:31" ht="18" customHeight="1">
      <c r="B7" s="34"/>
      <c r="C7" s="22" t="s">
        <v>568</v>
      </c>
      <c r="D7" s="40"/>
      <c r="E7" s="87"/>
      <c r="F7" s="54" t="s">
        <v>5</v>
      </c>
      <c r="G7" s="55"/>
      <c r="H7" s="35"/>
      <c r="J7" s="151"/>
      <c r="K7" s="152"/>
      <c r="L7" s="152"/>
      <c r="M7" s="152"/>
      <c r="N7" s="152"/>
      <c r="O7" s="152"/>
      <c r="P7" s="152"/>
      <c r="Q7" s="152"/>
      <c r="R7" s="152"/>
      <c r="S7" s="152"/>
      <c r="T7" s="152"/>
      <c r="U7" s="152"/>
      <c r="V7" s="152"/>
      <c r="W7" s="152"/>
      <c r="X7" s="152"/>
      <c r="Y7" s="152"/>
      <c r="Z7" s="152"/>
      <c r="AA7" s="152"/>
      <c r="AB7" s="152"/>
      <c r="AC7" s="152"/>
      <c r="AD7" s="152"/>
      <c r="AE7" s="153"/>
    </row>
    <row r="8" spans="2:31" ht="18" customHeight="1">
      <c r="B8" s="34"/>
      <c r="C8" s="22" t="s">
        <v>569</v>
      </c>
      <c r="D8" s="40"/>
      <c r="E8" s="87"/>
      <c r="F8" s="85"/>
      <c r="G8" s="86"/>
      <c r="H8" s="35"/>
      <c r="J8" s="151"/>
      <c r="K8" s="152"/>
      <c r="L8" s="152"/>
      <c r="M8" s="152"/>
      <c r="N8" s="152"/>
      <c r="O8" s="152"/>
      <c r="P8" s="152"/>
      <c r="Q8" s="152"/>
      <c r="R8" s="152"/>
      <c r="S8" s="152"/>
      <c r="T8" s="152"/>
      <c r="U8" s="152"/>
      <c r="V8" s="152"/>
      <c r="W8" s="152"/>
      <c r="X8" s="152"/>
      <c r="Y8" s="152"/>
      <c r="Z8" s="152"/>
      <c r="AA8" s="152"/>
      <c r="AB8" s="152"/>
      <c r="AC8" s="152"/>
      <c r="AD8" s="152"/>
      <c r="AE8" s="153"/>
    </row>
    <row r="9" spans="2:31" ht="18" customHeight="1">
      <c r="B9" s="34"/>
      <c r="C9" s="22" t="s">
        <v>570</v>
      </c>
      <c r="D9" s="40"/>
      <c r="E9" s="87"/>
      <c r="F9" s="85"/>
      <c r="G9" s="86"/>
      <c r="H9" s="35"/>
      <c r="J9" s="151"/>
      <c r="K9" s="152"/>
      <c r="L9" s="152"/>
      <c r="M9" s="152"/>
      <c r="N9" s="152"/>
      <c r="O9" s="152"/>
      <c r="P9" s="152"/>
      <c r="Q9" s="152"/>
      <c r="R9" s="152"/>
      <c r="S9" s="152"/>
      <c r="T9" s="152"/>
      <c r="U9" s="152"/>
      <c r="V9" s="152"/>
      <c r="W9" s="152"/>
      <c r="X9" s="152"/>
      <c r="Y9" s="152"/>
      <c r="Z9" s="152"/>
      <c r="AA9" s="152"/>
      <c r="AB9" s="152"/>
      <c r="AC9" s="152"/>
      <c r="AD9" s="152"/>
      <c r="AE9" s="153"/>
    </row>
    <row r="10" spans="2:31" ht="18" customHeight="1">
      <c r="B10" s="34"/>
      <c r="C10" s="22" t="s">
        <v>571</v>
      </c>
      <c r="D10" s="40"/>
      <c r="E10" s="87"/>
      <c r="F10" s="10"/>
      <c r="G10" s="10"/>
      <c r="H10" s="35"/>
      <c r="J10" s="151"/>
      <c r="K10" s="152"/>
      <c r="L10" s="152"/>
      <c r="M10" s="152"/>
      <c r="N10" s="152"/>
      <c r="O10" s="152"/>
      <c r="P10" s="152"/>
      <c r="Q10" s="152"/>
      <c r="R10" s="152"/>
      <c r="S10" s="152"/>
      <c r="T10" s="152"/>
      <c r="U10" s="152"/>
      <c r="V10" s="152"/>
      <c r="W10" s="152"/>
      <c r="X10" s="152"/>
      <c r="Y10" s="152"/>
      <c r="Z10" s="152"/>
      <c r="AA10" s="152"/>
      <c r="AB10" s="152"/>
      <c r="AC10" s="152"/>
      <c r="AD10" s="152"/>
      <c r="AE10" s="153"/>
    </row>
    <row r="11" spans="2:31" ht="18" customHeight="1">
      <c r="B11" s="34"/>
      <c r="C11" s="22" t="s">
        <v>572</v>
      </c>
      <c r="D11" s="40"/>
      <c r="E11" s="87"/>
      <c r="F11" s="10"/>
      <c r="G11" s="10"/>
      <c r="H11" s="35"/>
      <c r="J11" s="151"/>
      <c r="K11" s="152"/>
      <c r="L11" s="152"/>
      <c r="M11" s="152"/>
      <c r="N11" s="152"/>
      <c r="O11" s="152"/>
      <c r="P11" s="152"/>
      <c r="Q11" s="152"/>
      <c r="R11" s="152"/>
      <c r="S11" s="152"/>
      <c r="T11" s="152"/>
      <c r="U11" s="152"/>
      <c r="V11" s="152"/>
      <c r="W11" s="152"/>
      <c r="X11" s="152"/>
      <c r="Y11" s="152"/>
      <c r="Z11" s="152"/>
      <c r="AA11" s="152"/>
      <c r="AB11" s="152"/>
      <c r="AC11" s="152"/>
      <c r="AD11" s="152"/>
      <c r="AE11" s="153"/>
    </row>
    <row r="12" spans="2:31" ht="18" customHeight="1">
      <c r="B12" s="34"/>
      <c r="C12" s="22" t="s">
        <v>573</v>
      </c>
      <c r="D12" s="40"/>
      <c r="E12" s="87"/>
      <c r="F12" s="10"/>
      <c r="G12" s="10"/>
      <c r="H12" s="35"/>
      <c r="J12" s="151"/>
      <c r="K12" s="152"/>
      <c r="L12" s="152"/>
      <c r="M12" s="152"/>
      <c r="N12" s="152"/>
      <c r="O12" s="152"/>
      <c r="P12" s="152"/>
      <c r="Q12" s="152"/>
      <c r="R12" s="152"/>
      <c r="S12" s="152"/>
      <c r="T12" s="152"/>
      <c r="U12" s="152"/>
      <c r="V12" s="152"/>
      <c r="W12" s="152"/>
      <c r="X12" s="152"/>
      <c r="Y12" s="152"/>
      <c r="Z12" s="152"/>
      <c r="AA12" s="152"/>
      <c r="AB12" s="152"/>
      <c r="AC12" s="152"/>
      <c r="AD12" s="152"/>
      <c r="AE12" s="153"/>
    </row>
    <row r="13" spans="2:31" ht="18" customHeight="1">
      <c r="B13" s="34"/>
      <c r="C13" s="22" t="s">
        <v>574</v>
      </c>
      <c r="D13" s="40"/>
      <c r="E13" s="87"/>
      <c r="F13" s="10"/>
      <c r="G13" s="10"/>
      <c r="H13" s="35"/>
      <c r="J13" s="151"/>
      <c r="K13" s="152"/>
      <c r="L13" s="152"/>
      <c r="M13" s="152"/>
      <c r="N13" s="152"/>
      <c r="O13" s="152"/>
      <c r="P13" s="152"/>
      <c r="Q13" s="152"/>
      <c r="R13" s="152"/>
      <c r="S13" s="152"/>
      <c r="T13" s="152"/>
      <c r="U13" s="152"/>
      <c r="V13" s="152"/>
      <c r="W13" s="152"/>
      <c r="X13" s="152"/>
      <c r="Y13" s="152"/>
      <c r="Z13" s="152"/>
      <c r="AA13" s="152"/>
      <c r="AB13" s="152"/>
      <c r="AC13" s="152"/>
      <c r="AD13" s="152"/>
      <c r="AE13" s="153"/>
    </row>
    <row r="14" spans="2:31" ht="18" customHeight="1">
      <c r="B14" s="34"/>
      <c r="C14" s="22" t="s">
        <v>575</v>
      </c>
      <c r="D14" s="40"/>
      <c r="E14" s="87"/>
      <c r="F14" s="10"/>
      <c r="G14" s="10"/>
      <c r="H14" s="35"/>
      <c r="J14" s="151"/>
      <c r="K14" s="152"/>
      <c r="L14" s="152"/>
      <c r="M14" s="152"/>
      <c r="N14" s="152"/>
      <c r="O14" s="152"/>
      <c r="P14" s="152"/>
      <c r="Q14" s="152"/>
      <c r="R14" s="152"/>
      <c r="S14" s="152"/>
      <c r="T14" s="152"/>
      <c r="U14" s="152"/>
      <c r="V14" s="152"/>
      <c r="W14" s="152"/>
      <c r="X14" s="152"/>
      <c r="Y14" s="152"/>
      <c r="Z14" s="152"/>
      <c r="AA14" s="152"/>
      <c r="AB14" s="152"/>
      <c r="AC14" s="152"/>
      <c r="AD14" s="152"/>
      <c r="AE14" s="153"/>
    </row>
    <row r="15" spans="2:31" ht="18" customHeight="1">
      <c r="B15" s="34"/>
      <c r="C15" s="22" t="s">
        <v>576</v>
      </c>
      <c r="D15" s="40"/>
      <c r="E15" s="87"/>
      <c r="F15" s="10"/>
      <c r="G15" s="10"/>
      <c r="H15" s="35"/>
      <c r="J15" s="151"/>
      <c r="K15" s="152"/>
      <c r="L15" s="152"/>
      <c r="M15" s="152"/>
      <c r="N15" s="152"/>
      <c r="O15" s="152"/>
      <c r="P15" s="152"/>
      <c r="Q15" s="152"/>
      <c r="R15" s="152"/>
      <c r="S15" s="152"/>
      <c r="T15" s="152"/>
      <c r="U15" s="152"/>
      <c r="V15" s="152"/>
      <c r="W15" s="152"/>
      <c r="X15" s="152"/>
      <c r="Y15" s="152"/>
      <c r="Z15" s="152"/>
      <c r="AA15" s="152"/>
      <c r="AB15" s="152"/>
      <c r="AC15" s="152"/>
      <c r="AD15" s="152"/>
      <c r="AE15" s="153"/>
    </row>
    <row r="16" spans="2:31" ht="18" customHeight="1">
      <c r="B16" s="34"/>
      <c r="C16" s="22" t="s">
        <v>577</v>
      </c>
      <c r="D16" s="40"/>
      <c r="E16" s="87"/>
      <c r="F16" s="10"/>
      <c r="G16" s="10"/>
      <c r="H16" s="35"/>
      <c r="J16" s="151"/>
      <c r="K16" s="152"/>
      <c r="L16" s="152"/>
      <c r="M16" s="152"/>
      <c r="N16" s="152"/>
      <c r="O16" s="152"/>
      <c r="P16" s="152"/>
      <c r="Q16" s="152"/>
      <c r="R16" s="152"/>
      <c r="S16" s="152"/>
      <c r="T16" s="152"/>
      <c r="U16" s="152"/>
      <c r="V16" s="152"/>
      <c r="W16" s="152"/>
      <c r="X16" s="152"/>
      <c r="Y16" s="152"/>
      <c r="Z16" s="152"/>
      <c r="AA16" s="152"/>
      <c r="AB16" s="152"/>
      <c r="AC16" s="152"/>
      <c r="AD16" s="152"/>
      <c r="AE16" s="153"/>
    </row>
    <row r="17" spans="2:31" ht="18" customHeight="1">
      <c r="B17" s="34"/>
      <c r="C17" s="22" t="s">
        <v>578</v>
      </c>
      <c r="D17" s="40"/>
      <c r="E17" s="87"/>
      <c r="F17" s="10"/>
      <c r="G17" s="10"/>
      <c r="H17" s="35"/>
      <c r="J17" s="151"/>
      <c r="K17" s="152"/>
      <c r="L17" s="152"/>
      <c r="M17" s="152"/>
      <c r="N17" s="152"/>
      <c r="O17" s="152"/>
      <c r="P17" s="152"/>
      <c r="Q17" s="152"/>
      <c r="R17" s="152"/>
      <c r="S17" s="152"/>
      <c r="T17" s="152"/>
      <c r="U17" s="152"/>
      <c r="V17" s="152"/>
      <c r="W17" s="152"/>
      <c r="X17" s="152"/>
      <c r="Y17" s="152"/>
      <c r="Z17" s="152"/>
      <c r="AA17" s="152"/>
      <c r="AB17" s="152"/>
      <c r="AC17" s="152"/>
      <c r="AD17" s="152"/>
      <c r="AE17" s="153"/>
    </row>
    <row r="18" spans="2:31" ht="18" customHeight="1">
      <c r="B18" s="34"/>
      <c r="C18" s="22" t="s">
        <v>579</v>
      </c>
      <c r="D18" s="40"/>
      <c r="E18" s="87"/>
      <c r="F18" s="10"/>
      <c r="G18" s="10"/>
      <c r="H18" s="35"/>
      <c r="J18" s="151"/>
      <c r="K18" s="152"/>
      <c r="L18" s="152"/>
      <c r="M18" s="152"/>
      <c r="N18" s="152"/>
      <c r="O18" s="152"/>
      <c r="P18" s="152"/>
      <c r="Q18" s="152"/>
      <c r="R18" s="152"/>
      <c r="S18" s="152"/>
      <c r="T18" s="152"/>
      <c r="U18" s="152"/>
      <c r="V18" s="152"/>
      <c r="W18" s="152"/>
      <c r="X18" s="152"/>
      <c r="Y18" s="152"/>
      <c r="Z18" s="152"/>
      <c r="AA18" s="152"/>
      <c r="AB18" s="152"/>
      <c r="AC18" s="152"/>
      <c r="AD18" s="152"/>
      <c r="AE18" s="153"/>
    </row>
    <row r="19" spans="2:31" ht="18" customHeight="1">
      <c r="B19" s="34"/>
      <c r="C19" s="22" t="s">
        <v>580</v>
      </c>
      <c r="D19" s="40"/>
      <c r="E19" s="87"/>
      <c r="F19" s="10"/>
      <c r="G19" s="10"/>
      <c r="H19" s="35"/>
      <c r="J19" s="151"/>
      <c r="K19" s="152"/>
      <c r="L19" s="152"/>
      <c r="M19" s="152"/>
      <c r="N19" s="152"/>
      <c r="O19" s="152"/>
      <c r="P19" s="152"/>
      <c r="Q19" s="152"/>
      <c r="R19" s="152"/>
      <c r="S19" s="152"/>
      <c r="T19" s="152"/>
      <c r="U19" s="152"/>
      <c r="V19" s="152"/>
      <c r="W19" s="152"/>
      <c r="X19" s="152"/>
      <c r="Y19" s="152"/>
      <c r="Z19" s="152"/>
      <c r="AA19" s="152"/>
      <c r="AB19" s="152"/>
      <c r="AC19" s="152"/>
      <c r="AD19" s="152"/>
      <c r="AE19" s="153"/>
    </row>
    <row r="20" spans="2:31" ht="18" customHeight="1">
      <c r="B20" s="34"/>
      <c r="C20" s="22" t="s">
        <v>581</v>
      </c>
      <c r="D20" s="40"/>
      <c r="E20" s="87"/>
      <c r="F20" s="10"/>
      <c r="G20" s="10"/>
      <c r="H20" s="35"/>
      <c r="J20" s="151"/>
      <c r="K20" s="152"/>
      <c r="L20" s="152"/>
      <c r="M20" s="152"/>
      <c r="N20" s="152"/>
      <c r="O20" s="152"/>
      <c r="P20" s="152"/>
      <c r="Q20" s="152"/>
      <c r="R20" s="152"/>
      <c r="S20" s="152"/>
      <c r="T20" s="152"/>
      <c r="U20" s="152"/>
      <c r="V20" s="152"/>
      <c r="W20" s="152"/>
      <c r="X20" s="152"/>
      <c r="Y20" s="152"/>
      <c r="Z20" s="152"/>
      <c r="AA20" s="152"/>
      <c r="AB20" s="152"/>
      <c r="AC20" s="152"/>
      <c r="AD20" s="152"/>
      <c r="AE20" s="153"/>
    </row>
    <row r="21" spans="2:31" ht="18" customHeight="1">
      <c r="B21" s="34"/>
      <c r="C21" s="22" t="s">
        <v>582</v>
      </c>
      <c r="D21" s="40"/>
      <c r="E21" s="87"/>
      <c r="F21" s="10"/>
      <c r="G21" s="10"/>
      <c r="H21" s="35"/>
      <c r="J21" s="151"/>
      <c r="K21" s="152"/>
      <c r="L21" s="152"/>
      <c r="M21" s="152"/>
      <c r="N21" s="152"/>
      <c r="O21" s="152"/>
      <c r="P21" s="152"/>
      <c r="Q21" s="152"/>
      <c r="R21" s="152"/>
      <c r="S21" s="152"/>
      <c r="T21" s="152"/>
      <c r="U21" s="152"/>
      <c r="V21" s="152"/>
      <c r="W21" s="152"/>
      <c r="X21" s="152"/>
      <c r="Y21" s="152"/>
      <c r="Z21" s="152"/>
      <c r="AA21" s="152"/>
      <c r="AB21" s="152"/>
      <c r="AC21" s="152"/>
      <c r="AD21" s="152"/>
      <c r="AE21" s="153"/>
    </row>
    <row r="22" spans="2:31" ht="18" customHeight="1">
      <c r="B22" s="34"/>
      <c r="C22" s="22" t="s">
        <v>583</v>
      </c>
      <c r="D22" s="40"/>
      <c r="E22" s="87"/>
      <c r="F22" s="10"/>
      <c r="G22" s="10"/>
      <c r="H22" s="35"/>
      <c r="J22" s="151"/>
      <c r="K22" s="152"/>
      <c r="L22" s="152"/>
      <c r="M22" s="152"/>
      <c r="N22" s="152"/>
      <c r="O22" s="152"/>
      <c r="P22" s="152"/>
      <c r="Q22" s="152"/>
      <c r="R22" s="152"/>
      <c r="S22" s="152"/>
      <c r="T22" s="152"/>
      <c r="U22" s="152"/>
      <c r="V22" s="152"/>
      <c r="W22" s="152"/>
      <c r="X22" s="152"/>
      <c r="Y22" s="152"/>
      <c r="Z22" s="152"/>
      <c r="AA22" s="152"/>
      <c r="AB22" s="152"/>
      <c r="AC22" s="152"/>
      <c r="AD22" s="152"/>
      <c r="AE22" s="153"/>
    </row>
    <row r="23" spans="2:31" ht="18" customHeight="1">
      <c r="B23" s="34"/>
      <c r="C23" s="22" t="s">
        <v>584</v>
      </c>
      <c r="D23" s="40"/>
      <c r="E23" s="87"/>
      <c r="F23" s="10"/>
      <c r="G23" s="10"/>
      <c r="H23" s="35"/>
      <c r="J23" s="151"/>
      <c r="K23" s="152"/>
      <c r="L23" s="152"/>
      <c r="M23" s="152"/>
      <c r="N23" s="152"/>
      <c r="O23" s="152"/>
      <c r="P23" s="152"/>
      <c r="Q23" s="152"/>
      <c r="R23" s="152"/>
      <c r="S23" s="152"/>
      <c r="T23" s="152"/>
      <c r="U23" s="152"/>
      <c r="V23" s="152"/>
      <c r="W23" s="152"/>
      <c r="X23" s="152"/>
      <c r="Y23" s="152"/>
      <c r="Z23" s="152"/>
      <c r="AA23" s="152"/>
      <c r="AB23" s="152"/>
      <c r="AC23" s="152"/>
      <c r="AD23" s="152"/>
      <c r="AE23" s="153"/>
    </row>
    <row r="24" spans="2:31" ht="18" customHeight="1" thickBot="1">
      <c r="B24" s="34"/>
      <c r="C24" s="22" t="s">
        <v>585</v>
      </c>
      <c r="D24" s="40"/>
      <c r="E24" s="87"/>
      <c r="F24" s="10"/>
      <c r="G24" s="10"/>
      <c r="H24" s="35"/>
      <c r="J24" s="154"/>
      <c r="K24" s="155"/>
      <c r="L24" s="155"/>
      <c r="M24" s="155"/>
      <c r="N24" s="155"/>
      <c r="O24" s="155"/>
      <c r="P24" s="155"/>
      <c r="Q24" s="155"/>
      <c r="R24" s="155"/>
      <c r="S24" s="155"/>
      <c r="T24" s="155"/>
      <c r="U24" s="155"/>
      <c r="V24" s="155"/>
      <c r="W24" s="155"/>
      <c r="X24" s="155"/>
      <c r="Y24" s="155"/>
      <c r="Z24" s="155"/>
      <c r="AA24" s="155"/>
      <c r="AB24" s="155"/>
      <c r="AC24" s="155"/>
      <c r="AD24" s="155"/>
      <c r="AE24" s="156"/>
    </row>
    <row r="25" spans="2:31" ht="18" customHeight="1">
      <c r="B25" s="34"/>
      <c r="C25" s="22" t="s">
        <v>586</v>
      </c>
      <c r="D25" s="40"/>
      <c r="E25" s="87"/>
      <c r="F25" s="10"/>
      <c r="G25" s="10"/>
      <c r="H25" s="35"/>
      <c r="J25" s="83"/>
      <c r="K25" s="83"/>
      <c r="L25" s="83"/>
      <c r="M25" s="83"/>
      <c r="N25" s="83"/>
      <c r="O25" s="83"/>
      <c r="P25" s="83"/>
      <c r="Q25" s="83"/>
      <c r="R25" s="83"/>
      <c r="S25" s="83"/>
      <c r="T25" s="83"/>
      <c r="U25" s="83"/>
      <c r="V25" s="83"/>
      <c r="W25" s="83"/>
      <c r="X25" s="83"/>
      <c r="Y25" s="83"/>
      <c r="Z25" s="83"/>
      <c r="AA25" s="83"/>
      <c r="AB25" s="83"/>
      <c r="AC25" s="83"/>
      <c r="AD25" s="83"/>
      <c r="AE25" s="83"/>
    </row>
    <row r="26" spans="2:31" ht="18" customHeight="1">
      <c r="B26" s="34"/>
      <c r="C26" s="22" t="s">
        <v>587</v>
      </c>
      <c r="D26" s="40"/>
      <c r="E26" s="87"/>
      <c r="F26" s="10"/>
      <c r="G26" s="10"/>
      <c r="H26" s="35"/>
      <c r="J26" s="83"/>
      <c r="K26" s="83"/>
      <c r="L26" s="83"/>
      <c r="M26" s="83"/>
      <c r="N26" s="83"/>
      <c r="O26" s="83"/>
      <c r="P26" s="83"/>
      <c r="Q26" s="83"/>
      <c r="R26" s="83"/>
      <c r="S26" s="83"/>
      <c r="T26" s="83"/>
      <c r="U26" s="83"/>
      <c r="V26" s="83"/>
      <c r="W26" s="83"/>
      <c r="X26" s="83"/>
      <c r="Y26" s="83"/>
      <c r="Z26" s="83"/>
      <c r="AA26" s="83"/>
      <c r="AB26" s="83"/>
      <c r="AC26" s="83"/>
      <c r="AD26" s="83"/>
      <c r="AE26" s="83"/>
    </row>
    <row r="27" spans="2:31" ht="18" customHeight="1">
      <c r="B27" s="34"/>
      <c r="C27" s="22" t="s">
        <v>588</v>
      </c>
      <c r="D27" s="40"/>
      <c r="E27" s="87" t="s">
        <v>589</v>
      </c>
      <c r="F27" s="10"/>
      <c r="G27" s="10"/>
      <c r="H27" s="35"/>
    </row>
    <row r="28" spans="2:31" ht="18.5">
      <c r="B28" s="34"/>
      <c r="C28" s="10"/>
      <c r="D28" s="10"/>
      <c r="E28" s="10"/>
      <c r="F28" s="10"/>
      <c r="G28" s="10"/>
      <c r="H28" s="35"/>
    </row>
    <row r="29" spans="2:31" ht="15">
      <c r="B29" s="34"/>
      <c r="C29" s="216" t="s">
        <v>590</v>
      </c>
      <c r="D29" s="216"/>
      <c r="E29" s="216"/>
      <c r="F29" s="216"/>
      <c r="G29" s="216"/>
      <c r="H29" s="35"/>
    </row>
    <row r="30" spans="2:31" ht="18" customHeight="1">
      <c r="B30" s="34"/>
      <c r="C30" s="286" t="s">
        <v>591</v>
      </c>
      <c r="D30" s="286"/>
      <c r="E30" s="286"/>
      <c r="F30" s="286"/>
      <c r="G30" s="286"/>
      <c r="H30" s="35"/>
    </row>
    <row r="31" spans="2:31">
      <c r="B31" s="34"/>
      <c r="C31" s="286"/>
      <c r="D31" s="286"/>
      <c r="E31" s="286"/>
      <c r="F31" s="286"/>
      <c r="G31" s="286"/>
      <c r="H31" s="35"/>
    </row>
    <row r="32" spans="2:31">
      <c r="B32" s="34"/>
      <c r="C32" s="286"/>
      <c r="D32" s="286"/>
      <c r="E32" s="286"/>
      <c r="F32" s="286"/>
      <c r="G32" s="286"/>
      <c r="H32" s="35"/>
    </row>
    <row r="33" spans="2:8">
      <c r="B33" s="34"/>
      <c r="C33" s="286"/>
      <c r="D33" s="286"/>
      <c r="E33" s="286"/>
      <c r="F33" s="286"/>
      <c r="G33" s="286"/>
      <c r="H33" s="35"/>
    </row>
    <row r="34" spans="2:8">
      <c r="B34" s="34"/>
      <c r="C34" s="286"/>
      <c r="D34" s="286"/>
      <c r="E34" s="286"/>
      <c r="F34" s="286"/>
      <c r="G34" s="286"/>
      <c r="H34" s="35"/>
    </row>
    <row r="35" spans="2:8">
      <c r="B35" s="34"/>
      <c r="C35" s="286"/>
      <c r="D35" s="286"/>
      <c r="E35" s="286"/>
      <c r="F35" s="286"/>
      <c r="G35" s="286"/>
      <c r="H35" s="35"/>
    </row>
    <row r="36" spans="2:8">
      <c r="B36" s="34"/>
      <c r="C36" s="286"/>
      <c r="D36" s="286"/>
      <c r="E36" s="286"/>
      <c r="F36" s="286"/>
      <c r="G36" s="286"/>
      <c r="H36" s="35"/>
    </row>
    <row r="37" spans="2:8">
      <c r="B37" s="34"/>
      <c r="C37" s="286"/>
      <c r="D37" s="286"/>
      <c r="E37" s="286"/>
      <c r="F37" s="286"/>
      <c r="G37" s="286"/>
      <c r="H37" s="35"/>
    </row>
    <row r="38" spans="2:8">
      <c r="B38" s="34"/>
      <c r="C38" s="286"/>
      <c r="D38" s="286"/>
      <c r="E38" s="286"/>
      <c r="F38" s="286"/>
      <c r="G38" s="286"/>
      <c r="H38" s="35"/>
    </row>
    <row r="39" spans="2:8">
      <c r="B39" s="34"/>
      <c r="C39" s="286"/>
      <c r="D39" s="286"/>
      <c r="E39" s="286"/>
      <c r="F39" s="286"/>
      <c r="G39" s="286"/>
      <c r="H39" s="35"/>
    </row>
    <row r="40" spans="2:8">
      <c r="B40" s="34"/>
      <c r="C40" s="286"/>
      <c r="D40" s="286"/>
      <c r="E40" s="286"/>
      <c r="F40" s="286"/>
      <c r="G40" s="286"/>
      <c r="H40" s="35"/>
    </row>
    <row r="41" spans="2:8">
      <c r="B41" s="34"/>
      <c r="C41" s="286"/>
      <c r="D41" s="286"/>
      <c r="E41" s="286"/>
      <c r="F41" s="286"/>
      <c r="G41" s="286"/>
      <c r="H41" s="35"/>
    </row>
    <row r="42" spans="2:8">
      <c r="B42" s="34"/>
      <c r="C42" s="286"/>
      <c r="D42" s="286"/>
      <c r="E42" s="286"/>
      <c r="F42" s="286"/>
      <c r="G42" s="286"/>
      <c r="H42" s="35"/>
    </row>
    <row r="43" spans="2:8">
      <c r="B43" s="34"/>
      <c r="C43" s="286"/>
      <c r="D43" s="286"/>
      <c r="E43" s="286"/>
      <c r="F43" s="286"/>
      <c r="G43" s="286"/>
      <c r="H43" s="35"/>
    </row>
    <row r="44" spans="2:8">
      <c r="B44" s="34"/>
      <c r="C44" s="286"/>
      <c r="D44" s="286"/>
      <c r="E44" s="286"/>
      <c r="F44" s="286"/>
      <c r="G44" s="286"/>
      <c r="H44" s="35"/>
    </row>
    <row r="45" spans="2:8">
      <c r="B45" s="34"/>
      <c r="C45" s="286"/>
      <c r="D45" s="286"/>
      <c r="E45" s="286"/>
      <c r="F45" s="286"/>
      <c r="G45" s="286"/>
      <c r="H45" s="35"/>
    </row>
    <row r="46" spans="2:8">
      <c r="B46" s="34"/>
      <c r="C46" s="286"/>
      <c r="D46" s="286"/>
      <c r="E46" s="286"/>
      <c r="F46" s="286"/>
      <c r="G46" s="286"/>
      <c r="H46" s="35"/>
    </row>
    <row r="47" spans="2:8">
      <c r="C47" s="286"/>
      <c r="D47" s="286"/>
      <c r="E47" s="286"/>
      <c r="F47" s="286"/>
      <c r="G47" s="286"/>
    </row>
    <row r="48" spans="2:8" ht="18.5">
      <c r="B48" s="34"/>
      <c r="C48" s="10"/>
      <c r="D48" s="10"/>
      <c r="E48" s="10"/>
      <c r="F48" s="10"/>
      <c r="G48" s="10"/>
      <c r="H48" s="35"/>
    </row>
    <row r="49" spans="2:8" ht="18.5">
      <c r="B49" s="34"/>
      <c r="C49" s="10"/>
      <c r="D49" s="10"/>
      <c r="E49" s="10"/>
      <c r="F49" s="10"/>
      <c r="G49" s="10"/>
      <c r="H49" s="35"/>
    </row>
  </sheetData>
  <mergeCells count="4">
    <mergeCell ref="C30:G47"/>
    <mergeCell ref="C3:G3"/>
    <mergeCell ref="C29:G29"/>
    <mergeCell ref="J4:AE24"/>
  </mergeCells>
  <pageMargins left="0.70866141732283472" right="0.70866141732283472" top="0.74803149606299213" bottom="0.74803149606299213" header="0.31496062992125984" footer="0.31496062992125984"/>
  <pageSetup paperSize="9" scale="66" fitToHeight="0" orientation="landscape" r:id="rId1"/>
  <rowBreaks count="1" manualBreakCount="1">
    <brk id="27" min="1" max="6"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1D92-7227-443A-A9E4-16292D38B6A7}">
  <sheetPr codeName="Sheet9">
    <pageSetUpPr fitToPage="1"/>
  </sheetPr>
  <dimension ref="B1:AE85"/>
  <sheetViews>
    <sheetView showGridLines="0" view="pageBreakPreview" topLeftCell="A5" zoomScale="70" zoomScaleNormal="100" zoomScaleSheetLayoutView="55" workbookViewId="0">
      <selection activeCell="D26" sqref="D26"/>
    </sheetView>
  </sheetViews>
  <sheetFormatPr defaultColWidth="8.81640625" defaultRowHeight="14.5"/>
  <cols>
    <col min="3" max="3" width="37.81640625" bestFit="1" customWidth="1"/>
    <col min="4" max="4" width="35.7265625" customWidth="1"/>
    <col min="5" max="5" width="37.453125" customWidth="1"/>
    <col min="6" max="6" width="33.81640625" customWidth="1"/>
    <col min="7" max="7" width="17.1796875" customWidth="1"/>
    <col min="8" max="8" width="8.81640625" customWidth="1"/>
    <col min="10" max="31" width="8.54296875" customWidth="1"/>
  </cols>
  <sheetData>
    <row r="1" spans="2:31">
      <c r="B1" s="50"/>
      <c r="C1" s="50"/>
    </row>
    <row r="2" spans="2:31" ht="18.5">
      <c r="B2" s="34"/>
      <c r="C2" s="10"/>
      <c r="D2" s="10"/>
      <c r="E2" s="10"/>
      <c r="F2" s="10"/>
      <c r="G2" s="10"/>
      <c r="H2" s="35"/>
    </row>
    <row r="3" spans="2:31" ht="18.5">
      <c r="B3" s="34"/>
      <c r="C3" s="10"/>
      <c r="D3" s="10"/>
      <c r="E3" s="10"/>
      <c r="F3" s="10"/>
      <c r="G3" s="10"/>
      <c r="H3" s="35"/>
    </row>
    <row r="4" spans="2:31" ht="19" thickBot="1">
      <c r="B4" s="34"/>
      <c r="C4" s="10"/>
      <c r="D4" s="10"/>
      <c r="E4" s="10"/>
      <c r="F4" s="10"/>
      <c r="G4" s="10"/>
      <c r="H4" s="35"/>
    </row>
    <row r="5" spans="2:31" ht="18.5">
      <c r="B5" s="34"/>
      <c r="C5" s="10"/>
      <c r="D5" s="10"/>
      <c r="E5" s="10"/>
      <c r="F5" s="10"/>
      <c r="G5" s="10"/>
      <c r="H5" s="35"/>
      <c r="J5" s="148" t="s">
        <v>592</v>
      </c>
      <c r="K5" s="149"/>
      <c r="L5" s="149"/>
      <c r="M5" s="149"/>
      <c r="N5" s="149"/>
      <c r="O5" s="149"/>
      <c r="P5" s="149"/>
      <c r="Q5" s="149"/>
      <c r="R5" s="149"/>
      <c r="S5" s="149"/>
      <c r="T5" s="149"/>
      <c r="U5" s="149"/>
      <c r="V5" s="149"/>
      <c r="W5" s="149"/>
      <c r="X5" s="149"/>
      <c r="Y5" s="149"/>
      <c r="Z5" s="149"/>
      <c r="AA5" s="149"/>
      <c r="AB5" s="149"/>
      <c r="AC5" s="149"/>
      <c r="AD5" s="149"/>
      <c r="AE5" s="150"/>
    </row>
    <row r="6" spans="2:31" ht="18.5">
      <c r="B6" s="34"/>
      <c r="C6" s="10"/>
      <c r="D6" s="10"/>
      <c r="E6" s="10"/>
      <c r="F6" s="10"/>
      <c r="G6" s="10"/>
      <c r="H6" s="35"/>
      <c r="J6" s="151"/>
      <c r="K6" s="152"/>
      <c r="L6" s="152"/>
      <c r="M6" s="152"/>
      <c r="N6" s="152"/>
      <c r="O6" s="152"/>
      <c r="P6" s="152"/>
      <c r="Q6" s="152"/>
      <c r="R6" s="152"/>
      <c r="S6" s="152"/>
      <c r="T6" s="152"/>
      <c r="U6" s="152"/>
      <c r="V6" s="152"/>
      <c r="W6" s="152"/>
      <c r="X6" s="152"/>
      <c r="Y6" s="152"/>
      <c r="Z6" s="152"/>
      <c r="AA6" s="152"/>
      <c r="AB6" s="152"/>
      <c r="AC6" s="152"/>
      <c r="AD6" s="152"/>
      <c r="AE6" s="153"/>
    </row>
    <row r="7" spans="2:31" ht="29.5">
      <c r="B7" s="34"/>
      <c r="C7" s="288" t="s">
        <v>593</v>
      </c>
      <c r="D7" s="288"/>
      <c r="E7" s="288"/>
      <c r="F7" s="288"/>
      <c r="G7" s="288"/>
      <c r="H7" s="35"/>
      <c r="J7" s="151"/>
      <c r="K7" s="152"/>
      <c r="L7" s="152"/>
      <c r="M7" s="152"/>
      <c r="N7" s="152"/>
      <c r="O7" s="152"/>
      <c r="P7" s="152"/>
      <c r="Q7" s="152"/>
      <c r="R7" s="152"/>
      <c r="S7" s="152"/>
      <c r="T7" s="152"/>
      <c r="U7" s="152"/>
      <c r="V7" s="152"/>
      <c r="W7" s="152"/>
      <c r="X7" s="152"/>
      <c r="Y7" s="152"/>
      <c r="Z7" s="152"/>
      <c r="AA7" s="152"/>
      <c r="AB7" s="152"/>
      <c r="AC7" s="152"/>
      <c r="AD7" s="152"/>
      <c r="AE7" s="153"/>
    </row>
    <row r="8" spans="2:31" ht="18.5">
      <c r="B8" s="34"/>
      <c r="C8" s="10"/>
      <c r="D8" s="10"/>
      <c r="E8" s="10"/>
      <c r="F8" s="10"/>
      <c r="G8" s="10"/>
      <c r="H8" s="35"/>
      <c r="J8" s="151"/>
      <c r="K8" s="152"/>
      <c r="L8" s="152"/>
      <c r="M8" s="152"/>
      <c r="N8" s="152"/>
      <c r="O8" s="152"/>
      <c r="P8" s="152"/>
      <c r="Q8" s="152"/>
      <c r="R8" s="152"/>
      <c r="S8" s="152"/>
      <c r="T8" s="152"/>
      <c r="U8" s="152"/>
      <c r="V8" s="152"/>
      <c r="W8" s="152"/>
      <c r="X8" s="152"/>
      <c r="Y8" s="152"/>
      <c r="Z8" s="152"/>
      <c r="AA8" s="152"/>
      <c r="AB8" s="152"/>
      <c r="AC8" s="152"/>
      <c r="AD8" s="152"/>
      <c r="AE8" s="153"/>
    </row>
    <row r="9" spans="2:31" ht="18.5">
      <c r="B9" s="34"/>
      <c r="C9" s="42" t="s">
        <v>24</v>
      </c>
      <c r="D9" s="13" t="str">
        <f>'Project Information'!D6</f>
        <v>Klein Karoo</v>
      </c>
      <c r="E9" s="10"/>
      <c r="F9" s="10"/>
      <c r="G9" s="10"/>
      <c r="H9" s="35"/>
      <c r="J9" s="151"/>
      <c r="K9" s="152"/>
      <c r="L9" s="152"/>
      <c r="M9" s="152"/>
      <c r="N9" s="152"/>
      <c r="O9" s="152"/>
      <c r="P9" s="152"/>
      <c r="Q9" s="152"/>
      <c r="R9" s="152"/>
      <c r="S9" s="152"/>
      <c r="T9" s="152"/>
      <c r="U9" s="152"/>
      <c r="V9" s="152"/>
      <c r="W9" s="152"/>
      <c r="X9" s="152"/>
      <c r="Y9" s="152"/>
      <c r="Z9" s="152"/>
      <c r="AA9" s="152"/>
      <c r="AB9" s="152"/>
      <c r="AC9" s="152"/>
      <c r="AD9" s="152"/>
      <c r="AE9" s="153"/>
    </row>
    <row r="10" spans="2:31" ht="18.5">
      <c r="B10" s="34"/>
      <c r="C10" s="42" t="s">
        <v>594</v>
      </c>
      <c r="D10" s="13"/>
      <c r="E10" s="10"/>
      <c r="F10" s="10"/>
      <c r="G10" s="10"/>
      <c r="H10" s="35"/>
      <c r="J10" s="151"/>
      <c r="K10" s="152"/>
      <c r="L10" s="152"/>
      <c r="M10" s="152"/>
      <c r="N10" s="152"/>
      <c r="O10" s="152"/>
      <c r="P10" s="152"/>
      <c r="Q10" s="152"/>
      <c r="R10" s="152"/>
      <c r="S10" s="152"/>
      <c r="T10" s="152"/>
      <c r="U10" s="152"/>
      <c r="V10" s="152"/>
      <c r="W10" s="152"/>
      <c r="X10" s="152"/>
      <c r="Y10" s="152"/>
      <c r="Z10" s="152"/>
      <c r="AA10" s="152"/>
      <c r="AB10" s="152"/>
      <c r="AC10" s="152"/>
      <c r="AD10" s="152"/>
      <c r="AE10" s="153"/>
    </row>
    <row r="11" spans="2:31" ht="18.5">
      <c r="B11" s="34"/>
      <c r="C11" s="42" t="s">
        <v>595</v>
      </c>
      <c r="D11" s="13">
        <f>'Project Information'!D9</f>
        <v>0</v>
      </c>
      <c r="E11" s="10"/>
      <c r="F11" s="10"/>
      <c r="G11" s="10"/>
      <c r="H11" s="35"/>
      <c r="J11" s="151"/>
      <c r="K11" s="152"/>
      <c r="L11" s="152"/>
      <c r="M11" s="152"/>
      <c r="N11" s="152"/>
      <c r="O11" s="152"/>
      <c r="P11" s="152"/>
      <c r="Q11" s="152"/>
      <c r="R11" s="152"/>
      <c r="S11" s="152"/>
      <c r="T11" s="152"/>
      <c r="U11" s="152"/>
      <c r="V11" s="152"/>
      <c r="W11" s="152"/>
      <c r="X11" s="152"/>
      <c r="Y11" s="152"/>
      <c r="Z11" s="152"/>
      <c r="AA11" s="152"/>
      <c r="AB11" s="152"/>
      <c r="AC11" s="152"/>
      <c r="AD11" s="152"/>
      <c r="AE11" s="153"/>
    </row>
    <row r="12" spans="2:31" ht="18.5">
      <c r="B12" s="34"/>
      <c r="C12" s="42" t="s">
        <v>596</v>
      </c>
      <c r="D12" s="46"/>
      <c r="E12" s="10"/>
      <c r="F12" s="10"/>
      <c r="G12" s="10"/>
      <c r="H12" s="35"/>
      <c r="J12" s="151"/>
      <c r="K12" s="152"/>
      <c r="L12" s="152"/>
      <c r="M12" s="152"/>
      <c r="N12" s="152"/>
      <c r="O12" s="152"/>
      <c r="P12" s="152"/>
      <c r="Q12" s="152"/>
      <c r="R12" s="152"/>
      <c r="S12" s="152"/>
      <c r="T12" s="152"/>
      <c r="U12" s="152"/>
      <c r="V12" s="152"/>
      <c r="W12" s="152"/>
      <c r="X12" s="152"/>
      <c r="Y12" s="152"/>
      <c r="Z12" s="152"/>
      <c r="AA12" s="152"/>
      <c r="AB12" s="152"/>
      <c r="AC12" s="152"/>
      <c r="AD12" s="152"/>
      <c r="AE12" s="153"/>
    </row>
    <row r="13" spans="2:31" ht="18.5">
      <c r="B13" s="34"/>
      <c r="C13" s="10"/>
      <c r="D13" s="10"/>
      <c r="E13" s="10"/>
      <c r="F13" s="10"/>
      <c r="G13" s="10"/>
      <c r="H13" s="35"/>
      <c r="J13" s="151"/>
      <c r="K13" s="152"/>
      <c r="L13" s="152"/>
      <c r="M13" s="152"/>
      <c r="N13" s="152"/>
      <c r="O13" s="152"/>
      <c r="P13" s="152"/>
      <c r="Q13" s="152"/>
      <c r="R13" s="152"/>
      <c r="S13" s="152"/>
      <c r="T13" s="152"/>
      <c r="U13" s="152"/>
      <c r="V13" s="152"/>
      <c r="W13" s="152"/>
      <c r="X13" s="152"/>
      <c r="Y13" s="152"/>
      <c r="Z13" s="152"/>
      <c r="AA13" s="152"/>
      <c r="AB13" s="152"/>
      <c r="AC13" s="152"/>
      <c r="AD13" s="152"/>
      <c r="AE13" s="153"/>
    </row>
    <row r="14" spans="2:31" ht="18.5">
      <c r="B14" s="34"/>
      <c r="C14" s="43" t="s">
        <v>597</v>
      </c>
      <c r="D14" s="10"/>
      <c r="E14" s="10"/>
      <c r="F14" s="10"/>
      <c r="G14" s="10"/>
      <c r="H14" s="35"/>
      <c r="J14" s="151"/>
      <c r="K14" s="152"/>
      <c r="L14" s="152"/>
      <c r="M14" s="152"/>
      <c r="N14" s="152"/>
      <c r="O14" s="152"/>
      <c r="P14" s="152"/>
      <c r="Q14" s="152"/>
      <c r="R14" s="152"/>
      <c r="S14" s="152"/>
      <c r="T14" s="152"/>
      <c r="U14" s="152"/>
      <c r="V14" s="152"/>
      <c r="W14" s="152"/>
      <c r="X14" s="152"/>
      <c r="Y14" s="152"/>
      <c r="Z14" s="152"/>
      <c r="AA14" s="152"/>
      <c r="AB14" s="152"/>
      <c r="AC14" s="152"/>
      <c r="AD14" s="152"/>
      <c r="AE14" s="153"/>
    </row>
    <row r="15" spans="2:31" ht="18" customHeight="1">
      <c r="B15" s="34"/>
      <c r="C15" s="289" t="s">
        <v>598</v>
      </c>
      <c r="D15" s="289"/>
      <c r="E15" s="289"/>
      <c r="F15" s="289"/>
      <c r="G15" s="289"/>
      <c r="H15" s="35"/>
      <c r="J15" s="151"/>
      <c r="K15" s="152"/>
      <c r="L15" s="152"/>
      <c r="M15" s="152"/>
      <c r="N15" s="152"/>
      <c r="O15" s="152"/>
      <c r="P15" s="152"/>
      <c r="Q15" s="152"/>
      <c r="R15" s="152"/>
      <c r="S15" s="152"/>
      <c r="T15" s="152"/>
      <c r="U15" s="152"/>
      <c r="V15" s="152"/>
      <c r="W15" s="152"/>
      <c r="X15" s="152"/>
      <c r="Y15" s="152"/>
      <c r="Z15" s="152"/>
      <c r="AA15" s="152"/>
      <c r="AB15" s="152"/>
      <c r="AC15" s="152"/>
      <c r="AD15" s="152"/>
      <c r="AE15" s="153"/>
    </row>
    <row r="16" spans="2:31" ht="18" customHeight="1">
      <c r="B16" s="34"/>
      <c r="C16" s="289"/>
      <c r="D16" s="289"/>
      <c r="E16" s="289"/>
      <c r="F16" s="289"/>
      <c r="G16" s="289"/>
      <c r="H16" s="35"/>
      <c r="J16" s="151"/>
      <c r="K16" s="152"/>
      <c r="L16" s="152"/>
      <c r="M16" s="152"/>
      <c r="N16" s="152"/>
      <c r="O16" s="152"/>
      <c r="P16" s="152"/>
      <c r="Q16" s="152"/>
      <c r="R16" s="152"/>
      <c r="S16" s="152"/>
      <c r="T16" s="152"/>
      <c r="U16" s="152"/>
      <c r="V16" s="152"/>
      <c r="W16" s="152"/>
      <c r="X16" s="152"/>
      <c r="Y16" s="152"/>
      <c r="Z16" s="152"/>
      <c r="AA16" s="152"/>
      <c r="AB16" s="152"/>
      <c r="AC16" s="152"/>
      <c r="AD16" s="152"/>
      <c r="AE16" s="153"/>
    </row>
    <row r="17" spans="2:31" ht="18" customHeight="1">
      <c r="B17" s="34"/>
      <c r="C17" s="289"/>
      <c r="D17" s="289"/>
      <c r="E17" s="289"/>
      <c r="F17" s="289"/>
      <c r="G17" s="289"/>
      <c r="H17" s="35"/>
      <c r="J17" s="151"/>
      <c r="K17" s="152"/>
      <c r="L17" s="152"/>
      <c r="M17" s="152"/>
      <c r="N17" s="152"/>
      <c r="O17" s="152"/>
      <c r="P17" s="152"/>
      <c r="Q17" s="152"/>
      <c r="R17" s="152"/>
      <c r="S17" s="152"/>
      <c r="T17" s="152"/>
      <c r="U17" s="152"/>
      <c r="V17" s="152"/>
      <c r="W17" s="152"/>
      <c r="X17" s="152"/>
      <c r="Y17" s="152"/>
      <c r="Z17" s="152"/>
      <c r="AA17" s="152"/>
      <c r="AB17" s="152"/>
      <c r="AC17" s="152"/>
      <c r="AD17" s="152"/>
      <c r="AE17" s="153"/>
    </row>
    <row r="18" spans="2:31" ht="18" customHeight="1">
      <c r="B18" s="34"/>
      <c r="C18" s="289"/>
      <c r="D18" s="289"/>
      <c r="E18" s="289"/>
      <c r="F18" s="289"/>
      <c r="G18" s="289"/>
      <c r="H18" s="35"/>
      <c r="J18" s="151"/>
      <c r="K18" s="152"/>
      <c r="L18" s="152"/>
      <c r="M18" s="152"/>
      <c r="N18" s="152"/>
      <c r="O18" s="152"/>
      <c r="P18" s="152"/>
      <c r="Q18" s="152"/>
      <c r="R18" s="152"/>
      <c r="S18" s="152"/>
      <c r="T18" s="152"/>
      <c r="U18" s="152"/>
      <c r="V18" s="152"/>
      <c r="W18" s="152"/>
      <c r="X18" s="152"/>
      <c r="Y18" s="152"/>
      <c r="Z18" s="152"/>
      <c r="AA18" s="152"/>
      <c r="AB18" s="152"/>
      <c r="AC18" s="152"/>
      <c r="AD18" s="152"/>
      <c r="AE18" s="153"/>
    </row>
    <row r="19" spans="2:31" ht="18.5">
      <c r="B19" s="34"/>
      <c r="C19" s="43" t="s">
        <v>599</v>
      </c>
      <c r="E19" s="10"/>
      <c r="F19" s="10"/>
      <c r="G19" s="10"/>
      <c r="H19" s="35"/>
      <c r="J19" s="151"/>
      <c r="K19" s="152"/>
      <c r="L19" s="152"/>
      <c r="M19" s="152"/>
      <c r="N19" s="152"/>
      <c r="O19" s="152"/>
      <c r="P19" s="152"/>
      <c r="Q19" s="152"/>
      <c r="R19" s="152"/>
      <c r="S19" s="152"/>
      <c r="T19" s="152"/>
      <c r="U19" s="152"/>
      <c r="V19" s="152"/>
      <c r="W19" s="152"/>
      <c r="X19" s="152"/>
      <c r="Y19" s="152"/>
      <c r="Z19" s="152"/>
      <c r="AA19" s="152"/>
      <c r="AB19" s="152"/>
      <c r="AC19" s="152"/>
      <c r="AD19" s="152"/>
      <c r="AE19" s="153"/>
    </row>
    <row r="20" spans="2:31" ht="18.5">
      <c r="B20" s="34"/>
      <c r="C20" s="44" t="s">
        <v>600</v>
      </c>
      <c r="D20" s="10"/>
      <c r="E20" s="10"/>
      <c r="F20" s="10"/>
      <c r="G20" s="10"/>
      <c r="H20" s="35"/>
      <c r="J20" s="151"/>
      <c r="K20" s="152"/>
      <c r="L20" s="152"/>
      <c r="M20" s="152"/>
      <c r="N20" s="152"/>
      <c r="O20" s="152"/>
      <c r="P20" s="152"/>
      <c r="Q20" s="152"/>
      <c r="R20" s="152"/>
      <c r="S20" s="152"/>
      <c r="T20" s="152"/>
      <c r="U20" s="152"/>
      <c r="V20" s="152"/>
      <c r="W20" s="152"/>
      <c r="X20" s="152"/>
      <c r="Y20" s="152"/>
      <c r="Z20" s="152"/>
      <c r="AA20" s="152"/>
      <c r="AB20" s="152"/>
      <c r="AC20" s="152"/>
      <c r="AD20" s="152"/>
      <c r="AE20" s="153"/>
    </row>
    <row r="21" spans="2:31" ht="14.5" customHeight="1">
      <c r="B21" s="34"/>
      <c r="D21" s="10"/>
      <c r="E21" s="10"/>
      <c r="F21" s="10"/>
      <c r="G21" s="10"/>
      <c r="H21" s="35"/>
      <c r="J21" s="151"/>
      <c r="K21" s="152"/>
      <c r="L21" s="152"/>
      <c r="M21" s="152"/>
      <c r="N21" s="152"/>
      <c r="O21" s="152"/>
      <c r="P21" s="152"/>
      <c r="Q21" s="152"/>
      <c r="R21" s="152"/>
      <c r="S21" s="152"/>
      <c r="T21" s="152"/>
      <c r="U21" s="152"/>
      <c r="V21" s="152"/>
      <c r="W21" s="152"/>
      <c r="X21" s="152"/>
      <c r="Y21" s="152"/>
      <c r="Z21" s="152"/>
      <c r="AA21" s="152"/>
      <c r="AB21" s="152"/>
      <c r="AC21" s="152"/>
      <c r="AD21" s="152"/>
      <c r="AE21" s="153"/>
    </row>
    <row r="22" spans="2:31" ht="18.5">
      <c r="B22" s="34"/>
      <c r="C22" s="37" t="s">
        <v>601</v>
      </c>
      <c r="D22" s="37" t="s">
        <v>602</v>
      </c>
      <c r="E22" s="10"/>
      <c r="F22" s="10"/>
      <c r="G22" s="10"/>
      <c r="H22" s="35"/>
      <c r="J22" s="151"/>
      <c r="K22" s="152"/>
      <c r="L22" s="152"/>
      <c r="M22" s="152"/>
      <c r="N22" s="152"/>
      <c r="O22" s="152"/>
      <c r="P22" s="152"/>
      <c r="Q22" s="152"/>
      <c r="R22" s="152"/>
      <c r="S22" s="152"/>
      <c r="T22" s="152"/>
      <c r="U22" s="152"/>
      <c r="V22" s="152"/>
      <c r="W22" s="152"/>
      <c r="X22" s="152"/>
      <c r="Y22" s="152"/>
      <c r="Z22" s="152"/>
      <c r="AA22" s="152"/>
      <c r="AB22" s="152"/>
      <c r="AC22" s="152"/>
      <c r="AD22" s="152"/>
      <c r="AE22" s="153"/>
    </row>
    <row r="23" spans="2:31" ht="18.5">
      <c r="B23" s="34"/>
      <c r="C23" s="21" t="s">
        <v>603</v>
      </c>
      <c r="D23" s="22">
        <f>'O&amp;M Handover'!G7</f>
        <v>0</v>
      </c>
      <c r="E23" s="10"/>
      <c r="F23" s="10"/>
      <c r="G23" s="10"/>
      <c r="H23" s="35"/>
      <c r="J23" s="151"/>
      <c r="K23" s="152"/>
      <c r="L23" s="152"/>
      <c r="M23" s="152"/>
      <c r="N23" s="152"/>
      <c r="O23" s="152"/>
      <c r="P23" s="152"/>
      <c r="Q23" s="152"/>
      <c r="R23" s="152"/>
      <c r="S23" s="152"/>
      <c r="T23" s="152"/>
      <c r="U23" s="152"/>
      <c r="V23" s="152"/>
      <c r="W23" s="152"/>
      <c r="X23" s="152"/>
      <c r="Y23" s="152"/>
      <c r="Z23" s="152"/>
      <c r="AA23" s="152"/>
      <c r="AB23" s="152"/>
      <c r="AC23" s="152"/>
      <c r="AD23" s="152"/>
      <c r="AE23" s="153"/>
    </row>
    <row r="24" spans="2:31" ht="19" thickBot="1">
      <c r="B24" s="34"/>
      <c r="C24" s="21" t="s">
        <v>103</v>
      </c>
      <c r="D24" s="22">
        <f>'Communication Report'!H7</f>
        <v>0</v>
      </c>
      <c r="E24" s="10"/>
      <c r="F24" s="10"/>
      <c r="G24" s="10"/>
      <c r="H24" s="35"/>
      <c r="J24" s="154"/>
      <c r="K24" s="155"/>
      <c r="L24" s="155"/>
      <c r="M24" s="155"/>
      <c r="N24" s="155"/>
      <c r="O24" s="155"/>
      <c r="P24" s="155"/>
      <c r="Q24" s="155"/>
      <c r="R24" s="155"/>
      <c r="S24" s="155"/>
      <c r="T24" s="155"/>
      <c r="U24" s="155"/>
      <c r="V24" s="155"/>
      <c r="W24" s="155"/>
      <c r="X24" s="155"/>
      <c r="Y24" s="155"/>
      <c r="Z24" s="155"/>
      <c r="AA24" s="155"/>
      <c r="AB24" s="155"/>
      <c r="AC24" s="155"/>
      <c r="AD24" s="155"/>
      <c r="AE24" s="156"/>
    </row>
    <row r="25" spans="2:31" ht="18.5">
      <c r="B25" s="34"/>
      <c r="C25" s="21" t="s">
        <v>604</v>
      </c>
      <c r="D25" s="22">
        <f>'Techsitter Report'!E6</f>
        <v>0</v>
      </c>
      <c r="E25" s="10"/>
      <c r="F25" s="10"/>
      <c r="G25" s="10"/>
      <c r="H25" s="35"/>
    </row>
    <row r="26" spans="2:31" ht="18.5">
      <c r="B26" s="34"/>
      <c r="C26" s="21" t="s">
        <v>605</v>
      </c>
      <c r="D26" s="22">
        <f>'Inspection Report'!L7</f>
        <v>0</v>
      </c>
      <c r="E26" s="10"/>
      <c r="F26" s="10"/>
      <c r="G26" s="10"/>
      <c r="H26" s="35"/>
    </row>
    <row r="27" spans="2:31" ht="18.5">
      <c r="B27" s="34"/>
      <c r="C27" s="21" t="s">
        <v>402</v>
      </c>
      <c r="D27" s="22">
        <f>'Testing Report'!J7</f>
        <v>0</v>
      </c>
      <c r="E27" s="10"/>
      <c r="F27" s="10"/>
      <c r="G27" s="10"/>
      <c r="H27" s="35"/>
    </row>
    <row r="28" spans="2:31" ht="18.5">
      <c r="B28" s="34"/>
      <c r="C28" s="10"/>
      <c r="D28" s="10"/>
      <c r="E28" s="10"/>
      <c r="F28" s="10"/>
      <c r="G28" s="10"/>
      <c r="H28" s="35"/>
    </row>
    <row r="29" spans="2:31" ht="18.5">
      <c r="B29" s="34"/>
      <c r="C29" s="43" t="s">
        <v>606</v>
      </c>
      <c r="D29" s="10"/>
      <c r="E29" s="10"/>
      <c r="F29" s="10"/>
      <c r="G29" s="10"/>
      <c r="H29" s="35"/>
    </row>
    <row r="30" spans="2:31" ht="7.5" customHeight="1">
      <c r="B30" s="34"/>
      <c r="D30" s="10"/>
      <c r="E30" s="10"/>
      <c r="F30" s="10"/>
      <c r="G30" s="10"/>
      <c r="H30" s="35"/>
    </row>
    <row r="31" spans="2:31" ht="18.5">
      <c r="B31" s="34"/>
      <c r="C31" s="45" t="s">
        <v>607</v>
      </c>
      <c r="D31" s="45" t="s">
        <v>608</v>
      </c>
      <c r="E31" s="45" t="s">
        <v>609</v>
      </c>
      <c r="F31" s="45" t="s">
        <v>610</v>
      </c>
      <c r="G31" s="10"/>
      <c r="H31" s="35"/>
    </row>
    <row r="32" spans="2:31" ht="18.5">
      <c r="B32" s="34"/>
      <c r="C32" t="s">
        <v>611</v>
      </c>
      <c r="D32" t="s">
        <v>611</v>
      </c>
      <c r="E32" t="s">
        <v>611</v>
      </c>
      <c r="F32" t="s">
        <v>611</v>
      </c>
      <c r="G32" s="10"/>
      <c r="H32" s="35"/>
    </row>
    <row r="33" spans="2:8" ht="18.5">
      <c r="B33" s="34"/>
      <c r="C33" t="s">
        <v>612</v>
      </c>
      <c r="D33" t="s">
        <v>612</v>
      </c>
      <c r="E33" t="s">
        <v>612</v>
      </c>
      <c r="F33" t="s">
        <v>612</v>
      </c>
      <c r="G33" s="10"/>
      <c r="H33" s="35"/>
    </row>
    <row r="34" spans="2:8" ht="9" customHeight="1">
      <c r="B34" s="34"/>
      <c r="E34" s="10"/>
      <c r="F34" s="10"/>
      <c r="G34" s="10"/>
      <c r="H34" s="35"/>
    </row>
    <row r="35" spans="2:8" ht="18.5">
      <c r="B35" s="34"/>
      <c r="D35" s="10"/>
      <c r="E35" s="10"/>
      <c r="F35" s="10"/>
      <c r="G35" s="10"/>
      <c r="H35" s="35"/>
    </row>
    <row r="36" spans="2:8" ht="18.5">
      <c r="B36" s="34"/>
      <c r="D36" s="10"/>
      <c r="E36" s="10"/>
      <c r="F36" s="10"/>
      <c r="G36" s="10"/>
      <c r="H36" s="35"/>
    </row>
    <row r="37" spans="2:8" ht="18.5">
      <c r="B37" s="34"/>
      <c r="D37" s="10"/>
      <c r="E37" s="10"/>
      <c r="F37" s="10"/>
      <c r="G37" s="10"/>
      <c r="H37" s="35"/>
    </row>
    <row r="38" spans="2:8" ht="18.5">
      <c r="B38" s="34"/>
      <c r="C38" s="10"/>
      <c r="D38" s="10"/>
      <c r="E38" s="10"/>
      <c r="F38" s="10"/>
      <c r="G38" s="10"/>
      <c r="H38" s="35"/>
    </row>
    <row r="39" spans="2:8" ht="18.5">
      <c r="B39" s="34"/>
      <c r="C39" s="10"/>
      <c r="D39" s="10"/>
      <c r="E39" s="10"/>
      <c r="F39" s="10"/>
      <c r="G39" s="10"/>
      <c r="H39" s="35"/>
    </row>
    <row r="40" spans="2:8" ht="18.5">
      <c r="B40" s="34"/>
      <c r="C40" s="10"/>
      <c r="D40" s="10"/>
      <c r="E40" s="10"/>
      <c r="F40" s="10"/>
      <c r="G40" s="10"/>
      <c r="H40" s="35"/>
    </row>
    <row r="41" spans="2:8" ht="18.5">
      <c r="B41" s="34"/>
      <c r="C41" s="10"/>
      <c r="D41" s="10"/>
      <c r="E41" s="10"/>
      <c r="F41" s="10"/>
      <c r="G41" s="10"/>
      <c r="H41" s="35"/>
    </row>
    <row r="42" spans="2:8" ht="18.5">
      <c r="B42" s="34"/>
      <c r="C42" s="10"/>
      <c r="D42" s="10"/>
      <c r="E42" s="10"/>
      <c r="F42" s="10"/>
      <c r="G42" s="10"/>
      <c r="H42" s="35"/>
    </row>
    <row r="43" spans="2:8" ht="18.5">
      <c r="B43" s="34"/>
      <c r="C43" s="10"/>
      <c r="D43" s="10"/>
      <c r="E43" s="10"/>
      <c r="F43" s="10"/>
      <c r="G43" s="10"/>
      <c r="H43" s="35"/>
    </row>
    <row r="44" spans="2:8" ht="18.5">
      <c r="B44" s="34"/>
      <c r="C44" s="10"/>
      <c r="D44" s="10"/>
      <c r="E44" s="10"/>
      <c r="F44" s="10"/>
      <c r="G44" s="10"/>
      <c r="H44" s="35"/>
    </row>
    <row r="45" spans="2:8" ht="18.5">
      <c r="B45" s="34"/>
      <c r="C45" s="10"/>
      <c r="D45" s="10"/>
      <c r="E45" s="10"/>
      <c r="F45" s="10"/>
      <c r="G45" s="10"/>
      <c r="H45" s="35"/>
    </row>
    <row r="46" spans="2:8" ht="18.5">
      <c r="B46" s="34"/>
      <c r="C46" s="10"/>
      <c r="D46" s="10"/>
      <c r="E46" s="10"/>
      <c r="F46" s="10"/>
      <c r="G46" s="10"/>
      <c r="H46" s="35"/>
    </row>
    <row r="47" spans="2:8" ht="18.5">
      <c r="B47" s="34"/>
      <c r="C47" s="10"/>
      <c r="D47" s="10"/>
      <c r="E47" s="10"/>
      <c r="F47" s="10"/>
      <c r="G47" s="10"/>
      <c r="H47" s="35"/>
    </row>
    <row r="48" spans="2:8" ht="18.5">
      <c r="B48" s="34"/>
      <c r="C48" s="10"/>
      <c r="D48" s="10"/>
      <c r="E48" s="10"/>
      <c r="F48" s="10"/>
      <c r="G48" s="10"/>
      <c r="H48" s="35"/>
    </row>
    <row r="49" spans="2:8" ht="18.5">
      <c r="B49" s="34"/>
      <c r="C49" s="10"/>
      <c r="D49" s="10"/>
      <c r="E49" s="10"/>
      <c r="F49" s="10"/>
      <c r="G49" s="10"/>
      <c r="H49" s="35"/>
    </row>
    <row r="50" spans="2:8" ht="18.5">
      <c r="B50" s="34"/>
      <c r="C50" s="10"/>
      <c r="D50" s="10"/>
      <c r="E50" s="10"/>
      <c r="F50" s="10"/>
      <c r="G50" s="10"/>
      <c r="H50" s="35"/>
    </row>
    <row r="51" spans="2:8" ht="18.5">
      <c r="B51" s="34"/>
      <c r="C51" s="10"/>
      <c r="D51" s="10"/>
      <c r="E51" s="10"/>
      <c r="F51" s="10"/>
      <c r="G51" s="10"/>
      <c r="H51" s="35"/>
    </row>
    <row r="52" spans="2:8" ht="18.5">
      <c r="B52" s="34"/>
      <c r="C52" s="10"/>
      <c r="D52" s="10"/>
      <c r="E52" s="10"/>
      <c r="F52" s="10"/>
      <c r="G52" s="10"/>
      <c r="H52" s="35"/>
    </row>
    <row r="53" spans="2:8" ht="18.5">
      <c r="B53" s="34"/>
      <c r="C53" s="10"/>
      <c r="D53" s="10"/>
      <c r="E53" s="10"/>
      <c r="F53" s="10"/>
      <c r="G53" s="10"/>
      <c r="H53" s="35"/>
    </row>
    <row r="54" spans="2:8" ht="18.5">
      <c r="B54" s="34"/>
      <c r="C54" s="10"/>
      <c r="D54" s="10"/>
      <c r="E54" s="10"/>
      <c r="F54" s="10"/>
      <c r="G54" s="10"/>
      <c r="H54" s="35"/>
    </row>
    <row r="55" spans="2:8" ht="18.5">
      <c r="B55" s="34"/>
      <c r="C55" s="10"/>
      <c r="D55" s="10"/>
      <c r="E55" s="10"/>
      <c r="F55" s="10"/>
      <c r="G55" s="10"/>
      <c r="H55" s="35"/>
    </row>
    <row r="56" spans="2:8" ht="18.5">
      <c r="B56" s="34"/>
      <c r="C56" s="10"/>
      <c r="D56" s="10"/>
      <c r="E56" s="10"/>
      <c r="F56" s="10"/>
      <c r="G56" s="10"/>
      <c r="H56" s="35"/>
    </row>
    <row r="57" spans="2:8" ht="18.5">
      <c r="B57" s="34"/>
      <c r="C57" s="10"/>
      <c r="D57" s="10"/>
      <c r="E57" s="10"/>
      <c r="F57" s="10"/>
      <c r="G57" s="10"/>
      <c r="H57" s="35"/>
    </row>
    <row r="58" spans="2:8" ht="18.5">
      <c r="B58" s="34"/>
      <c r="C58" s="10"/>
      <c r="D58" s="10"/>
      <c r="E58" s="10"/>
      <c r="F58" s="10"/>
      <c r="G58" s="10"/>
      <c r="H58" s="35"/>
    </row>
    <row r="59" spans="2:8" ht="18.5">
      <c r="B59" s="34"/>
      <c r="C59" s="10"/>
      <c r="D59" s="10"/>
      <c r="E59" s="10"/>
      <c r="F59" s="10"/>
      <c r="G59" s="10"/>
      <c r="H59" s="35"/>
    </row>
    <row r="60" spans="2:8" ht="18.5">
      <c r="B60" s="34"/>
      <c r="C60" s="10"/>
      <c r="D60" s="10"/>
      <c r="E60" s="10"/>
      <c r="F60" s="10"/>
      <c r="G60" s="10"/>
      <c r="H60" s="35"/>
    </row>
    <row r="61" spans="2:8" ht="18.5">
      <c r="B61" s="34"/>
      <c r="C61" s="10"/>
      <c r="D61" s="10"/>
      <c r="E61" s="10"/>
      <c r="F61" s="10"/>
      <c r="G61" s="10"/>
      <c r="H61" s="35"/>
    </row>
    <row r="62" spans="2:8" ht="18.5">
      <c r="B62" s="34"/>
      <c r="C62" s="10"/>
      <c r="D62" s="10"/>
      <c r="E62" s="10"/>
      <c r="F62" s="10"/>
      <c r="G62" s="10"/>
      <c r="H62" s="35"/>
    </row>
    <row r="63" spans="2:8" ht="18.5">
      <c r="B63" s="34"/>
      <c r="C63" s="10"/>
      <c r="D63" s="10"/>
      <c r="E63" s="10"/>
      <c r="F63" s="10"/>
      <c r="G63" s="10"/>
      <c r="H63" s="35"/>
    </row>
    <row r="64" spans="2:8" ht="18.5">
      <c r="B64" s="34"/>
      <c r="C64" s="10"/>
      <c r="D64" s="10"/>
      <c r="E64" s="10"/>
      <c r="F64" s="10"/>
      <c r="G64" s="10"/>
      <c r="H64" s="35"/>
    </row>
    <row r="65" spans="2:8" ht="18.5">
      <c r="B65" s="34"/>
      <c r="C65" s="10"/>
      <c r="D65" s="10"/>
      <c r="E65" s="10"/>
      <c r="F65" s="10"/>
      <c r="G65" s="10"/>
      <c r="H65" s="35"/>
    </row>
    <row r="66" spans="2:8" ht="18.5">
      <c r="B66" s="34"/>
      <c r="C66" s="10"/>
      <c r="D66" s="10"/>
      <c r="E66" s="10"/>
      <c r="F66" s="10"/>
      <c r="G66" s="10"/>
      <c r="H66" s="35"/>
    </row>
    <row r="67" spans="2:8" ht="18.5">
      <c r="B67" s="34"/>
      <c r="C67" s="10"/>
      <c r="D67" s="10"/>
      <c r="E67" s="10"/>
      <c r="F67" s="10"/>
      <c r="G67" s="10"/>
      <c r="H67" s="35"/>
    </row>
    <row r="68" spans="2:8" ht="18.5">
      <c r="B68" s="34"/>
      <c r="C68" s="10"/>
      <c r="D68" s="10"/>
      <c r="E68" s="10"/>
      <c r="F68" s="10"/>
      <c r="G68" s="10"/>
      <c r="H68" s="35"/>
    </row>
    <row r="69" spans="2:8" ht="18.5">
      <c r="B69" s="34"/>
      <c r="C69" s="10"/>
      <c r="D69" s="10"/>
      <c r="E69" s="10"/>
      <c r="F69" s="10"/>
      <c r="G69" s="10"/>
      <c r="H69" s="35"/>
    </row>
    <row r="70" spans="2:8" ht="18.5">
      <c r="B70" s="34"/>
      <c r="C70" s="10"/>
      <c r="D70" s="10"/>
      <c r="E70" s="10"/>
      <c r="F70" s="10"/>
      <c r="G70" s="10"/>
      <c r="H70" s="35"/>
    </row>
    <row r="71" spans="2:8" ht="18.5">
      <c r="B71" s="34"/>
      <c r="C71" s="10"/>
      <c r="D71" s="10"/>
      <c r="E71" s="10"/>
      <c r="F71" s="10"/>
      <c r="G71" s="10"/>
      <c r="H71" s="35"/>
    </row>
    <row r="72" spans="2:8" ht="18.5">
      <c r="B72" s="34"/>
      <c r="C72" s="10"/>
      <c r="D72" s="10"/>
      <c r="E72" s="10"/>
      <c r="F72" s="10"/>
      <c r="G72" s="10"/>
      <c r="H72" s="35"/>
    </row>
    <row r="73" spans="2:8" ht="18.5">
      <c r="B73" s="34"/>
      <c r="C73" s="10"/>
      <c r="D73" s="10"/>
      <c r="E73" s="10"/>
      <c r="F73" s="10"/>
      <c r="G73" s="10"/>
      <c r="H73" s="35"/>
    </row>
    <row r="74" spans="2:8" ht="18.5">
      <c r="B74" s="34"/>
      <c r="C74" s="10"/>
      <c r="D74" s="10"/>
      <c r="E74" s="10"/>
      <c r="F74" s="10"/>
      <c r="G74" s="10"/>
      <c r="H74" s="35"/>
    </row>
    <row r="75" spans="2:8" ht="18.5">
      <c r="B75" s="34"/>
      <c r="C75" s="10"/>
      <c r="D75" s="10"/>
      <c r="E75" s="10"/>
      <c r="F75" s="10"/>
      <c r="G75" s="10"/>
      <c r="H75" s="35"/>
    </row>
    <row r="76" spans="2:8" ht="18.5">
      <c r="B76" s="34"/>
      <c r="C76" s="10"/>
      <c r="D76" s="10"/>
      <c r="E76" s="10"/>
      <c r="F76" s="10"/>
      <c r="G76" s="10"/>
      <c r="H76" s="35"/>
    </row>
    <row r="77" spans="2:8" ht="18.5">
      <c r="B77" s="34"/>
      <c r="C77" s="10"/>
      <c r="D77" s="10"/>
      <c r="E77" s="10"/>
      <c r="F77" s="10"/>
      <c r="G77" s="10"/>
      <c r="H77" s="35"/>
    </row>
    <row r="78" spans="2:8" ht="18.5">
      <c r="B78" s="34"/>
      <c r="C78" s="10"/>
      <c r="D78" s="10"/>
      <c r="E78" s="10"/>
      <c r="F78" s="10"/>
      <c r="G78" s="10"/>
      <c r="H78" s="35"/>
    </row>
    <row r="79" spans="2:8" ht="18.5">
      <c r="B79" s="34"/>
      <c r="C79" s="10"/>
      <c r="D79" s="10"/>
      <c r="E79" s="10"/>
      <c r="F79" s="10"/>
      <c r="G79" s="10"/>
      <c r="H79" s="35"/>
    </row>
    <row r="80" spans="2:8" ht="18.5">
      <c r="B80" s="34"/>
      <c r="C80" s="10"/>
      <c r="D80" s="10"/>
      <c r="E80" s="10"/>
      <c r="F80" s="10"/>
      <c r="G80" s="10"/>
      <c r="H80" s="35"/>
    </row>
    <row r="81" spans="2:8" ht="18.5">
      <c r="B81" s="34"/>
      <c r="C81" s="10"/>
      <c r="D81" s="10"/>
      <c r="E81" s="10"/>
      <c r="F81" s="10"/>
      <c r="G81" s="10"/>
      <c r="H81" s="35"/>
    </row>
    <row r="82" spans="2:8" ht="18.5">
      <c r="B82" s="34"/>
      <c r="C82" s="10"/>
      <c r="D82" s="10"/>
      <c r="E82" s="10"/>
      <c r="F82" s="10"/>
      <c r="G82" s="10"/>
      <c r="H82" s="35"/>
    </row>
    <row r="83" spans="2:8" ht="18.5">
      <c r="B83" s="34"/>
      <c r="C83" s="10"/>
      <c r="D83" s="10"/>
      <c r="E83" s="10"/>
      <c r="F83" s="10"/>
      <c r="G83" s="10"/>
      <c r="H83" s="35"/>
    </row>
    <row r="84" spans="2:8" ht="18.5">
      <c r="B84" s="34"/>
      <c r="C84" s="10"/>
      <c r="D84" s="10"/>
      <c r="E84" s="10"/>
      <c r="F84" s="10"/>
      <c r="G84" s="10"/>
      <c r="H84" s="35"/>
    </row>
    <row r="85" spans="2:8" ht="18.5">
      <c r="B85" s="34"/>
      <c r="C85" s="10"/>
      <c r="D85" s="10"/>
      <c r="E85" s="10"/>
      <c r="F85" s="10"/>
      <c r="G85" s="10"/>
      <c r="H85" s="35"/>
    </row>
  </sheetData>
  <mergeCells count="3">
    <mergeCell ref="C7:G7"/>
    <mergeCell ref="C15:G18"/>
    <mergeCell ref="J5:AE24"/>
  </mergeCells>
  <pageMargins left="0.70866141732283472" right="0.70866141732283472" top="0.74803149606299213" bottom="0.74803149606299213" header="0.31496062992125984" footer="0.31496062992125984"/>
  <pageSetup paperSize="9" scale="72" fitToHeight="0"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E482C757-B558-465D-9896-1D781B035B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BFE0D88-AEA3-4F21-80EB-F14119AD5EF2}">
  <ds:schemaRefs>
    <ds:schemaRef ds:uri="http://schemas.microsoft.com/sharepoint/v3/contenttype/forms"/>
  </ds:schemaRefs>
</ds:datastoreItem>
</file>

<file path=customXml/itemProps3.xml><?xml version="1.0" encoding="utf-8"?>
<ds:datastoreItem xmlns:ds="http://schemas.openxmlformats.org/officeDocument/2006/customXml" ds:itemID="{3496A6A5-20C8-4BAB-A941-631442350AC8}">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QA List</vt:lpstr>
      <vt:lpstr>Cover Page</vt:lpstr>
      <vt:lpstr>Project Information</vt:lpstr>
      <vt:lpstr>Techsitter Report</vt:lpstr>
      <vt:lpstr>Communication Report</vt:lpstr>
      <vt:lpstr>Inspection Report</vt:lpstr>
      <vt:lpstr>Testing Report</vt:lpstr>
      <vt:lpstr>O&amp;M Handover</vt:lpstr>
      <vt:lpstr>Final Completion Certificate</vt:lpstr>
      <vt:lpstr>'Communication Report'!Print_Area</vt:lpstr>
      <vt:lpstr>'Cover Page'!Print_Area</vt:lpstr>
      <vt:lpstr>'Final Completion Certificate'!Print_Area</vt:lpstr>
      <vt:lpstr>'O&amp;M Handover'!Print_Area</vt:lpstr>
      <vt:lpstr>'Project Information'!Print_Area</vt:lpstr>
      <vt:lpstr>'QA List'!Print_Area</vt:lpstr>
      <vt:lpstr>'Techsitter Report'!Print_Area</vt:lpstr>
      <vt:lpstr>'Testing Report'!Print_Area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Natheera</dc:creator>
  <cp:keywords/>
  <dc:description/>
  <cp:lastModifiedBy>Dean Cornelius</cp:lastModifiedBy>
  <cp:revision/>
  <cp:lastPrinted>2026-01-19T14:24:25Z</cp:lastPrinted>
  <dcterms:created xsi:type="dcterms:W3CDTF">2018-02-07T08:25:45Z</dcterms:created>
  <dcterms:modified xsi:type="dcterms:W3CDTF">2026-02-09T13:30:29Z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Order">
    <vt:r8>3500</vt:r8>
  </property>
  <property fmtid="{D5CDD505-2E9C-101B-9397-08002B2CF9AE}" pid="4" name="MediaServiceImageTags">
    <vt:lpwstr/>
  </property>
</Properties>
</file>