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5 - Templates/PM/4. Commissioning/Commissioning Forms/"/>
    </mc:Choice>
  </mc:AlternateContent>
  <xr:revisionPtr revIDLastSave="17" documentId="13_ncr:1_{F5861748-54A3-478F-9DE2-ABA097C4A0AC}" xr6:coauthVersionLast="47" xr6:coauthVersionMax="47" xr10:uidLastSave="{CBAAF031-AAAB-224F-B6B1-117777305D56}"/>
  <bookViews>
    <workbookView xWindow="33740" yWindow="-1220" windowWidth="29220" windowHeight="17940" activeTab="1" xr2:uid="{00000000-000D-0000-FFFF-FFFF00000000}"/>
  </bookViews>
  <sheets>
    <sheet name="Voc &amp; Isc Test Result" sheetId="5" r:id="rId1"/>
    <sheet name="Raw Data_Mod Tests" sheetId="6" r:id="rId2"/>
    <sheet name="Sheet4" sheetId="10" r:id="rId3"/>
    <sheet name="Sheet2" sheetId="8" r:id="rId4"/>
    <sheet name="Sheet1" sheetId="7" r:id="rId5"/>
    <sheet name="Sheet3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7" i="5" l="1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36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13" i="5"/>
  <c r="H409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390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43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20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97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36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13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390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284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62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40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284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62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40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43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20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97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74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51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28" i="5"/>
  <c r="J197" i="5" l="1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I16" i="8" l="1"/>
  <c r="C12" i="7"/>
  <c r="L114" i="6" l="1"/>
  <c r="G455" i="5" l="1"/>
  <c r="D455" i="5"/>
  <c r="G454" i="5"/>
  <c r="D454" i="5"/>
  <c r="G453" i="5"/>
  <c r="D453" i="5"/>
  <c r="G452" i="5"/>
  <c r="D452" i="5"/>
  <c r="G451" i="5"/>
  <c r="D451" i="5"/>
  <c r="G450" i="5"/>
  <c r="D450" i="5"/>
  <c r="G449" i="5"/>
  <c r="D449" i="5"/>
  <c r="G448" i="5"/>
  <c r="D448" i="5"/>
  <c r="G447" i="5"/>
  <c r="D447" i="5"/>
  <c r="G446" i="5"/>
  <c r="D446" i="5"/>
  <c r="G445" i="5"/>
  <c r="D445" i="5"/>
  <c r="G444" i="5"/>
  <c r="D444" i="5"/>
  <c r="G443" i="5"/>
  <c r="D443" i="5"/>
  <c r="G442" i="5"/>
  <c r="D442" i="5"/>
  <c r="G441" i="5"/>
  <c r="D441" i="5"/>
  <c r="G440" i="5"/>
  <c r="D440" i="5"/>
  <c r="G439" i="5"/>
  <c r="D439" i="5"/>
  <c r="G438" i="5"/>
  <c r="D438" i="5"/>
  <c r="G437" i="5"/>
  <c r="D437" i="5"/>
  <c r="G436" i="5"/>
  <c r="D436" i="5"/>
  <c r="G432" i="5"/>
  <c r="D432" i="5"/>
  <c r="G431" i="5"/>
  <c r="D431" i="5"/>
  <c r="G430" i="5"/>
  <c r="D430" i="5"/>
  <c r="G429" i="5"/>
  <c r="D429" i="5"/>
  <c r="G428" i="5"/>
  <c r="D428" i="5"/>
  <c r="G427" i="5"/>
  <c r="D427" i="5"/>
  <c r="G426" i="5"/>
  <c r="D426" i="5"/>
  <c r="G425" i="5"/>
  <c r="D425" i="5"/>
  <c r="G424" i="5"/>
  <c r="D424" i="5"/>
  <c r="G423" i="5"/>
  <c r="D423" i="5"/>
  <c r="G422" i="5"/>
  <c r="D422" i="5"/>
  <c r="G421" i="5"/>
  <c r="D421" i="5"/>
  <c r="G420" i="5"/>
  <c r="D420" i="5"/>
  <c r="G419" i="5"/>
  <c r="D419" i="5"/>
  <c r="G418" i="5"/>
  <c r="D418" i="5"/>
  <c r="G417" i="5"/>
  <c r="D417" i="5"/>
  <c r="G416" i="5"/>
  <c r="D416" i="5"/>
  <c r="G415" i="5"/>
  <c r="D415" i="5"/>
  <c r="G414" i="5"/>
  <c r="D414" i="5"/>
  <c r="G413" i="5"/>
  <c r="D413" i="5"/>
  <c r="G409" i="5"/>
  <c r="D409" i="5"/>
  <c r="G408" i="5"/>
  <c r="D408" i="5"/>
  <c r="G407" i="5"/>
  <c r="D407" i="5"/>
  <c r="G406" i="5"/>
  <c r="D406" i="5"/>
  <c r="G405" i="5"/>
  <c r="D405" i="5"/>
  <c r="G404" i="5"/>
  <c r="D404" i="5"/>
  <c r="G403" i="5"/>
  <c r="D403" i="5"/>
  <c r="G402" i="5"/>
  <c r="D402" i="5"/>
  <c r="G401" i="5"/>
  <c r="D401" i="5"/>
  <c r="G400" i="5"/>
  <c r="D400" i="5"/>
  <c r="G399" i="5"/>
  <c r="D399" i="5"/>
  <c r="G398" i="5"/>
  <c r="D398" i="5"/>
  <c r="G397" i="5"/>
  <c r="D397" i="5"/>
  <c r="G396" i="5"/>
  <c r="D396" i="5"/>
  <c r="G395" i="5"/>
  <c r="D395" i="5"/>
  <c r="G394" i="5"/>
  <c r="D394" i="5"/>
  <c r="G393" i="5"/>
  <c r="D393" i="5"/>
  <c r="G392" i="5"/>
  <c r="D392" i="5"/>
  <c r="G391" i="5"/>
  <c r="D391" i="5"/>
  <c r="G390" i="5"/>
  <c r="D390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1" i="5"/>
  <c r="E429" i="5"/>
  <c r="E428" i="5"/>
  <c r="E427" i="5"/>
  <c r="E426" i="5"/>
  <c r="E424" i="5"/>
  <c r="E423" i="5"/>
  <c r="E422" i="5"/>
  <c r="E420" i="5"/>
  <c r="E419" i="5"/>
  <c r="E418" i="5"/>
  <c r="E417" i="5"/>
  <c r="E416" i="5"/>
  <c r="E415" i="5"/>
  <c r="E414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L62" i="6"/>
  <c r="M62" i="6" s="1"/>
  <c r="O62" i="6"/>
  <c r="L63" i="6"/>
  <c r="M63" i="6" s="1"/>
  <c r="D63" i="6" s="1"/>
  <c r="O63" i="6"/>
  <c r="L64" i="6"/>
  <c r="M64" i="6" s="1"/>
  <c r="O64" i="6"/>
  <c r="L65" i="6"/>
  <c r="M65" i="6" s="1"/>
  <c r="D65" i="6" s="1"/>
  <c r="O65" i="6"/>
  <c r="L66" i="6"/>
  <c r="M66" i="6"/>
  <c r="O66" i="6"/>
  <c r="L67" i="6"/>
  <c r="M67" i="6" s="1"/>
  <c r="D67" i="6" s="1"/>
  <c r="O67" i="6"/>
  <c r="L68" i="6"/>
  <c r="M68" i="6" s="1"/>
  <c r="O68" i="6"/>
  <c r="L69" i="6"/>
  <c r="M69" i="6" s="1"/>
  <c r="O69" i="6"/>
  <c r="L70" i="6"/>
  <c r="M70" i="6" s="1"/>
  <c r="O70" i="6"/>
  <c r="L71" i="6"/>
  <c r="M71" i="6" s="1"/>
  <c r="O71" i="6"/>
  <c r="L72" i="6"/>
  <c r="M72" i="6" s="1"/>
  <c r="O72" i="6"/>
  <c r="L73" i="6"/>
  <c r="M73" i="6" s="1"/>
  <c r="D73" i="6" s="1"/>
  <c r="O73" i="6"/>
  <c r="L74" i="6"/>
  <c r="M74" i="6" s="1"/>
  <c r="O74" i="6"/>
  <c r="L75" i="6"/>
  <c r="M75" i="6" s="1"/>
  <c r="D75" i="6" s="1"/>
  <c r="O75" i="6"/>
  <c r="L76" i="6"/>
  <c r="M76" i="6" s="1"/>
  <c r="O76" i="6"/>
  <c r="L77" i="6"/>
  <c r="M77" i="6" s="1"/>
  <c r="O77" i="6"/>
  <c r="L78" i="6"/>
  <c r="M78" i="6" s="1"/>
  <c r="O78" i="6"/>
  <c r="L79" i="6"/>
  <c r="M79" i="6" s="1"/>
  <c r="O79" i="6"/>
  <c r="L80" i="6"/>
  <c r="M80" i="6" s="1"/>
  <c r="O80" i="6"/>
  <c r="L81" i="6"/>
  <c r="M81" i="6" s="1"/>
  <c r="O81" i="6"/>
  <c r="L82" i="6"/>
  <c r="M82" i="6" s="1"/>
  <c r="O82" i="6"/>
  <c r="L83" i="6"/>
  <c r="M83" i="6" s="1"/>
  <c r="O83" i="6"/>
  <c r="L84" i="6"/>
  <c r="M84" i="6"/>
  <c r="O84" i="6"/>
  <c r="L85" i="6"/>
  <c r="M85" i="6" s="1"/>
  <c r="D85" i="6" s="1"/>
  <c r="O85" i="6"/>
  <c r="L86" i="6"/>
  <c r="M86" i="6" s="1"/>
  <c r="O86" i="6"/>
  <c r="L87" i="6"/>
  <c r="M87" i="6" s="1"/>
  <c r="O87" i="6"/>
  <c r="L88" i="6"/>
  <c r="M88" i="6" s="1"/>
  <c r="O88" i="6"/>
  <c r="L89" i="6"/>
  <c r="M89" i="6" s="1"/>
  <c r="D89" i="10" s="1"/>
  <c r="O89" i="6"/>
  <c r="L90" i="6"/>
  <c r="M90" i="6" s="1"/>
  <c r="O90" i="6"/>
  <c r="L91" i="6"/>
  <c r="M91" i="6" s="1"/>
  <c r="O91" i="6"/>
  <c r="L92" i="6"/>
  <c r="M92" i="6" s="1"/>
  <c r="O92" i="6"/>
  <c r="L93" i="6"/>
  <c r="M93" i="6" s="1"/>
  <c r="D93" i="6" s="1"/>
  <c r="O93" i="6"/>
  <c r="L94" i="6"/>
  <c r="M94" i="6" s="1"/>
  <c r="O94" i="6"/>
  <c r="L95" i="6"/>
  <c r="M95" i="6"/>
  <c r="D95" i="6" s="1"/>
  <c r="O95" i="6"/>
  <c r="L96" i="6"/>
  <c r="M96" i="6" s="1"/>
  <c r="D96" i="10" s="1"/>
  <c r="O96" i="6"/>
  <c r="L97" i="6"/>
  <c r="M97" i="6" s="1"/>
  <c r="O97" i="6"/>
  <c r="L98" i="6"/>
  <c r="M98" i="6" s="1"/>
  <c r="O98" i="6"/>
  <c r="L99" i="6"/>
  <c r="M99" i="6" s="1"/>
  <c r="D99" i="6" s="1"/>
  <c r="O99" i="6"/>
  <c r="L100" i="6"/>
  <c r="M100" i="6" s="1"/>
  <c r="O100" i="6"/>
  <c r="L101" i="6"/>
  <c r="M101" i="6" s="1"/>
  <c r="D101" i="6" s="1"/>
  <c r="O101" i="6"/>
  <c r="L102" i="6"/>
  <c r="M102" i="6" s="1"/>
  <c r="O102" i="6"/>
  <c r="L103" i="6"/>
  <c r="M103" i="6" s="1"/>
  <c r="D103" i="6" s="1"/>
  <c r="O103" i="6"/>
  <c r="L104" i="6"/>
  <c r="M104" i="6" s="1"/>
  <c r="O104" i="6"/>
  <c r="D105" i="6"/>
  <c r="L105" i="6"/>
  <c r="M105" i="6" s="1"/>
  <c r="O105" i="6"/>
  <c r="L106" i="6"/>
  <c r="M106" i="6" s="1"/>
  <c r="O106" i="6"/>
  <c r="L107" i="6"/>
  <c r="M107" i="6" s="1"/>
  <c r="D107" i="6" s="1"/>
  <c r="O107" i="6"/>
  <c r="L108" i="6"/>
  <c r="M108" i="6"/>
  <c r="O108" i="6"/>
  <c r="L109" i="6"/>
  <c r="M109" i="6" s="1"/>
  <c r="D109" i="6" s="1"/>
  <c r="O109" i="6"/>
  <c r="L110" i="6"/>
  <c r="M110" i="6" s="1"/>
  <c r="O110" i="6"/>
  <c r="L111" i="6"/>
  <c r="M111" i="6" s="1"/>
  <c r="D111" i="6" s="1"/>
  <c r="O111" i="6"/>
  <c r="L112" i="6"/>
  <c r="M112" i="6" s="1"/>
  <c r="D112" i="10" s="1"/>
  <c r="O112" i="6"/>
  <c r="L113" i="6"/>
  <c r="M113" i="6" s="1"/>
  <c r="O113" i="6"/>
  <c r="M114" i="6"/>
  <c r="O114" i="6"/>
  <c r="D115" i="6"/>
  <c r="L115" i="6"/>
  <c r="M115" i="6" s="1"/>
  <c r="D115" i="10" s="1"/>
  <c r="O115" i="6"/>
  <c r="L116" i="6"/>
  <c r="M116" i="6"/>
  <c r="O116" i="6"/>
  <c r="L117" i="6"/>
  <c r="M117" i="6" s="1"/>
  <c r="D117" i="6" s="1"/>
  <c r="O117" i="6"/>
  <c r="L118" i="6"/>
  <c r="M118" i="6" s="1"/>
  <c r="O118" i="6"/>
  <c r="L119" i="6"/>
  <c r="M119" i="6" s="1"/>
  <c r="D119" i="6" s="1"/>
  <c r="O119" i="6"/>
  <c r="L120" i="6"/>
  <c r="M120" i="6" s="1"/>
  <c r="O120" i="6"/>
  <c r="L121" i="6"/>
  <c r="M121" i="6" s="1"/>
  <c r="O121" i="6"/>
  <c r="I413" i="5" l="1"/>
  <c r="D69" i="6"/>
  <c r="D69" i="10"/>
  <c r="D77" i="6"/>
  <c r="D77" i="10"/>
  <c r="D102" i="6"/>
  <c r="D102" i="10"/>
  <c r="D88" i="6"/>
  <c r="D88" i="10"/>
  <c r="D84" i="6"/>
  <c r="D84" i="10"/>
  <c r="D112" i="6"/>
  <c r="D98" i="6"/>
  <c r="D98" i="10"/>
  <c r="D91" i="6"/>
  <c r="D91" i="10"/>
  <c r="D80" i="6"/>
  <c r="D80" i="10"/>
  <c r="D62" i="6"/>
  <c r="D62" i="10"/>
  <c r="D108" i="6"/>
  <c r="D108" i="10"/>
  <c r="D87" i="6"/>
  <c r="D87" i="10"/>
  <c r="D76" i="6"/>
  <c r="D76" i="10"/>
  <c r="D72" i="6"/>
  <c r="D72" i="10"/>
  <c r="D118" i="6"/>
  <c r="D118" i="10"/>
  <c r="D97" i="6"/>
  <c r="D97" i="10"/>
  <c r="D94" i="6"/>
  <c r="D94" i="10"/>
  <c r="D90" i="6"/>
  <c r="D90" i="10"/>
  <c r="D83" i="6"/>
  <c r="D83" i="10"/>
  <c r="D79" i="6"/>
  <c r="D79" i="10"/>
  <c r="D68" i="6"/>
  <c r="D68" i="10"/>
  <c r="D121" i="6"/>
  <c r="D121" i="10"/>
  <c r="D114" i="6"/>
  <c r="D114" i="10"/>
  <c r="D104" i="6"/>
  <c r="D104" i="10"/>
  <c r="D100" i="6"/>
  <c r="D100" i="10"/>
  <c r="D86" i="6"/>
  <c r="D86" i="10"/>
  <c r="D71" i="6"/>
  <c r="D71" i="10"/>
  <c r="D64" i="6"/>
  <c r="D64" i="10"/>
  <c r="D82" i="6"/>
  <c r="D82" i="10"/>
  <c r="D78" i="6"/>
  <c r="D78" i="10"/>
  <c r="D120" i="6"/>
  <c r="D120" i="10"/>
  <c r="D96" i="6"/>
  <c r="D89" i="6"/>
  <c r="D74" i="6"/>
  <c r="D74" i="10"/>
  <c r="D70" i="6"/>
  <c r="D70" i="10"/>
  <c r="D116" i="6"/>
  <c r="D116" i="10"/>
  <c r="D113" i="6"/>
  <c r="D113" i="10"/>
  <c r="D110" i="6"/>
  <c r="D110" i="10"/>
  <c r="D106" i="6"/>
  <c r="D106" i="10"/>
  <c r="D92" i="6"/>
  <c r="D92" i="10"/>
  <c r="D81" i="6"/>
  <c r="D81" i="10"/>
  <c r="D66" i="6"/>
  <c r="D66" i="10"/>
  <c r="I139" i="5"/>
  <c r="H281" i="5" s="1"/>
  <c r="I281" i="5" s="1"/>
  <c r="I454" i="5"/>
  <c r="I160" i="5"/>
  <c r="H301" i="5" s="1"/>
  <c r="I301" i="5" s="1"/>
  <c r="I407" i="5"/>
  <c r="I111" i="5"/>
  <c r="H254" i="5" s="1"/>
  <c r="I254" i="5" s="1"/>
  <c r="L254" i="5" s="1"/>
  <c r="I120" i="5"/>
  <c r="H262" i="5" s="1"/>
  <c r="I409" i="5" s="1"/>
  <c r="I128" i="5"/>
  <c r="H270" i="5" s="1"/>
  <c r="I270" i="5" s="1"/>
  <c r="I132" i="5"/>
  <c r="I136" i="5"/>
  <c r="H278" i="5" s="1"/>
  <c r="I278" i="5" s="1"/>
  <c r="I155" i="5"/>
  <c r="H296" i="5" s="1"/>
  <c r="I296" i="5" s="1"/>
  <c r="I137" i="5"/>
  <c r="H279" i="5" s="1"/>
  <c r="I279" i="5" s="1"/>
  <c r="I431" i="5"/>
  <c r="I108" i="5"/>
  <c r="I115" i="5"/>
  <c r="H258" i="5" s="1"/>
  <c r="I258" i="5" s="1"/>
  <c r="L258" i="5" s="1"/>
  <c r="I138" i="5"/>
  <c r="H280" i="5" s="1"/>
  <c r="I280" i="5" s="1"/>
  <c r="I408" i="5"/>
  <c r="I453" i="5"/>
  <c r="I455" i="5"/>
  <c r="I97" i="5"/>
  <c r="I154" i="5"/>
  <c r="H295" i="5" s="1"/>
  <c r="I295" i="5" s="1"/>
  <c r="I162" i="5"/>
  <c r="H303" i="5" s="1"/>
  <c r="I303" i="5" s="1"/>
  <c r="E413" i="5"/>
  <c r="E421" i="5"/>
  <c r="E425" i="5"/>
  <c r="E430" i="5"/>
  <c r="I430" i="5" s="1"/>
  <c r="E432" i="5"/>
  <c r="I110" i="5"/>
  <c r="H253" i="5" s="1"/>
  <c r="I253" i="5" s="1"/>
  <c r="L253" i="5" s="1"/>
  <c r="I143" i="5"/>
  <c r="I151" i="5"/>
  <c r="I103" i="5"/>
  <c r="I134" i="5"/>
  <c r="I116" i="5"/>
  <c r="H259" i="5" s="1"/>
  <c r="I259" i="5" s="1"/>
  <c r="L259" i="5" s="1"/>
  <c r="I127" i="5"/>
  <c r="H269" i="5" s="1"/>
  <c r="I269" i="5" s="1"/>
  <c r="I131" i="5"/>
  <c r="I149" i="5"/>
  <c r="I101" i="5"/>
  <c r="H244" i="5" s="1"/>
  <c r="I244" i="5" s="1"/>
  <c r="L244" i="5" s="1"/>
  <c r="I153" i="5"/>
  <c r="H294" i="5" s="1"/>
  <c r="I294" i="5" s="1"/>
  <c r="I157" i="5"/>
  <c r="H298" i="5" s="1"/>
  <c r="I298" i="5" s="1"/>
  <c r="I161" i="5"/>
  <c r="H302" i="5" s="1"/>
  <c r="I302" i="5" s="1"/>
  <c r="I102" i="5"/>
  <c r="H245" i="5" s="1"/>
  <c r="I245" i="5" s="1"/>
  <c r="L245" i="5" s="1"/>
  <c r="I105" i="5"/>
  <c r="H248" i="5" s="1"/>
  <c r="I248" i="5" s="1"/>
  <c r="L248" i="5" s="1"/>
  <c r="I113" i="5"/>
  <c r="H256" i="5" s="1"/>
  <c r="I256" i="5" s="1"/>
  <c r="L256" i="5" s="1"/>
  <c r="I124" i="5"/>
  <c r="H266" i="5" s="1"/>
  <c r="I266" i="5" s="1"/>
  <c r="I146" i="5"/>
  <c r="H287" i="5" s="1"/>
  <c r="I287" i="5" s="1"/>
  <c r="I125" i="5"/>
  <c r="H267" i="5" s="1"/>
  <c r="I267" i="5" s="1"/>
  <c r="I129" i="5"/>
  <c r="H271" i="5" s="1"/>
  <c r="I271" i="5" s="1"/>
  <c r="I147" i="5"/>
  <c r="H288" i="5" s="1"/>
  <c r="I288" i="5" s="1"/>
  <c r="I99" i="5"/>
  <c r="H242" i="5" s="1"/>
  <c r="I242" i="5" s="1"/>
  <c r="I159" i="5"/>
  <c r="I122" i="5"/>
  <c r="H264" i="5" s="1"/>
  <c r="I264" i="5" s="1"/>
  <c r="I126" i="5"/>
  <c r="H268" i="5" s="1"/>
  <c r="I268" i="5" s="1"/>
  <c r="I130" i="5"/>
  <c r="I144" i="5"/>
  <c r="H285" i="5" s="1"/>
  <c r="I285" i="5" s="1"/>
  <c r="I156" i="5"/>
  <c r="H297" i="5" s="1"/>
  <c r="I297" i="5" s="1"/>
  <c r="I100" i="5"/>
  <c r="H243" i="5" s="1"/>
  <c r="I243" i="5" s="1"/>
  <c r="L243" i="5" s="1"/>
  <c r="I107" i="5"/>
  <c r="H250" i="5" s="1"/>
  <c r="I250" i="5" s="1"/>
  <c r="L250" i="5" s="1"/>
  <c r="I114" i="5"/>
  <c r="H257" i="5" s="1"/>
  <c r="I257" i="5" s="1"/>
  <c r="L257" i="5" s="1"/>
  <c r="I121" i="5"/>
  <c r="I135" i="5"/>
  <c r="H277" i="5" s="1"/>
  <c r="I277" i="5" s="1"/>
  <c r="I145" i="5"/>
  <c r="H286" i="5" s="1"/>
  <c r="I286" i="5" s="1"/>
  <c r="I152" i="5"/>
  <c r="H293" i="5" s="1"/>
  <c r="I293" i="5" s="1"/>
  <c r="I104" i="5"/>
  <c r="H247" i="5" s="1"/>
  <c r="I247" i="5" s="1"/>
  <c r="L247" i="5" s="1"/>
  <c r="I109" i="5"/>
  <c r="H252" i="5" s="1"/>
  <c r="I252" i="5" s="1"/>
  <c r="L252" i="5" s="1"/>
  <c r="I112" i="5"/>
  <c r="H255" i="5" s="1"/>
  <c r="I255" i="5" s="1"/>
  <c r="L255" i="5" s="1"/>
  <c r="I150" i="5"/>
  <c r="I98" i="5"/>
  <c r="H241" i="5" s="1"/>
  <c r="I241" i="5" s="1"/>
  <c r="I133" i="5"/>
  <c r="H275" i="5" s="1"/>
  <c r="I275" i="5" s="1"/>
  <c r="I123" i="5"/>
  <c r="H265" i="5" s="1"/>
  <c r="I265" i="5" s="1"/>
  <c r="I148" i="5"/>
  <c r="H289" i="5" s="1"/>
  <c r="I289" i="5" s="1"/>
  <c r="I158" i="5"/>
  <c r="H299" i="5" s="1"/>
  <c r="I299" i="5" s="1"/>
  <c r="I106" i="5"/>
  <c r="H249" i="5" s="1"/>
  <c r="I249" i="5" s="1"/>
  <c r="L249" i="5" s="1"/>
  <c r="F40" i="5"/>
  <c r="F39" i="5"/>
  <c r="F38" i="5"/>
  <c r="F36" i="5"/>
  <c r="F35" i="5"/>
  <c r="F34" i="5"/>
  <c r="F33" i="5"/>
  <c r="F32" i="5"/>
  <c r="K454" i="5" l="1"/>
  <c r="L454" i="5"/>
  <c r="Q120" i="6" s="1"/>
  <c r="K430" i="5"/>
  <c r="L430" i="5"/>
  <c r="K431" i="5"/>
  <c r="L431" i="5"/>
  <c r="K455" i="5"/>
  <c r="L455" i="5"/>
  <c r="K409" i="5"/>
  <c r="L409" i="5"/>
  <c r="K453" i="5"/>
  <c r="L453" i="5"/>
  <c r="K408" i="5"/>
  <c r="L408" i="5"/>
  <c r="Q80" i="6" s="1"/>
  <c r="K407" i="5"/>
  <c r="L407" i="5"/>
  <c r="K264" i="5"/>
  <c r="L264" i="5"/>
  <c r="K288" i="5"/>
  <c r="L288" i="5"/>
  <c r="K299" i="5"/>
  <c r="L299" i="5"/>
  <c r="K296" i="5"/>
  <c r="L296" i="5"/>
  <c r="K289" i="5"/>
  <c r="L289" i="5"/>
  <c r="P107" i="6" s="1"/>
  <c r="K267" i="5"/>
  <c r="L267" i="5"/>
  <c r="P87" i="6" s="1"/>
  <c r="K269" i="5"/>
  <c r="L269" i="5"/>
  <c r="K303" i="5"/>
  <c r="L303" i="5"/>
  <c r="K278" i="5"/>
  <c r="L278" i="5"/>
  <c r="K301" i="5"/>
  <c r="L301" i="5"/>
  <c r="K281" i="5"/>
  <c r="L281" i="5"/>
  <c r="P101" i="6" s="1"/>
  <c r="K266" i="5"/>
  <c r="L266" i="5"/>
  <c r="K270" i="5"/>
  <c r="L270" i="5"/>
  <c r="P90" i="6" s="1"/>
  <c r="K302" i="5"/>
  <c r="L302" i="5"/>
  <c r="P120" i="6" s="1"/>
  <c r="K286" i="5"/>
  <c r="L286" i="5"/>
  <c r="K279" i="5"/>
  <c r="L279" i="5"/>
  <c r="P99" i="6" s="1"/>
  <c r="K294" i="5"/>
  <c r="L294" i="5"/>
  <c r="P112" i="6" s="1"/>
  <c r="K277" i="5"/>
  <c r="L277" i="5"/>
  <c r="K287" i="5"/>
  <c r="L287" i="5"/>
  <c r="K275" i="5"/>
  <c r="L275" i="5"/>
  <c r="P95" i="6" s="1"/>
  <c r="K285" i="5"/>
  <c r="L285" i="5"/>
  <c r="K268" i="5"/>
  <c r="L268" i="5"/>
  <c r="K280" i="5"/>
  <c r="L280" i="5"/>
  <c r="P100" i="6" s="1"/>
  <c r="K298" i="5"/>
  <c r="L298" i="5"/>
  <c r="K293" i="5"/>
  <c r="L293" i="5"/>
  <c r="K242" i="5"/>
  <c r="L242" i="5"/>
  <c r="K271" i="5"/>
  <c r="L271" i="5"/>
  <c r="K265" i="5"/>
  <c r="L265" i="5"/>
  <c r="P85" i="6" s="1"/>
  <c r="K295" i="5"/>
  <c r="L295" i="5"/>
  <c r="P113" i="6" s="1"/>
  <c r="L241" i="5"/>
  <c r="P63" i="6" s="1"/>
  <c r="K297" i="5"/>
  <c r="L297" i="5"/>
  <c r="P117" i="6"/>
  <c r="I448" i="5"/>
  <c r="I444" i="5"/>
  <c r="H292" i="5"/>
  <c r="I292" i="5" s="1"/>
  <c r="P104" i="6"/>
  <c r="I452" i="5"/>
  <c r="L452" i="5" s="1"/>
  <c r="Q118" i="6" s="1"/>
  <c r="H300" i="5"/>
  <c r="I300" i="5" s="1"/>
  <c r="I442" i="5"/>
  <c r="H290" i="5"/>
  <c r="I290" i="5" s="1"/>
  <c r="I436" i="5"/>
  <c r="K436" i="5" s="1"/>
  <c r="H284" i="5"/>
  <c r="I423" i="5"/>
  <c r="H272" i="5"/>
  <c r="I272" i="5" s="1"/>
  <c r="P84" i="6"/>
  <c r="I427" i="5"/>
  <c r="H276" i="5"/>
  <c r="I276" i="5" s="1"/>
  <c r="I424" i="5"/>
  <c r="H273" i="5"/>
  <c r="I414" i="5"/>
  <c r="L414" i="5" s="1"/>
  <c r="Q83" i="6" s="1"/>
  <c r="H263" i="5"/>
  <c r="I263" i="5" s="1"/>
  <c r="P97" i="6"/>
  <c r="H274" i="5"/>
  <c r="I274" i="5" s="1"/>
  <c r="I262" i="5"/>
  <c r="K262" i="5" s="1"/>
  <c r="I401" i="5"/>
  <c r="H251" i="5"/>
  <c r="I251" i="5" s="1"/>
  <c r="I396" i="5"/>
  <c r="H246" i="5"/>
  <c r="I246" i="5" s="1"/>
  <c r="L246" i="5" s="1"/>
  <c r="I390" i="5"/>
  <c r="K390" i="5" s="1"/>
  <c r="H240" i="5"/>
  <c r="I240" i="5" s="1"/>
  <c r="K240" i="5" s="1"/>
  <c r="I443" i="5"/>
  <c r="H291" i="5"/>
  <c r="I291" i="5" s="1"/>
  <c r="I404" i="5"/>
  <c r="I403" i="5"/>
  <c r="I416" i="5"/>
  <c r="P121" i="6"/>
  <c r="K257" i="5"/>
  <c r="P79" i="6" s="1"/>
  <c r="P105" i="6"/>
  <c r="L413" i="5"/>
  <c r="Q82" i="6" s="1"/>
  <c r="P64" i="6"/>
  <c r="K241" i="5"/>
  <c r="I429" i="5"/>
  <c r="Q100" i="6"/>
  <c r="I425" i="5"/>
  <c r="K243" i="5"/>
  <c r="P103" i="6"/>
  <c r="I441" i="5"/>
  <c r="L441" i="5" s="1"/>
  <c r="P114" i="6"/>
  <c r="I445" i="5"/>
  <c r="L445" i="5" s="1"/>
  <c r="I437" i="5"/>
  <c r="L437" i="5" s="1"/>
  <c r="I418" i="5"/>
  <c r="P115" i="6"/>
  <c r="I446" i="5"/>
  <c r="L446" i="5" s="1"/>
  <c r="K250" i="5"/>
  <c r="I397" i="5"/>
  <c r="L397" i="5" s="1"/>
  <c r="I438" i="5"/>
  <c r="L438" i="5" s="1"/>
  <c r="P91" i="6"/>
  <c r="I419" i="5"/>
  <c r="L419" i="5" s="1"/>
  <c r="I417" i="5"/>
  <c r="L417" i="5" s="1"/>
  <c r="I451" i="5"/>
  <c r="L451" i="5" s="1"/>
  <c r="K259" i="5"/>
  <c r="P81" i="6" s="1"/>
  <c r="I406" i="5"/>
  <c r="L406" i="5" s="1"/>
  <c r="I420" i="5"/>
  <c r="L420" i="5" s="1"/>
  <c r="I447" i="5"/>
  <c r="L447" i="5" s="1"/>
  <c r="I428" i="5"/>
  <c r="I415" i="5"/>
  <c r="L415" i="5" s="1"/>
  <c r="P119" i="6"/>
  <c r="I450" i="5"/>
  <c r="L450" i="5" s="1"/>
  <c r="I394" i="5"/>
  <c r="L394" i="5" s="1"/>
  <c r="K245" i="5"/>
  <c r="I392" i="5"/>
  <c r="L392" i="5" s="1"/>
  <c r="I422" i="5"/>
  <c r="P98" i="6"/>
  <c r="I426" i="5"/>
  <c r="K244" i="5"/>
  <c r="I391" i="5"/>
  <c r="L391" i="5" s="1"/>
  <c r="P80" i="6"/>
  <c r="I405" i="5"/>
  <c r="K253" i="5"/>
  <c r="P75" i="6" s="1"/>
  <c r="I400" i="5"/>
  <c r="L400" i="5" s="1"/>
  <c r="K248" i="5"/>
  <c r="I395" i="5"/>
  <c r="L395" i="5" s="1"/>
  <c r="K252" i="5"/>
  <c r="I399" i="5"/>
  <c r="K255" i="5"/>
  <c r="P77" i="6" s="1"/>
  <c r="I402" i="5"/>
  <c r="L402" i="5" s="1"/>
  <c r="P68" i="6"/>
  <c r="I393" i="5"/>
  <c r="L393" i="5" s="1"/>
  <c r="K249" i="5"/>
  <c r="P71" i="6" s="1"/>
  <c r="O8" i="6"/>
  <c r="O9" i="6"/>
  <c r="O10" i="6"/>
  <c r="O11" i="6"/>
  <c r="O12" i="6"/>
  <c r="O13" i="6"/>
  <c r="O14" i="6"/>
  <c r="D186" i="5" s="1"/>
  <c r="O15" i="6"/>
  <c r="D187" i="5" s="1"/>
  <c r="O16" i="6"/>
  <c r="O17" i="6"/>
  <c r="O18" i="6"/>
  <c r="D190" i="5" s="1"/>
  <c r="O19" i="6"/>
  <c r="D191" i="5" s="1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D208" i="5" s="1"/>
  <c r="O35" i="6"/>
  <c r="D209" i="5" s="1"/>
  <c r="O36" i="6"/>
  <c r="O37" i="6"/>
  <c r="D211" i="5" s="1"/>
  <c r="O38" i="6"/>
  <c r="D212" i="5" s="1"/>
  <c r="O39" i="6"/>
  <c r="D213" i="5" s="1"/>
  <c r="O40" i="6"/>
  <c r="D214" i="5" s="1"/>
  <c r="O41" i="6"/>
  <c r="D215" i="5" s="1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D230" i="5" s="1"/>
  <c r="O55" i="6"/>
  <c r="D231" i="5" s="1"/>
  <c r="O56" i="6"/>
  <c r="O57" i="6"/>
  <c r="D233" i="5" s="1"/>
  <c r="O58" i="6"/>
  <c r="D234" i="5" s="1"/>
  <c r="O59" i="6"/>
  <c r="D235" i="5" s="1"/>
  <c r="O60" i="6"/>
  <c r="D236" i="5" s="1"/>
  <c r="O61" i="6"/>
  <c r="O3" i="6"/>
  <c r="O4" i="6"/>
  <c r="O5" i="6"/>
  <c r="O6" i="6"/>
  <c r="O7" i="6"/>
  <c r="L8" i="6"/>
  <c r="M8" i="6" s="1"/>
  <c r="L9" i="6"/>
  <c r="M9" i="6" s="1"/>
  <c r="D9" i="6" s="1"/>
  <c r="L10" i="6"/>
  <c r="M10" i="6" s="1"/>
  <c r="L11" i="6"/>
  <c r="M11" i="6" s="1"/>
  <c r="D11" i="6" s="1"/>
  <c r="L12" i="6"/>
  <c r="M12" i="6" s="1"/>
  <c r="L13" i="6"/>
  <c r="M13" i="6" s="1"/>
  <c r="D13" i="6" s="1"/>
  <c r="L14" i="6"/>
  <c r="L15" i="6"/>
  <c r="M15" i="6" s="1"/>
  <c r="D15" i="6" s="1"/>
  <c r="L16" i="6"/>
  <c r="M16" i="6" s="1"/>
  <c r="L17" i="6"/>
  <c r="M17" i="6" s="1"/>
  <c r="D17" i="6" s="1"/>
  <c r="L18" i="6"/>
  <c r="M18" i="6" s="1"/>
  <c r="L19" i="6"/>
  <c r="M19" i="6" s="1"/>
  <c r="L20" i="6"/>
  <c r="M20" i="6" s="1"/>
  <c r="L21" i="6"/>
  <c r="L22" i="6"/>
  <c r="L23" i="6"/>
  <c r="M23" i="6" s="1"/>
  <c r="L24" i="6"/>
  <c r="M24" i="6" s="1"/>
  <c r="L25" i="6"/>
  <c r="M25" i="6" s="1"/>
  <c r="L26" i="6"/>
  <c r="M26" i="6" s="1"/>
  <c r="L27" i="6"/>
  <c r="M27" i="6" s="1"/>
  <c r="L28" i="6"/>
  <c r="M28" i="6" s="1"/>
  <c r="L29" i="6"/>
  <c r="M29" i="6" s="1"/>
  <c r="D29" i="6" s="1"/>
  <c r="L30" i="6"/>
  <c r="M30" i="6" s="1"/>
  <c r="L31" i="6"/>
  <c r="M31" i="6" s="1"/>
  <c r="L32" i="6"/>
  <c r="M32" i="6" s="1"/>
  <c r="L33" i="6"/>
  <c r="M33" i="6" s="1"/>
  <c r="L34" i="6"/>
  <c r="M34" i="6" s="1"/>
  <c r="L35" i="6"/>
  <c r="M35" i="6" s="1"/>
  <c r="D35" i="6" s="1"/>
  <c r="L36" i="6"/>
  <c r="M36" i="6" s="1"/>
  <c r="L37" i="6"/>
  <c r="M37" i="6" s="1"/>
  <c r="D37" i="6" s="1"/>
  <c r="L38" i="6"/>
  <c r="M38" i="6" s="1"/>
  <c r="L39" i="6"/>
  <c r="M39" i="6" s="1"/>
  <c r="D39" i="6" s="1"/>
  <c r="L40" i="6"/>
  <c r="M40" i="6" s="1"/>
  <c r="L41" i="6"/>
  <c r="M41" i="6" s="1"/>
  <c r="D41" i="6" s="1"/>
  <c r="L42" i="6"/>
  <c r="M42" i="6" s="1"/>
  <c r="L43" i="6"/>
  <c r="M43" i="6" s="1"/>
  <c r="D43" i="6" s="1"/>
  <c r="L44" i="6"/>
  <c r="M44" i="6" s="1"/>
  <c r="L45" i="6"/>
  <c r="M45" i="6" s="1"/>
  <c r="D45" i="6" s="1"/>
  <c r="L46" i="6"/>
  <c r="M46" i="6" s="1"/>
  <c r="L47" i="6"/>
  <c r="M47" i="6" s="1"/>
  <c r="D47" i="6" s="1"/>
  <c r="L48" i="6"/>
  <c r="M48" i="6" s="1"/>
  <c r="L49" i="6"/>
  <c r="L50" i="6"/>
  <c r="M50" i="6" s="1"/>
  <c r="L51" i="6"/>
  <c r="M51" i="6" s="1"/>
  <c r="L52" i="6"/>
  <c r="M52" i="6" s="1"/>
  <c r="L53" i="6"/>
  <c r="M53" i="6" s="1"/>
  <c r="L54" i="6"/>
  <c r="M54" i="6" s="1"/>
  <c r="L55" i="6"/>
  <c r="M55" i="6" s="1"/>
  <c r="L56" i="6"/>
  <c r="M56" i="6" s="1"/>
  <c r="L57" i="6"/>
  <c r="M57" i="6" s="1"/>
  <c r="D57" i="6" s="1"/>
  <c r="L58" i="6"/>
  <c r="M58" i="6" s="1"/>
  <c r="L59" i="6"/>
  <c r="M59" i="6" s="1"/>
  <c r="D59" i="6" s="1"/>
  <c r="L60" i="6"/>
  <c r="M60" i="6" s="1"/>
  <c r="L61" i="6"/>
  <c r="M61" i="6" s="1"/>
  <c r="D61" i="6" s="1"/>
  <c r="M14" i="6"/>
  <c r="M21" i="6"/>
  <c r="D21" i="6" s="1"/>
  <c r="M22" i="6"/>
  <c r="M49" i="6"/>
  <c r="D49" i="6" s="1"/>
  <c r="J379" i="5"/>
  <c r="J380" i="5"/>
  <c r="J381" i="5"/>
  <c r="J382" i="5"/>
  <c r="J383" i="5"/>
  <c r="J384" i="5"/>
  <c r="J385" i="5"/>
  <c r="J386" i="5"/>
  <c r="G379" i="5"/>
  <c r="G380" i="5"/>
  <c r="G381" i="5"/>
  <c r="G382" i="5"/>
  <c r="G383" i="5"/>
  <c r="G384" i="5"/>
  <c r="G385" i="5"/>
  <c r="G386" i="5"/>
  <c r="D379" i="5"/>
  <c r="D380" i="5"/>
  <c r="D381" i="5"/>
  <c r="D382" i="5"/>
  <c r="D383" i="5"/>
  <c r="D384" i="5"/>
  <c r="D385" i="5"/>
  <c r="D386" i="5"/>
  <c r="J356" i="5"/>
  <c r="J357" i="5"/>
  <c r="J358" i="5"/>
  <c r="J359" i="5"/>
  <c r="J360" i="5"/>
  <c r="J361" i="5"/>
  <c r="J362" i="5"/>
  <c r="J363" i="5"/>
  <c r="G356" i="5"/>
  <c r="G357" i="5"/>
  <c r="G358" i="5"/>
  <c r="G359" i="5"/>
  <c r="G360" i="5"/>
  <c r="G361" i="5"/>
  <c r="G362" i="5"/>
  <c r="G363" i="5"/>
  <c r="D356" i="5"/>
  <c r="D357" i="5"/>
  <c r="D358" i="5"/>
  <c r="D359" i="5"/>
  <c r="D360" i="5"/>
  <c r="D361" i="5"/>
  <c r="D362" i="5"/>
  <c r="D363" i="5"/>
  <c r="J333" i="5"/>
  <c r="J334" i="5"/>
  <c r="J335" i="5"/>
  <c r="J336" i="5"/>
  <c r="J337" i="5"/>
  <c r="J338" i="5"/>
  <c r="J339" i="5"/>
  <c r="J340" i="5"/>
  <c r="G333" i="5"/>
  <c r="G334" i="5"/>
  <c r="G335" i="5"/>
  <c r="G336" i="5"/>
  <c r="G337" i="5"/>
  <c r="G338" i="5"/>
  <c r="G339" i="5"/>
  <c r="G340" i="5"/>
  <c r="F230" i="5"/>
  <c r="F231" i="5"/>
  <c r="F232" i="5"/>
  <c r="F233" i="5"/>
  <c r="F234" i="5"/>
  <c r="F235" i="5"/>
  <c r="F236" i="5"/>
  <c r="F237" i="5"/>
  <c r="D232" i="5"/>
  <c r="D237" i="5"/>
  <c r="F208" i="5"/>
  <c r="F209" i="5"/>
  <c r="F210" i="5"/>
  <c r="F211" i="5"/>
  <c r="F212" i="5"/>
  <c r="F213" i="5"/>
  <c r="F214" i="5"/>
  <c r="F215" i="5"/>
  <c r="D210" i="5"/>
  <c r="D188" i="5"/>
  <c r="D189" i="5"/>
  <c r="D192" i="5"/>
  <c r="D193" i="5"/>
  <c r="J186" i="5"/>
  <c r="J187" i="5"/>
  <c r="J188" i="5"/>
  <c r="J189" i="5"/>
  <c r="J190" i="5"/>
  <c r="J191" i="5"/>
  <c r="J192" i="5"/>
  <c r="J193" i="5"/>
  <c r="E379" i="5"/>
  <c r="F86" i="5"/>
  <c r="E380" i="5"/>
  <c r="F87" i="5"/>
  <c r="E381" i="5"/>
  <c r="F88" i="5"/>
  <c r="F89" i="5"/>
  <c r="E383" i="5"/>
  <c r="F90" i="5"/>
  <c r="E384" i="5"/>
  <c r="F91" i="5"/>
  <c r="E385" i="5"/>
  <c r="F92" i="5"/>
  <c r="E386" i="5"/>
  <c r="F93" i="5"/>
  <c r="E356" i="5"/>
  <c r="F63" i="5"/>
  <c r="E357" i="5"/>
  <c r="F64" i="5"/>
  <c r="E358" i="5"/>
  <c r="F65" i="5"/>
  <c r="E359" i="5"/>
  <c r="F66" i="5"/>
  <c r="E360" i="5"/>
  <c r="F67" i="5"/>
  <c r="E361" i="5"/>
  <c r="F68" i="5"/>
  <c r="E362" i="5"/>
  <c r="F69" i="5"/>
  <c r="E363" i="5"/>
  <c r="F70" i="5"/>
  <c r="E333" i="5"/>
  <c r="E334" i="5"/>
  <c r="F41" i="5"/>
  <c r="E335" i="5"/>
  <c r="F42" i="5"/>
  <c r="E336" i="5"/>
  <c r="F43" i="5"/>
  <c r="E337" i="5"/>
  <c r="F44" i="5"/>
  <c r="E338" i="5"/>
  <c r="F45" i="5"/>
  <c r="E339" i="5"/>
  <c r="F46" i="5"/>
  <c r="E340" i="5"/>
  <c r="F47" i="5"/>
  <c r="D333" i="5"/>
  <c r="D334" i="5"/>
  <c r="D335" i="5"/>
  <c r="D336" i="5"/>
  <c r="D337" i="5"/>
  <c r="D338" i="5"/>
  <c r="D339" i="5"/>
  <c r="D340" i="5"/>
  <c r="F186" i="5"/>
  <c r="F187" i="5"/>
  <c r="F188" i="5"/>
  <c r="F189" i="5"/>
  <c r="F190" i="5"/>
  <c r="F191" i="5"/>
  <c r="F192" i="5"/>
  <c r="F193" i="5"/>
  <c r="K414" i="5" l="1"/>
  <c r="K443" i="5"/>
  <c r="L443" i="5"/>
  <c r="K429" i="5"/>
  <c r="L429" i="5"/>
  <c r="Q98" i="6" s="1"/>
  <c r="K424" i="5"/>
  <c r="L424" i="5"/>
  <c r="Q93" i="6" s="1"/>
  <c r="Q119" i="6"/>
  <c r="K427" i="5"/>
  <c r="L427" i="5"/>
  <c r="Q96" i="6" s="1"/>
  <c r="K444" i="5"/>
  <c r="L444" i="5"/>
  <c r="Q110" i="6" s="1"/>
  <c r="Q81" i="6"/>
  <c r="K452" i="5"/>
  <c r="K396" i="5"/>
  <c r="L396" i="5"/>
  <c r="K448" i="5"/>
  <c r="L448" i="5"/>
  <c r="Q114" i="6" s="1"/>
  <c r="K405" i="5"/>
  <c r="L405" i="5"/>
  <c r="Q121" i="6"/>
  <c r="K401" i="5"/>
  <c r="L401" i="5"/>
  <c r="Q73" i="6" s="1"/>
  <c r="K423" i="5"/>
  <c r="L423" i="5"/>
  <c r="Q92" i="6" s="1"/>
  <c r="K428" i="5"/>
  <c r="L428" i="5"/>
  <c r="K416" i="5"/>
  <c r="L416" i="5"/>
  <c r="K426" i="5"/>
  <c r="L426" i="5"/>
  <c r="K403" i="5"/>
  <c r="L403" i="5"/>
  <c r="Q79" i="6"/>
  <c r="Q99" i="6"/>
  <c r="K418" i="5"/>
  <c r="L418" i="5"/>
  <c r="K404" i="5"/>
  <c r="L404" i="5"/>
  <c r="Q76" i="6" s="1"/>
  <c r="K442" i="5"/>
  <c r="L442" i="5"/>
  <c r="Q108" i="6" s="1"/>
  <c r="K399" i="5"/>
  <c r="L399" i="5"/>
  <c r="K422" i="5"/>
  <c r="L422" i="5"/>
  <c r="K425" i="5"/>
  <c r="L425" i="5"/>
  <c r="Q94" i="6" s="1"/>
  <c r="K263" i="5"/>
  <c r="L263" i="5"/>
  <c r="K300" i="5"/>
  <c r="L300" i="5"/>
  <c r="K292" i="5"/>
  <c r="L292" i="5"/>
  <c r="K290" i="5"/>
  <c r="L290" i="5"/>
  <c r="K291" i="5"/>
  <c r="L291" i="5"/>
  <c r="K276" i="5"/>
  <c r="L276" i="5"/>
  <c r="P96" i="6" s="1"/>
  <c r="K251" i="5"/>
  <c r="L251" i="5"/>
  <c r="K272" i="5"/>
  <c r="L272" i="5"/>
  <c r="K274" i="5"/>
  <c r="L274" i="5"/>
  <c r="P118" i="6"/>
  <c r="I449" i="5"/>
  <c r="L449" i="5" s="1"/>
  <c r="L390" i="5"/>
  <c r="Q62" i="6" s="1"/>
  <c r="D52" i="6"/>
  <c r="D52" i="10"/>
  <c r="D19" i="6"/>
  <c r="D19" i="10"/>
  <c r="D22" i="6"/>
  <c r="D22" i="10"/>
  <c r="D56" i="6"/>
  <c r="D56" i="10"/>
  <c r="D48" i="6"/>
  <c r="D48" i="10"/>
  <c r="D40" i="6"/>
  <c r="D40" i="10"/>
  <c r="D32" i="6"/>
  <c r="D32" i="10"/>
  <c r="D24" i="6"/>
  <c r="D24" i="10"/>
  <c r="D16" i="6"/>
  <c r="D16" i="10"/>
  <c r="D8" i="6"/>
  <c r="D8" i="10"/>
  <c r="L436" i="5"/>
  <c r="Q102" i="6" s="1"/>
  <c r="D20" i="6"/>
  <c r="D20" i="10"/>
  <c r="D27" i="6"/>
  <c r="D27" i="10"/>
  <c r="D55" i="6"/>
  <c r="D55" i="10"/>
  <c r="D31" i="6"/>
  <c r="D31" i="10"/>
  <c r="D23" i="6"/>
  <c r="D23" i="10"/>
  <c r="D36" i="6"/>
  <c r="D36" i="10"/>
  <c r="D14" i="6"/>
  <c r="D14" i="10"/>
  <c r="D54" i="6"/>
  <c r="D54" i="10"/>
  <c r="D46" i="6"/>
  <c r="D46" i="10"/>
  <c r="D38" i="6"/>
  <c r="D38" i="10"/>
  <c r="D30" i="6"/>
  <c r="D30" i="10"/>
  <c r="D12" i="6"/>
  <c r="D12" i="10"/>
  <c r="D53" i="6"/>
  <c r="D53" i="10"/>
  <c r="Q68" i="6"/>
  <c r="D28" i="6"/>
  <c r="D28" i="10"/>
  <c r="D44" i="6"/>
  <c r="D44" i="10"/>
  <c r="D60" i="6"/>
  <c r="D60" i="10"/>
  <c r="D58" i="6"/>
  <c r="D58" i="10"/>
  <c r="D50" i="6"/>
  <c r="D50" i="10"/>
  <c r="D42" i="6"/>
  <c r="D42" i="10"/>
  <c r="D34" i="6"/>
  <c r="D34" i="10"/>
  <c r="D26" i="6"/>
  <c r="D26" i="10"/>
  <c r="D18" i="6"/>
  <c r="D18" i="10"/>
  <c r="D10" i="6"/>
  <c r="D10" i="10"/>
  <c r="D51" i="6"/>
  <c r="D51" i="10"/>
  <c r="D33" i="6"/>
  <c r="D33" i="10"/>
  <c r="D25" i="6"/>
  <c r="D25" i="10"/>
  <c r="I398" i="5"/>
  <c r="K398" i="5" s="1"/>
  <c r="P83" i="6"/>
  <c r="L262" i="5"/>
  <c r="P82" i="6" s="1"/>
  <c r="L240" i="5"/>
  <c r="P62" i="6" s="1"/>
  <c r="I439" i="5"/>
  <c r="I432" i="5"/>
  <c r="L432" i="5" s="1"/>
  <c r="I284" i="5"/>
  <c r="I273" i="5"/>
  <c r="L273" i="5" s="1"/>
  <c r="I421" i="5"/>
  <c r="I440" i="5"/>
  <c r="Q85" i="6"/>
  <c r="P106" i="6"/>
  <c r="P72" i="6"/>
  <c r="K246" i="5"/>
  <c r="K413" i="5"/>
  <c r="P94" i="6"/>
  <c r="P73" i="6"/>
  <c r="P70" i="6"/>
  <c r="P65" i="6"/>
  <c r="P88" i="6"/>
  <c r="P74" i="6"/>
  <c r="P110" i="6"/>
  <c r="I86" i="5"/>
  <c r="H230" i="5" s="1"/>
  <c r="P89" i="6"/>
  <c r="K254" i="5"/>
  <c r="P76" i="6"/>
  <c r="P108" i="6"/>
  <c r="K417" i="5"/>
  <c r="Q86" i="6"/>
  <c r="K445" i="5"/>
  <c r="Q111" i="6"/>
  <c r="K391" i="5"/>
  <c r="Q63" i="6"/>
  <c r="K392" i="5"/>
  <c r="Q64" i="6"/>
  <c r="K447" i="5"/>
  <c r="Q113" i="6"/>
  <c r="K406" i="5"/>
  <c r="Q78" i="6"/>
  <c r="P111" i="6"/>
  <c r="K258" i="5"/>
  <c r="K395" i="5"/>
  <c r="Q67" i="6"/>
  <c r="K394" i="5"/>
  <c r="Q66" i="6"/>
  <c r="K415" i="5"/>
  <c r="Q84" i="6"/>
  <c r="Q115" i="6"/>
  <c r="K451" i="5"/>
  <c r="Q117" i="6"/>
  <c r="P116" i="6"/>
  <c r="P86" i="6"/>
  <c r="K247" i="5"/>
  <c r="P69" i="6"/>
  <c r="K438" i="5"/>
  <c r="Q104" i="6"/>
  <c r="K419" i="5"/>
  <c r="Q88" i="6"/>
  <c r="K393" i="5"/>
  <c r="Q65" i="6"/>
  <c r="K400" i="5"/>
  <c r="Q72" i="6"/>
  <c r="K450" i="5"/>
  <c r="Q116" i="6"/>
  <c r="K446" i="5"/>
  <c r="Q112" i="6"/>
  <c r="P66" i="6"/>
  <c r="P67" i="6"/>
  <c r="K420" i="5"/>
  <c r="Q89" i="6"/>
  <c r="K397" i="5"/>
  <c r="Q69" i="6"/>
  <c r="K437" i="5"/>
  <c r="Q103" i="6"/>
  <c r="K441" i="5"/>
  <c r="Q107" i="6"/>
  <c r="K402" i="5"/>
  <c r="Q74" i="6"/>
  <c r="K256" i="5"/>
  <c r="P78" i="6"/>
  <c r="P92" i="6"/>
  <c r="I91" i="5"/>
  <c r="H235" i="5" s="1"/>
  <c r="I41" i="5"/>
  <c r="H187" i="5" s="1"/>
  <c r="I45" i="5"/>
  <c r="H191" i="5" s="1"/>
  <c r="I90" i="5"/>
  <c r="H234" i="5" s="1"/>
  <c r="I92" i="5"/>
  <c r="H236" i="5" s="1"/>
  <c r="I87" i="5"/>
  <c r="H231" i="5" s="1"/>
  <c r="I89" i="5"/>
  <c r="H233" i="5" s="1"/>
  <c r="E382" i="5"/>
  <c r="I88" i="5"/>
  <c r="H232" i="5" s="1"/>
  <c r="I93" i="5"/>
  <c r="H237" i="5" s="1"/>
  <c r="I42" i="5"/>
  <c r="H188" i="5" s="1"/>
  <c r="I188" i="5" s="1"/>
  <c r="I40" i="5"/>
  <c r="H186" i="5" s="1"/>
  <c r="I67" i="5"/>
  <c r="H212" i="5" s="1"/>
  <c r="I65" i="5"/>
  <c r="H210" i="5" s="1"/>
  <c r="I63" i="5"/>
  <c r="H208" i="5" s="1"/>
  <c r="I66" i="5"/>
  <c r="H211" i="5" s="1"/>
  <c r="I64" i="5"/>
  <c r="H209" i="5" s="1"/>
  <c r="I70" i="5"/>
  <c r="H215" i="5" s="1"/>
  <c r="I68" i="5"/>
  <c r="H213" i="5" s="1"/>
  <c r="I69" i="5"/>
  <c r="H214" i="5" s="1"/>
  <c r="I46" i="5"/>
  <c r="H192" i="5" s="1"/>
  <c r="I44" i="5"/>
  <c r="H190" i="5" s="1"/>
  <c r="I190" i="5" s="1"/>
  <c r="I47" i="5"/>
  <c r="H193" i="5" s="1"/>
  <c r="I43" i="5"/>
  <c r="H189" i="5" s="1"/>
  <c r="I189" i="5" s="1"/>
  <c r="J218" i="5"/>
  <c r="J321" i="5"/>
  <c r="J344" i="5"/>
  <c r="J367" i="5"/>
  <c r="J174" i="5"/>
  <c r="J196" i="5"/>
  <c r="L7" i="6"/>
  <c r="M7" i="6" s="1"/>
  <c r="L6" i="6"/>
  <c r="M6" i="6" s="1"/>
  <c r="L5" i="6"/>
  <c r="M5" i="6" s="1"/>
  <c r="D5" i="6" s="1"/>
  <c r="L4" i="6"/>
  <c r="M4" i="6" s="1"/>
  <c r="L3" i="6"/>
  <c r="M3" i="6" s="1"/>
  <c r="O2" i="6"/>
  <c r="L2" i="6"/>
  <c r="M2" i="6" s="1"/>
  <c r="Q97" i="6" l="1"/>
  <c r="Q109" i="6"/>
  <c r="K440" i="5"/>
  <c r="L440" i="5"/>
  <c r="Q87" i="6"/>
  <c r="K439" i="5"/>
  <c r="L439" i="5"/>
  <c r="Q71" i="6"/>
  <c r="K421" i="5"/>
  <c r="L421" i="5"/>
  <c r="Q90" i="6" s="1"/>
  <c r="Q91" i="6"/>
  <c r="Q75" i="6"/>
  <c r="K449" i="5"/>
  <c r="Q77" i="6"/>
  <c r="Q95" i="6"/>
  <c r="L398" i="5"/>
  <c r="Q70" i="6" s="1"/>
  <c r="K188" i="5"/>
  <c r="L188" i="5"/>
  <c r="P16" i="6" s="1"/>
  <c r="K190" i="5"/>
  <c r="L190" i="5"/>
  <c r="P18" i="6" s="1"/>
  <c r="K189" i="5"/>
  <c r="L189" i="5"/>
  <c r="P17" i="6" s="1"/>
  <c r="P109" i="6"/>
  <c r="D3" i="6"/>
  <c r="D3" i="10"/>
  <c r="D4" i="6"/>
  <c r="D4" i="10"/>
  <c r="D7" i="6"/>
  <c r="D7" i="10"/>
  <c r="D6" i="6"/>
  <c r="D6" i="10"/>
  <c r="D2" i="6"/>
  <c r="D2" i="10"/>
  <c r="Q106" i="6"/>
  <c r="K432" i="5"/>
  <c r="Q101" i="6"/>
  <c r="K284" i="5"/>
  <c r="L284" i="5"/>
  <c r="P102" i="6" s="1"/>
  <c r="K273" i="5"/>
  <c r="P93" i="6"/>
  <c r="H382" i="5"/>
  <c r="I233" i="5"/>
  <c r="H386" i="5"/>
  <c r="I386" i="5" s="1"/>
  <c r="L386" i="5" s="1"/>
  <c r="Q61" i="6" s="1"/>
  <c r="I237" i="5"/>
  <c r="H380" i="5"/>
  <c r="I380" i="5" s="1"/>
  <c r="I231" i="5"/>
  <c r="H381" i="5"/>
  <c r="I381" i="5" s="1"/>
  <c r="L381" i="5" s="1"/>
  <c r="Q56" i="6" s="1"/>
  <c r="I232" i="5"/>
  <c r="H379" i="5"/>
  <c r="I379" i="5" s="1"/>
  <c r="I230" i="5"/>
  <c r="H358" i="5"/>
  <c r="I358" i="5" s="1"/>
  <c r="L358" i="5" s="1"/>
  <c r="Q36" i="6" s="1"/>
  <c r="I210" i="5"/>
  <c r="H362" i="5"/>
  <c r="I362" i="5" s="1"/>
  <c r="I214" i="5"/>
  <c r="H361" i="5"/>
  <c r="I361" i="5" s="1"/>
  <c r="L361" i="5" s="1"/>
  <c r="Q39" i="6" s="1"/>
  <c r="I213" i="5"/>
  <c r="H360" i="5"/>
  <c r="I360" i="5" s="1"/>
  <c r="I212" i="5"/>
  <c r="H357" i="5"/>
  <c r="I357" i="5" s="1"/>
  <c r="I209" i="5"/>
  <c r="H363" i="5"/>
  <c r="I363" i="5" s="1"/>
  <c r="I215" i="5"/>
  <c r="H359" i="5"/>
  <c r="I359" i="5" s="1"/>
  <c r="I211" i="5"/>
  <c r="H339" i="5"/>
  <c r="I339" i="5" s="1"/>
  <c r="I192" i="5"/>
  <c r="H340" i="5"/>
  <c r="I340" i="5" s="1"/>
  <c r="I193" i="5"/>
  <c r="H338" i="5"/>
  <c r="I338" i="5" s="1"/>
  <c r="I191" i="5"/>
  <c r="H333" i="5"/>
  <c r="I333" i="5" s="1"/>
  <c r="I186" i="5"/>
  <c r="H334" i="5"/>
  <c r="I334" i="5" s="1"/>
  <c r="I187" i="5"/>
  <c r="H356" i="5"/>
  <c r="I356" i="5" s="1"/>
  <c r="I208" i="5"/>
  <c r="H385" i="5"/>
  <c r="I385" i="5" s="1"/>
  <c r="I236" i="5"/>
  <c r="H384" i="5"/>
  <c r="I384" i="5" s="1"/>
  <c r="I235" i="5"/>
  <c r="H383" i="5"/>
  <c r="I383" i="5" s="1"/>
  <c r="I234" i="5"/>
  <c r="K386" i="5"/>
  <c r="K361" i="5"/>
  <c r="I382" i="5"/>
  <c r="H336" i="5"/>
  <c r="I336" i="5" s="1"/>
  <c r="L336" i="5" s="1"/>
  <c r="Q17" i="6" s="1"/>
  <c r="H337" i="5"/>
  <c r="I337" i="5" s="1"/>
  <c r="H335" i="5"/>
  <c r="I335" i="5" s="1"/>
  <c r="J378" i="5"/>
  <c r="G378" i="5"/>
  <c r="D378" i="5"/>
  <c r="J355" i="5"/>
  <c r="G355" i="5"/>
  <c r="D355" i="5"/>
  <c r="J332" i="5"/>
  <c r="G332" i="5"/>
  <c r="D332" i="5"/>
  <c r="F229" i="5"/>
  <c r="F207" i="5"/>
  <c r="D207" i="5"/>
  <c r="F85" i="5"/>
  <c r="F62" i="5"/>
  <c r="E355" i="5"/>
  <c r="E332" i="5"/>
  <c r="J185" i="5"/>
  <c r="F185" i="5"/>
  <c r="G377" i="5"/>
  <c r="G376" i="5"/>
  <c r="G375" i="5"/>
  <c r="G374" i="5"/>
  <c r="G373" i="5"/>
  <c r="G372" i="5"/>
  <c r="G371" i="5"/>
  <c r="G370" i="5"/>
  <c r="G369" i="5"/>
  <c r="G368" i="5"/>
  <c r="G367" i="5"/>
  <c r="G354" i="5"/>
  <c r="G353" i="5"/>
  <c r="G352" i="5"/>
  <c r="G351" i="5"/>
  <c r="G350" i="5"/>
  <c r="G349" i="5"/>
  <c r="G348" i="5"/>
  <c r="G347" i="5"/>
  <c r="G346" i="5"/>
  <c r="G345" i="5"/>
  <c r="G344" i="5"/>
  <c r="G331" i="5"/>
  <c r="G330" i="5"/>
  <c r="G329" i="5"/>
  <c r="G328" i="5"/>
  <c r="G327" i="5"/>
  <c r="G326" i="5"/>
  <c r="G325" i="5"/>
  <c r="G324" i="5"/>
  <c r="G323" i="5"/>
  <c r="G322" i="5"/>
  <c r="G321" i="5"/>
  <c r="D377" i="5"/>
  <c r="D376" i="5"/>
  <c r="D375" i="5"/>
  <c r="D374" i="5"/>
  <c r="D373" i="5"/>
  <c r="D372" i="5"/>
  <c r="D371" i="5"/>
  <c r="D370" i="5"/>
  <c r="D369" i="5"/>
  <c r="D368" i="5"/>
  <c r="D367" i="5"/>
  <c r="D354" i="5"/>
  <c r="D353" i="5"/>
  <c r="D352" i="5"/>
  <c r="D351" i="5"/>
  <c r="D350" i="5"/>
  <c r="D349" i="5"/>
  <c r="D348" i="5"/>
  <c r="D347" i="5"/>
  <c r="D346" i="5"/>
  <c r="D345" i="5"/>
  <c r="D344" i="5"/>
  <c r="D331" i="5"/>
  <c r="D330" i="5"/>
  <c r="D329" i="5"/>
  <c r="D328" i="5"/>
  <c r="D327" i="5"/>
  <c r="D326" i="5"/>
  <c r="D325" i="5"/>
  <c r="D324" i="5"/>
  <c r="D323" i="5"/>
  <c r="D322" i="5"/>
  <c r="D321" i="5"/>
  <c r="F28" i="5"/>
  <c r="I28" i="5" s="1"/>
  <c r="D174" i="5"/>
  <c r="F228" i="5"/>
  <c r="F227" i="5"/>
  <c r="F226" i="5"/>
  <c r="F225" i="5"/>
  <c r="F224" i="5"/>
  <c r="F223" i="5"/>
  <c r="F222" i="5"/>
  <c r="F221" i="5"/>
  <c r="F220" i="5"/>
  <c r="F219" i="5"/>
  <c r="F218" i="5"/>
  <c r="F206" i="5"/>
  <c r="F205" i="5"/>
  <c r="F204" i="5"/>
  <c r="F203" i="5"/>
  <c r="F202" i="5"/>
  <c r="F201" i="5"/>
  <c r="F200" i="5"/>
  <c r="F199" i="5"/>
  <c r="F198" i="5"/>
  <c r="F197" i="5"/>
  <c r="F196" i="5"/>
  <c r="F184" i="5"/>
  <c r="F183" i="5"/>
  <c r="F182" i="5"/>
  <c r="F181" i="5"/>
  <c r="F180" i="5"/>
  <c r="F179" i="5"/>
  <c r="F178" i="5"/>
  <c r="F177" i="5"/>
  <c r="F176" i="5"/>
  <c r="F175" i="5"/>
  <c r="F174" i="5"/>
  <c r="D175" i="5"/>
  <c r="D176" i="5"/>
  <c r="D177" i="5"/>
  <c r="D178" i="5"/>
  <c r="D179" i="5"/>
  <c r="D180" i="5"/>
  <c r="D181" i="5"/>
  <c r="D182" i="5"/>
  <c r="D183" i="5"/>
  <c r="D184" i="5"/>
  <c r="D185" i="5"/>
  <c r="K382" i="5" l="1"/>
  <c r="L382" i="5"/>
  <c r="Q57" i="6" s="1"/>
  <c r="K334" i="5"/>
  <c r="L334" i="5"/>
  <c r="Q15" i="6" s="1"/>
  <c r="K379" i="5"/>
  <c r="L379" i="5"/>
  <c r="Q54" i="6" s="1"/>
  <c r="K384" i="5"/>
  <c r="L384" i="5"/>
  <c r="Q59" i="6" s="1"/>
  <c r="K340" i="5"/>
  <c r="L340" i="5"/>
  <c r="Q21" i="6" s="1"/>
  <c r="K385" i="5"/>
  <c r="L385" i="5"/>
  <c r="Q60" i="6" s="1"/>
  <c r="K339" i="5"/>
  <c r="L339" i="5"/>
  <c r="Q20" i="6" s="1"/>
  <c r="K362" i="5"/>
  <c r="L362" i="5"/>
  <c r="Q40" i="6" s="1"/>
  <c r="Q105" i="6"/>
  <c r="K335" i="5"/>
  <c r="L335" i="5"/>
  <c r="Q16" i="6" s="1"/>
  <c r="K363" i="5"/>
  <c r="L363" i="5"/>
  <c r="Q41" i="6" s="1"/>
  <c r="K333" i="5"/>
  <c r="L333" i="5"/>
  <c r="Q14" i="6" s="1"/>
  <c r="K357" i="5"/>
  <c r="L357" i="5"/>
  <c r="Q35" i="6" s="1"/>
  <c r="K383" i="5"/>
  <c r="L383" i="5"/>
  <c r="Q58" i="6" s="1"/>
  <c r="K338" i="5"/>
  <c r="L338" i="5"/>
  <c r="Q19" i="6" s="1"/>
  <c r="K360" i="5"/>
  <c r="L360" i="5"/>
  <c r="Q38" i="6" s="1"/>
  <c r="K380" i="5"/>
  <c r="L380" i="5"/>
  <c r="Q55" i="6" s="1"/>
  <c r="K337" i="5"/>
  <c r="L337" i="5"/>
  <c r="Q18" i="6" s="1"/>
  <c r="K356" i="5"/>
  <c r="L356" i="5"/>
  <c r="Q34" i="6" s="1"/>
  <c r="K359" i="5"/>
  <c r="L359" i="5"/>
  <c r="Q37" i="6" s="1"/>
  <c r="K232" i="5"/>
  <c r="L232" i="5"/>
  <c r="P56" i="6" s="1"/>
  <c r="K212" i="5"/>
  <c r="L212" i="5"/>
  <c r="P38" i="6" s="1"/>
  <c r="K187" i="5"/>
  <c r="L187" i="5"/>
  <c r="P15" i="6" s="1"/>
  <c r="K208" i="5"/>
  <c r="L208" i="5"/>
  <c r="P34" i="6" s="1"/>
  <c r="K215" i="5"/>
  <c r="L215" i="5"/>
  <c r="P41" i="6" s="1"/>
  <c r="K186" i="5"/>
  <c r="L186" i="5"/>
  <c r="P14" i="6" s="1"/>
  <c r="K210" i="5"/>
  <c r="L210" i="5"/>
  <c r="P36" i="6" s="1"/>
  <c r="K234" i="5"/>
  <c r="L234" i="5"/>
  <c r="P58" i="6" s="1"/>
  <c r="K211" i="5"/>
  <c r="L211" i="5"/>
  <c r="P37" i="6" s="1"/>
  <c r="K230" i="5"/>
  <c r="L230" i="5"/>
  <c r="P54" i="6" s="1"/>
  <c r="K209" i="5"/>
  <c r="L209" i="5"/>
  <c r="P35" i="6" s="1"/>
  <c r="K191" i="5"/>
  <c r="L191" i="5"/>
  <c r="P19" i="6" s="1"/>
  <c r="K231" i="5"/>
  <c r="L231" i="5"/>
  <c r="P55" i="6" s="1"/>
  <c r="K235" i="5"/>
  <c r="L235" i="5"/>
  <c r="P59" i="6" s="1"/>
  <c r="K193" i="5"/>
  <c r="L193" i="5"/>
  <c r="P21" i="6" s="1"/>
  <c r="K213" i="5"/>
  <c r="L213" i="5"/>
  <c r="P39" i="6" s="1"/>
  <c r="K237" i="5"/>
  <c r="L237" i="5"/>
  <c r="P61" i="6" s="1"/>
  <c r="K236" i="5"/>
  <c r="L236" i="5"/>
  <c r="P60" i="6" s="1"/>
  <c r="K192" i="5"/>
  <c r="L192" i="5"/>
  <c r="P20" i="6" s="1"/>
  <c r="K214" i="5"/>
  <c r="L214" i="5"/>
  <c r="P40" i="6" s="1"/>
  <c r="K233" i="5"/>
  <c r="L233" i="5"/>
  <c r="P57" i="6" s="1"/>
  <c r="K358" i="5"/>
  <c r="K381" i="5"/>
  <c r="K336" i="5"/>
  <c r="I85" i="5"/>
  <c r="H229" i="5" s="1"/>
  <c r="I39" i="5"/>
  <c r="H185" i="5" s="1"/>
  <c r="I62" i="5"/>
  <c r="H207" i="5" s="1"/>
  <c r="E378" i="5"/>
  <c r="H378" i="5" l="1"/>
  <c r="H332" i="5"/>
  <c r="I332" i="5" s="1"/>
  <c r="I185" i="5"/>
  <c r="H355" i="5"/>
  <c r="I355" i="5" s="1"/>
  <c r="I207" i="5"/>
  <c r="I378" i="5"/>
  <c r="J175" i="5"/>
  <c r="J176" i="5"/>
  <c r="J177" i="5"/>
  <c r="J178" i="5"/>
  <c r="J179" i="5"/>
  <c r="J180" i="5"/>
  <c r="J181" i="5"/>
  <c r="J182" i="5"/>
  <c r="J183" i="5"/>
  <c r="J184" i="5"/>
  <c r="D219" i="5"/>
  <c r="D220" i="5"/>
  <c r="D221" i="5"/>
  <c r="D222" i="5"/>
  <c r="D223" i="5"/>
  <c r="D224" i="5"/>
  <c r="D225" i="5"/>
  <c r="D226" i="5"/>
  <c r="D227" i="5"/>
  <c r="D228" i="5"/>
  <c r="D229" i="5"/>
  <c r="I229" i="5" s="1"/>
  <c r="D197" i="5"/>
  <c r="D198" i="5"/>
  <c r="D199" i="5"/>
  <c r="D200" i="5"/>
  <c r="D201" i="5"/>
  <c r="D202" i="5"/>
  <c r="D203" i="5"/>
  <c r="D204" i="5"/>
  <c r="D205" i="5"/>
  <c r="D206" i="5"/>
  <c r="K378" i="5" l="1"/>
  <c r="L378" i="5"/>
  <c r="Q53" i="6" s="1"/>
  <c r="K355" i="5"/>
  <c r="L355" i="5"/>
  <c r="Q33" i="6" s="1"/>
  <c r="K332" i="5"/>
  <c r="L332" i="5"/>
  <c r="Q13" i="6" s="1"/>
  <c r="K207" i="5"/>
  <c r="L207" i="5"/>
  <c r="P33" i="6" s="1"/>
  <c r="K229" i="5"/>
  <c r="L229" i="5"/>
  <c r="P53" i="6" s="1"/>
  <c r="K185" i="5"/>
  <c r="L185" i="5"/>
  <c r="P13" i="6" s="1"/>
  <c r="J368" i="5"/>
  <c r="J369" i="5"/>
  <c r="J370" i="5"/>
  <c r="J371" i="5"/>
  <c r="J372" i="5"/>
  <c r="J373" i="5"/>
  <c r="J374" i="5"/>
  <c r="J375" i="5"/>
  <c r="J376" i="5"/>
  <c r="J377" i="5"/>
  <c r="J345" i="5"/>
  <c r="J346" i="5"/>
  <c r="J347" i="5"/>
  <c r="J348" i="5"/>
  <c r="J349" i="5"/>
  <c r="J350" i="5"/>
  <c r="J351" i="5"/>
  <c r="J352" i="5"/>
  <c r="J353" i="5"/>
  <c r="J354" i="5"/>
  <c r="J322" i="5"/>
  <c r="J323" i="5"/>
  <c r="J324" i="5"/>
  <c r="J325" i="5"/>
  <c r="J326" i="5"/>
  <c r="J327" i="5"/>
  <c r="J328" i="5"/>
  <c r="J329" i="5"/>
  <c r="J330" i="5"/>
  <c r="J331" i="5"/>
  <c r="D218" i="5"/>
  <c r="D196" i="5"/>
  <c r="F75" i="5"/>
  <c r="F76" i="5"/>
  <c r="F77" i="5"/>
  <c r="F78" i="5"/>
  <c r="F79" i="5"/>
  <c r="F80" i="5"/>
  <c r="F81" i="5"/>
  <c r="F82" i="5"/>
  <c r="F83" i="5"/>
  <c r="F84" i="5"/>
  <c r="F74" i="5"/>
  <c r="E372" i="5"/>
  <c r="E373" i="5"/>
  <c r="E374" i="5"/>
  <c r="E375" i="5"/>
  <c r="E376" i="5"/>
  <c r="E377" i="5"/>
  <c r="F52" i="5"/>
  <c r="F53" i="5"/>
  <c r="F54" i="5"/>
  <c r="F55" i="5"/>
  <c r="F56" i="5"/>
  <c r="F57" i="5"/>
  <c r="F58" i="5"/>
  <c r="F59" i="5"/>
  <c r="F60" i="5"/>
  <c r="F61" i="5"/>
  <c r="F51" i="5"/>
  <c r="E349" i="5"/>
  <c r="E350" i="5"/>
  <c r="E351" i="5"/>
  <c r="E352" i="5"/>
  <c r="E353" i="5"/>
  <c r="E354" i="5"/>
  <c r="E367" i="5" l="1"/>
  <c r="E370" i="5"/>
  <c r="E369" i="5"/>
  <c r="E368" i="5"/>
  <c r="E371" i="5"/>
  <c r="E345" i="5"/>
  <c r="E348" i="5"/>
  <c r="E344" i="5"/>
  <c r="E347" i="5"/>
  <c r="E346" i="5"/>
  <c r="I81" i="5"/>
  <c r="I77" i="5"/>
  <c r="I84" i="5"/>
  <c r="I80" i="5"/>
  <c r="I76" i="5"/>
  <c r="I83" i="5"/>
  <c r="I79" i="5"/>
  <c r="H223" i="5" s="1"/>
  <c r="I75" i="5"/>
  <c r="I82" i="5"/>
  <c r="I78" i="5"/>
  <c r="F29" i="5"/>
  <c r="F30" i="5"/>
  <c r="F31" i="5"/>
  <c r="F37" i="5"/>
  <c r="E322" i="5"/>
  <c r="E323" i="5"/>
  <c r="E324" i="5"/>
  <c r="E325" i="5"/>
  <c r="E326" i="5"/>
  <c r="E327" i="5"/>
  <c r="E328" i="5"/>
  <c r="E329" i="5"/>
  <c r="E330" i="5"/>
  <c r="E331" i="5"/>
  <c r="E321" i="5"/>
  <c r="H372" i="5" l="1"/>
  <c r="I372" i="5" s="1"/>
  <c r="I223" i="5"/>
  <c r="H228" i="5"/>
  <c r="I228" i="5" s="1"/>
  <c r="H227" i="5"/>
  <c r="I227" i="5" s="1"/>
  <c r="H226" i="5"/>
  <c r="I226" i="5" s="1"/>
  <c r="H225" i="5"/>
  <c r="I225" i="5" s="1"/>
  <c r="H224" i="5"/>
  <c r="I224" i="5" s="1"/>
  <c r="H222" i="5"/>
  <c r="I222" i="5" s="1"/>
  <c r="H221" i="5"/>
  <c r="I221" i="5" s="1"/>
  <c r="H220" i="5"/>
  <c r="I220" i="5" s="1"/>
  <c r="H219" i="5"/>
  <c r="I219" i="5" s="1"/>
  <c r="I74" i="5"/>
  <c r="K372" i="5" l="1"/>
  <c r="L372" i="5"/>
  <c r="Q47" i="6" s="1"/>
  <c r="K219" i="5"/>
  <c r="L219" i="5"/>
  <c r="P43" i="6" s="1"/>
  <c r="K220" i="5"/>
  <c r="L220" i="5"/>
  <c r="P44" i="6" s="1"/>
  <c r="K221" i="5"/>
  <c r="L221" i="5"/>
  <c r="P45" i="6" s="1"/>
  <c r="K222" i="5"/>
  <c r="L222" i="5"/>
  <c r="P46" i="6" s="1"/>
  <c r="K224" i="5"/>
  <c r="L224" i="5"/>
  <c r="P48" i="6" s="1"/>
  <c r="K225" i="5"/>
  <c r="L225" i="5"/>
  <c r="P49" i="6" s="1"/>
  <c r="K226" i="5"/>
  <c r="L226" i="5"/>
  <c r="P50" i="6" s="1"/>
  <c r="K227" i="5"/>
  <c r="L227" i="5"/>
  <c r="P51" i="6" s="1"/>
  <c r="K228" i="5"/>
  <c r="L228" i="5"/>
  <c r="P52" i="6" s="1"/>
  <c r="K223" i="5"/>
  <c r="L223" i="5"/>
  <c r="P47" i="6" s="1"/>
  <c r="H218" i="5"/>
  <c r="I218" i="5" s="1"/>
  <c r="K218" i="5" s="1"/>
  <c r="H377" i="5"/>
  <c r="I377" i="5" s="1"/>
  <c r="L377" i="5" s="1"/>
  <c r="Q52" i="6" s="1"/>
  <c r="H376" i="5"/>
  <c r="H375" i="5"/>
  <c r="I375" i="5" s="1"/>
  <c r="L375" i="5" s="1"/>
  <c r="Q50" i="6" s="1"/>
  <c r="H374" i="5"/>
  <c r="I374" i="5" s="1"/>
  <c r="H373" i="5"/>
  <c r="I373" i="5" s="1"/>
  <c r="L373" i="5" s="1"/>
  <c r="Q48" i="6" s="1"/>
  <c r="H371" i="5"/>
  <c r="I371" i="5" s="1"/>
  <c r="L371" i="5" s="1"/>
  <c r="Q46" i="6" s="1"/>
  <c r="H370" i="5"/>
  <c r="I370" i="5" s="1"/>
  <c r="H369" i="5"/>
  <c r="I369" i="5" s="1"/>
  <c r="L369" i="5" s="1"/>
  <c r="Q44" i="6" s="1"/>
  <c r="H368" i="5"/>
  <c r="I368" i="5" s="1"/>
  <c r="L368" i="5" s="1"/>
  <c r="Q43" i="6" s="1"/>
  <c r="K370" i="5" l="1"/>
  <c r="L370" i="5"/>
  <c r="Q45" i="6" s="1"/>
  <c r="K374" i="5"/>
  <c r="L374" i="5"/>
  <c r="Q49" i="6" s="1"/>
  <c r="K377" i="5"/>
  <c r="K375" i="5"/>
  <c r="K373" i="5"/>
  <c r="K371" i="5"/>
  <c r="K369" i="5"/>
  <c r="K368" i="5"/>
  <c r="L218" i="5"/>
  <c r="P42" i="6" s="1"/>
  <c r="H367" i="5"/>
  <c r="I367" i="5" s="1"/>
  <c r="K367" i="5" s="1"/>
  <c r="I376" i="5"/>
  <c r="L376" i="5" s="1"/>
  <c r="Q51" i="6" s="1"/>
  <c r="I52" i="5"/>
  <c r="I53" i="5"/>
  <c r="I54" i="5"/>
  <c r="I55" i="5"/>
  <c r="I56" i="5"/>
  <c r="H201" i="5" s="1"/>
  <c r="I201" i="5" s="1"/>
  <c r="I57" i="5"/>
  <c r="H202" i="5" s="1"/>
  <c r="I202" i="5" s="1"/>
  <c r="I58" i="5"/>
  <c r="H203" i="5" s="1"/>
  <c r="I203" i="5" s="1"/>
  <c r="I59" i="5"/>
  <c r="H204" i="5" s="1"/>
  <c r="I204" i="5" s="1"/>
  <c r="I60" i="5"/>
  <c r="H205" i="5" s="1"/>
  <c r="I205" i="5" s="1"/>
  <c r="I61" i="5"/>
  <c r="H206" i="5" s="1"/>
  <c r="I206" i="5" s="1"/>
  <c r="I51" i="5"/>
  <c r="I29" i="5"/>
  <c r="H175" i="5" s="1"/>
  <c r="I175" i="5" s="1"/>
  <c r="I30" i="5"/>
  <c r="H176" i="5" s="1"/>
  <c r="I176" i="5" s="1"/>
  <c r="I31" i="5"/>
  <c r="H177" i="5" s="1"/>
  <c r="I177" i="5" s="1"/>
  <c r="I32" i="5"/>
  <c r="H178" i="5" s="1"/>
  <c r="I178" i="5" s="1"/>
  <c r="I33" i="5"/>
  <c r="H179" i="5" s="1"/>
  <c r="I179" i="5" s="1"/>
  <c r="I34" i="5"/>
  <c r="H180" i="5" s="1"/>
  <c r="I180" i="5" s="1"/>
  <c r="I35" i="5"/>
  <c r="H181" i="5" s="1"/>
  <c r="I181" i="5" s="1"/>
  <c r="I36" i="5"/>
  <c r="H182" i="5" s="1"/>
  <c r="I182" i="5" s="1"/>
  <c r="I37" i="5"/>
  <c r="H183" i="5" s="1"/>
  <c r="I183" i="5" s="1"/>
  <c r="I38" i="5"/>
  <c r="H184" i="5" s="1"/>
  <c r="I184" i="5" s="1"/>
  <c r="H174" i="5"/>
  <c r="H321" i="5" s="1"/>
  <c r="I321" i="5" s="1"/>
  <c r="K206" i="5" l="1"/>
  <c r="L206" i="5"/>
  <c r="P32" i="6" s="1"/>
  <c r="K178" i="5"/>
  <c r="L178" i="5"/>
  <c r="P6" i="6" s="1"/>
  <c r="K177" i="5"/>
  <c r="L177" i="5"/>
  <c r="P5" i="6" s="1"/>
  <c r="K176" i="5"/>
  <c r="L176" i="5"/>
  <c r="P4" i="6" s="1"/>
  <c r="K175" i="5"/>
  <c r="L175" i="5"/>
  <c r="P3" i="6" s="1"/>
  <c r="K184" i="5"/>
  <c r="L184" i="5"/>
  <c r="P12" i="6" s="1"/>
  <c r="K205" i="5"/>
  <c r="L205" i="5"/>
  <c r="P31" i="6" s="1"/>
  <c r="K183" i="5"/>
  <c r="L183" i="5"/>
  <c r="P11" i="6" s="1"/>
  <c r="K204" i="5"/>
  <c r="L204" i="5"/>
  <c r="P30" i="6" s="1"/>
  <c r="K182" i="5"/>
  <c r="L182" i="5"/>
  <c r="P10" i="6" s="1"/>
  <c r="K203" i="5"/>
  <c r="L203" i="5"/>
  <c r="P29" i="6" s="1"/>
  <c r="K181" i="5"/>
  <c r="L181" i="5"/>
  <c r="P9" i="6" s="1"/>
  <c r="K202" i="5"/>
  <c r="L202" i="5"/>
  <c r="P28" i="6" s="1"/>
  <c r="K180" i="5"/>
  <c r="L180" i="5"/>
  <c r="P8" i="6" s="1"/>
  <c r="K201" i="5"/>
  <c r="L201" i="5"/>
  <c r="K179" i="5"/>
  <c r="L179" i="5"/>
  <c r="P7" i="6" s="1"/>
  <c r="K321" i="5"/>
  <c r="L321" i="5"/>
  <c r="Q2" i="6" s="1"/>
  <c r="K376" i="5"/>
  <c r="L367" i="5"/>
  <c r="Q42" i="6" s="1"/>
  <c r="H196" i="5"/>
  <c r="I196" i="5" s="1"/>
  <c r="K196" i="5" s="1"/>
  <c r="H198" i="5"/>
  <c r="I198" i="5" s="1"/>
  <c r="H197" i="5"/>
  <c r="I197" i="5" s="1"/>
  <c r="H199" i="5"/>
  <c r="I199" i="5" s="1"/>
  <c r="H200" i="5"/>
  <c r="H354" i="5"/>
  <c r="I354" i="5" s="1"/>
  <c r="L354" i="5" s="1"/>
  <c r="Q32" i="6" s="1"/>
  <c r="H353" i="5"/>
  <c r="I353" i="5" s="1"/>
  <c r="H352" i="5"/>
  <c r="I352" i="5" s="1"/>
  <c r="L352" i="5" s="1"/>
  <c r="Q30" i="6" s="1"/>
  <c r="H351" i="5"/>
  <c r="I351" i="5" s="1"/>
  <c r="L351" i="5" s="1"/>
  <c r="Q29" i="6" s="1"/>
  <c r="H350" i="5"/>
  <c r="I350" i="5" s="1"/>
  <c r="L350" i="5" s="1"/>
  <c r="Q28" i="6" s="1"/>
  <c r="H349" i="5"/>
  <c r="I349" i="5" s="1"/>
  <c r="H331" i="5"/>
  <c r="I331" i="5" s="1"/>
  <c r="L331" i="5" s="1"/>
  <c r="Q12" i="6" s="1"/>
  <c r="H330" i="5"/>
  <c r="I330" i="5" s="1"/>
  <c r="H329" i="5"/>
  <c r="I329" i="5" s="1"/>
  <c r="L329" i="5" s="1"/>
  <c r="Q10" i="6" s="1"/>
  <c r="H328" i="5"/>
  <c r="I328" i="5" s="1"/>
  <c r="L328" i="5" s="1"/>
  <c r="Q9" i="6" s="1"/>
  <c r="H327" i="5"/>
  <c r="I327" i="5" s="1"/>
  <c r="L327" i="5" s="1"/>
  <c r="Q8" i="6" s="1"/>
  <c r="H326" i="5"/>
  <c r="I326" i="5" s="1"/>
  <c r="L326" i="5" s="1"/>
  <c r="Q7" i="6" s="1"/>
  <c r="H325" i="5"/>
  <c r="I325" i="5" s="1"/>
  <c r="L325" i="5" s="1"/>
  <c r="Q6" i="6" s="1"/>
  <c r="H324" i="5"/>
  <c r="I324" i="5" s="1"/>
  <c r="L324" i="5" s="1"/>
  <c r="Q5" i="6" s="1"/>
  <c r="H323" i="5"/>
  <c r="I323" i="5" s="1"/>
  <c r="L323" i="5" s="1"/>
  <c r="Q4" i="6" s="1"/>
  <c r="H322" i="5"/>
  <c r="I322" i="5" s="1"/>
  <c r="L322" i="5" s="1"/>
  <c r="Q3" i="6" s="1"/>
  <c r="A7" i="5"/>
  <c r="A8" i="5" s="1"/>
  <c r="A9" i="5" s="1"/>
  <c r="A10" i="5" s="1"/>
  <c r="A11" i="5" s="1"/>
  <c r="A12" i="5" s="1"/>
  <c r="A13" i="5" s="1"/>
  <c r="K349" i="5" l="1"/>
  <c r="L349" i="5"/>
  <c r="Q27" i="6" s="1"/>
  <c r="K353" i="5"/>
  <c r="L353" i="5"/>
  <c r="Q31" i="6" s="1"/>
  <c r="K330" i="5"/>
  <c r="L330" i="5"/>
  <c r="Q11" i="6" s="1"/>
  <c r="K199" i="5"/>
  <c r="L199" i="5"/>
  <c r="P25" i="6" s="1"/>
  <c r="K198" i="5"/>
  <c r="L198" i="5"/>
  <c r="P24" i="6" s="1"/>
  <c r="K197" i="5"/>
  <c r="L197" i="5"/>
  <c r="P23" i="6" s="1"/>
  <c r="H348" i="5"/>
  <c r="I348" i="5" s="1"/>
  <c r="L348" i="5" s="1"/>
  <c r="Q26" i="6" s="1"/>
  <c r="I200" i="5"/>
  <c r="K322" i="5"/>
  <c r="K323" i="5"/>
  <c r="I174" i="5"/>
  <c r="K354" i="5"/>
  <c r="K352" i="5"/>
  <c r="K351" i="5"/>
  <c r="K350" i="5"/>
  <c r="K331" i="5"/>
  <c r="K329" i="5"/>
  <c r="K328" i="5"/>
  <c r="K327" i="5"/>
  <c r="K325" i="5"/>
  <c r="K326" i="5"/>
  <c r="K324" i="5"/>
  <c r="L196" i="5"/>
  <c r="P22" i="6" s="1"/>
  <c r="H346" i="5"/>
  <c r="I346" i="5" s="1"/>
  <c r="H344" i="5"/>
  <c r="I344" i="5" s="1"/>
  <c r="H347" i="5"/>
  <c r="I347" i="5" s="1"/>
  <c r="H345" i="5"/>
  <c r="I345" i="5" s="1"/>
  <c r="L345" i="5" s="1"/>
  <c r="Q23" i="6" s="1"/>
  <c r="P27" i="6"/>
  <c r="K348" i="5" l="1"/>
  <c r="K347" i="5"/>
  <c r="L347" i="5"/>
  <c r="Q25" i="6" s="1"/>
  <c r="K346" i="5"/>
  <c r="L346" i="5"/>
  <c r="Q24" i="6" s="1"/>
  <c r="K200" i="5"/>
  <c r="L200" i="5"/>
  <c r="P26" i="6" s="1"/>
  <c r="K174" i="5"/>
  <c r="L174" i="5"/>
  <c r="P2" i="6" s="1"/>
  <c r="K345" i="5"/>
  <c r="L344" i="5"/>
  <c r="Q22" i="6" s="1"/>
  <c r="K34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Dayne Sage</author>
  </authors>
  <commentList>
    <comment ref="K1" authorId="0" shapeId="0" xr:uid="{6F015FC1-7FB7-49F3-A90D-90B8C3D9157A}">
      <text>
        <r>
          <rPr>
            <b/>
            <sz val="9"/>
            <color indexed="81"/>
            <rFont val="Tahoma"/>
            <family val="2"/>
          </rPr>
          <t>Dayne Sage:</t>
        </r>
        <r>
          <rPr>
            <sz val="9"/>
            <color indexed="81"/>
            <rFont val="Tahoma"/>
            <family val="2"/>
          </rPr>
          <t xml:space="preserve">
Number of modules in Series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Dayne Sage</author>
  </authors>
  <commentList>
    <comment ref="E1" authorId="0" shapeId="0" xr:uid="{6DD2DC00-BF50-408E-BC1D-70107F22DF9F}">
      <text>
        <r>
          <rPr>
            <b/>
            <sz val="9"/>
            <color indexed="81"/>
            <rFont val="Tahoma"/>
            <family val="2"/>
          </rPr>
          <t>Dayne Sage:</t>
        </r>
        <r>
          <rPr>
            <sz val="9"/>
            <color indexed="81"/>
            <rFont val="Tahoma"/>
            <family val="2"/>
          </rPr>
          <t xml:space="preserve">
Number of modules in Series</t>
        </r>
      </text>
    </comment>
  </commentList>
</comments>
</file>

<file path=xl/sharedStrings.xml><?xml version="1.0" encoding="utf-8"?>
<sst xmlns="http://schemas.openxmlformats.org/spreadsheetml/2006/main" count="838" uniqueCount="125">
  <si>
    <t xml:space="preserve">Notes: </t>
  </si>
  <si>
    <t>String</t>
  </si>
  <si>
    <t>Inspection 1
Accept / Reject</t>
  </si>
  <si>
    <t>Inspection 2
Accept / Reject</t>
  </si>
  <si>
    <t>INVERTER 1</t>
  </si>
  <si>
    <t>I - V CURVE IN STRINGS</t>
  </si>
  <si>
    <t>MPPT 1</t>
  </si>
  <si>
    <t>INPUT 1</t>
  </si>
  <si>
    <t>INPUT 2</t>
  </si>
  <si>
    <t>CALCULATIONS</t>
  </si>
  <si>
    <t>MPPT 2</t>
  </si>
  <si>
    <t>MPPT 3</t>
  </si>
  <si>
    <t>MPPT 4</t>
  </si>
  <si>
    <t>MPPT 5</t>
  </si>
  <si>
    <t>MPPT 6</t>
  </si>
  <si>
    <t>G</t>
  </si>
  <si>
    <t>∆T</t>
  </si>
  <si>
    <t>Temperature measured on the backsheet of the PV module (°C)</t>
  </si>
  <si>
    <t>Temperature of the cell of the PV module (°C)</t>
  </si>
  <si>
    <r>
      <t>G</t>
    </r>
    <r>
      <rPr>
        <sz val="10"/>
        <color theme="1"/>
        <rFont val="Proxima Nova Lt"/>
      </rPr>
      <t>stc</t>
    </r>
  </si>
  <si>
    <r>
      <t>T</t>
    </r>
    <r>
      <rPr>
        <sz val="10"/>
        <color theme="1"/>
        <rFont val="Proxima Nova Lt"/>
      </rPr>
      <t>c</t>
    </r>
  </si>
  <si>
    <t>Irradiance on the plane of the PV modules (W/m2)</t>
  </si>
  <si>
    <t>Irradiance in STC (1000W/m2)</t>
  </si>
  <si>
    <t>Temperature differences between PV cell and the PV backsheet, considered as 3 °C (as per IEC 61724, table A-1)</t>
  </si>
  <si>
    <r>
      <t>T</t>
    </r>
    <r>
      <rPr>
        <b/>
        <sz val="9"/>
        <color theme="1"/>
        <rFont val="Proxima Nova Lt"/>
      </rPr>
      <t>c</t>
    </r>
  </si>
  <si>
    <r>
      <t>T</t>
    </r>
    <r>
      <rPr>
        <b/>
        <sz val="9"/>
        <color theme="1"/>
        <rFont val="Proxima Nova Lt"/>
      </rPr>
      <t>m</t>
    </r>
  </si>
  <si>
    <r>
      <t>G</t>
    </r>
    <r>
      <rPr>
        <b/>
        <sz val="9"/>
        <color theme="1"/>
        <rFont val="Proxima Nova Lt"/>
      </rPr>
      <t>stc</t>
    </r>
  </si>
  <si>
    <r>
      <t>T</t>
    </r>
    <r>
      <rPr>
        <sz val="9"/>
        <color theme="1"/>
        <rFont val="Proxima Nova Lt"/>
      </rPr>
      <t>c</t>
    </r>
  </si>
  <si>
    <r>
      <t>Temperature of the cell of the PV module (</t>
    </r>
    <r>
      <rPr>
        <sz val="11"/>
        <color theme="1"/>
        <rFont val="Calibri"/>
        <family val="2"/>
      </rPr>
      <t>°</t>
    </r>
    <r>
      <rPr>
        <sz val="11"/>
        <color theme="1"/>
        <rFont val="Proxima Nova Lt"/>
      </rPr>
      <t>C)</t>
    </r>
  </si>
  <si>
    <r>
      <t>I</t>
    </r>
    <r>
      <rPr>
        <sz val="9"/>
        <color theme="1"/>
        <rFont val="Proxima Nova Lt"/>
      </rPr>
      <t>sc theo</t>
    </r>
  </si>
  <si>
    <r>
      <t>T</t>
    </r>
    <r>
      <rPr>
        <sz val="9"/>
        <color theme="1"/>
        <rFont val="Proxima Nova Lt"/>
      </rPr>
      <t>m</t>
    </r>
  </si>
  <si>
    <r>
      <rPr>
        <sz val="11"/>
        <color theme="1"/>
        <rFont val="Calibri"/>
        <family val="2"/>
      </rPr>
      <t>∆</t>
    </r>
    <r>
      <rPr>
        <sz val="8.4499999999999993"/>
        <color theme="1"/>
        <rFont val="Proxima Nova Lt"/>
      </rPr>
      <t>T</t>
    </r>
  </si>
  <si>
    <t>N</t>
  </si>
  <si>
    <r>
      <t>I</t>
    </r>
    <r>
      <rPr>
        <sz val="9"/>
        <color theme="1"/>
        <rFont val="Proxima Nova Lt"/>
      </rPr>
      <t>sc stc</t>
    </r>
  </si>
  <si>
    <r>
      <rPr>
        <sz val="11"/>
        <color theme="1"/>
        <rFont val="Calibri"/>
        <family val="2"/>
      </rPr>
      <t>δI</t>
    </r>
    <r>
      <rPr>
        <sz val="9"/>
        <color theme="1"/>
        <rFont val="Calibri"/>
        <family val="2"/>
      </rPr>
      <t>sc</t>
    </r>
  </si>
  <si>
    <r>
      <t>I</t>
    </r>
    <r>
      <rPr>
        <b/>
        <sz val="9"/>
        <color theme="1"/>
        <rFont val="Proxima Nova Lt"/>
      </rPr>
      <t>sc stc</t>
    </r>
  </si>
  <si>
    <r>
      <t>δI</t>
    </r>
    <r>
      <rPr>
        <b/>
        <sz val="9"/>
        <color theme="1"/>
        <rFont val="Calibri"/>
        <family val="2"/>
      </rPr>
      <t>sc</t>
    </r>
  </si>
  <si>
    <r>
      <t>I</t>
    </r>
    <r>
      <rPr>
        <b/>
        <sz val="9"/>
        <color theme="1"/>
        <rFont val="Proxima Nova Lt"/>
      </rPr>
      <t>sc theo</t>
    </r>
  </si>
  <si>
    <t>Number of strings which compose each test</t>
  </si>
  <si>
    <r>
      <t>Irradiance on the plane of the PV modules (W/m</t>
    </r>
    <r>
      <rPr>
        <sz val="9"/>
        <color theme="1"/>
        <rFont val="Proxima Nova Lt"/>
      </rPr>
      <t>2</t>
    </r>
    <r>
      <rPr>
        <sz val="11"/>
        <color theme="1"/>
        <rFont val="Proxima Nova Lt"/>
      </rPr>
      <t>)</t>
    </r>
  </si>
  <si>
    <r>
      <t>Irradiance in STC conditions (1000 W/m</t>
    </r>
    <r>
      <rPr>
        <sz val="9"/>
        <color theme="1"/>
        <rFont val="Proxima Nova Lt"/>
      </rPr>
      <t>2</t>
    </r>
    <r>
      <rPr>
        <sz val="11"/>
        <color theme="1"/>
        <rFont val="Proxima Nova Lt"/>
      </rPr>
      <t>)</t>
    </r>
  </si>
  <si>
    <r>
      <t>PV module manufacturer's rated temperature coefficient of I</t>
    </r>
    <r>
      <rPr>
        <sz val="9"/>
        <color theme="1"/>
        <rFont val="Proxima Nova Lt"/>
      </rPr>
      <t xml:space="preserve">sc </t>
    </r>
    <r>
      <rPr>
        <sz val="11"/>
        <color theme="1"/>
        <rFont val="Proxima Nova Lt"/>
      </rPr>
      <t xml:space="preserve"> (</t>
    </r>
    <r>
      <rPr>
        <sz val="11"/>
        <color theme="1"/>
        <rFont val="Calibri"/>
        <family val="2"/>
      </rPr>
      <t>% /</t>
    </r>
    <r>
      <rPr>
        <sz val="8.4499999999999993"/>
        <color theme="1"/>
        <rFont val="Proxima Nova Lt"/>
      </rPr>
      <t xml:space="preserve"> </t>
    </r>
    <r>
      <rPr>
        <sz val="8.4499999999999993"/>
        <color theme="1"/>
        <rFont val="Calibri"/>
        <family val="2"/>
      </rPr>
      <t>°</t>
    </r>
    <r>
      <rPr>
        <sz val="11"/>
        <color theme="1"/>
        <rFont val="Proxima Nova Lt"/>
      </rPr>
      <t>C)</t>
    </r>
  </si>
  <si>
    <t>Theoratical short circuit current (A)</t>
  </si>
  <si>
    <t>Rated PV module short circuit curent at standard conditions indicated in the photovoltaic panel data sheet (STC) (A)</t>
  </si>
  <si>
    <t>Polarity of the strings measured and checked</t>
  </si>
  <si>
    <r>
      <t>Measure and record the temperature measured on the backsheet of the PV module (T</t>
    </r>
    <r>
      <rPr>
        <sz val="9"/>
        <color theme="1"/>
        <rFont val="Proxima Nova Lt"/>
      </rPr>
      <t xml:space="preserve">m </t>
    </r>
    <r>
      <rPr>
        <sz val="11"/>
        <color theme="1"/>
        <rFont val="Proxima Nova Lt"/>
      </rPr>
      <t>) for thermographic camera or through the average of the temperature cell sensors</t>
    </r>
  </si>
  <si>
    <t>Measure and record the Irradiance on the plane of the PV modules when performing the I-V curve</t>
  </si>
  <si>
    <r>
      <t>Measure and record the open circuit voltage V</t>
    </r>
    <r>
      <rPr>
        <sz val="9"/>
        <color theme="1"/>
        <rFont val="Proxima Nova Lt"/>
      </rPr>
      <t xml:space="preserve">oc </t>
    </r>
    <r>
      <rPr>
        <sz val="11"/>
        <color theme="1"/>
        <rFont val="Proxima Nova Lt"/>
      </rPr>
      <t>across each string through the I-V tracer</t>
    </r>
  </si>
  <si>
    <t>Test carried out before connecting the inverters to the loads</t>
  </si>
  <si>
    <r>
      <t>Measure and record the short circuit current     (I</t>
    </r>
    <r>
      <rPr>
        <sz val="9"/>
        <color theme="1"/>
        <rFont val="Proxima Nova Lt"/>
      </rPr>
      <t xml:space="preserve">sc </t>
    </r>
    <r>
      <rPr>
        <sz val="11"/>
        <color theme="1"/>
        <rFont val="Proxima Nova Lt"/>
      </rPr>
      <t>) of the string through the I-V tracer</t>
    </r>
  </si>
  <si>
    <t>INVERTER 2</t>
  </si>
  <si>
    <r>
      <t>V</t>
    </r>
    <r>
      <rPr>
        <sz val="9"/>
        <color theme="1"/>
        <rFont val="Proxima Nova Lt"/>
      </rPr>
      <t>oc theo</t>
    </r>
  </si>
  <si>
    <r>
      <t>N</t>
    </r>
    <r>
      <rPr>
        <sz val="9"/>
        <color theme="1"/>
        <rFont val="Proxima Nova Lt"/>
      </rPr>
      <t>mod</t>
    </r>
  </si>
  <si>
    <r>
      <t>V</t>
    </r>
    <r>
      <rPr>
        <sz val="9"/>
        <color theme="1"/>
        <rFont val="Proxima Nova Lt"/>
      </rPr>
      <t>oc stc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</si>
  <si>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Proxima Nova Lt"/>
      </rPr>
      <t>V</t>
    </r>
    <r>
      <rPr>
        <sz val="9"/>
        <color theme="1"/>
        <rFont val="Proxima Nova Lt"/>
      </rPr>
      <t>oc</t>
    </r>
  </si>
  <si>
    <t>Tc</t>
  </si>
  <si>
    <r>
      <t>V</t>
    </r>
    <r>
      <rPr>
        <b/>
        <sz val="9"/>
        <color theme="1"/>
        <rFont val="Proxima Nova Lt"/>
      </rPr>
      <t>oc theo</t>
    </r>
  </si>
  <si>
    <r>
      <t>N</t>
    </r>
    <r>
      <rPr>
        <b/>
        <sz val="9"/>
        <color theme="1"/>
        <rFont val="Proxima Nova Lt"/>
      </rPr>
      <t>mod</t>
    </r>
  </si>
  <si>
    <r>
      <t>V</t>
    </r>
    <r>
      <rPr>
        <b/>
        <sz val="9"/>
        <color theme="1"/>
        <rFont val="Proxima Nova Lt"/>
      </rPr>
      <t>oc stc</t>
    </r>
  </si>
  <si>
    <r>
      <t xml:space="preserve">δ </t>
    </r>
    <r>
      <rPr>
        <b/>
        <sz val="11"/>
        <color theme="1"/>
        <rFont val="Proxima Nova Lt"/>
      </rPr>
      <t>V</t>
    </r>
    <r>
      <rPr>
        <b/>
        <sz val="9"/>
        <color theme="1"/>
        <rFont val="Proxima Nova Lt"/>
      </rPr>
      <t>oc</t>
    </r>
  </si>
  <si>
    <t>Theoratical open circuit voltage (V)</t>
  </si>
  <si>
    <t>Number of the modules which compose each tested string</t>
  </si>
  <si>
    <t>Rated PV module open circuit voltage at standard conditions (STC) (V)</t>
  </si>
  <si>
    <r>
      <t>PV module manufacturer's rated temperature coefficient of V</t>
    </r>
    <r>
      <rPr>
        <sz val="9"/>
        <color theme="1"/>
        <rFont val="Proxima Nova Lt"/>
      </rPr>
      <t xml:space="preserve">oc </t>
    </r>
    <r>
      <rPr>
        <sz val="11"/>
        <color theme="1"/>
        <rFont val="Proxima Nova Lt"/>
      </rPr>
      <t xml:space="preserve"> (</t>
    </r>
    <r>
      <rPr>
        <sz val="11"/>
        <color theme="1"/>
        <rFont val="Calibri"/>
        <family val="2"/>
      </rPr>
      <t>%</t>
    </r>
    <r>
      <rPr>
        <sz val="11"/>
        <color theme="1"/>
        <rFont val="Proxima Nova Lt"/>
      </rPr>
      <t xml:space="preserve"> / </t>
    </r>
    <r>
      <rPr>
        <sz val="11"/>
        <color theme="1"/>
        <rFont val="Calibri"/>
        <family val="2"/>
      </rPr>
      <t>°</t>
    </r>
    <r>
      <rPr>
        <sz val="11"/>
        <color theme="1"/>
        <rFont val="Proxima Nova Lt"/>
      </rPr>
      <t xml:space="preserve"> C)</t>
    </r>
  </si>
  <si>
    <t>Strings polarity must be correct.</t>
  </si>
  <si>
    <t>The accuracy of the I-V tracer and the infrared camera used will be considered.</t>
  </si>
  <si>
    <t>INVERTER 3</t>
  </si>
  <si>
    <t>Inverter</t>
  </si>
  <si>
    <t>MPPT</t>
  </si>
  <si>
    <t>Tm</t>
  </si>
  <si>
    <t>Gstc</t>
  </si>
  <si>
    <t>ΔT</t>
  </si>
  <si>
    <t>Voc theo</t>
  </si>
  <si>
    <t>Nmod</t>
  </si>
  <si>
    <t>Voc stc</t>
  </si>
  <si>
    <t>δ Voc</t>
  </si>
  <si>
    <t>Isc stc</t>
  </si>
  <si>
    <t>δIsc</t>
  </si>
  <si>
    <t>Isc theo</t>
  </si>
  <si>
    <t>Voc Measure</t>
  </si>
  <si>
    <t>Isc Measure</t>
  </si>
  <si>
    <t>Voc stc Check</t>
  </si>
  <si>
    <r>
      <t>V</t>
    </r>
    <r>
      <rPr>
        <sz val="9"/>
        <color theme="1"/>
        <rFont val="Proxima Nova Lt"/>
      </rPr>
      <t>oc meas</t>
    </r>
  </si>
  <si>
    <t>Isc meas</t>
  </si>
  <si>
    <t>Tested By:</t>
  </si>
  <si>
    <t>Date:</t>
  </si>
  <si>
    <t>A1 Commissioning - IV Curve Testing</t>
  </si>
  <si>
    <t>X *Voc theo</t>
  </si>
  <si>
    <t>X*Isc Theo</t>
  </si>
  <si>
    <t>Fuses removed prior to connection of the I-V tracer in the case that the PV Facility is connected to the electrical network</t>
  </si>
  <si>
    <r>
      <t>T</t>
    </r>
    <r>
      <rPr>
        <b/>
        <sz val="9"/>
        <color theme="1"/>
        <rFont val="Proxima Nova Lt"/>
      </rPr>
      <t>c</t>
    </r>
    <r>
      <rPr>
        <b/>
        <sz val="11"/>
        <color theme="1"/>
        <rFont val="Proxima Nova Lt"/>
      </rPr>
      <t>: temperature of the cell of the PV module will be calculated theoretically using the formula:</t>
    </r>
  </si>
  <si>
    <r>
      <t>V</t>
    </r>
    <r>
      <rPr>
        <b/>
        <sz val="9"/>
        <color theme="1"/>
        <rFont val="Proxima Nova Lt"/>
      </rPr>
      <t>oc</t>
    </r>
    <r>
      <rPr>
        <b/>
        <sz val="10"/>
        <color theme="1"/>
        <rFont val="Proxima Nova Lt"/>
      </rPr>
      <t xml:space="preserve"> theo : Theoretical open circuit voltage will be calculated theoretically using the formular:</t>
    </r>
  </si>
  <si>
    <t>Theoretical open circuit voltage (V)</t>
  </si>
  <si>
    <r>
      <t>I</t>
    </r>
    <r>
      <rPr>
        <b/>
        <sz val="9"/>
        <color theme="1"/>
        <rFont val="Proxima Nova Lt"/>
      </rPr>
      <t>sc theo : Theoretical short circuit current will be calculated theoretically using the formula:</t>
    </r>
    <r>
      <rPr>
        <b/>
        <sz val="11"/>
        <color theme="1"/>
        <rFont val="Proxima Nova Lt"/>
      </rPr>
      <t xml:space="preserve">   </t>
    </r>
  </si>
  <si>
    <t>Theoretical short circuit current (A)</t>
  </si>
  <si>
    <t>Atterbury Boulevard</t>
  </si>
  <si>
    <t>Only String 1 - 6 was tested by Cornelius and Jaco Snyman, the rest of the strings will be tested by Jaco and his team.</t>
  </si>
  <si>
    <t>MPPT 7</t>
  </si>
  <si>
    <t>MPPT 8</t>
  </si>
  <si>
    <t>MPPT 9</t>
  </si>
  <si>
    <t>MPPT 10</t>
  </si>
  <si>
    <t>Cornelius Rheeders, Jaco Snyman</t>
  </si>
  <si>
    <t>0.93*Voc theo</t>
  </si>
  <si>
    <t>0.90*Isc Theo</t>
  </si>
  <si>
    <r>
      <t>Test carried out during a cloudless interval with irradiance above 600W/m</t>
    </r>
    <r>
      <rPr>
        <sz val="9"/>
        <color theme="1"/>
        <rFont val="Proxima Nova Lt"/>
      </rPr>
      <t>2</t>
    </r>
  </si>
  <si>
    <t>No string may have a measured Voc that differs by less than 10% from the theoretical (Voc &gt; 0.9* Voc theo).</t>
  </si>
  <si>
    <t>No string may have a measured Isc that differs by less than 10% from the theoretical (Isc &gt; 0.9 * Isc theo).</t>
  </si>
  <si>
    <t>Column1</t>
  </si>
  <si>
    <t>Inv 1</t>
  </si>
  <si>
    <t xml:space="preserve">Inv 2 </t>
  </si>
  <si>
    <t>Inv 3</t>
  </si>
  <si>
    <t>Inv 4</t>
  </si>
  <si>
    <t>Inv 5</t>
  </si>
  <si>
    <t>Inv 6</t>
  </si>
  <si>
    <t>Total</t>
  </si>
  <si>
    <t>Strings</t>
  </si>
  <si>
    <t xml:space="preserve">No. of modules </t>
  </si>
  <si>
    <t>Orientation</t>
  </si>
  <si>
    <t xml:space="preserve">Tilt angle </t>
  </si>
  <si>
    <t>INVERTER 4</t>
  </si>
  <si>
    <t>INVERTER 5</t>
  </si>
  <si>
    <t>INVERTER 6</t>
  </si>
  <si>
    <t>Ic</t>
  </si>
  <si>
    <t>G -Irradiance</t>
  </si>
  <si>
    <t xml:space="preserve">I -Current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</si>
</sst>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1C09]dd\ mmmm\ yyyy;@"/>
    <numFmt numFmtId="166" formatCode="0.000%"/>
  </numFmts>
  <fonts count="23">
    <font>
      <sz val="11"/>
      <color theme="1"/>
      <name val="Calibri"/>
      <family val="2"/>
      <scheme val="minor"/>
    </font>
    <font>
      <sz val="11"/>
      <color theme="1"/>
      <name val="Proxima Nova Lt"/>
    </font>
    <font>
      <b/>
      <sz val="11"/>
      <color theme="1"/>
      <name val="Proxima Nova Lt"/>
    </font>
    <font>
      <sz val="20"/>
      <color theme="1"/>
      <name val="Proxima Nova Lt"/>
    </font>
    <font>
      <sz val="10"/>
      <color theme="1"/>
      <name val="Proxima Nova Lt"/>
    </font>
    <font>
      <b/>
      <sz val="22"/>
      <color theme="0"/>
      <name val="Proxima Nova Lt"/>
    </font>
    <font>
      <b/>
      <sz val="11"/>
      <color theme="0"/>
      <name val="Proxima Nova Lt"/>
    </font>
    <font>
      <b/>
      <sz val="10"/>
      <color theme="0"/>
      <name val="Proxima Nova Lt"/>
    </font>
    <font>
      <sz val="11"/>
      <color theme="1"/>
      <name val="Calibri"/>
      <family val="2"/>
    </font>
    <font>
      <b/>
      <sz val="9"/>
      <color theme="1"/>
      <name val="Proxima Nova Lt"/>
    </font>
    <font>
      <b/>
      <sz val="10"/>
      <color theme="1"/>
      <name val="Proxima Nova Lt"/>
    </font>
    <font>
      <sz val="9"/>
      <color theme="1"/>
      <name val="Proxima Nova Lt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8.4499999999999993"/>
      <color theme="1"/>
      <name val="Proxima Nova Lt"/>
    </font>
    <font>
      <sz val="11"/>
      <color theme="1"/>
      <name val="Proxima Nova Lt"/>
      <family val="2"/>
    </font>
    <font>
      <sz val="8.4499999999999993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A34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/>
      <right/>
      <top style="thin">
        <color theme="9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/>
      <top style="thin">
        <color theme="9"/>
      </top>
      <bottom style="medium">
        <color indexed="64"/>
      </bottom>
      <diagonal/>
    </border>
    <border>
      <left style="thin">
        <color theme="9"/>
      </left>
      <right/>
      <top/>
      <bottom style="medium">
        <color indexed="64"/>
      </bottom>
      <diagonal/>
    </border>
    <border>
      <left style="thin">
        <color theme="9"/>
      </left>
      <right style="thin">
        <color theme="9"/>
      </right>
      <top/>
      <bottom style="medium">
        <color indexed="64"/>
      </bottom>
      <diagonal/>
    </border>
    <border>
      <left/>
      <right/>
      <top style="thin">
        <color theme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9"/>
      </left>
      <right/>
      <top style="medium">
        <color indexed="64"/>
      </top>
      <bottom/>
      <diagonal/>
    </border>
    <border>
      <left style="thin">
        <color theme="9"/>
      </left>
      <right style="thin">
        <color theme="9"/>
      </right>
      <top style="medium">
        <color indexed="64"/>
      </top>
      <bottom/>
      <diagonal/>
    </border>
  </borders>
  <cellStyleXfs count="2">
    <xf numFmtId="0" fontId="0" fillId="0" borderId="0"/>
    <xf numFmtId="0" fontId="22" fillId="5" borderId="0" applyNumberFormat="0" applyBorder="0" applyAlignment="0" applyProtection="0"/>
  </cellStyleXfs>
  <cellXfs count="176">
    <xf numFmtId="0" fontId="0" fillId="0" borderId="0" xfId="0"/>
    <xf numFmtId="0" fontId="1" fillId="0" borderId="0" xfId="0" applyFont="1"/>
    <xf numFmtId="0" fontId="1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2" borderId="8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13" xfId="0" quotePrefix="1" applyFont="1" applyBorder="1" applyAlignment="1">
      <alignment horizontal="center" vertical="center"/>
    </xf>
    <xf numFmtId="0" fontId="0" fillId="0" borderId="15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1" fontId="1" fillId="0" borderId="13" xfId="0" quotePrefix="1" applyNumberFormat="1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15" xfId="0" applyBorder="1" applyAlignment="1">
      <alignment wrapText="1"/>
    </xf>
    <xf numFmtId="0" fontId="1" fillId="4" borderId="13" xfId="0" quotePrefix="1" applyFont="1" applyFill="1" applyBorder="1" applyAlignment="1">
      <alignment horizontal="center" vertical="center"/>
    </xf>
    <xf numFmtId="10" fontId="0" fillId="0" borderId="15" xfId="0" applyNumberFormat="1" applyBorder="1" applyAlignment="1">
      <alignment horizontal="center"/>
    </xf>
    <xf numFmtId="9" fontId="1" fillId="0" borderId="8" xfId="0" applyNumberFormat="1" applyFont="1" applyBorder="1" applyAlignment="1">
      <alignment horizontal="center" vertical="center"/>
    </xf>
    <xf numFmtId="166" fontId="0" fillId="0" borderId="15" xfId="0" applyNumberFormat="1" applyBorder="1" applyAlignment="1">
      <alignment horizontal="center"/>
    </xf>
    <xf numFmtId="2" fontId="1" fillId="0" borderId="8" xfId="0" quotePrefix="1" applyNumberFormat="1" applyFont="1" applyBorder="1" applyAlignment="1">
      <alignment horizontal="center" vertical="center"/>
    </xf>
    <xf numFmtId="1" fontId="1" fillId="0" borderId="8" xfId="0" quotePrefix="1" applyNumberFormat="1" applyFont="1" applyBorder="1" applyAlignment="1">
      <alignment horizontal="center" vertical="center"/>
    </xf>
    <xf numFmtId="0" fontId="0" fillId="0" borderId="20" xfId="0" applyBorder="1"/>
    <xf numFmtId="0" fontId="0" fillId="0" borderId="20" xfId="0" applyBorder="1" applyAlignment="1">
      <alignment horizontal="center"/>
    </xf>
    <xf numFmtId="0" fontId="0" fillId="0" borderId="0" xfId="0" applyAlignment="1">
      <alignment horizontal="left" vertical="top" wrapText="1"/>
    </xf>
    <xf numFmtId="164" fontId="1" fillId="0" borderId="0" xfId="0" applyNumberFormat="1" applyFon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center"/>
    </xf>
    <xf numFmtId="164" fontId="0" fillId="0" borderId="20" xfId="0" applyNumberFormat="1" applyBorder="1" applyAlignment="1">
      <alignment horizontal="center"/>
    </xf>
    <xf numFmtId="0" fontId="22" fillId="5" borderId="0" xfId="1" applyBorder="1" applyAlignment="1">
      <alignment horizontal="center"/>
    </xf>
    <xf numFmtId="0" fontId="22" fillId="5" borderId="0" xfId="1" applyAlignment="1">
      <alignment horizontal="center"/>
    </xf>
    <xf numFmtId="0" fontId="22" fillId="5" borderId="20" xfId="1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22" fillId="5" borderId="0" xfId="1" applyNumberFormat="1" applyBorder="1" applyAlignment="1">
      <alignment horizontal="center"/>
    </xf>
    <xf numFmtId="2" fontId="0" fillId="4" borderId="14" xfId="0" applyNumberFormat="1" applyFill="1" applyBorder="1" applyAlignment="1">
      <alignment horizontal="center" vertical="center"/>
    </xf>
    <xf numFmtId="0" fontId="0" fillId="4" borderId="16" xfId="0" applyFill="1" applyBorder="1" applyAlignment="1">
      <alignment horizontal="left" vertical="center"/>
    </xf>
    <xf numFmtId="2" fontId="0" fillId="4" borderId="17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left" vertical="center"/>
    </xf>
    <xf numFmtId="2" fontId="0" fillId="4" borderId="19" xfId="0" applyNumberFormat="1" applyFill="1" applyBorder="1" applyAlignment="1">
      <alignment horizontal="center" vertical="center" wrapText="1"/>
    </xf>
    <xf numFmtId="165" fontId="0" fillId="4" borderId="21" xfId="0" applyNumberFormat="1" applyFill="1" applyBorder="1" applyAlignment="1">
      <alignment horizontal="left" vertical="center" wrapText="1"/>
    </xf>
    <xf numFmtId="10" fontId="1" fillId="0" borderId="0" xfId="0" quotePrefix="1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2" fontId="22" fillId="5" borderId="20" xfId="1" applyNumberFormat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27" xfId="0" applyFill="1" applyBorder="1" applyAlignment="1">
      <alignment horizontal="center" wrapText="1"/>
    </xf>
    <xf numFmtId="0" fontId="0" fillId="6" borderId="22" xfId="0" applyFill="1" applyBorder="1" applyAlignment="1">
      <alignment horizontal="center" wrapText="1"/>
    </xf>
    <xf numFmtId="0" fontId="22" fillId="6" borderId="27" xfId="1" applyFill="1" applyBorder="1" applyAlignment="1">
      <alignment horizontal="center"/>
    </xf>
    <xf numFmtId="0" fontId="22" fillId="6" borderId="22" xfId="1" applyFill="1" applyBorder="1" applyAlignment="1">
      <alignment horizontal="center"/>
    </xf>
    <xf numFmtId="0" fontId="22" fillId="6" borderId="0" xfId="1" applyFill="1" applyBorder="1" applyAlignment="1">
      <alignment horizontal="center" vertical="center"/>
    </xf>
    <xf numFmtId="0" fontId="22" fillId="6" borderId="0" xfId="1" applyFill="1" applyBorder="1" applyAlignment="1">
      <alignment horizontal="center"/>
    </xf>
    <xf numFmtId="0" fontId="22" fillId="6" borderId="20" xfId="1" applyFill="1" applyBorder="1" applyAlignment="1">
      <alignment horizontal="center" vertical="center"/>
    </xf>
    <xf numFmtId="0" fontId="22" fillId="6" borderId="31" xfId="1" applyFill="1" applyBorder="1" applyAlignment="1">
      <alignment horizontal="center" vertical="center"/>
    </xf>
    <xf numFmtId="0" fontId="22" fillId="6" borderId="25" xfId="1" applyFill="1" applyBorder="1" applyAlignment="1">
      <alignment horizontal="center"/>
    </xf>
    <xf numFmtId="0" fontId="22" fillId="6" borderId="33" xfId="1" applyFill="1" applyBorder="1" applyAlignment="1">
      <alignment horizontal="center"/>
    </xf>
    <xf numFmtId="0" fontId="22" fillId="6" borderId="30" xfId="1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3" xfId="0" applyFill="1" applyBorder="1" applyAlignment="1">
      <alignment horizontal="center" wrapText="1"/>
    </xf>
    <xf numFmtId="0" fontId="22" fillId="6" borderId="23" xfId="1" applyFill="1" applyBorder="1" applyAlignment="1">
      <alignment horizontal="center"/>
    </xf>
    <xf numFmtId="0" fontId="22" fillId="6" borderId="32" xfId="1" applyFill="1" applyBorder="1" applyAlignment="1">
      <alignment horizontal="center" vertical="center"/>
    </xf>
    <xf numFmtId="0" fontId="22" fillId="6" borderId="24" xfId="1" applyFill="1" applyBorder="1" applyAlignment="1">
      <alignment horizontal="center"/>
    </xf>
    <xf numFmtId="2" fontId="22" fillId="6" borderId="23" xfId="1" applyNumberFormat="1" applyFill="1" applyBorder="1" applyAlignment="1">
      <alignment horizontal="center"/>
    </xf>
    <xf numFmtId="2" fontId="22" fillId="6" borderId="26" xfId="1" applyNumberFormat="1" applyFill="1" applyBorder="1" applyAlignment="1">
      <alignment horizontal="center"/>
    </xf>
    <xf numFmtId="2" fontId="22" fillId="6" borderId="24" xfId="1" applyNumberFormat="1" applyFill="1" applyBorder="1" applyAlignment="1">
      <alignment horizontal="center"/>
    </xf>
    <xf numFmtId="0" fontId="0" fillId="0" borderId="17" xfId="0" applyBorder="1"/>
    <xf numFmtId="0" fontId="0" fillId="7" borderId="0" xfId="0" applyFill="1" applyAlignment="1">
      <alignment horizontal="center"/>
    </xf>
    <xf numFmtId="0" fontId="0" fillId="7" borderId="25" xfId="0" applyFill="1" applyBorder="1" applyAlignment="1">
      <alignment horizontal="center"/>
    </xf>
    <xf numFmtId="0" fontId="22" fillId="7" borderId="22" xfId="1" applyFill="1" applyBorder="1" applyAlignment="1">
      <alignment horizontal="center"/>
    </xf>
    <xf numFmtId="2" fontId="22" fillId="7" borderId="23" xfId="1" applyNumberFormat="1" applyFill="1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19" xfId="0" applyBorder="1"/>
    <xf numFmtId="0" fontId="0" fillId="0" borderId="14" xfId="0" applyBorder="1"/>
    <xf numFmtId="0" fontId="0" fillId="0" borderId="34" xfId="0" applyBorder="1" applyAlignment="1">
      <alignment horizontal="center" vertical="center"/>
    </xf>
    <xf numFmtId="0" fontId="0" fillId="0" borderId="36" xfId="0" applyBorder="1"/>
    <xf numFmtId="0" fontId="0" fillId="0" borderId="36" xfId="0" applyBorder="1" applyAlignment="1">
      <alignment wrapText="1"/>
    </xf>
    <xf numFmtId="0" fontId="0" fillId="0" borderId="37" xfId="0" applyBorder="1"/>
    <xf numFmtId="0" fontId="0" fillId="0" borderId="38" xfId="0" applyBorder="1"/>
    <xf numFmtId="0" fontId="22" fillId="5" borderId="36" xfId="1" applyBorder="1" applyAlignment="1">
      <alignment horizontal="center"/>
    </xf>
    <xf numFmtId="0" fontId="22" fillId="5" borderId="37" xfId="1" applyBorder="1" applyAlignment="1">
      <alignment horizontal="center"/>
    </xf>
    <xf numFmtId="0" fontId="0" fillId="0" borderId="36" xfId="0" applyBorder="1" applyAlignment="1">
      <alignment horizontal="center"/>
    </xf>
    <xf numFmtId="0" fontId="22" fillId="5" borderId="38" xfId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22" fillId="6" borderId="15" xfId="1" applyFill="1" applyBorder="1" applyAlignment="1">
      <alignment horizontal="center"/>
    </xf>
    <xf numFmtId="0" fontId="22" fillId="6" borderId="39" xfId="1" applyFill="1" applyBorder="1" applyAlignment="1">
      <alignment horizontal="center"/>
    </xf>
    <xf numFmtId="0" fontId="22" fillId="6" borderId="40" xfId="1" applyFill="1" applyBorder="1" applyAlignment="1">
      <alignment horizontal="center"/>
    </xf>
    <xf numFmtId="0" fontId="22" fillId="5" borderId="15" xfId="1" applyBorder="1" applyAlignment="1">
      <alignment horizontal="center"/>
    </xf>
    <xf numFmtId="0" fontId="22" fillId="8" borderId="22" xfId="1" applyFill="1" applyBorder="1" applyAlignment="1">
      <alignment horizontal="center"/>
    </xf>
    <xf numFmtId="0" fontId="22" fillId="9" borderId="0" xfId="1" applyFill="1" applyBorder="1" applyAlignment="1">
      <alignment horizontal="center"/>
    </xf>
    <xf numFmtId="0" fontId="22" fillId="10" borderId="25" xfId="1" applyFill="1" applyBorder="1" applyAlignment="1">
      <alignment horizontal="center"/>
    </xf>
    <xf numFmtId="0" fontId="20" fillId="0" borderId="22" xfId="0" applyFont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8" xfId="0" applyFill="1" applyBorder="1" applyAlignment="1">
      <alignment horizontal="center" wrapText="1"/>
    </xf>
    <xf numFmtId="0" fontId="22" fillId="6" borderId="8" xfId="1" applyFill="1" applyBorder="1" applyAlignment="1">
      <alignment horizontal="center"/>
    </xf>
    <xf numFmtId="0" fontId="22" fillId="6" borderId="8" xfId="1" applyFill="1" applyBorder="1" applyAlignment="1">
      <alignment horizontal="center" vertical="center"/>
    </xf>
    <xf numFmtId="0" fontId="22" fillId="9" borderId="8" xfId="1" applyFill="1" applyBorder="1" applyAlignment="1">
      <alignment horizontal="center"/>
    </xf>
    <xf numFmtId="0" fontId="22" fillId="10" borderId="8" xfId="1" applyFill="1" applyBorder="1" applyAlignment="1">
      <alignment horizontal="center"/>
    </xf>
    <xf numFmtId="0" fontId="22" fillId="8" borderId="8" xfId="1" applyFill="1" applyBorder="1" applyAlignment="1">
      <alignment horizontal="center"/>
    </xf>
    <xf numFmtId="0" fontId="22" fillId="11" borderId="8" xfId="1" applyFill="1" applyBorder="1" applyAlignment="1">
      <alignment horizontal="center"/>
    </xf>
    <xf numFmtId="0" fontId="0" fillId="11" borderId="0" xfId="0" applyFill="1"/>
    <xf numFmtId="0" fontId="0" fillId="11" borderId="15" xfId="0" applyFill="1" applyBorder="1"/>
    <xf numFmtId="0" fontId="0" fillId="11" borderId="20" xfId="0" applyFill="1" applyBorder="1"/>
    <xf numFmtId="1" fontId="1" fillId="0" borderId="13" xfId="0" applyNumberFormat="1" applyFont="1" applyBorder="1" applyAlignment="1">
      <alignment horizontal="center" vertical="center"/>
    </xf>
    <xf numFmtId="2" fontId="1" fillId="0" borderId="13" xfId="0" quotePrefix="1" applyNumberFormat="1" applyFont="1" applyBorder="1" applyAlignment="1">
      <alignment horizontal="center" vertical="center"/>
    </xf>
    <xf numFmtId="1" fontId="22" fillId="5" borderId="20" xfId="1" applyNumberFormat="1" applyBorder="1" applyAlignment="1">
      <alignment horizontal="center"/>
    </xf>
    <xf numFmtId="0" fontId="0" fillId="12" borderId="0" xfId="0" applyFill="1"/>
    <xf numFmtId="0" fontId="0" fillId="12" borderId="15" xfId="0" applyFill="1" applyBorder="1"/>
    <xf numFmtId="0" fontId="0" fillId="12" borderId="20" xfId="0" applyFill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0" fontId="1" fillId="0" borderId="3" xfId="0" quotePrefix="1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15" xfId="0" applyFont="1" applyBorder="1" applyAlignment="1">
      <alignment horizontal="left" vertical="center" wrapText="1"/>
    </xf>
  </cellXfs>
  <cellStyles count="2">
    <cellStyle name="Neutral" xfId="1" builtinId="28"/>
    <cellStyle name="Normal" xfId="0" builtinId="0"/>
  </cellStyles>
  <dxfs count="92"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numFmt numFmtId="164" formatCode="0.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medium">
          <color indexed="64"/>
        </left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1EA34A"/>
      <color rgb="FF424745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Sheet2!$D$7</c:f>
              <c:strCache>
                <c:ptCount val="1"/>
                <c:pt idx="0">
                  <c:v>I -Current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Sheet2!$C$8:$C$12</c:f>
              <c:numCache>
                <c:formatCode>General</c:formatCode>
                <c:ptCount val="5"/>
                <c:pt idx="0">
                  <c:v>702</c:v>
                </c:pt>
                <c:pt idx="1">
                  <c:v>605</c:v>
                </c:pt>
                <c:pt idx="2">
                  <c:v>753</c:v>
                </c:pt>
                <c:pt idx="3">
                  <c:v>605</c:v>
                </c:pt>
                <c:pt idx="4">
                  <c:v>576</c:v>
                </c:pt>
              </c:numCache>
            </c:numRef>
          </c:xVal>
          <c:yVal>
            <c:numRef>
              <c:f>Sheet2!$D$8:$D$12</c:f>
              <c:numCache>
                <c:formatCode>General</c:formatCode>
                <c:ptCount val="5"/>
                <c:pt idx="0">
                  <c:v>7.49</c:v>
                </c:pt>
                <c:pt idx="1">
                  <c:v>7.17</c:v>
                </c:pt>
                <c:pt idx="2">
                  <c:v>8.77</c:v>
                </c:pt>
                <c:pt idx="3">
                  <c:v>7.14</c:v>
                </c:pt>
                <c:pt idx="4">
                  <c:v>7.04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77-4658-A40F-5E9D1E925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259951"/>
        <c:axId val="789260783"/>
      </c:scatterChart>
      <c:valAx>
        <c:axId val="789259951"/>
        <c:scaling>
          <c:orientation val="minMax"/>
          <c:max val="770"/>
          <c:min val="5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260783"/>
        <c:crosses val="autoZero"/>
        <c:crossBetween val="midCat"/>
      </c:valAx>
      <c:valAx>
        <c:axId val="789260783"/>
        <c:scaling>
          <c:orientation val="minMax"/>
          <c:max val="9"/>
          <c:min val="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25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5</xdr:row>
          <xdr:rowOff>25400</xdr:rowOff>
        </xdr:from>
        <xdr:to>
          <xdr:col>7</xdr:col>
          <xdr:colOff>457200</xdr:colOff>
          <xdr:row>5</xdr:row>
          <xdr:rowOff>241300</xdr:rowOff>
        </xdr:to>
        <xdr:sp macro="" textlink="">
          <xdr:nvSpPr>
            <xdr:cNvPr id="3361" name="Check Box 289" hidden="1">
              <a:extLst>
                <a:ext uri="{63B3BB69-23CF-44E3-9099-C40C66FF867C}">
                  <a14:compatExt spid="_x0000_s3361"/>
                </a:ext>
                <a:ext uri="{FF2B5EF4-FFF2-40B4-BE49-F238E27FC236}">
                  <a16:creationId xmlns:a16="http://schemas.microsoft.com/office/drawing/2014/main" id="{00000000-0008-0000-0000-00002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5</xdr:row>
          <xdr:rowOff>12700</xdr:rowOff>
        </xdr:from>
        <xdr:to>
          <xdr:col>7</xdr:col>
          <xdr:colOff>965200</xdr:colOff>
          <xdr:row>5</xdr:row>
          <xdr:rowOff>228600</xdr:rowOff>
        </xdr:to>
        <xdr:sp macro="" textlink="">
          <xdr:nvSpPr>
            <xdr:cNvPr id="3362" name="Check Box 290" hidden="1">
              <a:extLst>
                <a:ext uri="{63B3BB69-23CF-44E3-9099-C40C66FF867C}">
                  <a14:compatExt spid="_x0000_s3362"/>
                </a:ext>
                <a:ext uri="{FF2B5EF4-FFF2-40B4-BE49-F238E27FC236}">
                  <a16:creationId xmlns:a16="http://schemas.microsoft.com/office/drawing/2014/main" id="{00000000-0008-0000-0000-00002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6</xdr:row>
          <xdr:rowOff>25400</xdr:rowOff>
        </xdr:from>
        <xdr:to>
          <xdr:col>7</xdr:col>
          <xdr:colOff>457200</xdr:colOff>
          <xdr:row>6</xdr:row>
          <xdr:rowOff>241300</xdr:rowOff>
        </xdr:to>
        <xdr:sp macro="" textlink="">
          <xdr:nvSpPr>
            <xdr:cNvPr id="3363" name="Check Box 291" hidden="1">
              <a:extLst>
                <a:ext uri="{63B3BB69-23CF-44E3-9099-C40C66FF867C}">
                  <a14:compatExt spid="_x0000_s3363"/>
                </a:ext>
                <a:ext uri="{FF2B5EF4-FFF2-40B4-BE49-F238E27FC236}">
                  <a16:creationId xmlns:a16="http://schemas.microsoft.com/office/drawing/2014/main" id="{00000000-0008-0000-0000-00002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6</xdr:row>
          <xdr:rowOff>12700</xdr:rowOff>
        </xdr:from>
        <xdr:to>
          <xdr:col>7</xdr:col>
          <xdr:colOff>965200</xdr:colOff>
          <xdr:row>6</xdr:row>
          <xdr:rowOff>228600</xdr:rowOff>
        </xdr:to>
        <xdr:sp macro="" textlink="">
          <xdr:nvSpPr>
            <xdr:cNvPr id="3364" name="Check Box 292" hidden="1">
              <a:extLst>
                <a:ext uri="{63B3BB69-23CF-44E3-9099-C40C66FF867C}">
                  <a14:compatExt spid="_x0000_s3364"/>
                </a:ext>
                <a:ext uri="{FF2B5EF4-FFF2-40B4-BE49-F238E27FC236}">
                  <a16:creationId xmlns:a16="http://schemas.microsoft.com/office/drawing/2014/main" id="{00000000-0008-0000-0000-00002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7</xdr:row>
          <xdr:rowOff>25400</xdr:rowOff>
        </xdr:from>
        <xdr:to>
          <xdr:col>7</xdr:col>
          <xdr:colOff>457200</xdr:colOff>
          <xdr:row>7</xdr:row>
          <xdr:rowOff>241300</xdr:rowOff>
        </xdr:to>
        <xdr:sp macro="" textlink="">
          <xdr:nvSpPr>
            <xdr:cNvPr id="3365" name="Check Box 293" hidden="1">
              <a:extLst>
                <a:ext uri="{63B3BB69-23CF-44E3-9099-C40C66FF867C}">
                  <a14:compatExt spid="_x0000_s3365"/>
                </a:ext>
                <a:ext uri="{FF2B5EF4-FFF2-40B4-BE49-F238E27FC236}">
                  <a16:creationId xmlns:a16="http://schemas.microsoft.com/office/drawing/2014/main" id="{00000000-0008-0000-0000-00002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7</xdr:row>
          <xdr:rowOff>12700</xdr:rowOff>
        </xdr:from>
        <xdr:to>
          <xdr:col>7</xdr:col>
          <xdr:colOff>965200</xdr:colOff>
          <xdr:row>7</xdr:row>
          <xdr:rowOff>228600</xdr:rowOff>
        </xdr:to>
        <xdr:sp macro="" textlink="">
          <xdr:nvSpPr>
            <xdr:cNvPr id="3366" name="Check Box 294" hidden="1">
              <a:extLst>
                <a:ext uri="{63B3BB69-23CF-44E3-9099-C40C66FF867C}">
                  <a14:compatExt spid="_x0000_s3366"/>
                </a:ext>
                <a:ext uri="{FF2B5EF4-FFF2-40B4-BE49-F238E27FC236}">
                  <a16:creationId xmlns:a16="http://schemas.microsoft.com/office/drawing/2014/main" id="{00000000-0008-0000-0000-00002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8</xdr:row>
          <xdr:rowOff>25400</xdr:rowOff>
        </xdr:from>
        <xdr:to>
          <xdr:col>7</xdr:col>
          <xdr:colOff>457200</xdr:colOff>
          <xdr:row>8</xdr:row>
          <xdr:rowOff>241300</xdr:rowOff>
        </xdr:to>
        <xdr:sp macro="" textlink="">
          <xdr:nvSpPr>
            <xdr:cNvPr id="3367" name="Check Box 295" hidden="1">
              <a:extLst>
                <a:ext uri="{63B3BB69-23CF-44E3-9099-C40C66FF867C}">
                  <a14:compatExt spid="_x0000_s3367"/>
                </a:ext>
                <a:ext uri="{FF2B5EF4-FFF2-40B4-BE49-F238E27FC236}">
                  <a16:creationId xmlns:a16="http://schemas.microsoft.com/office/drawing/2014/main" id="{00000000-0008-0000-0000-00002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8</xdr:row>
          <xdr:rowOff>12700</xdr:rowOff>
        </xdr:from>
        <xdr:to>
          <xdr:col>7</xdr:col>
          <xdr:colOff>965200</xdr:colOff>
          <xdr:row>8</xdr:row>
          <xdr:rowOff>228600</xdr:rowOff>
        </xdr:to>
        <xdr:sp macro="" textlink="">
          <xdr:nvSpPr>
            <xdr:cNvPr id="3368" name="Check Box 296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00000000-0008-0000-0000-00002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9</xdr:row>
          <xdr:rowOff>25400</xdr:rowOff>
        </xdr:from>
        <xdr:to>
          <xdr:col>7</xdr:col>
          <xdr:colOff>457200</xdr:colOff>
          <xdr:row>9</xdr:row>
          <xdr:rowOff>241300</xdr:rowOff>
        </xdr:to>
        <xdr:sp macro="" textlink="">
          <xdr:nvSpPr>
            <xdr:cNvPr id="3369" name="Check Box 297" hidden="1">
              <a:extLst>
                <a:ext uri="{63B3BB69-23CF-44E3-9099-C40C66FF867C}">
                  <a14:compatExt spid="_x0000_s3369"/>
                </a:ext>
                <a:ext uri="{FF2B5EF4-FFF2-40B4-BE49-F238E27FC236}">
                  <a16:creationId xmlns:a16="http://schemas.microsoft.com/office/drawing/2014/main" id="{00000000-0008-0000-0000-00002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9</xdr:row>
          <xdr:rowOff>12700</xdr:rowOff>
        </xdr:from>
        <xdr:to>
          <xdr:col>7</xdr:col>
          <xdr:colOff>965200</xdr:colOff>
          <xdr:row>9</xdr:row>
          <xdr:rowOff>228600</xdr:rowOff>
        </xdr:to>
        <xdr:sp macro="" textlink="">
          <xdr:nvSpPr>
            <xdr:cNvPr id="3370" name="Check Box 298" hidden="1">
              <a:extLst>
                <a:ext uri="{63B3BB69-23CF-44E3-9099-C40C66FF867C}">
                  <a14:compatExt spid="_x0000_s3370"/>
                </a:ext>
                <a:ext uri="{FF2B5EF4-FFF2-40B4-BE49-F238E27FC236}">
                  <a16:creationId xmlns:a16="http://schemas.microsoft.com/office/drawing/2014/main" id="{00000000-0008-0000-0000-00002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10</xdr:row>
          <xdr:rowOff>25400</xdr:rowOff>
        </xdr:from>
        <xdr:to>
          <xdr:col>7</xdr:col>
          <xdr:colOff>457200</xdr:colOff>
          <xdr:row>10</xdr:row>
          <xdr:rowOff>241300</xdr:rowOff>
        </xdr:to>
        <xdr:sp macro="" textlink="">
          <xdr:nvSpPr>
            <xdr:cNvPr id="3371" name="Check Box 299" hidden="1">
              <a:extLst>
                <a:ext uri="{63B3BB69-23CF-44E3-9099-C40C66FF867C}">
                  <a14:compatExt spid="_x0000_s3371"/>
                </a:ext>
                <a:ext uri="{FF2B5EF4-FFF2-40B4-BE49-F238E27FC236}">
                  <a16:creationId xmlns:a16="http://schemas.microsoft.com/office/drawing/2014/main" id="{00000000-0008-0000-0000-00002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10</xdr:row>
          <xdr:rowOff>12700</xdr:rowOff>
        </xdr:from>
        <xdr:to>
          <xdr:col>7</xdr:col>
          <xdr:colOff>965200</xdr:colOff>
          <xdr:row>10</xdr:row>
          <xdr:rowOff>228600</xdr:rowOff>
        </xdr:to>
        <xdr:sp macro="" textlink="">
          <xdr:nvSpPr>
            <xdr:cNvPr id="3372" name="Check Box 300" hidden="1">
              <a:extLst>
                <a:ext uri="{63B3BB69-23CF-44E3-9099-C40C66FF867C}">
                  <a14:compatExt spid="_x0000_s3372"/>
                </a:ext>
                <a:ext uri="{FF2B5EF4-FFF2-40B4-BE49-F238E27FC236}">
                  <a16:creationId xmlns:a16="http://schemas.microsoft.com/office/drawing/2014/main" id="{00000000-0008-0000-0000-00002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11</xdr:row>
          <xdr:rowOff>25400</xdr:rowOff>
        </xdr:from>
        <xdr:to>
          <xdr:col>7</xdr:col>
          <xdr:colOff>457200</xdr:colOff>
          <xdr:row>11</xdr:row>
          <xdr:rowOff>241300</xdr:rowOff>
        </xdr:to>
        <xdr:sp macro="" textlink="">
          <xdr:nvSpPr>
            <xdr:cNvPr id="3373" name="Check Box 301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00000000-0008-0000-0000-00002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11</xdr:row>
          <xdr:rowOff>12700</xdr:rowOff>
        </xdr:from>
        <xdr:to>
          <xdr:col>7</xdr:col>
          <xdr:colOff>965200</xdr:colOff>
          <xdr:row>11</xdr:row>
          <xdr:rowOff>228600</xdr:rowOff>
        </xdr:to>
        <xdr:sp macro="" textlink="">
          <xdr:nvSpPr>
            <xdr:cNvPr id="3374" name="Check Box 302" hidden="1">
              <a:extLst>
                <a:ext uri="{63B3BB69-23CF-44E3-9099-C40C66FF867C}">
                  <a14:compatExt spid="_x0000_s3374"/>
                </a:ext>
                <a:ext uri="{FF2B5EF4-FFF2-40B4-BE49-F238E27FC236}">
                  <a16:creationId xmlns:a16="http://schemas.microsoft.com/office/drawing/2014/main" id="{00000000-0008-0000-0000-00002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12</xdr:row>
          <xdr:rowOff>25400</xdr:rowOff>
        </xdr:from>
        <xdr:to>
          <xdr:col>7</xdr:col>
          <xdr:colOff>457200</xdr:colOff>
          <xdr:row>12</xdr:row>
          <xdr:rowOff>241300</xdr:rowOff>
        </xdr:to>
        <xdr:sp macro="" textlink="">
          <xdr:nvSpPr>
            <xdr:cNvPr id="3375" name="Check Box 303" hidden="1">
              <a:extLst>
                <a:ext uri="{63B3BB69-23CF-44E3-9099-C40C66FF867C}">
                  <a14:compatExt spid="_x0000_s3375"/>
                </a:ext>
                <a:ext uri="{FF2B5EF4-FFF2-40B4-BE49-F238E27FC236}">
                  <a16:creationId xmlns:a16="http://schemas.microsoft.com/office/drawing/2014/main" id="{00000000-0008-0000-0000-00002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12</xdr:row>
          <xdr:rowOff>12700</xdr:rowOff>
        </xdr:from>
        <xdr:to>
          <xdr:col>7</xdr:col>
          <xdr:colOff>965200</xdr:colOff>
          <xdr:row>12</xdr:row>
          <xdr:rowOff>228600</xdr:rowOff>
        </xdr:to>
        <xdr:sp macro="" textlink="">
          <xdr:nvSpPr>
            <xdr:cNvPr id="3376" name="Check Box 304" hidden="1">
              <a:extLst>
                <a:ext uri="{63B3BB69-23CF-44E3-9099-C40C66FF867C}">
                  <a14:compatExt spid="_x0000_s3376"/>
                </a:ext>
                <a:ext uri="{FF2B5EF4-FFF2-40B4-BE49-F238E27FC236}">
                  <a16:creationId xmlns:a16="http://schemas.microsoft.com/office/drawing/2014/main" id="{00000000-0008-0000-0000-00003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5</xdr:row>
          <xdr:rowOff>25400</xdr:rowOff>
        </xdr:from>
        <xdr:to>
          <xdr:col>8</xdr:col>
          <xdr:colOff>457200</xdr:colOff>
          <xdr:row>5</xdr:row>
          <xdr:rowOff>241300</xdr:rowOff>
        </xdr:to>
        <xdr:sp macro="" textlink="">
          <xdr:nvSpPr>
            <xdr:cNvPr id="3377" name="Check Box 305" hidden="1">
              <a:extLst>
                <a:ext uri="{63B3BB69-23CF-44E3-9099-C40C66FF867C}">
                  <a14:compatExt spid="_x0000_s3377"/>
                </a:ext>
                <a:ext uri="{FF2B5EF4-FFF2-40B4-BE49-F238E27FC236}">
                  <a16:creationId xmlns:a16="http://schemas.microsoft.com/office/drawing/2014/main" id="{00000000-0008-0000-0000-00003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5</xdr:row>
          <xdr:rowOff>12700</xdr:rowOff>
        </xdr:from>
        <xdr:to>
          <xdr:col>8</xdr:col>
          <xdr:colOff>965200</xdr:colOff>
          <xdr:row>5</xdr:row>
          <xdr:rowOff>228600</xdr:rowOff>
        </xdr:to>
        <xdr:sp macro="" textlink="">
          <xdr:nvSpPr>
            <xdr:cNvPr id="3378" name="Check Box 306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00000000-0008-0000-0000-00003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6</xdr:row>
          <xdr:rowOff>25400</xdr:rowOff>
        </xdr:from>
        <xdr:to>
          <xdr:col>8</xdr:col>
          <xdr:colOff>457200</xdr:colOff>
          <xdr:row>6</xdr:row>
          <xdr:rowOff>241300</xdr:rowOff>
        </xdr:to>
        <xdr:sp macro="" textlink="">
          <xdr:nvSpPr>
            <xdr:cNvPr id="3379" name="Check Box 307" hidden="1">
              <a:extLst>
                <a:ext uri="{63B3BB69-23CF-44E3-9099-C40C66FF867C}">
                  <a14:compatExt spid="_x0000_s3379"/>
                </a:ext>
                <a:ext uri="{FF2B5EF4-FFF2-40B4-BE49-F238E27FC236}">
                  <a16:creationId xmlns:a16="http://schemas.microsoft.com/office/drawing/2014/main" id="{00000000-0008-0000-0000-00003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6</xdr:row>
          <xdr:rowOff>12700</xdr:rowOff>
        </xdr:from>
        <xdr:to>
          <xdr:col>8</xdr:col>
          <xdr:colOff>965200</xdr:colOff>
          <xdr:row>6</xdr:row>
          <xdr:rowOff>228600</xdr:rowOff>
        </xdr:to>
        <xdr:sp macro="" textlink="">
          <xdr:nvSpPr>
            <xdr:cNvPr id="3380" name="Check Box 308" hidden="1">
              <a:extLst>
                <a:ext uri="{63B3BB69-23CF-44E3-9099-C40C66FF867C}">
                  <a14:compatExt spid="_x0000_s3380"/>
                </a:ext>
                <a:ext uri="{FF2B5EF4-FFF2-40B4-BE49-F238E27FC236}">
                  <a16:creationId xmlns:a16="http://schemas.microsoft.com/office/drawing/2014/main" id="{00000000-0008-0000-0000-00003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7</xdr:row>
          <xdr:rowOff>25400</xdr:rowOff>
        </xdr:from>
        <xdr:to>
          <xdr:col>8</xdr:col>
          <xdr:colOff>457200</xdr:colOff>
          <xdr:row>7</xdr:row>
          <xdr:rowOff>241300</xdr:rowOff>
        </xdr:to>
        <xdr:sp macro="" textlink="">
          <xdr:nvSpPr>
            <xdr:cNvPr id="3381" name="Check Box 309" hidden="1">
              <a:extLst>
                <a:ext uri="{63B3BB69-23CF-44E3-9099-C40C66FF867C}">
                  <a14:compatExt spid="_x0000_s3381"/>
                </a:ext>
                <a:ext uri="{FF2B5EF4-FFF2-40B4-BE49-F238E27FC236}">
                  <a16:creationId xmlns:a16="http://schemas.microsoft.com/office/drawing/2014/main" id="{00000000-0008-0000-0000-00003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7</xdr:row>
          <xdr:rowOff>12700</xdr:rowOff>
        </xdr:from>
        <xdr:to>
          <xdr:col>8</xdr:col>
          <xdr:colOff>965200</xdr:colOff>
          <xdr:row>7</xdr:row>
          <xdr:rowOff>228600</xdr:rowOff>
        </xdr:to>
        <xdr:sp macro="" textlink="">
          <xdr:nvSpPr>
            <xdr:cNvPr id="3382" name="Check Box 310" hidden="1">
              <a:extLst>
                <a:ext uri="{63B3BB69-23CF-44E3-9099-C40C66FF867C}">
                  <a14:compatExt spid="_x0000_s3382"/>
                </a:ext>
                <a:ext uri="{FF2B5EF4-FFF2-40B4-BE49-F238E27FC236}">
                  <a16:creationId xmlns:a16="http://schemas.microsoft.com/office/drawing/2014/main" id="{00000000-0008-0000-0000-00003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8</xdr:row>
          <xdr:rowOff>25400</xdr:rowOff>
        </xdr:from>
        <xdr:to>
          <xdr:col>8</xdr:col>
          <xdr:colOff>457200</xdr:colOff>
          <xdr:row>8</xdr:row>
          <xdr:rowOff>241300</xdr:rowOff>
        </xdr:to>
        <xdr:sp macro="" textlink="">
          <xdr:nvSpPr>
            <xdr:cNvPr id="3383" name="Check Box 311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00000000-0008-0000-0000-00003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8</xdr:row>
          <xdr:rowOff>12700</xdr:rowOff>
        </xdr:from>
        <xdr:to>
          <xdr:col>8</xdr:col>
          <xdr:colOff>965200</xdr:colOff>
          <xdr:row>8</xdr:row>
          <xdr:rowOff>228600</xdr:rowOff>
        </xdr:to>
        <xdr:sp macro="" textlink="">
          <xdr:nvSpPr>
            <xdr:cNvPr id="3384" name="Check Box 312" hidden="1">
              <a:extLst>
                <a:ext uri="{63B3BB69-23CF-44E3-9099-C40C66FF867C}">
                  <a14:compatExt spid="_x0000_s3384"/>
                </a:ext>
                <a:ext uri="{FF2B5EF4-FFF2-40B4-BE49-F238E27FC236}">
                  <a16:creationId xmlns:a16="http://schemas.microsoft.com/office/drawing/2014/main" id="{00000000-0008-0000-0000-00003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9</xdr:row>
          <xdr:rowOff>25400</xdr:rowOff>
        </xdr:from>
        <xdr:to>
          <xdr:col>8</xdr:col>
          <xdr:colOff>457200</xdr:colOff>
          <xdr:row>9</xdr:row>
          <xdr:rowOff>241300</xdr:rowOff>
        </xdr:to>
        <xdr:sp macro="" textlink="">
          <xdr:nvSpPr>
            <xdr:cNvPr id="3385" name="Check Box 313" hidden="1">
              <a:extLst>
                <a:ext uri="{63B3BB69-23CF-44E3-9099-C40C66FF867C}">
                  <a14:compatExt spid="_x0000_s3385"/>
                </a:ext>
                <a:ext uri="{FF2B5EF4-FFF2-40B4-BE49-F238E27FC236}">
                  <a16:creationId xmlns:a16="http://schemas.microsoft.com/office/drawing/2014/main" id="{00000000-0008-0000-0000-00003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9</xdr:row>
          <xdr:rowOff>12700</xdr:rowOff>
        </xdr:from>
        <xdr:to>
          <xdr:col>8</xdr:col>
          <xdr:colOff>965200</xdr:colOff>
          <xdr:row>9</xdr:row>
          <xdr:rowOff>228600</xdr:rowOff>
        </xdr:to>
        <xdr:sp macro="" textlink="">
          <xdr:nvSpPr>
            <xdr:cNvPr id="3386" name="Check Box 314" hidden="1">
              <a:extLst>
                <a:ext uri="{63B3BB69-23CF-44E3-9099-C40C66FF867C}">
                  <a14:compatExt spid="_x0000_s3386"/>
                </a:ext>
                <a:ext uri="{FF2B5EF4-FFF2-40B4-BE49-F238E27FC236}">
                  <a16:creationId xmlns:a16="http://schemas.microsoft.com/office/drawing/2014/main" id="{00000000-0008-0000-0000-00003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10</xdr:row>
          <xdr:rowOff>25400</xdr:rowOff>
        </xdr:from>
        <xdr:to>
          <xdr:col>8</xdr:col>
          <xdr:colOff>457200</xdr:colOff>
          <xdr:row>10</xdr:row>
          <xdr:rowOff>241300</xdr:rowOff>
        </xdr:to>
        <xdr:sp macro="" textlink="">
          <xdr:nvSpPr>
            <xdr:cNvPr id="3387" name="Check Box 315" hidden="1">
              <a:extLst>
                <a:ext uri="{63B3BB69-23CF-44E3-9099-C40C66FF867C}">
                  <a14:compatExt spid="_x0000_s3387"/>
                </a:ext>
                <a:ext uri="{FF2B5EF4-FFF2-40B4-BE49-F238E27FC236}">
                  <a16:creationId xmlns:a16="http://schemas.microsoft.com/office/drawing/2014/main" id="{00000000-0008-0000-0000-00003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10</xdr:row>
          <xdr:rowOff>12700</xdr:rowOff>
        </xdr:from>
        <xdr:to>
          <xdr:col>8</xdr:col>
          <xdr:colOff>965200</xdr:colOff>
          <xdr:row>10</xdr:row>
          <xdr:rowOff>228600</xdr:rowOff>
        </xdr:to>
        <xdr:sp macro="" textlink="">
          <xdr:nvSpPr>
            <xdr:cNvPr id="3388" name="Check Box 316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00000000-0008-0000-0000-00003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11</xdr:row>
          <xdr:rowOff>25400</xdr:rowOff>
        </xdr:from>
        <xdr:to>
          <xdr:col>8</xdr:col>
          <xdr:colOff>457200</xdr:colOff>
          <xdr:row>11</xdr:row>
          <xdr:rowOff>241300</xdr:rowOff>
        </xdr:to>
        <xdr:sp macro="" textlink="">
          <xdr:nvSpPr>
            <xdr:cNvPr id="3389" name="Check Box 317" hidden="1">
              <a:extLst>
                <a:ext uri="{63B3BB69-23CF-44E3-9099-C40C66FF867C}">
                  <a14:compatExt spid="_x0000_s3389"/>
                </a:ext>
                <a:ext uri="{FF2B5EF4-FFF2-40B4-BE49-F238E27FC236}">
                  <a16:creationId xmlns:a16="http://schemas.microsoft.com/office/drawing/2014/main" id="{00000000-0008-0000-0000-00003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11</xdr:row>
          <xdr:rowOff>12700</xdr:rowOff>
        </xdr:from>
        <xdr:to>
          <xdr:col>8</xdr:col>
          <xdr:colOff>965200</xdr:colOff>
          <xdr:row>11</xdr:row>
          <xdr:rowOff>228600</xdr:rowOff>
        </xdr:to>
        <xdr:sp macro="" textlink="">
          <xdr:nvSpPr>
            <xdr:cNvPr id="3390" name="Check Box 318" hidden="1">
              <a:extLst>
                <a:ext uri="{63B3BB69-23CF-44E3-9099-C40C66FF867C}">
                  <a14:compatExt spid="_x0000_s3390"/>
                </a:ext>
                <a:ext uri="{FF2B5EF4-FFF2-40B4-BE49-F238E27FC236}">
                  <a16:creationId xmlns:a16="http://schemas.microsoft.com/office/drawing/2014/main" id="{00000000-0008-0000-0000-00003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12</xdr:row>
          <xdr:rowOff>25400</xdr:rowOff>
        </xdr:from>
        <xdr:to>
          <xdr:col>8</xdr:col>
          <xdr:colOff>457200</xdr:colOff>
          <xdr:row>12</xdr:row>
          <xdr:rowOff>241300</xdr:rowOff>
        </xdr:to>
        <xdr:sp macro="" textlink="">
          <xdr:nvSpPr>
            <xdr:cNvPr id="3391" name="Check Box 319" hidden="1">
              <a:extLst>
                <a:ext uri="{63B3BB69-23CF-44E3-9099-C40C66FF867C}">
                  <a14:compatExt spid="_x0000_s3391"/>
                </a:ext>
                <a:ext uri="{FF2B5EF4-FFF2-40B4-BE49-F238E27FC236}">
                  <a16:creationId xmlns:a16="http://schemas.microsoft.com/office/drawing/2014/main" id="{00000000-0008-0000-0000-00003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12</xdr:row>
          <xdr:rowOff>12700</xdr:rowOff>
        </xdr:from>
        <xdr:to>
          <xdr:col>8</xdr:col>
          <xdr:colOff>965200</xdr:colOff>
          <xdr:row>12</xdr:row>
          <xdr:rowOff>228600</xdr:rowOff>
        </xdr:to>
        <xdr:sp macro="" textlink="">
          <xdr:nvSpPr>
            <xdr:cNvPr id="3392" name="Check Box 320" hidden="1">
              <a:extLst>
                <a:ext uri="{63B3BB69-23CF-44E3-9099-C40C66FF867C}">
                  <a14:compatExt spid="_x0000_s3392"/>
                </a:ext>
                <a:ext uri="{FF2B5EF4-FFF2-40B4-BE49-F238E27FC236}">
                  <a16:creationId xmlns:a16="http://schemas.microsoft.com/office/drawing/2014/main" id="{00000000-0008-0000-0000-00004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363110</xdr:colOff>
      <xdr:row>164</xdr:row>
      <xdr:rowOff>552620</xdr:rowOff>
    </xdr:from>
    <xdr:to>
      <xdr:col>6</xdr:col>
      <xdr:colOff>627364</xdr:colOff>
      <xdr:row>165</xdr:row>
      <xdr:rowOff>207397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875" y="23558296"/>
          <a:ext cx="2810118" cy="24846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82062</xdr:colOff>
      <xdr:row>304</xdr:row>
      <xdr:rowOff>64003</xdr:rowOff>
    </xdr:from>
    <xdr:to>
      <xdr:col>7</xdr:col>
      <xdr:colOff>440430</xdr:colOff>
      <xdr:row>306</xdr:row>
      <xdr:rowOff>16114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8327" y="37749385"/>
          <a:ext cx="3104033" cy="32549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490910</xdr:colOff>
      <xdr:row>18</xdr:row>
      <xdr:rowOff>540054</xdr:rowOff>
    </xdr:from>
    <xdr:to>
      <xdr:col>6</xdr:col>
      <xdr:colOff>227235</xdr:colOff>
      <xdr:row>19</xdr:row>
      <xdr:rowOff>142409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6969" y="8204878"/>
          <a:ext cx="1327560" cy="30346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153865</xdr:colOff>
      <xdr:row>0</xdr:row>
      <xdr:rowOff>95250</xdr:rowOff>
    </xdr:from>
    <xdr:to>
      <xdr:col>6</xdr:col>
      <xdr:colOff>283585</xdr:colOff>
      <xdr:row>0</xdr:row>
      <xdr:rowOff>999750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65" y="95250"/>
          <a:ext cx="3353273" cy="9032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28</xdr:row>
      <xdr:rowOff>190499</xdr:rowOff>
    </xdr:from>
    <xdr:to>
      <xdr:col>38</xdr:col>
      <xdr:colOff>440839</xdr:colOff>
      <xdr:row>105</xdr:row>
      <xdr:rowOff>133975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5118" y="4840940"/>
          <a:ext cx="11497235" cy="14656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9</xdr:row>
      <xdr:rowOff>179070</xdr:rowOff>
    </xdr:from>
    <xdr:to>
      <xdr:col>15</xdr:col>
      <xdr:colOff>228600</xdr:colOff>
      <xdr:row>24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3736C-B542-4526-BEB6-C16461808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144780</xdr:colOff>
      <xdr:row>0</xdr:row>
      <xdr:rowOff>137160</xdr:rowOff>
    </xdr:from>
    <xdr:to>
      <xdr:col>24</xdr:col>
      <xdr:colOff>448475</xdr:colOff>
      <xdr:row>37</xdr:row>
      <xdr:rowOff>107741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3CE74-A784-4F49-A3E9-70BF0F9C2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3100" y="137160"/>
          <a:ext cx="8838095" cy="67523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CB29EF-1043-4098-A231-36373984EE31}" name="Table3" displayName="Table3" ref="A1:O121" totalsRowShown="0" headerRowDxfId="91" dataDxfId="89" headerRowBorderDxfId="90" tableBorderDxfId="88">
  <autoFilter ref="A1:O121" xr:uid="{B88E87FC-FEA7-4467-8B38-0B4CD1F08EE3}"/>
  <tableColumns count="15">
    <tableColumn id="1" xr3:uid="{D21B4A9C-A65B-45DC-9E8E-21CF1847A289}" name="Inverter" dataDxfId="87"/>
    <tableColumn id="2" xr3:uid="{2394A62D-A423-435E-B4B7-A64FBFF6B6C5}" name="MPPT" dataDxfId="86"/>
    <tableColumn id="3" xr3:uid="{2B85FD42-EBBE-4822-9036-5610948FE9D8}" name="String" dataDxfId="85"/>
    <tableColumn id="4" xr3:uid="{9FEC3897-29D9-4730-9FA5-36730372B984}" name="Tc" dataDxfId="84">
      <calculatedColumnFormula>Table3[[#This Row],[Tm]]+Table3[[#This Row],[ΔT]]*(Table3[[#This Row],[G]]/Table3[[#This Row],[Gstc]])</calculatedColumnFormula>
    </tableColumn>
    <tableColumn id="5" xr3:uid="{6DEE9C09-2D33-4EAB-9FEC-041D6DE08865}" name="G" dataDxfId="83"/>
    <tableColumn id="6" xr3:uid="{089376F1-14C6-4CE6-A94B-7BB45C3BE0EF}" name="Tm" dataDxfId="82"/>
    <tableColumn id="7" xr3:uid="{34497C9A-83B7-4578-8DD6-180427C0ADB9}" name="Voc Measure" dataDxfId="81"/>
    <tableColumn id="8" xr3:uid="{303FD281-6118-4A06-B138-D0B26B6DBBE8}" name="Isc Measure" dataDxfId="80"/>
    <tableColumn id="9" xr3:uid="{01A3CA4E-A253-49BF-9063-510B1C2A1EEF}" name="Voc stc Check" dataDxfId="79"/>
    <tableColumn id="15" xr3:uid="{09E5FE35-2D5E-4955-B5EF-1CF54F6D9712}" name="Column1" dataDxfId="78"/>
    <tableColumn id="10" xr3:uid="{7188BA65-47F2-4636-8797-71E7A976E237}" name="N" dataDxfId="77"/>
    <tableColumn id="11" xr3:uid="{1BC9EB40-F277-4C0A-8F97-DD7433C2B563}" name="Gstc" dataDxfId="76"/>
    <tableColumn id="12" xr3:uid="{B7EDEBBB-A405-488B-BE9C-AFCDA9768509}" name="ΔT" dataDxfId="75"/>
    <tableColumn id="13" xr3:uid="{D3F99730-61D4-43C6-A0E2-7D8EAB536E28}" name="Voc theo" dataDxfId="74"/>
    <tableColumn id="14" xr3:uid="{82F1BBF7-1DC5-4506-88C4-C956A58C23F7}" name="Nmod" dataDxfId="7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E75A-D26A-4367-A7A9-27352C0F154B}">
  <dimension ref="A1:P472"/>
  <sheetViews>
    <sheetView view="pageBreakPreview" zoomScale="98" zoomScaleNormal="85" zoomScaleSheetLayoutView="70" workbookViewId="0">
      <selection activeCell="L11" sqref="L11"/>
    </sheetView>
  </sheetViews>
  <sheetFormatPr baseColWidth="10" defaultColWidth="8.83203125" defaultRowHeight="15"/>
  <cols>
    <col min="1" max="1" width="10.5" style="6" customWidth="1"/>
    <col min="2" max="2" width="8.5" style="6" customWidth="1"/>
    <col min="3" max="3" width="5.5" style="6" customWidth="1"/>
    <col min="4" max="4" width="7.6640625" style="6" customWidth="1"/>
    <col min="5" max="5" width="7.83203125" style="6" customWidth="1"/>
    <col min="6" max="6" width="8.33203125" style="6" customWidth="1"/>
    <col min="7" max="7" width="11.5" style="6" customWidth="1"/>
    <col min="8" max="8" width="15.6640625" style="6" customWidth="1"/>
    <col min="9" max="9" width="15.5" style="6" customWidth="1"/>
    <col min="10" max="10" width="13.1640625" style="6" customWidth="1"/>
    <col min="11" max="11" width="20.5" style="6" customWidth="1"/>
    <col min="12" max="12" width="28.6640625" style="36" bestFit="1" customWidth="1"/>
    <col min="13" max="13" width="17.5" style="6" customWidth="1"/>
    <col min="14" max="14" width="9.1640625" customWidth="1"/>
  </cols>
  <sheetData>
    <row r="1" spans="1:13" ht="84.75" customHeight="1" thickBot="1"/>
    <row r="2" spans="1:13" ht="24.75" customHeight="1">
      <c r="A2" s="167" t="s">
        <v>86</v>
      </c>
      <c r="B2" s="167"/>
      <c r="C2" s="167"/>
      <c r="D2" s="167"/>
      <c r="E2" s="167"/>
      <c r="F2" s="167"/>
      <c r="G2" s="167"/>
      <c r="H2" s="167"/>
      <c r="I2" s="167"/>
      <c r="L2" s="66" t="s">
        <v>95</v>
      </c>
      <c r="M2" s="67"/>
    </row>
    <row r="3" spans="1:13" ht="6" customHeight="1">
      <c r="A3" s="167"/>
      <c r="B3" s="167"/>
      <c r="C3" s="167"/>
      <c r="D3" s="167"/>
      <c r="E3" s="167"/>
      <c r="F3" s="167"/>
      <c r="G3" s="167"/>
      <c r="H3" s="167"/>
      <c r="I3" s="167"/>
      <c r="L3" s="68"/>
      <c r="M3" s="69"/>
    </row>
    <row r="4" spans="1:13">
      <c r="A4" s="7"/>
      <c r="B4" s="7"/>
      <c r="C4" s="7"/>
      <c r="D4" s="7"/>
      <c r="E4" s="7"/>
      <c r="F4" s="7"/>
      <c r="G4" s="7"/>
      <c r="H4" s="7"/>
      <c r="I4" s="7"/>
      <c r="L4" s="68" t="s">
        <v>84</v>
      </c>
      <c r="M4" s="69" t="s">
        <v>85</v>
      </c>
    </row>
    <row r="5" spans="1:13" s="38" customFormat="1" ht="41.25" customHeight="1" thickBot="1">
      <c r="A5" s="168" t="s">
        <v>5</v>
      </c>
      <c r="B5" s="168"/>
      <c r="C5" s="168"/>
      <c r="D5" s="168"/>
      <c r="E5" s="168"/>
      <c r="F5" s="168"/>
      <c r="G5" s="168"/>
      <c r="H5" s="8" t="s">
        <v>2</v>
      </c>
      <c r="I5" s="8" t="s">
        <v>3</v>
      </c>
      <c r="J5" s="58"/>
      <c r="K5" s="58"/>
      <c r="L5" s="70" t="s">
        <v>101</v>
      </c>
      <c r="M5" s="71">
        <v>44336</v>
      </c>
    </row>
    <row r="6" spans="1:13" ht="37.5" customHeight="1">
      <c r="A6" s="5">
        <v>1</v>
      </c>
      <c r="B6" s="166" t="s">
        <v>104</v>
      </c>
      <c r="C6" s="166"/>
      <c r="D6" s="166"/>
      <c r="E6" s="166"/>
      <c r="F6" s="166"/>
      <c r="G6" s="166"/>
      <c r="H6" s="3"/>
      <c r="I6" s="3"/>
    </row>
    <row r="7" spans="1:13" ht="33" customHeight="1">
      <c r="A7" s="5">
        <f>A6+1</f>
        <v>2</v>
      </c>
      <c r="B7" s="166" t="s">
        <v>48</v>
      </c>
      <c r="C7" s="166"/>
      <c r="D7" s="166"/>
      <c r="E7" s="166"/>
      <c r="F7" s="166"/>
      <c r="G7" s="166"/>
      <c r="H7" s="3"/>
      <c r="I7" s="3"/>
    </row>
    <row r="8" spans="1:13" ht="45" customHeight="1">
      <c r="A8" s="5">
        <f t="shared" ref="A8:A13" si="0">A7+1</f>
        <v>3</v>
      </c>
      <c r="B8" s="166" t="s">
        <v>89</v>
      </c>
      <c r="C8" s="166"/>
      <c r="D8" s="166"/>
      <c r="E8" s="166"/>
      <c r="F8" s="166"/>
      <c r="G8" s="166"/>
      <c r="H8" s="3"/>
      <c r="I8" s="3"/>
    </row>
    <row r="9" spans="1:13" ht="25.5" customHeight="1">
      <c r="A9" s="5">
        <f t="shared" si="0"/>
        <v>4</v>
      </c>
      <c r="B9" s="166" t="s">
        <v>44</v>
      </c>
      <c r="C9" s="166"/>
      <c r="D9" s="166"/>
      <c r="E9" s="166"/>
      <c r="F9" s="166"/>
      <c r="G9" s="166"/>
      <c r="H9" s="3"/>
      <c r="I9" s="3"/>
    </row>
    <row r="10" spans="1:13" ht="60.75" customHeight="1">
      <c r="A10" s="5">
        <f t="shared" si="0"/>
        <v>5</v>
      </c>
      <c r="B10" s="166" t="s">
        <v>45</v>
      </c>
      <c r="C10" s="166"/>
      <c r="D10" s="166"/>
      <c r="E10" s="166"/>
      <c r="F10" s="166"/>
      <c r="G10" s="166"/>
      <c r="H10" s="3"/>
      <c r="I10" s="3"/>
    </row>
    <row r="11" spans="1:13" ht="42" customHeight="1">
      <c r="A11" s="5">
        <f t="shared" si="0"/>
        <v>6</v>
      </c>
      <c r="B11" s="166" t="s">
        <v>46</v>
      </c>
      <c r="C11" s="166"/>
      <c r="D11" s="166"/>
      <c r="E11" s="166"/>
      <c r="F11" s="166"/>
      <c r="G11" s="166"/>
      <c r="H11" s="3"/>
      <c r="I11" s="3"/>
    </row>
    <row r="12" spans="1:13" ht="40.5" customHeight="1">
      <c r="A12" s="5">
        <f t="shared" si="0"/>
        <v>7</v>
      </c>
      <c r="B12" s="166" t="s">
        <v>47</v>
      </c>
      <c r="C12" s="166"/>
      <c r="D12" s="166"/>
      <c r="E12" s="166"/>
      <c r="F12" s="166"/>
      <c r="G12" s="166"/>
      <c r="H12" s="3"/>
      <c r="I12" s="3"/>
    </row>
    <row r="13" spans="1:13" ht="38.25" customHeight="1">
      <c r="A13" s="5">
        <f t="shared" si="0"/>
        <v>8</v>
      </c>
      <c r="B13" s="166" t="s">
        <v>49</v>
      </c>
      <c r="C13" s="166"/>
      <c r="D13" s="166"/>
      <c r="E13" s="166"/>
      <c r="F13" s="166"/>
      <c r="G13" s="166"/>
      <c r="H13" s="3"/>
      <c r="I13" s="3"/>
    </row>
    <row r="14" spans="1:13" ht="15" customHeight="1">
      <c r="A14" s="163" t="s">
        <v>0</v>
      </c>
      <c r="B14" s="164"/>
      <c r="C14" s="164"/>
      <c r="D14" s="164"/>
      <c r="E14" s="164"/>
      <c r="F14" s="164"/>
      <c r="G14" s="164"/>
      <c r="H14" s="164"/>
      <c r="I14" s="165"/>
    </row>
    <row r="15" spans="1:13" ht="28.5" customHeight="1">
      <c r="A15" s="169" t="s">
        <v>96</v>
      </c>
      <c r="B15" s="170"/>
      <c r="C15" s="170"/>
      <c r="D15" s="170"/>
      <c r="E15" s="170"/>
      <c r="F15" s="170"/>
      <c r="G15" s="170"/>
      <c r="H15" s="170"/>
      <c r="I15" s="171"/>
    </row>
    <row r="16" spans="1:13" ht="20.25" customHeight="1"/>
    <row r="17" spans="1:13" ht="24.75" customHeight="1">
      <c r="A17" s="167" t="s">
        <v>9</v>
      </c>
      <c r="B17" s="167"/>
      <c r="C17" s="167"/>
      <c r="D17" s="167"/>
      <c r="E17" s="167"/>
      <c r="F17" s="167"/>
      <c r="G17" s="167"/>
      <c r="H17" s="167"/>
      <c r="I17" s="167"/>
    </row>
    <row r="18" spans="1:13" ht="20.25" customHeight="1">
      <c r="A18" s="9"/>
      <c r="B18" s="9"/>
      <c r="C18" s="9"/>
      <c r="D18" s="9"/>
      <c r="E18" s="9"/>
      <c r="F18" s="9"/>
      <c r="G18" s="9"/>
      <c r="H18" s="9"/>
      <c r="I18" s="9"/>
    </row>
    <row r="19" spans="1:13" s="1" customFormat="1" ht="54.75" customHeight="1">
      <c r="A19" s="160" t="s">
        <v>90</v>
      </c>
      <c r="B19" s="160"/>
      <c r="C19" s="160"/>
      <c r="D19" s="160"/>
      <c r="E19" s="160"/>
      <c r="F19" s="160"/>
      <c r="G19" s="160"/>
      <c r="H19" s="160"/>
      <c r="I19" s="160"/>
      <c r="J19" s="7"/>
      <c r="K19" s="7"/>
      <c r="L19" s="37"/>
      <c r="M19" s="7"/>
    </row>
    <row r="20" spans="1:13" s="1" customFormat="1" ht="21.75" customHeight="1">
      <c r="A20" s="172"/>
      <c r="B20" s="172"/>
      <c r="C20" s="172"/>
      <c r="D20" s="172"/>
      <c r="E20" s="172"/>
      <c r="F20" s="172"/>
      <c r="G20" s="172"/>
      <c r="H20" s="172"/>
      <c r="I20" s="172"/>
      <c r="J20" s="7"/>
      <c r="K20" s="7"/>
      <c r="L20" s="37"/>
      <c r="M20" s="7"/>
    </row>
    <row r="21" spans="1:13" s="1" customFormat="1" ht="21.75" customHeight="1">
      <c r="A21" s="10" t="s">
        <v>24</v>
      </c>
      <c r="B21" s="162" t="s">
        <v>18</v>
      </c>
      <c r="C21" s="162"/>
      <c r="D21" s="162"/>
      <c r="E21" s="162"/>
      <c r="F21" s="162"/>
      <c r="G21" s="162"/>
      <c r="H21" s="162"/>
      <c r="I21" s="162"/>
      <c r="J21" s="7"/>
      <c r="K21" s="7"/>
      <c r="L21" s="37"/>
      <c r="M21" s="7"/>
    </row>
    <row r="22" spans="1:13" s="1" customFormat="1" ht="21.75" customHeight="1">
      <c r="A22" s="10" t="s">
        <v>25</v>
      </c>
      <c r="B22" s="162" t="s">
        <v>17</v>
      </c>
      <c r="C22" s="162"/>
      <c r="D22" s="162"/>
      <c r="E22" s="162"/>
      <c r="F22" s="162"/>
      <c r="G22" s="162"/>
      <c r="H22" s="162"/>
      <c r="I22" s="162"/>
      <c r="J22" s="7"/>
      <c r="K22" s="7"/>
      <c r="L22" s="37"/>
      <c r="M22" s="7"/>
    </row>
    <row r="23" spans="1:13" s="1" customFormat="1" ht="21.75" customHeight="1">
      <c r="A23" s="10" t="s">
        <v>15</v>
      </c>
      <c r="B23" s="162" t="s">
        <v>21</v>
      </c>
      <c r="C23" s="162"/>
      <c r="D23" s="162"/>
      <c r="E23" s="162"/>
      <c r="F23" s="162"/>
      <c r="G23" s="162"/>
      <c r="H23" s="162"/>
      <c r="I23" s="162"/>
      <c r="J23" s="7"/>
      <c r="K23" s="7"/>
      <c r="L23" s="37"/>
      <c r="M23" s="7"/>
    </row>
    <row r="24" spans="1:13" s="1" customFormat="1" ht="21.75" customHeight="1">
      <c r="A24" s="10" t="s">
        <v>26</v>
      </c>
      <c r="B24" s="162" t="s">
        <v>22</v>
      </c>
      <c r="C24" s="162"/>
      <c r="D24" s="162"/>
      <c r="E24" s="162"/>
      <c r="F24" s="162"/>
      <c r="G24" s="162"/>
      <c r="H24" s="162"/>
      <c r="I24" s="162"/>
      <c r="J24" s="7"/>
      <c r="K24" s="7"/>
      <c r="L24" s="37"/>
      <c r="M24" s="7"/>
    </row>
    <row r="25" spans="1:13" s="1" customFormat="1" ht="28.5" customHeight="1">
      <c r="A25" s="10" t="s">
        <v>16</v>
      </c>
      <c r="B25" s="162" t="s">
        <v>23</v>
      </c>
      <c r="C25" s="162"/>
      <c r="D25" s="162"/>
      <c r="E25" s="162"/>
      <c r="F25" s="162"/>
      <c r="G25" s="162"/>
      <c r="H25" s="162"/>
      <c r="I25" s="162"/>
      <c r="J25" s="7"/>
      <c r="K25" s="7"/>
      <c r="L25" s="37"/>
      <c r="M25" s="7"/>
    </row>
    <row r="26" spans="1:13" s="1" customFormat="1" ht="28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37"/>
      <c r="M26" s="7"/>
    </row>
    <row r="27" spans="1:13" s="1" customFormat="1">
      <c r="A27" s="157" t="s">
        <v>4</v>
      </c>
      <c r="B27" s="157"/>
      <c r="C27" s="157"/>
      <c r="D27" s="19" t="s">
        <v>15</v>
      </c>
      <c r="E27" s="13" t="s">
        <v>19</v>
      </c>
      <c r="F27" s="158" t="s">
        <v>30</v>
      </c>
      <c r="G27" s="158"/>
      <c r="H27" s="20" t="s">
        <v>31</v>
      </c>
      <c r="I27" s="13" t="s">
        <v>20</v>
      </c>
      <c r="J27" s="7"/>
      <c r="K27" s="7"/>
      <c r="L27" s="37"/>
      <c r="M27" s="7"/>
    </row>
    <row r="28" spans="1:13" s="1" customFormat="1" ht="14">
      <c r="A28" s="146" t="s">
        <v>6</v>
      </c>
      <c r="B28" s="150" t="s">
        <v>7</v>
      </c>
      <c r="C28" s="151"/>
      <c r="D28" s="2">
        <f>'Raw Data_Mod Tests'!E2</f>
        <v>900</v>
      </c>
      <c r="E28" s="2">
        <v>1000</v>
      </c>
      <c r="F28" s="150">
        <f>'Raw Data_Mod Tests'!F2</f>
        <v>45</v>
      </c>
      <c r="G28" s="151"/>
      <c r="H28" s="14">
        <v>3</v>
      </c>
      <c r="I28" s="32">
        <f>F28+((D28/E28)*H28)</f>
        <v>47.7</v>
      </c>
      <c r="J28" s="7"/>
      <c r="K28" s="7"/>
      <c r="L28" s="37"/>
      <c r="M28" s="7"/>
    </row>
    <row r="29" spans="1:13" s="1" customFormat="1" ht="14">
      <c r="A29" s="147"/>
      <c r="B29" s="150" t="s">
        <v>8</v>
      </c>
      <c r="C29" s="151"/>
      <c r="D29" s="2">
        <f>'Raw Data_Mod Tests'!E3</f>
        <v>703</v>
      </c>
      <c r="E29" s="2">
        <v>1000</v>
      </c>
      <c r="F29" s="150">
        <f>'Raw Data_Mod Tests'!F3</f>
        <v>33</v>
      </c>
      <c r="G29" s="151"/>
      <c r="H29" s="14">
        <v>3</v>
      </c>
      <c r="I29" s="32">
        <f t="shared" ref="I29:I38" si="1">F29+((D29/E29)*H29)</f>
        <v>35.109000000000002</v>
      </c>
      <c r="J29" s="7"/>
      <c r="K29" s="7"/>
      <c r="L29" s="37"/>
      <c r="M29" s="7"/>
    </row>
    <row r="30" spans="1:13" s="1" customFormat="1" ht="14">
      <c r="A30" s="146" t="s">
        <v>10</v>
      </c>
      <c r="B30" s="150" t="s">
        <v>7</v>
      </c>
      <c r="C30" s="151"/>
      <c r="D30" s="2">
        <f>'Raw Data_Mod Tests'!E4</f>
        <v>703</v>
      </c>
      <c r="E30" s="2">
        <v>1000</v>
      </c>
      <c r="F30" s="150">
        <f>'Raw Data_Mod Tests'!F4</f>
        <v>33</v>
      </c>
      <c r="G30" s="151"/>
      <c r="H30" s="2">
        <v>3</v>
      </c>
      <c r="I30" s="32">
        <f t="shared" si="1"/>
        <v>35.109000000000002</v>
      </c>
      <c r="J30" s="7"/>
      <c r="K30" s="7"/>
      <c r="L30" s="37"/>
      <c r="M30" s="7"/>
    </row>
    <row r="31" spans="1:13" s="1" customFormat="1" ht="14">
      <c r="A31" s="147"/>
      <c r="B31" s="150" t="s">
        <v>8</v>
      </c>
      <c r="C31" s="151"/>
      <c r="D31" s="2">
        <f>'Raw Data_Mod Tests'!E5</f>
        <v>0</v>
      </c>
      <c r="E31" s="2">
        <v>1000</v>
      </c>
      <c r="F31" s="150">
        <f>'Raw Data_Mod Tests'!F5</f>
        <v>0</v>
      </c>
      <c r="G31" s="151"/>
      <c r="H31" s="14">
        <v>3</v>
      </c>
      <c r="I31" s="32">
        <f t="shared" si="1"/>
        <v>0</v>
      </c>
      <c r="J31" s="7"/>
      <c r="K31" s="7"/>
      <c r="L31" s="37"/>
      <c r="M31" s="7"/>
    </row>
    <row r="32" spans="1:13" s="1" customFormat="1" ht="14">
      <c r="A32" s="146" t="s">
        <v>11</v>
      </c>
      <c r="B32" s="150" t="s">
        <v>7</v>
      </c>
      <c r="C32" s="151"/>
      <c r="D32" s="2">
        <f>'Raw Data_Mod Tests'!E6</f>
        <v>692</v>
      </c>
      <c r="E32" s="2">
        <v>1000</v>
      </c>
      <c r="F32" s="150">
        <f>'Raw Data_Mod Tests'!F6</f>
        <v>36</v>
      </c>
      <c r="G32" s="151"/>
      <c r="H32" s="14">
        <v>3</v>
      </c>
      <c r="I32" s="32">
        <f t="shared" si="1"/>
        <v>38.076000000000001</v>
      </c>
      <c r="J32" s="7"/>
      <c r="K32" s="7"/>
      <c r="L32" s="37"/>
      <c r="M32" s="7"/>
    </row>
    <row r="33" spans="1:13" s="1" customFormat="1" ht="14">
      <c r="A33" s="147"/>
      <c r="B33" s="150" t="s">
        <v>8</v>
      </c>
      <c r="C33" s="151"/>
      <c r="D33" s="2">
        <f>'Raw Data_Mod Tests'!E7</f>
        <v>695</v>
      </c>
      <c r="E33" s="2">
        <v>1000</v>
      </c>
      <c r="F33" s="150">
        <f>'Raw Data_Mod Tests'!F7</f>
        <v>35</v>
      </c>
      <c r="G33" s="151"/>
      <c r="H33" s="14">
        <v>3</v>
      </c>
      <c r="I33" s="32">
        <f t="shared" si="1"/>
        <v>37.085000000000001</v>
      </c>
      <c r="J33" s="7"/>
      <c r="K33" s="7"/>
      <c r="L33" s="37"/>
      <c r="M33" s="7"/>
    </row>
    <row r="34" spans="1:13" s="1" customFormat="1" ht="14">
      <c r="A34" s="146" t="s">
        <v>12</v>
      </c>
      <c r="B34" s="150" t="s">
        <v>7</v>
      </c>
      <c r="C34" s="151"/>
      <c r="D34" s="2">
        <f>'Raw Data_Mod Tests'!E8</f>
        <v>698</v>
      </c>
      <c r="E34" s="2">
        <v>1000</v>
      </c>
      <c r="F34" s="150">
        <f>'Raw Data_Mod Tests'!F8</f>
        <v>35</v>
      </c>
      <c r="G34" s="151"/>
      <c r="H34" s="14">
        <v>3</v>
      </c>
      <c r="I34" s="32">
        <f t="shared" si="1"/>
        <v>37.094000000000001</v>
      </c>
      <c r="J34" s="7"/>
      <c r="K34" s="7"/>
      <c r="L34" s="37"/>
      <c r="M34" s="7"/>
    </row>
    <row r="35" spans="1:13" s="1" customFormat="1" ht="14">
      <c r="A35" s="147"/>
      <c r="B35" s="150" t="s">
        <v>8</v>
      </c>
      <c r="C35" s="151"/>
      <c r="D35" s="2">
        <f>'Raw Data_Mod Tests'!E9</f>
        <v>0</v>
      </c>
      <c r="E35" s="2">
        <v>1000</v>
      </c>
      <c r="F35" s="150">
        <f>'Raw Data_Mod Tests'!F9</f>
        <v>0</v>
      </c>
      <c r="G35" s="151"/>
      <c r="H35" s="14">
        <v>3</v>
      </c>
      <c r="I35" s="32">
        <f t="shared" si="1"/>
        <v>0</v>
      </c>
      <c r="J35" s="7"/>
      <c r="K35" s="7"/>
      <c r="L35" s="37"/>
      <c r="M35" s="7"/>
    </row>
    <row r="36" spans="1:13" s="1" customFormat="1" ht="14">
      <c r="A36" s="146" t="s">
        <v>13</v>
      </c>
      <c r="B36" s="150" t="s">
        <v>7</v>
      </c>
      <c r="C36" s="151"/>
      <c r="D36" s="2">
        <f>'Raw Data_Mod Tests'!E10</f>
        <v>550</v>
      </c>
      <c r="E36" s="2">
        <v>1000</v>
      </c>
      <c r="F36" s="150">
        <f>'Raw Data_Mod Tests'!F10</f>
        <v>34</v>
      </c>
      <c r="G36" s="151"/>
      <c r="H36" s="14">
        <v>3</v>
      </c>
      <c r="I36" s="32">
        <f t="shared" si="1"/>
        <v>35.65</v>
      </c>
      <c r="J36" s="7"/>
      <c r="K36" s="7"/>
      <c r="L36" s="37"/>
      <c r="M36" s="7"/>
    </row>
    <row r="37" spans="1:13" s="1" customFormat="1" ht="14">
      <c r="A37" s="147"/>
      <c r="B37" s="150" t="s">
        <v>8</v>
      </c>
      <c r="C37" s="151"/>
      <c r="D37" s="2">
        <f>'Raw Data_Mod Tests'!E11</f>
        <v>0</v>
      </c>
      <c r="E37" s="2">
        <v>1000</v>
      </c>
      <c r="F37" s="150">
        <f>'Raw Data_Mod Tests'!F11</f>
        <v>0</v>
      </c>
      <c r="G37" s="151"/>
      <c r="H37" s="14">
        <v>3</v>
      </c>
      <c r="I37" s="32">
        <f t="shared" si="1"/>
        <v>0</v>
      </c>
      <c r="J37" s="7"/>
      <c r="K37" s="7"/>
      <c r="L37" s="37"/>
      <c r="M37" s="7"/>
    </row>
    <row r="38" spans="1:13" s="1" customFormat="1" ht="14">
      <c r="A38" s="146" t="s">
        <v>14</v>
      </c>
      <c r="B38" s="150" t="s">
        <v>7</v>
      </c>
      <c r="C38" s="151"/>
      <c r="D38" s="2">
        <f>'Raw Data_Mod Tests'!E12</f>
        <v>550</v>
      </c>
      <c r="E38" s="2">
        <v>1000</v>
      </c>
      <c r="F38" s="150">
        <f>'Raw Data_Mod Tests'!F12</f>
        <v>34</v>
      </c>
      <c r="G38" s="151"/>
      <c r="H38" s="14">
        <v>3</v>
      </c>
      <c r="I38" s="32">
        <f t="shared" si="1"/>
        <v>35.65</v>
      </c>
      <c r="J38" s="7"/>
      <c r="K38" s="7"/>
      <c r="L38" s="37"/>
      <c r="M38" s="7"/>
    </row>
    <row r="39" spans="1:13" s="1" customFormat="1" ht="14">
      <c r="A39" s="147"/>
      <c r="B39" s="150" t="s">
        <v>8</v>
      </c>
      <c r="C39" s="151"/>
      <c r="D39" s="2">
        <f>'Raw Data_Mod Tests'!E13</f>
        <v>0</v>
      </c>
      <c r="E39" s="2">
        <v>1000</v>
      </c>
      <c r="F39" s="150">
        <f>'Raw Data_Mod Tests'!F13</f>
        <v>0</v>
      </c>
      <c r="G39" s="151"/>
      <c r="H39" s="14">
        <v>3</v>
      </c>
      <c r="I39" s="32">
        <f t="shared" ref="I39:I42" si="2">F39+((D39/E39)*H39)</f>
        <v>0</v>
      </c>
      <c r="J39" s="7"/>
      <c r="K39" s="7"/>
      <c r="L39" s="37"/>
      <c r="M39" s="7"/>
    </row>
    <row r="40" spans="1:13" s="1" customFormat="1" ht="14">
      <c r="A40" s="146" t="s">
        <v>97</v>
      </c>
      <c r="B40" s="150" t="s">
        <v>7</v>
      </c>
      <c r="C40" s="151"/>
      <c r="D40" s="2">
        <f>'Raw Data_Mod Tests'!E14</f>
        <v>550</v>
      </c>
      <c r="E40" s="2">
        <v>1000</v>
      </c>
      <c r="F40" s="150">
        <f>'Raw Data_Mod Tests'!F14</f>
        <v>34</v>
      </c>
      <c r="G40" s="151"/>
      <c r="H40" s="14">
        <v>3</v>
      </c>
      <c r="I40" s="32">
        <f t="shared" si="2"/>
        <v>35.65</v>
      </c>
      <c r="J40" s="7"/>
      <c r="K40" s="7"/>
      <c r="L40" s="37"/>
      <c r="M40" s="7"/>
    </row>
    <row r="41" spans="1:13" s="1" customFormat="1" ht="14">
      <c r="A41" s="147"/>
      <c r="B41" s="150" t="s">
        <v>8</v>
      </c>
      <c r="C41" s="151"/>
      <c r="D41" s="2">
        <f>'Raw Data_Mod Tests'!E15</f>
        <v>0</v>
      </c>
      <c r="E41" s="2">
        <v>1000</v>
      </c>
      <c r="F41" s="150">
        <f>'Raw Data_Mod Tests'!F15</f>
        <v>0</v>
      </c>
      <c r="G41" s="151"/>
      <c r="H41" s="14">
        <v>3</v>
      </c>
      <c r="I41" s="32">
        <f t="shared" si="2"/>
        <v>0</v>
      </c>
      <c r="J41" s="7"/>
      <c r="K41" s="7"/>
      <c r="L41" s="37"/>
      <c r="M41" s="7"/>
    </row>
    <row r="42" spans="1:13" s="1" customFormat="1" ht="14">
      <c r="A42" s="146" t="s">
        <v>98</v>
      </c>
      <c r="B42" s="150" t="s">
        <v>7</v>
      </c>
      <c r="C42" s="151"/>
      <c r="D42" s="2">
        <f>'Raw Data_Mod Tests'!E16</f>
        <v>552</v>
      </c>
      <c r="E42" s="2">
        <v>1000</v>
      </c>
      <c r="F42" s="150">
        <f>'Raw Data_Mod Tests'!F16</f>
        <v>33</v>
      </c>
      <c r="G42" s="151"/>
      <c r="H42" s="14">
        <v>3</v>
      </c>
      <c r="I42" s="32">
        <f t="shared" si="2"/>
        <v>34.655999999999999</v>
      </c>
      <c r="J42" s="7"/>
      <c r="K42" s="7"/>
      <c r="L42" s="37"/>
      <c r="M42" s="7"/>
    </row>
    <row r="43" spans="1:13" s="1" customFormat="1" ht="14">
      <c r="A43" s="147"/>
      <c r="B43" s="150" t="s">
        <v>8</v>
      </c>
      <c r="C43" s="151"/>
      <c r="D43" s="2">
        <f>'Raw Data_Mod Tests'!E17</f>
        <v>0</v>
      </c>
      <c r="E43" s="2">
        <v>1000</v>
      </c>
      <c r="F43" s="150">
        <f>'Raw Data_Mod Tests'!F17</f>
        <v>0</v>
      </c>
      <c r="G43" s="151"/>
      <c r="H43" s="14">
        <v>3</v>
      </c>
      <c r="I43" s="32">
        <f t="shared" ref="I43:I47" si="3">F43+((D43/E43)*H43)</f>
        <v>0</v>
      </c>
      <c r="J43" s="7"/>
      <c r="K43" s="7"/>
      <c r="L43" s="37"/>
      <c r="M43" s="7"/>
    </row>
    <row r="44" spans="1:13" s="1" customFormat="1" ht="14">
      <c r="A44" s="146" t="s">
        <v>99</v>
      </c>
      <c r="B44" s="150" t="s">
        <v>7</v>
      </c>
      <c r="C44" s="151"/>
      <c r="D44" s="2">
        <f>'Raw Data_Mod Tests'!E18</f>
        <v>552</v>
      </c>
      <c r="E44" s="2">
        <v>1000</v>
      </c>
      <c r="F44" s="150">
        <f>'Raw Data_Mod Tests'!F18</f>
        <v>36</v>
      </c>
      <c r="G44" s="151"/>
      <c r="H44" s="14">
        <v>3</v>
      </c>
      <c r="I44" s="32">
        <f t="shared" si="3"/>
        <v>37.655999999999999</v>
      </c>
      <c r="J44" s="7"/>
      <c r="K44" s="7"/>
      <c r="L44" s="37"/>
      <c r="M44" s="7"/>
    </row>
    <row r="45" spans="1:13" s="1" customFormat="1" ht="14">
      <c r="A45" s="147"/>
      <c r="B45" s="150" t="s">
        <v>8</v>
      </c>
      <c r="C45" s="151"/>
      <c r="D45" s="2">
        <f>'Raw Data_Mod Tests'!E19</f>
        <v>552</v>
      </c>
      <c r="E45" s="2">
        <v>1000</v>
      </c>
      <c r="F45" s="150">
        <f>'Raw Data_Mod Tests'!F19</f>
        <v>36</v>
      </c>
      <c r="G45" s="151"/>
      <c r="H45" s="14">
        <v>3</v>
      </c>
      <c r="I45" s="32">
        <f t="shared" si="3"/>
        <v>37.655999999999999</v>
      </c>
      <c r="J45" s="7"/>
      <c r="K45" s="7"/>
      <c r="L45" s="37"/>
      <c r="M45" s="7"/>
    </row>
    <row r="46" spans="1:13" s="1" customFormat="1" ht="14">
      <c r="A46" s="146" t="s">
        <v>100</v>
      </c>
      <c r="B46" s="150" t="s">
        <v>7</v>
      </c>
      <c r="C46" s="151"/>
      <c r="D46" s="2">
        <f>'Raw Data_Mod Tests'!E20</f>
        <v>713</v>
      </c>
      <c r="E46" s="2">
        <v>1000</v>
      </c>
      <c r="F46" s="150">
        <f>'Raw Data_Mod Tests'!F20</f>
        <v>36</v>
      </c>
      <c r="G46" s="151"/>
      <c r="H46" s="14">
        <v>3</v>
      </c>
      <c r="I46" s="32">
        <f t="shared" si="3"/>
        <v>38.139000000000003</v>
      </c>
      <c r="J46" s="7"/>
      <c r="K46" s="7"/>
      <c r="L46" s="37"/>
      <c r="M46" s="7"/>
    </row>
    <row r="47" spans="1:13" s="1" customFormat="1" ht="14">
      <c r="A47" s="147"/>
      <c r="B47" s="150" t="s">
        <v>8</v>
      </c>
      <c r="C47" s="151"/>
      <c r="D47" s="2">
        <f>'Raw Data_Mod Tests'!E21</f>
        <v>0</v>
      </c>
      <c r="E47" s="2">
        <v>1000</v>
      </c>
      <c r="F47" s="150">
        <f>'Raw Data_Mod Tests'!F21</f>
        <v>0</v>
      </c>
      <c r="G47" s="151"/>
      <c r="H47" s="14">
        <v>3</v>
      </c>
      <c r="I47" s="32">
        <f t="shared" si="3"/>
        <v>0</v>
      </c>
      <c r="J47" s="7"/>
      <c r="K47" s="7"/>
      <c r="L47" s="37"/>
      <c r="M47" s="7"/>
    </row>
    <row r="48" spans="1:13" s="1" customFormat="1" ht="14">
      <c r="A48" s="4"/>
      <c r="B48" s="4"/>
      <c r="C48" s="4"/>
      <c r="D48" s="4"/>
      <c r="E48" s="4"/>
      <c r="F48" s="4"/>
      <c r="G48" s="4"/>
      <c r="H48" s="7"/>
      <c r="I48" s="7"/>
      <c r="J48" s="7"/>
      <c r="K48" s="7"/>
      <c r="L48" s="37"/>
      <c r="M48" s="7"/>
    </row>
    <row r="49" spans="1:13" s="1" customFormat="1" ht="14">
      <c r="A49" s="4"/>
      <c r="B49" s="4"/>
      <c r="C49" s="4"/>
      <c r="D49" s="4"/>
      <c r="E49" s="4"/>
      <c r="F49" s="4"/>
      <c r="G49" s="4"/>
      <c r="H49" s="7"/>
      <c r="I49" s="7"/>
      <c r="J49" s="7"/>
      <c r="K49" s="7"/>
      <c r="L49" s="37"/>
      <c r="M49" s="7"/>
    </row>
    <row r="50" spans="1:13" s="1" customFormat="1">
      <c r="A50" s="157" t="s">
        <v>50</v>
      </c>
      <c r="B50" s="157"/>
      <c r="C50" s="157"/>
      <c r="D50" s="19" t="s">
        <v>15</v>
      </c>
      <c r="E50" s="13" t="s">
        <v>19</v>
      </c>
      <c r="F50" s="158" t="s">
        <v>30</v>
      </c>
      <c r="G50" s="158"/>
      <c r="H50" s="20" t="s">
        <v>31</v>
      </c>
      <c r="I50" s="13" t="s">
        <v>20</v>
      </c>
      <c r="J50" s="7"/>
      <c r="K50" s="7"/>
      <c r="L50" s="37"/>
      <c r="M50" s="7"/>
    </row>
    <row r="51" spans="1:13" s="1" customFormat="1" ht="14">
      <c r="A51" s="146" t="s">
        <v>6</v>
      </c>
      <c r="B51" s="150" t="s">
        <v>7</v>
      </c>
      <c r="C51" s="151"/>
      <c r="D51" s="2">
        <f>'Raw Data_Mod Tests'!E22</f>
        <v>712</v>
      </c>
      <c r="E51" s="2">
        <v>1000</v>
      </c>
      <c r="F51" s="150">
        <f>'Raw Data_Mod Tests'!F22</f>
        <v>30</v>
      </c>
      <c r="G51" s="151"/>
      <c r="H51" s="14">
        <v>3</v>
      </c>
      <c r="I51" s="32">
        <f>F51+((D51/E51)*H51)</f>
        <v>32.136000000000003</v>
      </c>
      <c r="J51" s="7"/>
      <c r="K51" s="7"/>
      <c r="L51" s="37"/>
      <c r="M51" s="7"/>
    </row>
    <row r="52" spans="1:13" s="1" customFormat="1" ht="14">
      <c r="A52" s="147"/>
      <c r="B52" s="150" t="s">
        <v>8</v>
      </c>
      <c r="C52" s="151"/>
      <c r="D52" s="2">
        <f>'Raw Data_Mod Tests'!E23</f>
        <v>712</v>
      </c>
      <c r="E52" s="2">
        <v>1000</v>
      </c>
      <c r="F52" s="150">
        <f>'Raw Data_Mod Tests'!F23</f>
        <v>30</v>
      </c>
      <c r="G52" s="151"/>
      <c r="H52" s="14">
        <v>3</v>
      </c>
      <c r="I52" s="32">
        <f t="shared" ref="I52:I61" si="4">F52+((D52/E52)*H52)</f>
        <v>32.136000000000003</v>
      </c>
      <c r="J52" s="7"/>
      <c r="K52" s="7"/>
      <c r="L52" s="37"/>
      <c r="M52" s="7"/>
    </row>
    <row r="53" spans="1:13" s="1" customFormat="1" ht="14">
      <c r="A53" s="146" t="s">
        <v>10</v>
      </c>
      <c r="B53" s="150" t="s">
        <v>7</v>
      </c>
      <c r="C53" s="151"/>
      <c r="D53" s="2">
        <f>'Raw Data_Mod Tests'!E24</f>
        <v>712</v>
      </c>
      <c r="E53" s="2">
        <v>1000</v>
      </c>
      <c r="F53" s="150">
        <f>'Raw Data_Mod Tests'!F24</f>
        <v>30</v>
      </c>
      <c r="G53" s="151"/>
      <c r="H53" s="14">
        <v>3</v>
      </c>
      <c r="I53" s="32">
        <f t="shared" si="4"/>
        <v>32.136000000000003</v>
      </c>
      <c r="J53" s="7"/>
      <c r="K53" s="7"/>
      <c r="L53" s="37"/>
      <c r="M53" s="7"/>
    </row>
    <row r="54" spans="1:13" s="1" customFormat="1" ht="14">
      <c r="A54" s="147"/>
      <c r="B54" s="150" t="s">
        <v>8</v>
      </c>
      <c r="C54" s="151"/>
      <c r="D54" s="2">
        <f>'Raw Data_Mod Tests'!E25</f>
        <v>705</v>
      </c>
      <c r="E54" s="2">
        <v>1000</v>
      </c>
      <c r="F54" s="150">
        <f>'Raw Data_Mod Tests'!F25</f>
        <v>32</v>
      </c>
      <c r="G54" s="151"/>
      <c r="H54" s="14">
        <v>3</v>
      </c>
      <c r="I54" s="32">
        <f t="shared" si="4"/>
        <v>34.115000000000002</v>
      </c>
      <c r="J54" s="7"/>
      <c r="K54" s="7"/>
      <c r="L54" s="37"/>
      <c r="M54" s="7"/>
    </row>
    <row r="55" spans="1:13" s="1" customFormat="1" ht="14">
      <c r="A55" s="146" t="s">
        <v>11</v>
      </c>
      <c r="B55" s="150" t="s">
        <v>7</v>
      </c>
      <c r="C55" s="151"/>
      <c r="D55" s="2">
        <f>'Raw Data_Mod Tests'!E26</f>
        <v>702</v>
      </c>
      <c r="E55" s="2">
        <v>1000</v>
      </c>
      <c r="F55" s="150">
        <f>'Raw Data_Mod Tests'!F26</f>
        <v>32</v>
      </c>
      <c r="G55" s="151"/>
      <c r="H55" s="14">
        <v>3</v>
      </c>
      <c r="I55" s="32">
        <f t="shared" si="4"/>
        <v>34.106000000000002</v>
      </c>
      <c r="J55" s="7"/>
      <c r="K55" s="7"/>
      <c r="L55" s="37"/>
      <c r="M55" s="7"/>
    </row>
    <row r="56" spans="1:13" s="1" customFormat="1" ht="14">
      <c r="A56" s="147"/>
      <c r="B56" s="150" t="s">
        <v>8</v>
      </c>
      <c r="C56" s="151"/>
      <c r="D56" s="2">
        <f>'Raw Data_Mod Tests'!E27</f>
        <v>702</v>
      </c>
      <c r="E56" s="2">
        <v>1000</v>
      </c>
      <c r="F56" s="150">
        <f>'Raw Data_Mod Tests'!F27</f>
        <v>32</v>
      </c>
      <c r="G56" s="151"/>
      <c r="H56" s="14">
        <v>3</v>
      </c>
      <c r="I56" s="32">
        <f t="shared" si="4"/>
        <v>34.106000000000002</v>
      </c>
      <c r="J56" s="7"/>
      <c r="K56" s="7"/>
      <c r="L56" s="37"/>
      <c r="M56" s="7"/>
    </row>
    <row r="57" spans="1:13" s="1" customFormat="1" ht="14">
      <c r="A57" s="146" t="s">
        <v>12</v>
      </c>
      <c r="B57" s="150" t="s">
        <v>7</v>
      </c>
      <c r="C57" s="151"/>
      <c r="D57" s="2">
        <f>'Raw Data_Mod Tests'!E28</f>
        <v>702</v>
      </c>
      <c r="E57" s="2">
        <v>1000</v>
      </c>
      <c r="F57" s="150">
        <f>'Raw Data_Mod Tests'!F28</f>
        <v>32</v>
      </c>
      <c r="G57" s="151"/>
      <c r="H57" s="14">
        <v>3</v>
      </c>
      <c r="I57" s="32">
        <f t="shared" si="4"/>
        <v>34.106000000000002</v>
      </c>
      <c r="J57" s="7"/>
      <c r="K57" s="7"/>
      <c r="L57" s="37"/>
      <c r="M57" s="7"/>
    </row>
    <row r="58" spans="1:13" s="1" customFormat="1" ht="14">
      <c r="A58" s="147"/>
      <c r="B58" s="150" t="s">
        <v>8</v>
      </c>
      <c r="C58" s="151"/>
      <c r="D58" s="2">
        <f>'Raw Data_Mod Tests'!E29</f>
        <v>0</v>
      </c>
      <c r="E58" s="2">
        <v>1000</v>
      </c>
      <c r="F58" s="150">
        <f>'Raw Data_Mod Tests'!F29</f>
        <v>0</v>
      </c>
      <c r="G58" s="151"/>
      <c r="H58" s="14">
        <v>3</v>
      </c>
      <c r="I58" s="32">
        <f t="shared" si="4"/>
        <v>0</v>
      </c>
      <c r="J58" s="7"/>
      <c r="K58" s="7"/>
      <c r="L58" s="37"/>
      <c r="M58" s="7"/>
    </row>
    <row r="59" spans="1:13" s="1" customFormat="1" ht="14">
      <c r="A59" s="146" t="s">
        <v>13</v>
      </c>
      <c r="B59" s="150" t="s">
        <v>7</v>
      </c>
      <c r="C59" s="151"/>
      <c r="D59" s="2">
        <f>'Raw Data_Mod Tests'!E30</f>
        <v>702</v>
      </c>
      <c r="E59" s="2">
        <v>1000</v>
      </c>
      <c r="F59" s="150">
        <f>'Raw Data_Mod Tests'!F30</f>
        <v>0</v>
      </c>
      <c r="G59" s="151"/>
      <c r="H59" s="14">
        <v>3</v>
      </c>
      <c r="I59" s="32">
        <f t="shared" si="4"/>
        <v>2.1059999999999999</v>
      </c>
      <c r="J59" s="7"/>
      <c r="K59" s="7"/>
      <c r="L59" s="37"/>
      <c r="M59" s="7"/>
    </row>
    <row r="60" spans="1:13" s="1" customFormat="1" ht="14">
      <c r="A60" s="147"/>
      <c r="B60" s="150" t="s">
        <v>8</v>
      </c>
      <c r="C60" s="151"/>
      <c r="D60" s="2">
        <f>'Raw Data_Mod Tests'!E31</f>
        <v>702</v>
      </c>
      <c r="E60" s="2">
        <v>1000</v>
      </c>
      <c r="F60" s="150">
        <f>'Raw Data_Mod Tests'!F31</f>
        <v>0</v>
      </c>
      <c r="G60" s="151"/>
      <c r="H60" s="14">
        <v>3</v>
      </c>
      <c r="I60" s="32">
        <f t="shared" si="4"/>
        <v>2.1059999999999999</v>
      </c>
      <c r="J60" s="7"/>
      <c r="K60" s="7"/>
      <c r="L60" s="37"/>
      <c r="M60" s="7"/>
    </row>
    <row r="61" spans="1:13" s="1" customFormat="1" ht="14">
      <c r="A61" s="146" t="s">
        <v>14</v>
      </c>
      <c r="B61" s="150" t="s">
        <v>7</v>
      </c>
      <c r="C61" s="151"/>
      <c r="D61" s="2">
        <f>'Raw Data_Mod Tests'!E32</f>
        <v>702</v>
      </c>
      <c r="E61" s="2">
        <v>1000</v>
      </c>
      <c r="F61" s="150">
        <f>'Raw Data_Mod Tests'!F32</f>
        <v>0</v>
      </c>
      <c r="G61" s="151"/>
      <c r="H61" s="14">
        <v>3</v>
      </c>
      <c r="I61" s="32">
        <f t="shared" si="4"/>
        <v>2.1059999999999999</v>
      </c>
      <c r="J61" s="7"/>
      <c r="K61" s="7"/>
      <c r="L61" s="37"/>
      <c r="M61" s="7"/>
    </row>
    <row r="62" spans="1:13" s="1" customFormat="1" ht="14">
      <c r="A62" s="147"/>
      <c r="B62" s="150" t="s">
        <v>8</v>
      </c>
      <c r="C62" s="151"/>
      <c r="D62" s="2">
        <f>'Raw Data_Mod Tests'!E33</f>
        <v>579</v>
      </c>
      <c r="E62" s="2">
        <v>1000</v>
      </c>
      <c r="F62" s="150">
        <f>'Raw Data_Mod Tests'!F33</f>
        <v>30</v>
      </c>
      <c r="G62" s="151"/>
      <c r="H62" s="14">
        <v>3</v>
      </c>
      <c r="I62" s="32">
        <f t="shared" ref="I62:I65" si="5">F62+((D62/E62)*H62)</f>
        <v>31.736999999999998</v>
      </c>
      <c r="J62" s="7"/>
      <c r="K62" s="7"/>
      <c r="L62" s="37"/>
      <c r="M62" s="7"/>
    </row>
    <row r="63" spans="1:13" s="1" customFormat="1" ht="14">
      <c r="A63" s="146" t="s">
        <v>97</v>
      </c>
      <c r="B63" s="150" t="s">
        <v>7</v>
      </c>
      <c r="C63" s="151"/>
      <c r="D63" s="2">
        <f>'Raw Data_Mod Tests'!E34</f>
        <v>579</v>
      </c>
      <c r="E63" s="2">
        <v>1000</v>
      </c>
      <c r="F63" s="150">
        <f>'Raw Data_Mod Tests'!F34</f>
        <v>30</v>
      </c>
      <c r="G63" s="151"/>
      <c r="H63" s="14">
        <v>3</v>
      </c>
      <c r="I63" s="32">
        <f t="shared" si="5"/>
        <v>31.736999999999998</v>
      </c>
      <c r="J63" s="7"/>
      <c r="K63" s="7"/>
      <c r="L63" s="37"/>
      <c r="M63" s="7"/>
    </row>
    <row r="64" spans="1:13" s="1" customFormat="1" ht="14">
      <c r="A64" s="147"/>
      <c r="B64" s="150" t="s">
        <v>8</v>
      </c>
      <c r="C64" s="151"/>
      <c r="D64" s="2">
        <f>'Raw Data_Mod Tests'!E35</f>
        <v>0</v>
      </c>
      <c r="E64" s="2">
        <v>1000</v>
      </c>
      <c r="F64" s="150">
        <f>'Raw Data_Mod Tests'!F35</f>
        <v>0</v>
      </c>
      <c r="G64" s="151"/>
      <c r="H64" s="14">
        <v>3</v>
      </c>
      <c r="I64" s="32">
        <f t="shared" si="5"/>
        <v>0</v>
      </c>
      <c r="J64" s="7"/>
      <c r="K64" s="7"/>
      <c r="L64" s="37"/>
      <c r="M64" s="7"/>
    </row>
    <row r="65" spans="1:13" s="1" customFormat="1" ht="14">
      <c r="A65" s="146" t="s">
        <v>98</v>
      </c>
      <c r="B65" s="150" t="s">
        <v>7</v>
      </c>
      <c r="C65" s="151"/>
      <c r="D65" s="2">
        <f>'Raw Data_Mod Tests'!E36</f>
        <v>579</v>
      </c>
      <c r="E65" s="2">
        <v>1000</v>
      </c>
      <c r="F65" s="150">
        <f>'Raw Data_Mod Tests'!F36</f>
        <v>30</v>
      </c>
      <c r="G65" s="151"/>
      <c r="H65" s="14">
        <v>3</v>
      </c>
      <c r="I65" s="32">
        <f t="shared" si="5"/>
        <v>31.736999999999998</v>
      </c>
      <c r="J65" s="7"/>
      <c r="K65" s="7"/>
      <c r="L65" s="37"/>
      <c r="M65" s="7"/>
    </row>
    <row r="66" spans="1:13" s="1" customFormat="1" ht="14">
      <c r="A66" s="147"/>
      <c r="B66" s="150" t="s">
        <v>8</v>
      </c>
      <c r="C66" s="151"/>
      <c r="D66" s="2">
        <f>'Raw Data_Mod Tests'!E37</f>
        <v>0</v>
      </c>
      <c r="E66" s="2">
        <v>1000</v>
      </c>
      <c r="F66" s="150">
        <f>'Raw Data_Mod Tests'!F37</f>
        <v>0</v>
      </c>
      <c r="G66" s="151"/>
      <c r="H66" s="14">
        <v>3</v>
      </c>
      <c r="I66" s="32">
        <f t="shared" ref="I66:I70" si="6">F66+((D66/E66)*H66)</f>
        <v>0</v>
      </c>
      <c r="J66" s="7"/>
      <c r="K66" s="7"/>
      <c r="L66" s="37"/>
      <c r="M66" s="7"/>
    </row>
    <row r="67" spans="1:13" s="1" customFormat="1" ht="14">
      <c r="A67" s="146" t="s">
        <v>99</v>
      </c>
      <c r="B67" s="150" t="s">
        <v>7</v>
      </c>
      <c r="C67" s="151"/>
      <c r="D67" s="2">
        <f>'Raw Data_Mod Tests'!E38</f>
        <v>579</v>
      </c>
      <c r="E67" s="2">
        <v>1000</v>
      </c>
      <c r="F67" s="150">
        <f>'Raw Data_Mod Tests'!F38</f>
        <v>30</v>
      </c>
      <c r="G67" s="151"/>
      <c r="H67" s="14">
        <v>3</v>
      </c>
      <c r="I67" s="32">
        <f t="shared" si="6"/>
        <v>31.736999999999998</v>
      </c>
      <c r="J67" s="7"/>
      <c r="K67" s="7"/>
      <c r="L67" s="37"/>
      <c r="M67" s="7"/>
    </row>
    <row r="68" spans="1:13" s="1" customFormat="1" ht="14">
      <c r="A68" s="147"/>
      <c r="B68" s="150" t="s">
        <v>8</v>
      </c>
      <c r="C68" s="151"/>
      <c r="D68" s="2">
        <f>'Raw Data_Mod Tests'!E39</f>
        <v>0</v>
      </c>
      <c r="E68" s="2">
        <v>1000</v>
      </c>
      <c r="F68" s="150">
        <f>'Raw Data_Mod Tests'!F39</f>
        <v>0</v>
      </c>
      <c r="G68" s="151"/>
      <c r="H68" s="14">
        <v>3</v>
      </c>
      <c r="I68" s="32">
        <f t="shared" si="6"/>
        <v>0</v>
      </c>
      <c r="J68" s="7"/>
      <c r="K68" s="7"/>
      <c r="L68" s="37"/>
      <c r="M68" s="7"/>
    </row>
    <row r="69" spans="1:13" s="1" customFormat="1" ht="14">
      <c r="A69" s="146" t="s">
        <v>100</v>
      </c>
      <c r="B69" s="150" t="s">
        <v>7</v>
      </c>
      <c r="C69" s="151"/>
      <c r="D69" s="2">
        <f>'Raw Data_Mod Tests'!E40</f>
        <v>579</v>
      </c>
      <c r="E69" s="2">
        <v>1000</v>
      </c>
      <c r="F69" s="150">
        <f>'Raw Data_Mod Tests'!F40</f>
        <v>30</v>
      </c>
      <c r="G69" s="151"/>
      <c r="H69" s="14">
        <v>3</v>
      </c>
      <c r="I69" s="32">
        <f t="shared" si="6"/>
        <v>31.736999999999998</v>
      </c>
      <c r="J69" s="7"/>
      <c r="K69" s="7"/>
      <c r="L69" s="37"/>
      <c r="M69" s="7"/>
    </row>
    <row r="70" spans="1:13" s="1" customFormat="1" ht="14">
      <c r="A70" s="147"/>
      <c r="B70" s="159" t="s">
        <v>8</v>
      </c>
      <c r="C70" s="159"/>
      <c r="D70" s="2">
        <f>'Raw Data_Mod Tests'!E41</f>
        <v>0</v>
      </c>
      <c r="E70" s="2">
        <v>1000</v>
      </c>
      <c r="F70" s="159">
        <f>'Raw Data_Mod Tests'!F41</f>
        <v>0</v>
      </c>
      <c r="G70" s="159"/>
      <c r="H70" s="2">
        <v>3</v>
      </c>
      <c r="I70" s="32">
        <f t="shared" si="6"/>
        <v>0</v>
      </c>
      <c r="J70" s="7"/>
      <c r="K70" s="7"/>
      <c r="L70" s="37"/>
      <c r="M70" s="7"/>
    </row>
    <row r="71" spans="1:13" s="1" customFormat="1" ht="14">
      <c r="A71" s="4"/>
      <c r="B71" s="4"/>
      <c r="C71" s="4"/>
      <c r="D71" s="4"/>
      <c r="E71" s="4"/>
      <c r="F71" s="4"/>
      <c r="G71" s="4"/>
      <c r="H71" s="4"/>
      <c r="I71" s="49"/>
      <c r="J71" s="7"/>
      <c r="K71" s="7"/>
      <c r="L71" s="37"/>
      <c r="M71" s="7"/>
    </row>
    <row r="72" spans="1:13" s="1" customFormat="1" ht="14">
      <c r="A72" s="4"/>
      <c r="B72" s="4"/>
      <c r="C72" s="4"/>
      <c r="D72" s="4"/>
      <c r="E72" s="4"/>
      <c r="F72" s="4"/>
      <c r="G72" s="4"/>
      <c r="H72" s="4"/>
      <c r="I72" s="49"/>
      <c r="J72" s="7"/>
      <c r="K72" s="7"/>
      <c r="L72" s="37"/>
      <c r="M72" s="7"/>
    </row>
    <row r="73" spans="1:13" s="1" customFormat="1">
      <c r="A73" s="157" t="s">
        <v>66</v>
      </c>
      <c r="B73" s="157"/>
      <c r="C73" s="157"/>
      <c r="D73" s="19" t="s">
        <v>15</v>
      </c>
      <c r="E73" s="13" t="s">
        <v>19</v>
      </c>
      <c r="F73" s="158" t="s">
        <v>30</v>
      </c>
      <c r="G73" s="158"/>
      <c r="H73" s="20" t="s">
        <v>31</v>
      </c>
      <c r="I73" s="13" t="s">
        <v>20</v>
      </c>
      <c r="J73" s="7"/>
      <c r="K73" s="7"/>
      <c r="L73" s="37"/>
      <c r="M73" s="7"/>
    </row>
    <row r="74" spans="1:13" s="1" customFormat="1" ht="14">
      <c r="A74" s="146" t="s">
        <v>6</v>
      </c>
      <c r="B74" s="150" t="s">
        <v>7</v>
      </c>
      <c r="C74" s="151"/>
      <c r="D74" s="2">
        <f>'Raw Data_Mod Tests'!E42</f>
        <v>690</v>
      </c>
      <c r="E74" s="2">
        <v>1000</v>
      </c>
      <c r="F74" s="150">
        <f>'Raw Data_Mod Tests'!F42</f>
        <v>30</v>
      </c>
      <c r="G74" s="151"/>
      <c r="H74" s="14">
        <v>3</v>
      </c>
      <c r="I74" s="32">
        <f>F74+((D74/E74)*H74)</f>
        <v>32.07</v>
      </c>
      <c r="J74" s="7"/>
      <c r="K74" s="7"/>
      <c r="L74" s="37"/>
      <c r="M74" s="7"/>
    </row>
    <row r="75" spans="1:13" s="1" customFormat="1" ht="14">
      <c r="A75" s="147"/>
      <c r="B75" s="150" t="s">
        <v>8</v>
      </c>
      <c r="C75" s="151"/>
      <c r="D75" s="2">
        <f>'Raw Data_Mod Tests'!E43</f>
        <v>0</v>
      </c>
      <c r="E75" s="2">
        <v>1000</v>
      </c>
      <c r="F75" s="150">
        <f>'Raw Data_Mod Tests'!F43</f>
        <v>0</v>
      </c>
      <c r="G75" s="151"/>
      <c r="H75" s="14">
        <v>3</v>
      </c>
      <c r="I75" s="32">
        <f t="shared" ref="I75:I84" si="7">F75+((D75/E75)*H75)</f>
        <v>0</v>
      </c>
      <c r="J75" s="7"/>
      <c r="K75" s="7"/>
      <c r="L75" s="37"/>
      <c r="M75" s="7"/>
    </row>
    <row r="76" spans="1:13" s="1" customFormat="1" ht="14">
      <c r="A76" s="146" t="s">
        <v>10</v>
      </c>
      <c r="B76" s="150" t="s">
        <v>7</v>
      </c>
      <c r="C76" s="151"/>
      <c r="D76" s="2">
        <f>'Raw Data_Mod Tests'!E44</f>
        <v>611</v>
      </c>
      <c r="E76" s="2">
        <v>1000</v>
      </c>
      <c r="F76" s="150">
        <f>'Raw Data_Mod Tests'!F44</f>
        <v>0</v>
      </c>
      <c r="G76" s="151"/>
      <c r="H76" s="14">
        <v>3</v>
      </c>
      <c r="I76" s="32">
        <f t="shared" si="7"/>
        <v>1.833</v>
      </c>
      <c r="J76" s="7"/>
      <c r="K76" s="7"/>
      <c r="L76" s="37"/>
      <c r="M76" s="7"/>
    </row>
    <row r="77" spans="1:13" s="1" customFormat="1" ht="14">
      <c r="A77" s="147"/>
      <c r="B77" s="150" t="s">
        <v>8</v>
      </c>
      <c r="C77" s="151"/>
      <c r="D77" s="2">
        <f>'Raw Data_Mod Tests'!E45</f>
        <v>0</v>
      </c>
      <c r="E77" s="2">
        <v>1000</v>
      </c>
      <c r="F77" s="150">
        <f>'Raw Data_Mod Tests'!F45</f>
        <v>0</v>
      </c>
      <c r="G77" s="151"/>
      <c r="H77" s="14">
        <v>3</v>
      </c>
      <c r="I77" s="32">
        <f t="shared" si="7"/>
        <v>0</v>
      </c>
      <c r="J77" s="7"/>
      <c r="K77" s="7"/>
      <c r="L77" s="37"/>
      <c r="M77" s="7"/>
    </row>
    <row r="78" spans="1:13" s="1" customFormat="1" ht="14">
      <c r="A78" s="146" t="s">
        <v>11</v>
      </c>
      <c r="B78" s="150" t="s">
        <v>7</v>
      </c>
      <c r="C78" s="151"/>
      <c r="D78" s="2">
        <f>'Raw Data_Mod Tests'!E46</f>
        <v>611</v>
      </c>
      <c r="E78" s="2">
        <v>1000</v>
      </c>
      <c r="F78" s="150">
        <f>'Raw Data_Mod Tests'!F46</f>
        <v>0</v>
      </c>
      <c r="G78" s="151"/>
      <c r="H78" s="14">
        <v>3</v>
      </c>
      <c r="I78" s="32">
        <f t="shared" si="7"/>
        <v>1.833</v>
      </c>
      <c r="J78" s="7"/>
      <c r="K78" s="7"/>
      <c r="L78" s="37"/>
      <c r="M78" s="7"/>
    </row>
    <row r="79" spans="1:13" s="1" customFormat="1" ht="14">
      <c r="A79" s="147"/>
      <c r="B79" s="150" t="s">
        <v>8</v>
      </c>
      <c r="C79" s="151"/>
      <c r="D79" s="2">
        <f>'Raw Data_Mod Tests'!E47</f>
        <v>0</v>
      </c>
      <c r="E79" s="2">
        <v>1000</v>
      </c>
      <c r="F79" s="150">
        <f>'Raw Data_Mod Tests'!F47</f>
        <v>0</v>
      </c>
      <c r="G79" s="151"/>
      <c r="H79" s="14">
        <v>3</v>
      </c>
      <c r="I79" s="32">
        <f t="shared" si="7"/>
        <v>0</v>
      </c>
      <c r="J79" s="7"/>
      <c r="K79" s="7"/>
      <c r="L79" s="37"/>
      <c r="M79" s="7"/>
    </row>
    <row r="80" spans="1:13" s="1" customFormat="1" ht="14">
      <c r="A80" s="146" t="s">
        <v>12</v>
      </c>
      <c r="B80" s="150" t="s">
        <v>7</v>
      </c>
      <c r="C80" s="151"/>
      <c r="D80" s="2">
        <f>'Raw Data_Mod Tests'!E48</f>
        <v>611</v>
      </c>
      <c r="E80" s="2">
        <v>1000</v>
      </c>
      <c r="F80" s="150">
        <f>'Raw Data_Mod Tests'!F48</f>
        <v>0</v>
      </c>
      <c r="G80" s="151"/>
      <c r="H80" s="14">
        <v>3</v>
      </c>
      <c r="I80" s="32">
        <f t="shared" si="7"/>
        <v>1.833</v>
      </c>
      <c r="J80" s="7"/>
      <c r="K80" s="7"/>
      <c r="L80" s="37"/>
      <c r="M80" s="7"/>
    </row>
    <row r="81" spans="1:13" s="1" customFormat="1" ht="14">
      <c r="A81" s="147"/>
      <c r="B81" s="150" t="s">
        <v>8</v>
      </c>
      <c r="C81" s="151"/>
      <c r="D81" s="2">
        <f>'Raw Data_Mod Tests'!E49</f>
        <v>0</v>
      </c>
      <c r="E81" s="2">
        <v>1000</v>
      </c>
      <c r="F81" s="150">
        <f>'Raw Data_Mod Tests'!F49</f>
        <v>0</v>
      </c>
      <c r="G81" s="151"/>
      <c r="H81" s="14">
        <v>3</v>
      </c>
      <c r="I81" s="32">
        <f t="shared" si="7"/>
        <v>0</v>
      </c>
      <c r="J81" s="7"/>
      <c r="K81" s="7"/>
      <c r="L81" s="37"/>
      <c r="M81" s="7"/>
    </row>
    <row r="82" spans="1:13" s="1" customFormat="1" ht="14">
      <c r="A82" s="146" t="s">
        <v>13</v>
      </c>
      <c r="B82" s="150" t="s">
        <v>7</v>
      </c>
      <c r="C82" s="151"/>
      <c r="D82" s="2">
        <f>'Raw Data_Mod Tests'!E50</f>
        <v>605</v>
      </c>
      <c r="E82" s="2">
        <v>1000</v>
      </c>
      <c r="F82" s="150">
        <f>'Raw Data_Mod Tests'!F50</f>
        <v>33</v>
      </c>
      <c r="G82" s="151"/>
      <c r="H82" s="14">
        <v>3</v>
      </c>
      <c r="I82" s="32">
        <f t="shared" si="7"/>
        <v>34.814999999999998</v>
      </c>
      <c r="J82" s="7"/>
      <c r="K82" s="7"/>
      <c r="L82" s="37"/>
      <c r="M82" s="7"/>
    </row>
    <row r="83" spans="1:13" s="1" customFormat="1" ht="14">
      <c r="A83" s="147"/>
      <c r="B83" s="150" t="s">
        <v>8</v>
      </c>
      <c r="C83" s="151"/>
      <c r="D83" s="2">
        <f>'Raw Data_Mod Tests'!E51</f>
        <v>605</v>
      </c>
      <c r="E83" s="2">
        <v>1000</v>
      </c>
      <c r="F83" s="150">
        <f>'Raw Data_Mod Tests'!F51</f>
        <v>33</v>
      </c>
      <c r="G83" s="151"/>
      <c r="H83" s="14">
        <v>3</v>
      </c>
      <c r="I83" s="32">
        <f t="shared" si="7"/>
        <v>34.814999999999998</v>
      </c>
      <c r="J83" s="7"/>
      <c r="K83" s="7"/>
      <c r="L83" s="37"/>
      <c r="M83" s="7"/>
    </row>
    <row r="84" spans="1:13" s="1" customFormat="1" ht="14">
      <c r="A84" s="146" t="s">
        <v>14</v>
      </c>
      <c r="B84" s="150" t="s">
        <v>7</v>
      </c>
      <c r="C84" s="151"/>
      <c r="D84" s="2">
        <f>'Raw Data_Mod Tests'!E52</f>
        <v>605</v>
      </c>
      <c r="E84" s="2">
        <v>1000</v>
      </c>
      <c r="F84" s="150">
        <f>'Raw Data_Mod Tests'!F52</f>
        <v>33</v>
      </c>
      <c r="G84" s="151"/>
      <c r="H84" s="14">
        <v>3</v>
      </c>
      <c r="I84" s="32">
        <f t="shared" si="7"/>
        <v>34.814999999999998</v>
      </c>
      <c r="J84" s="7"/>
      <c r="K84" s="7"/>
      <c r="L84" s="37"/>
      <c r="M84" s="7"/>
    </row>
    <row r="85" spans="1:13" s="1" customFormat="1" ht="14">
      <c r="A85" s="147"/>
      <c r="B85" s="150" t="s">
        <v>8</v>
      </c>
      <c r="C85" s="151"/>
      <c r="D85" s="2">
        <f>'Raw Data_Mod Tests'!E53</f>
        <v>576</v>
      </c>
      <c r="E85" s="2">
        <v>1000</v>
      </c>
      <c r="F85" s="150">
        <f>'Raw Data_Mod Tests'!F53</f>
        <v>29</v>
      </c>
      <c r="G85" s="151"/>
      <c r="H85" s="14">
        <v>3</v>
      </c>
      <c r="I85" s="32">
        <f t="shared" ref="I85:I88" si="8">F85+((D85/E85)*H85)</f>
        <v>30.728000000000002</v>
      </c>
      <c r="J85" s="7"/>
      <c r="K85" s="7"/>
      <c r="L85" s="37"/>
      <c r="M85" s="7"/>
    </row>
    <row r="86" spans="1:13" s="1" customFormat="1" ht="14">
      <c r="A86" s="146" t="s">
        <v>97</v>
      </c>
      <c r="B86" s="150" t="s">
        <v>7</v>
      </c>
      <c r="C86" s="151"/>
      <c r="D86" s="2">
        <f>'Raw Data_Mod Tests'!E54</f>
        <v>576</v>
      </c>
      <c r="E86" s="2">
        <v>1000</v>
      </c>
      <c r="F86" s="150">
        <f>'Raw Data_Mod Tests'!F54</f>
        <v>29</v>
      </c>
      <c r="G86" s="151"/>
      <c r="H86" s="14">
        <v>3</v>
      </c>
      <c r="I86" s="32">
        <f t="shared" si="8"/>
        <v>30.728000000000002</v>
      </c>
      <c r="J86" s="7"/>
      <c r="K86" s="7"/>
      <c r="L86" s="37"/>
      <c r="M86" s="7"/>
    </row>
    <row r="87" spans="1:13" s="1" customFormat="1" ht="14">
      <c r="A87" s="147"/>
      <c r="B87" s="150" t="s">
        <v>8</v>
      </c>
      <c r="C87" s="151"/>
      <c r="D87" s="2">
        <f>'Raw Data_Mod Tests'!E55</f>
        <v>576</v>
      </c>
      <c r="E87" s="2">
        <v>1000</v>
      </c>
      <c r="F87" s="150">
        <f>'Raw Data_Mod Tests'!F55</f>
        <v>29</v>
      </c>
      <c r="G87" s="151"/>
      <c r="H87" s="14">
        <v>3</v>
      </c>
      <c r="I87" s="32">
        <f t="shared" si="8"/>
        <v>30.728000000000002</v>
      </c>
      <c r="J87" s="7"/>
      <c r="K87" s="7"/>
      <c r="L87" s="37"/>
      <c r="M87" s="7"/>
    </row>
    <row r="88" spans="1:13" s="1" customFormat="1" ht="14">
      <c r="A88" s="146" t="s">
        <v>98</v>
      </c>
      <c r="B88" s="150" t="s">
        <v>7</v>
      </c>
      <c r="C88" s="151"/>
      <c r="D88" s="2">
        <f>'Raw Data_Mod Tests'!E56</f>
        <v>576</v>
      </c>
      <c r="E88" s="2">
        <v>1000</v>
      </c>
      <c r="F88" s="150">
        <f>'Raw Data_Mod Tests'!F56</f>
        <v>29</v>
      </c>
      <c r="G88" s="151"/>
      <c r="H88" s="14">
        <v>3</v>
      </c>
      <c r="I88" s="32">
        <f t="shared" si="8"/>
        <v>30.728000000000002</v>
      </c>
      <c r="J88" s="7"/>
      <c r="K88" s="7"/>
      <c r="L88" s="37"/>
      <c r="M88" s="7"/>
    </row>
    <row r="89" spans="1:13" s="1" customFormat="1" ht="14">
      <c r="A89" s="147"/>
      <c r="B89" s="150" t="s">
        <v>8</v>
      </c>
      <c r="C89" s="151"/>
      <c r="D89" s="2">
        <f>'Raw Data_Mod Tests'!E57</f>
        <v>0</v>
      </c>
      <c r="E89" s="2">
        <v>1000</v>
      </c>
      <c r="F89" s="150">
        <f>'Raw Data_Mod Tests'!F57</f>
        <v>0</v>
      </c>
      <c r="G89" s="151"/>
      <c r="H89" s="14">
        <v>3</v>
      </c>
      <c r="I89" s="32">
        <f t="shared" ref="I89:I93" si="9">F89+((D89/E89)*H89)</f>
        <v>0</v>
      </c>
      <c r="J89" s="7"/>
      <c r="K89" s="7"/>
      <c r="L89" s="37"/>
      <c r="M89" s="7"/>
    </row>
    <row r="90" spans="1:13" s="1" customFormat="1" ht="14">
      <c r="A90" s="146" t="s">
        <v>99</v>
      </c>
      <c r="B90" s="150" t="s">
        <v>7</v>
      </c>
      <c r="C90" s="151"/>
      <c r="D90" s="2">
        <f>'Raw Data_Mod Tests'!E58</f>
        <v>647</v>
      </c>
      <c r="E90" s="2">
        <v>1000</v>
      </c>
      <c r="F90" s="150">
        <f>'Raw Data_Mod Tests'!F58</f>
        <v>35</v>
      </c>
      <c r="G90" s="151"/>
      <c r="H90" s="14">
        <v>3</v>
      </c>
      <c r="I90" s="32">
        <f t="shared" si="9"/>
        <v>36.941000000000003</v>
      </c>
      <c r="J90" s="7"/>
      <c r="K90" s="7"/>
      <c r="L90" s="37"/>
      <c r="M90" s="7"/>
    </row>
    <row r="91" spans="1:13" s="1" customFormat="1" ht="14">
      <c r="A91" s="147"/>
      <c r="B91" s="150" t="s">
        <v>8</v>
      </c>
      <c r="C91" s="151"/>
      <c r="D91" s="2">
        <f>'Raw Data_Mod Tests'!E59</f>
        <v>0</v>
      </c>
      <c r="E91" s="2">
        <v>1000</v>
      </c>
      <c r="F91" s="150">
        <f>'Raw Data_Mod Tests'!F59</f>
        <v>0</v>
      </c>
      <c r="G91" s="151"/>
      <c r="H91" s="14">
        <v>3</v>
      </c>
      <c r="I91" s="32">
        <f t="shared" si="9"/>
        <v>0</v>
      </c>
      <c r="J91" s="7"/>
      <c r="K91" s="7"/>
      <c r="L91" s="37"/>
      <c r="M91" s="7"/>
    </row>
    <row r="92" spans="1:13" s="1" customFormat="1" ht="14">
      <c r="A92" s="146" t="s">
        <v>100</v>
      </c>
      <c r="B92" s="150" t="s">
        <v>7</v>
      </c>
      <c r="C92" s="151"/>
      <c r="D92" s="2">
        <f>'Raw Data_Mod Tests'!E60</f>
        <v>647</v>
      </c>
      <c r="E92" s="2">
        <v>1000</v>
      </c>
      <c r="F92" s="150">
        <f>'Raw Data_Mod Tests'!F60</f>
        <v>35</v>
      </c>
      <c r="G92" s="151"/>
      <c r="H92" s="14">
        <v>3</v>
      </c>
      <c r="I92" s="32">
        <f t="shared" si="9"/>
        <v>36.941000000000003</v>
      </c>
      <c r="J92" s="7"/>
      <c r="K92" s="7"/>
      <c r="L92" s="37"/>
      <c r="M92" s="7"/>
    </row>
    <row r="93" spans="1:13" s="1" customFormat="1" ht="14">
      <c r="A93" s="147"/>
      <c r="B93" s="150" t="s">
        <v>8</v>
      </c>
      <c r="C93" s="151"/>
      <c r="D93" s="2">
        <f>'Raw Data_Mod Tests'!E61</f>
        <v>0</v>
      </c>
      <c r="E93" s="2">
        <v>1000</v>
      </c>
      <c r="F93" s="150">
        <f>'Raw Data_Mod Tests'!F61</f>
        <v>0</v>
      </c>
      <c r="G93" s="151"/>
      <c r="H93" s="14">
        <v>3</v>
      </c>
      <c r="I93" s="32">
        <f t="shared" si="9"/>
        <v>0</v>
      </c>
      <c r="J93" s="7"/>
      <c r="K93" s="7"/>
      <c r="L93" s="37"/>
      <c r="M93" s="7"/>
    </row>
    <row r="94" spans="1:13" s="1" customFormat="1" ht="14">
      <c r="A94" s="4"/>
      <c r="B94" s="4"/>
      <c r="C94" s="4"/>
      <c r="D94" s="4"/>
      <c r="E94" s="4"/>
      <c r="F94" s="4"/>
      <c r="G94" s="4"/>
      <c r="H94" s="4"/>
      <c r="I94" s="49"/>
      <c r="J94" s="7"/>
      <c r="K94" s="7"/>
      <c r="L94" s="37"/>
      <c r="M94" s="7"/>
    </row>
    <row r="95" spans="1:13" s="1" customFormat="1" ht="14">
      <c r="A95" s="4"/>
      <c r="B95" s="4"/>
      <c r="C95" s="4"/>
      <c r="D95" s="4"/>
      <c r="E95" s="4"/>
      <c r="F95" s="4"/>
      <c r="G95" s="4"/>
      <c r="H95" s="4"/>
      <c r="I95" s="49"/>
      <c r="J95" s="7"/>
      <c r="K95" s="7"/>
      <c r="L95" s="37"/>
      <c r="M95" s="7"/>
    </row>
    <row r="96" spans="1:13" s="1" customFormat="1">
      <c r="A96" s="157" t="s">
        <v>119</v>
      </c>
      <c r="B96" s="157"/>
      <c r="C96" s="157"/>
      <c r="D96" s="19" t="s">
        <v>15</v>
      </c>
      <c r="E96" s="13" t="s">
        <v>19</v>
      </c>
      <c r="F96" s="158" t="s">
        <v>30</v>
      </c>
      <c r="G96" s="158"/>
      <c r="H96" s="20" t="s">
        <v>31</v>
      </c>
      <c r="I96" s="13" t="s">
        <v>20</v>
      </c>
      <c r="J96" s="7"/>
      <c r="K96" s="7"/>
      <c r="L96" s="37"/>
      <c r="M96" s="7"/>
    </row>
    <row r="97" spans="1:13" s="1" customFormat="1" ht="14">
      <c r="A97" s="146" t="s">
        <v>6</v>
      </c>
      <c r="B97" s="150" t="s">
        <v>7</v>
      </c>
      <c r="C97" s="151"/>
      <c r="D97" s="2">
        <f>'Raw Data_Mod Tests'!E62</f>
        <v>652</v>
      </c>
      <c r="E97" s="2">
        <v>1000</v>
      </c>
      <c r="F97" s="150">
        <f>'Raw Data_Mod Tests'!F62</f>
        <v>32</v>
      </c>
      <c r="G97" s="151"/>
      <c r="H97" s="14">
        <v>3</v>
      </c>
      <c r="I97" s="32">
        <f>F97+((D97/E97)*H97)</f>
        <v>33.956000000000003</v>
      </c>
      <c r="J97" s="7"/>
      <c r="K97" s="7"/>
      <c r="L97" s="37"/>
      <c r="M97" s="7"/>
    </row>
    <row r="98" spans="1:13" s="1" customFormat="1" ht="14">
      <c r="A98" s="147"/>
      <c r="B98" s="150" t="s">
        <v>8</v>
      </c>
      <c r="C98" s="151"/>
      <c r="D98" s="2">
        <f>'Raw Data_Mod Tests'!E63</f>
        <v>0</v>
      </c>
      <c r="E98" s="2">
        <v>1000</v>
      </c>
      <c r="F98" s="150">
        <f>'Raw Data_Mod Tests'!F63</f>
        <v>0</v>
      </c>
      <c r="G98" s="151"/>
      <c r="H98" s="14">
        <v>3</v>
      </c>
      <c r="I98" s="32">
        <f t="shared" ref="I98:I116" si="10">F98+((D98/E98)*H98)</f>
        <v>0</v>
      </c>
      <c r="J98" s="7"/>
      <c r="K98" s="7"/>
      <c r="L98" s="37"/>
      <c r="M98" s="7"/>
    </row>
    <row r="99" spans="1:13" s="1" customFormat="1" ht="14">
      <c r="A99" s="146" t="s">
        <v>10</v>
      </c>
      <c r="B99" s="150" t="s">
        <v>7</v>
      </c>
      <c r="C99" s="151"/>
      <c r="D99" s="2">
        <f>'Raw Data_Mod Tests'!E64</f>
        <v>652</v>
      </c>
      <c r="E99" s="2">
        <v>1000</v>
      </c>
      <c r="F99" s="150">
        <f>'Raw Data_Mod Tests'!F64</f>
        <v>32</v>
      </c>
      <c r="G99" s="151"/>
      <c r="H99" s="2">
        <v>3</v>
      </c>
      <c r="I99" s="32">
        <f t="shared" si="10"/>
        <v>33.956000000000003</v>
      </c>
      <c r="J99" s="7"/>
      <c r="K99" s="7"/>
      <c r="L99" s="37"/>
      <c r="M99" s="7"/>
    </row>
    <row r="100" spans="1:13" s="1" customFormat="1" ht="14">
      <c r="A100" s="147"/>
      <c r="B100" s="150" t="s">
        <v>8</v>
      </c>
      <c r="C100" s="151"/>
      <c r="D100" s="2">
        <f>'Raw Data_Mod Tests'!E65</f>
        <v>0</v>
      </c>
      <c r="E100" s="2">
        <v>1000</v>
      </c>
      <c r="F100" s="150">
        <f>'Raw Data_Mod Tests'!F65</f>
        <v>0</v>
      </c>
      <c r="G100" s="151"/>
      <c r="H100" s="14">
        <v>3</v>
      </c>
      <c r="I100" s="32">
        <f t="shared" si="10"/>
        <v>0</v>
      </c>
      <c r="J100" s="7"/>
      <c r="K100" s="7"/>
      <c r="L100" s="37"/>
      <c r="M100" s="7"/>
    </row>
    <row r="101" spans="1:13" s="1" customFormat="1" ht="14">
      <c r="A101" s="146" t="s">
        <v>11</v>
      </c>
      <c r="B101" s="150" t="s">
        <v>7</v>
      </c>
      <c r="C101" s="151"/>
      <c r="D101" s="2">
        <f>'Raw Data_Mod Tests'!E66</f>
        <v>647</v>
      </c>
      <c r="E101" s="2">
        <v>1000</v>
      </c>
      <c r="F101" s="150">
        <f>'Raw Data_Mod Tests'!F66</f>
        <v>35</v>
      </c>
      <c r="G101" s="151"/>
      <c r="H101" s="14">
        <v>3</v>
      </c>
      <c r="I101" s="32">
        <f t="shared" si="10"/>
        <v>36.941000000000003</v>
      </c>
      <c r="J101" s="7"/>
      <c r="K101" s="7"/>
      <c r="L101" s="37"/>
      <c r="M101" s="7"/>
    </row>
    <row r="102" spans="1:13" s="1" customFormat="1" ht="14">
      <c r="A102" s="147"/>
      <c r="B102" s="150" t="s">
        <v>8</v>
      </c>
      <c r="C102" s="151"/>
      <c r="D102" s="2">
        <f>'Raw Data_Mod Tests'!E67</f>
        <v>0</v>
      </c>
      <c r="E102" s="2">
        <v>1000</v>
      </c>
      <c r="F102" s="150">
        <f>'Raw Data_Mod Tests'!F67</f>
        <v>0</v>
      </c>
      <c r="G102" s="151"/>
      <c r="H102" s="14">
        <v>3</v>
      </c>
      <c r="I102" s="32">
        <f t="shared" si="10"/>
        <v>0</v>
      </c>
      <c r="J102" s="7"/>
      <c r="K102" s="7"/>
      <c r="L102" s="37"/>
      <c r="M102" s="7"/>
    </row>
    <row r="103" spans="1:13" s="1" customFormat="1" ht="14">
      <c r="A103" s="146" t="s">
        <v>12</v>
      </c>
      <c r="B103" s="150" t="s">
        <v>7</v>
      </c>
      <c r="C103" s="151"/>
      <c r="D103" s="2">
        <f>'Raw Data_Mod Tests'!E68</f>
        <v>647</v>
      </c>
      <c r="E103" s="2">
        <v>1000</v>
      </c>
      <c r="F103" s="150">
        <f>'Raw Data_Mod Tests'!F68</f>
        <v>35</v>
      </c>
      <c r="G103" s="151"/>
      <c r="H103" s="14">
        <v>3</v>
      </c>
      <c r="I103" s="32">
        <f t="shared" si="10"/>
        <v>36.941000000000003</v>
      </c>
      <c r="J103" s="7"/>
      <c r="K103" s="7"/>
      <c r="L103" s="37"/>
      <c r="M103" s="7"/>
    </row>
    <row r="104" spans="1:13" s="1" customFormat="1" ht="14">
      <c r="A104" s="147"/>
      <c r="B104" s="150" t="s">
        <v>8</v>
      </c>
      <c r="C104" s="151"/>
      <c r="D104" s="2">
        <f>'Raw Data_Mod Tests'!E69</f>
        <v>647</v>
      </c>
      <c r="E104" s="2">
        <v>1000</v>
      </c>
      <c r="F104" s="150">
        <f>'Raw Data_Mod Tests'!F69</f>
        <v>35</v>
      </c>
      <c r="G104" s="151"/>
      <c r="H104" s="14">
        <v>3</v>
      </c>
      <c r="I104" s="32">
        <f t="shared" si="10"/>
        <v>36.941000000000003</v>
      </c>
      <c r="J104" s="7"/>
      <c r="K104" s="7"/>
      <c r="L104" s="37"/>
      <c r="M104" s="7"/>
    </row>
    <row r="105" spans="1:13" s="1" customFormat="1" ht="14">
      <c r="A105" s="146" t="s">
        <v>13</v>
      </c>
      <c r="B105" s="150" t="s">
        <v>7</v>
      </c>
      <c r="C105" s="151"/>
      <c r="D105" s="2">
        <f>'Raw Data_Mod Tests'!E70</f>
        <v>660</v>
      </c>
      <c r="E105" s="2">
        <v>1000</v>
      </c>
      <c r="F105" s="150">
        <f>'Raw Data_Mod Tests'!F70</f>
        <v>35</v>
      </c>
      <c r="G105" s="151"/>
      <c r="H105" s="14">
        <v>3</v>
      </c>
      <c r="I105" s="32">
        <f t="shared" si="10"/>
        <v>36.979999999999997</v>
      </c>
      <c r="J105" s="7"/>
      <c r="K105" s="7"/>
      <c r="L105" s="37"/>
      <c r="M105" s="7"/>
    </row>
    <row r="106" spans="1:13" s="1" customFormat="1" ht="14">
      <c r="A106" s="147"/>
      <c r="B106" s="150" t="s">
        <v>8</v>
      </c>
      <c r="C106" s="151"/>
      <c r="D106" s="2">
        <f>'Raw Data_Mod Tests'!E71</f>
        <v>660</v>
      </c>
      <c r="E106" s="2">
        <v>1000</v>
      </c>
      <c r="F106" s="150">
        <f>'Raw Data_Mod Tests'!F71</f>
        <v>35</v>
      </c>
      <c r="G106" s="151"/>
      <c r="H106" s="14">
        <v>3</v>
      </c>
      <c r="I106" s="32">
        <f t="shared" si="10"/>
        <v>36.979999999999997</v>
      </c>
      <c r="J106" s="7"/>
      <c r="K106" s="7"/>
      <c r="L106" s="37"/>
      <c r="M106" s="7"/>
    </row>
    <row r="107" spans="1:13" s="1" customFormat="1" ht="14">
      <c r="A107" s="146" t="s">
        <v>14</v>
      </c>
      <c r="B107" s="150" t="s">
        <v>7</v>
      </c>
      <c r="C107" s="151"/>
      <c r="D107" s="2">
        <f>'Raw Data_Mod Tests'!E72</f>
        <v>662</v>
      </c>
      <c r="E107" s="2">
        <v>1000</v>
      </c>
      <c r="F107" s="150">
        <f>'Raw Data_Mod Tests'!F72</f>
        <v>32</v>
      </c>
      <c r="G107" s="151"/>
      <c r="H107" s="14">
        <v>3</v>
      </c>
      <c r="I107" s="32">
        <f t="shared" si="10"/>
        <v>33.985999999999997</v>
      </c>
      <c r="J107" s="7"/>
      <c r="K107" s="7"/>
      <c r="L107" s="37"/>
      <c r="M107" s="7"/>
    </row>
    <row r="108" spans="1:13" s="1" customFormat="1" ht="14">
      <c r="A108" s="147"/>
      <c r="B108" s="150" t="s">
        <v>8</v>
      </c>
      <c r="C108" s="151"/>
      <c r="D108" s="2">
        <f>'Raw Data_Mod Tests'!E73</f>
        <v>0</v>
      </c>
      <c r="E108" s="2">
        <v>1000</v>
      </c>
      <c r="F108" s="150">
        <f>'Raw Data_Mod Tests'!F73</f>
        <v>0</v>
      </c>
      <c r="G108" s="151"/>
      <c r="H108" s="14">
        <v>3</v>
      </c>
      <c r="I108" s="32">
        <f t="shared" si="10"/>
        <v>0</v>
      </c>
      <c r="J108" s="7"/>
      <c r="K108" s="7"/>
      <c r="L108" s="37"/>
      <c r="M108" s="7"/>
    </row>
    <row r="109" spans="1:13" s="1" customFormat="1" ht="14">
      <c r="A109" s="146" t="s">
        <v>97</v>
      </c>
      <c r="B109" s="150" t="s">
        <v>7</v>
      </c>
      <c r="C109" s="151"/>
      <c r="D109" s="2">
        <f>'Raw Data_Mod Tests'!E74</f>
        <v>742</v>
      </c>
      <c r="E109" s="2">
        <v>1000</v>
      </c>
      <c r="F109" s="150">
        <f>'Raw Data_Mod Tests'!F74</f>
        <v>31</v>
      </c>
      <c r="G109" s="151"/>
      <c r="H109" s="14">
        <v>3</v>
      </c>
      <c r="I109" s="32">
        <f t="shared" si="10"/>
        <v>33.225999999999999</v>
      </c>
      <c r="J109" s="7"/>
      <c r="K109" s="7"/>
      <c r="L109" s="37"/>
      <c r="M109" s="7"/>
    </row>
    <row r="110" spans="1:13" s="1" customFormat="1" ht="14">
      <c r="A110" s="147"/>
      <c r="B110" s="150" t="s">
        <v>8</v>
      </c>
      <c r="C110" s="151"/>
      <c r="D110" s="2">
        <f>'Raw Data_Mod Tests'!E75</f>
        <v>0</v>
      </c>
      <c r="E110" s="2">
        <v>1000</v>
      </c>
      <c r="F110" s="150">
        <f>'Raw Data_Mod Tests'!F75</f>
        <v>0</v>
      </c>
      <c r="G110" s="151"/>
      <c r="H110" s="14">
        <v>3</v>
      </c>
      <c r="I110" s="32">
        <f t="shared" si="10"/>
        <v>0</v>
      </c>
      <c r="J110" s="7"/>
      <c r="K110" s="7"/>
      <c r="L110" s="37"/>
      <c r="M110" s="7"/>
    </row>
    <row r="111" spans="1:13" s="1" customFormat="1" ht="14">
      <c r="A111" s="146" t="s">
        <v>98</v>
      </c>
      <c r="B111" s="150" t="s">
        <v>7</v>
      </c>
      <c r="C111" s="151"/>
      <c r="D111" s="2">
        <f>'Raw Data_Mod Tests'!E76</f>
        <v>688</v>
      </c>
      <c r="E111" s="2">
        <v>1000</v>
      </c>
      <c r="F111" s="150">
        <f>'Raw Data_Mod Tests'!F76</f>
        <v>32</v>
      </c>
      <c r="G111" s="151"/>
      <c r="H111" s="14">
        <v>3</v>
      </c>
      <c r="I111" s="32">
        <f t="shared" si="10"/>
        <v>34.064</v>
      </c>
      <c r="J111" s="7"/>
      <c r="K111" s="7"/>
      <c r="L111" s="37"/>
      <c r="M111" s="7"/>
    </row>
    <row r="112" spans="1:13" s="1" customFormat="1" ht="14">
      <c r="A112" s="147"/>
      <c r="B112" s="150" t="s">
        <v>8</v>
      </c>
      <c r="C112" s="151"/>
      <c r="D112" s="2">
        <f>'Raw Data_Mod Tests'!E77</f>
        <v>688</v>
      </c>
      <c r="E112" s="2">
        <v>1000</v>
      </c>
      <c r="F112" s="150">
        <f>'Raw Data_Mod Tests'!F77</f>
        <v>32</v>
      </c>
      <c r="G112" s="151"/>
      <c r="H112" s="14">
        <v>3</v>
      </c>
      <c r="I112" s="32">
        <f t="shared" si="10"/>
        <v>34.064</v>
      </c>
      <c r="J112" s="7"/>
      <c r="K112" s="7"/>
      <c r="L112" s="37"/>
      <c r="M112" s="7"/>
    </row>
    <row r="113" spans="1:13" s="1" customFormat="1" ht="14">
      <c r="A113" s="146" t="s">
        <v>99</v>
      </c>
      <c r="B113" s="150" t="s">
        <v>7</v>
      </c>
      <c r="C113" s="151"/>
      <c r="D113" s="2">
        <f>'Raw Data_Mod Tests'!E78</f>
        <v>688</v>
      </c>
      <c r="E113" s="2">
        <v>1000</v>
      </c>
      <c r="F113" s="150">
        <f>'Raw Data_Mod Tests'!F78</f>
        <v>32</v>
      </c>
      <c r="G113" s="151"/>
      <c r="H113" s="14">
        <v>3</v>
      </c>
      <c r="I113" s="32">
        <f t="shared" si="10"/>
        <v>34.064</v>
      </c>
      <c r="J113" s="7"/>
      <c r="K113" s="7"/>
      <c r="L113" s="37"/>
      <c r="M113" s="7"/>
    </row>
    <row r="114" spans="1:13" s="1" customFormat="1" ht="14">
      <c r="A114" s="147"/>
      <c r="B114" s="150" t="s">
        <v>8</v>
      </c>
      <c r="C114" s="151"/>
      <c r="D114" s="2">
        <f>'Raw Data_Mod Tests'!E79</f>
        <v>688</v>
      </c>
      <c r="E114" s="2">
        <v>1000</v>
      </c>
      <c r="F114" s="150">
        <f>'Raw Data_Mod Tests'!F79</f>
        <v>32</v>
      </c>
      <c r="G114" s="151"/>
      <c r="H114" s="14">
        <v>3</v>
      </c>
      <c r="I114" s="32">
        <f t="shared" si="10"/>
        <v>34.064</v>
      </c>
      <c r="J114" s="7"/>
      <c r="K114" s="7"/>
      <c r="L114" s="37"/>
      <c r="M114" s="7"/>
    </row>
    <row r="115" spans="1:13" s="1" customFormat="1" ht="14">
      <c r="A115" s="146" t="s">
        <v>100</v>
      </c>
      <c r="B115" s="150" t="s">
        <v>7</v>
      </c>
      <c r="C115" s="151"/>
      <c r="D115" s="2">
        <f>'Raw Data_Mod Tests'!E80</f>
        <v>688</v>
      </c>
      <c r="E115" s="2">
        <v>1000</v>
      </c>
      <c r="F115" s="150">
        <f>'Raw Data_Mod Tests'!F80</f>
        <v>32</v>
      </c>
      <c r="G115" s="151"/>
      <c r="H115" s="14">
        <v>3</v>
      </c>
      <c r="I115" s="32">
        <f t="shared" si="10"/>
        <v>34.064</v>
      </c>
      <c r="J115" s="7"/>
      <c r="K115" s="7"/>
      <c r="L115" s="37"/>
      <c r="M115" s="7"/>
    </row>
    <row r="116" spans="1:13" s="1" customFormat="1" ht="14">
      <c r="A116" s="147"/>
      <c r="B116" s="150" t="s">
        <v>8</v>
      </c>
      <c r="C116" s="151"/>
      <c r="D116" s="2">
        <f>'Raw Data_Mod Tests'!E81</f>
        <v>688</v>
      </c>
      <c r="E116" s="2">
        <v>1000</v>
      </c>
      <c r="F116" s="150">
        <f>'Raw Data_Mod Tests'!F81</f>
        <v>32</v>
      </c>
      <c r="G116" s="151"/>
      <c r="H116" s="14">
        <v>3</v>
      </c>
      <c r="I116" s="32">
        <f t="shared" si="10"/>
        <v>34.064</v>
      </c>
      <c r="J116" s="7"/>
      <c r="K116" s="7"/>
      <c r="L116" s="37"/>
      <c r="M116" s="7"/>
    </row>
    <row r="117" spans="1:13" s="1" customFormat="1" ht="14">
      <c r="A117" s="4"/>
      <c r="B117" s="4"/>
      <c r="C117" s="4"/>
      <c r="D117" s="4"/>
      <c r="E117" s="4"/>
      <c r="F117" s="4"/>
      <c r="G117" s="4"/>
      <c r="H117" s="7"/>
      <c r="I117" s="7"/>
      <c r="J117" s="7"/>
      <c r="K117" s="7"/>
      <c r="L117" s="37"/>
      <c r="M117" s="7"/>
    </row>
    <row r="118" spans="1:13" s="1" customFormat="1" ht="14">
      <c r="A118" s="4"/>
      <c r="B118" s="4"/>
      <c r="C118" s="4"/>
      <c r="D118" s="4"/>
      <c r="E118" s="4"/>
      <c r="F118" s="4"/>
      <c r="G118" s="4"/>
      <c r="H118" s="7"/>
      <c r="I118" s="7"/>
      <c r="J118" s="7"/>
      <c r="K118" s="7"/>
      <c r="L118" s="37"/>
      <c r="M118" s="7"/>
    </row>
    <row r="119" spans="1:13" s="1" customFormat="1">
      <c r="A119" s="157" t="s">
        <v>120</v>
      </c>
      <c r="B119" s="157"/>
      <c r="C119" s="157"/>
      <c r="D119" s="19" t="s">
        <v>15</v>
      </c>
      <c r="E119" s="13" t="s">
        <v>19</v>
      </c>
      <c r="F119" s="158" t="s">
        <v>30</v>
      </c>
      <c r="G119" s="158"/>
      <c r="H119" s="20" t="s">
        <v>31</v>
      </c>
      <c r="I119" s="13" t="s">
        <v>20</v>
      </c>
      <c r="J119" s="7"/>
      <c r="K119" s="7"/>
      <c r="L119" s="37"/>
      <c r="M119" s="7"/>
    </row>
    <row r="120" spans="1:13" s="1" customFormat="1" ht="14">
      <c r="A120" s="146" t="s">
        <v>6</v>
      </c>
      <c r="B120" s="150" t="s">
        <v>7</v>
      </c>
      <c r="C120" s="151"/>
      <c r="D120" s="2">
        <f>'Raw Data_Mod Tests'!E82</f>
        <v>703</v>
      </c>
      <c r="E120" s="2">
        <v>1000</v>
      </c>
      <c r="F120" s="150">
        <f>'Raw Data_Mod Tests'!F82</f>
        <v>32</v>
      </c>
      <c r="G120" s="151"/>
      <c r="H120" s="14">
        <v>3</v>
      </c>
      <c r="I120" s="32">
        <f>F120+((D120/E120)*H120)</f>
        <v>34.109000000000002</v>
      </c>
      <c r="J120" s="7"/>
      <c r="K120" s="7"/>
      <c r="L120" s="37"/>
      <c r="M120" s="7"/>
    </row>
    <row r="121" spans="1:13" s="1" customFormat="1" ht="14">
      <c r="A121" s="147"/>
      <c r="B121" s="150" t="s">
        <v>8</v>
      </c>
      <c r="C121" s="151"/>
      <c r="D121" s="2">
        <f>'Raw Data_Mod Tests'!E83</f>
        <v>703</v>
      </c>
      <c r="E121" s="2">
        <v>1000</v>
      </c>
      <c r="F121" s="150">
        <f>'Raw Data_Mod Tests'!F83</f>
        <v>32</v>
      </c>
      <c r="G121" s="151"/>
      <c r="H121" s="14">
        <v>3</v>
      </c>
      <c r="I121" s="32">
        <f t="shared" ref="I121:I139" si="11">F121+((D121/E121)*H121)</f>
        <v>34.109000000000002</v>
      </c>
      <c r="J121" s="7"/>
      <c r="K121" s="7"/>
      <c r="L121" s="37"/>
      <c r="M121" s="7"/>
    </row>
    <row r="122" spans="1:13" s="1" customFormat="1" ht="14">
      <c r="A122" s="146" t="s">
        <v>10</v>
      </c>
      <c r="B122" s="150" t="s">
        <v>7</v>
      </c>
      <c r="C122" s="151"/>
      <c r="D122" s="2">
        <f>'Raw Data_Mod Tests'!E84</f>
        <v>703</v>
      </c>
      <c r="E122" s="2">
        <v>1000</v>
      </c>
      <c r="F122" s="150">
        <f>'Raw Data_Mod Tests'!F84</f>
        <v>32</v>
      </c>
      <c r="G122" s="151"/>
      <c r="H122" s="14">
        <v>3</v>
      </c>
      <c r="I122" s="32">
        <f t="shared" si="11"/>
        <v>34.109000000000002</v>
      </c>
      <c r="J122" s="7"/>
      <c r="K122" s="7"/>
      <c r="L122" s="37"/>
      <c r="M122" s="7"/>
    </row>
    <row r="123" spans="1:13" s="1" customFormat="1" ht="14">
      <c r="A123" s="147"/>
      <c r="B123" s="150" t="s">
        <v>8</v>
      </c>
      <c r="C123" s="151"/>
      <c r="D123" s="2">
        <f>'Raw Data_Mod Tests'!E85</f>
        <v>0</v>
      </c>
      <c r="E123" s="2">
        <v>1000</v>
      </c>
      <c r="F123" s="150">
        <f>'Raw Data_Mod Tests'!F85</f>
        <v>0</v>
      </c>
      <c r="G123" s="151"/>
      <c r="H123" s="14">
        <v>3</v>
      </c>
      <c r="I123" s="32">
        <f t="shared" si="11"/>
        <v>0</v>
      </c>
      <c r="J123" s="7"/>
      <c r="K123" s="7"/>
      <c r="L123" s="37"/>
      <c r="M123" s="7"/>
    </row>
    <row r="124" spans="1:13" s="1" customFormat="1" ht="14">
      <c r="A124" s="146" t="s">
        <v>11</v>
      </c>
      <c r="B124" s="150" t="s">
        <v>7</v>
      </c>
      <c r="C124" s="151"/>
      <c r="D124" s="2">
        <f>'Raw Data_Mod Tests'!E86</f>
        <v>792</v>
      </c>
      <c r="E124" s="2">
        <v>1000</v>
      </c>
      <c r="F124" s="150">
        <f>'Raw Data_Mod Tests'!F86</f>
        <v>32</v>
      </c>
      <c r="G124" s="151"/>
      <c r="H124" s="14">
        <v>3</v>
      </c>
      <c r="I124" s="32">
        <f t="shared" si="11"/>
        <v>34.375999999999998</v>
      </c>
      <c r="J124" s="7"/>
      <c r="K124" s="7"/>
      <c r="L124" s="37"/>
      <c r="M124" s="7"/>
    </row>
    <row r="125" spans="1:13" s="1" customFormat="1" ht="14">
      <c r="A125" s="147"/>
      <c r="B125" s="150" t="s">
        <v>8</v>
      </c>
      <c r="C125" s="151"/>
      <c r="D125" s="2">
        <f>'Raw Data_Mod Tests'!E87</f>
        <v>792</v>
      </c>
      <c r="E125" s="2">
        <v>1000</v>
      </c>
      <c r="F125" s="150">
        <f>'Raw Data_Mod Tests'!F87</f>
        <v>32</v>
      </c>
      <c r="G125" s="151"/>
      <c r="H125" s="14">
        <v>3</v>
      </c>
      <c r="I125" s="32">
        <f t="shared" si="11"/>
        <v>34.375999999999998</v>
      </c>
      <c r="J125" s="7"/>
      <c r="K125" s="7"/>
      <c r="L125" s="37"/>
      <c r="M125" s="7"/>
    </row>
    <row r="126" spans="1:13" s="1" customFormat="1" ht="14">
      <c r="A126" s="146" t="s">
        <v>12</v>
      </c>
      <c r="B126" s="150" t="s">
        <v>7</v>
      </c>
      <c r="C126" s="151"/>
      <c r="D126" s="2">
        <f>'Raw Data_Mod Tests'!E88</f>
        <v>792</v>
      </c>
      <c r="E126" s="2">
        <v>1000</v>
      </c>
      <c r="F126" s="150">
        <f>'Raw Data_Mod Tests'!F88</f>
        <v>32</v>
      </c>
      <c r="G126" s="151"/>
      <c r="H126" s="14">
        <v>3</v>
      </c>
      <c r="I126" s="32">
        <f t="shared" si="11"/>
        <v>34.375999999999998</v>
      </c>
      <c r="J126" s="7"/>
      <c r="K126" s="7"/>
      <c r="L126" s="37"/>
      <c r="M126" s="7"/>
    </row>
    <row r="127" spans="1:13" s="1" customFormat="1" ht="14">
      <c r="A127" s="147"/>
      <c r="B127" s="150" t="s">
        <v>8</v>
      </c>
      <c r="C127" s="151"/>
      <c r="D127" s="2">
        <f>'Raw Data_Mod Tests'!E89</f>
        <v>0</v>
      </c>
      <c r="E127" s="2">
        <v>1000</v>
      </c>
      <c r="F127" s="150">
        <f>'Raw Data_Mod Tests'!F89</f>
        <v>0</v>
      </c>
      <c r="G127" s="151"/>
      <c r="H127" s="14">
        <v>3</v>
      </c>
      <c r="I127" s="32">
        <f t="shared" si="11"/>
        <v>0</v>
      </c>
      <c r="J127" s="7"/>
      <c r="K127" s="7"/>
      <c r="L127" s="37"/>
      <c r="M127" s="7"/>
    </row>
    <row r="128" spans="1:13" s="1" customFormat="1" ht="14">
      <c r="A128" s="146" t="s">
        <v>13</v>
      </c>
      <c r="B128" s="150" t="s">
        <v>7</v>
      </c>
      <c r="C128" s="151"/>
      <c r="D128" s="2">
        <f>'Raw Data_Mod Tests'!E90</f>
        <v>0</v>
      </c>
      <c r="E128" s="2">
        <v>1000</v>
      </c>
      <c r="F128" s="150">
        <f>'Raw Data_Mod Tests'!F90</f>
        <v>0</v>
      </c>
      <c r="G128" s="151"/>
      <c r="H128" s="14">
        <v>3</v>
      </c>
      <c r="I128" s="32">
        <f t="shared" si="11"/>
        <v>0</v>
      </c>
      <c r="J128" s="7"/>
      <c r="K128" s="7"/>
      <c r="L128" s="37"/>
      <c r="M128" s="7"/>
    </row>
    <row r="129" spans="1:13" s="1" customFormat="1" ht="14">
      <c r="A129" s="147"/>
      <c r="B129" s="150" t="s">
        <v>8</v>
      </c>
      <c r="C129" s="151"/>
      <c r="D129" s="2">
        <f>'Raw Data_Mod Tests'!E91</f>
        <v>753</v>
      </c>
      <c r="E129" s="2">
        <v>1000</v>
      </c>
      <c r="F129" s="150">
        <f>'Raw Data_Mod Tests'!F91</f>
        <v>30</v>
      </c>
      <c r="G129" s="151"/>
      <c r="H129" s="14">
        <v>3</v>
      </c>
      <c r="I129" s="32">
        <f t="shared" si="11"/>
        <v>32.259</v>
      </c>
      <c r="J129" s="7"/>
      <c r="K129" s="7"/>
      <c r="L129" s="37"/>
      <c r="M129" s="7"/>
    </row>
    <row r="130" spans="1:13" s="1" customFormat="1" ht="14">
      <c r="A130" s="146" t="s">
        <v>14</v>
      </c>
      <c r="B130" s="150" t="s">
        <v>7</v>
      </c>
      <c r="C130" s="151"/>
      <c r="D130" s="2">
        <f>'Raw Data_Mod Tests'!E92</f>
        <v>753</v>
      </c>
      <c r="E130" s="2">
        <v>1000</v>
      </c>
      <c r="F130" s="150">
        <f>'Raw Data_Mod Tests'!F92</f>
        <v>30</v>
      </c>
      <c r="G130" s="151"/>
      <c r="H130" s="14">
        <v>3</v>
      </c>
      <c r="I130" s="32">
        <f t="shared" si="11"/>
        <v>32.259</v>
      </c>
      <c r="J130" s="7"/>
      <c r="K130" s="7"/>
      <c r="L130" s="37"/>
      <c r="M130" s="7"/>
    </row>
    <row r="131" spans="1:13" s="1" customFormat="1" ht="14">
      <c r="A131" s="147"/>
      <c r="B131" s="150" t="s">
        <v>8</v>
      </c>
      <c r="C131" s="151"/>
      <c r="D131" s="2">
        <f>'Raw Data_Mod Tests'!E93</f>
        <v>0</v>
      </c>
      <c r="E131" s="2">
        <v>1000</v>
      </c>
      <c r="F131" s="150">
        <f>'Raw Data_Mod Tests'!F93</f>
        <v>0</v>
      </c>
      <c r="G131" s="151"/>
      <c r="H131" s="14">
        <v>3</v>
      </c>
      <c r="I131" s="32">
        <f t="shared" si="11"/>
        <v>0</v>
      </c>
      <c r="J131" s="7"/>
      <c r="K131" s="7"/>
      <c r="L131" s="37"/>
      <c r="M131" s="7"/>
    </row>
    <row r="132" spans="1:13" s="1" customFormat="1" ht="14">
      <c r="A132" s="146" t="s">
        <v>97</v>
      </c>
      <c r="B132" s="150" t="s">
        <v>7</v>
      </c>
      <c r="C132" s="151"/>
      <c r="D132" s="2">
        <f>'Raw Data_Mod Tests'!E94</f>
        <v>753</v>
      </c>
      <c r="E132" s="2">
        <v>1000</v>
      </c>
      <c r="F132" s="150">
        <f>'Raw Data_Mod Tests'!F94</f>
        <v>30</v>
      </c>
      <c r="G132" s="151"/>
      <c r="H132" s="14">
        <v>3</v>
      </c>
      <c r="I132" s="32">
        <f t="shared" si="11"/>
        <v>32.259</v>
      </c>
      <c r="J132" s="7"/>
      <c r="K132" s="7"/>
      <c r="L132" s="37"/>
      <c r="M132" s="7"/>
    </row>
    <row r="133" spans="1:13" s="1" customFormat="1" ht="14">
      <c r="A133" s="147"/>
      <c r="B133" s="150" t="s">
        <v>8</v>
      </c>
      <c r="C133" s="151"/>
      <c r="D133" s="2">
        <f>'Raw Data_Mod Tests'!E95</f>
        <v>0</v>
      </c>
      <c r="E133" s="2">
        <v>1000</v>
      </c>
      <c r="F133" s="150">
        <f>'Raw Data_Mod Tests'!F95</f>
        <v>0</v>
      </c>
      <c r="G133" s="151"/>
      <c r="H133" s="14">
        <v>3</v>
      </c>
      <c r="I133" s="32">
        <f t="shared" si="11"/>
        <v>0</v>
      </c>
      <c r="J133" s="7"/>
      <c r="K133" s="7"/>
      <c r="L133" s="37"/>
      <c r="M133" s="7"/>
    </row>
    <row r="134" spans="1:13" s="1" customFormat="1" ht="14">
      <c r="A134" s="146" t="s">
        <v>98</v>
      </c>
      <c r="B134" s="150" t="s">
        <v>7</v>
      </c>
      <c r="C134" s="151"/>
      <c r="D134" s="2">
        <f>'Raw Data_Mod Tests'!E96</f>
        <v>0</v>
      </c>
      <c r="E134" s="2">
        <v>1000</v>
      </c>
      <c r="F134" s="150">
        <f>'Raw Data_Mod Tests'!F96</f>
        <v>0</v>
      </c>
      <c r="G134" s="151"/>
      <c r="H134" s="14">
        <v>3</v>
      </c>
      <c r="I134" s="32">
        <f t="shared" si="11"/>
        <v>0</v>
      </c>
      <c r="J134" s="7"/>
      <c r="K134" s="7"/>
      <c r="L134" s="37"/>
      <c r="M134" s="7"/>
    </row>
    <row r="135" spans="1:13" s="1" customFormat="1" ht="14">
      <c r="A135" s="147"/>
      <c r="B135" s="150" t="s">
        <v>8</v>
      </c>
      <c r="C135" s="151"/>
      <c r="D135" s="2">
        <f>'Raw Data_Mod Tests'!E97</f>
        <v>764</v>
      </c>
      <c r="E135" s="2">
        <v>1000</v>
      </c>
      <c r="F135" s="150">
        <f>'Raw Data_Mod Tests'!F97</f>
        <v>28</v>
      </c>
      <c r="G135" s="151"/>
      <c r="H135" s="14">
        <v>3</v>
      </c>
      <c r="I135" s="32">
        <f t="shared" si="11"/>
        <v>30.292000000000002</v>
      </c>
      <c r="J135" s="7"/>
      <c r="K135" s="7"/>
      <c r="L135" s="37"/>
      <c r="M135" s="7"/>
    </row>
    <row r="136" spans="1:13" s="1" customFormat="1" ht="14">
      <c r="A136" s="146" t="s">
        <v>99</v>
      </c>
      <c r="B136" s="150" t="s">
        <v>7</v>
      </c>
      <c r="C136" s="151"/>
      <c r="D136" s="2">
        <f>'Raw Data_Mod Tests'!E98</f>
        <v>764</v>
      </c>
      <c r="E136" s="2">
        <v>1000</v>
      </c>
      <c r="F136" s="150">
        <f>'Raw Data_Mod Tests'!F98</f>
        <v>28</v>
      </c>
      <c r="G136" s="151"/>
      <c r="H136" s="14">
        <v>3</v>
      </c>
      <c r="I136" s="32">
        <f t="shared" si="11"/>
        <v>30.292000000000002</v>
      </c>
      <c r="J136" s="7"/>
      <c r="K136" s="7"/>
      <c r="L136" s="37"/>
      <c r="M136" s="7"/>
    </row>
    <row r="137" spans="1:13" s="1" customFormat="1" ht="14">
      <c r="A137" s="147"/>
      <c r="B137" s="150" t="s">
        <v>8</v>
      </c>
      <c r="C137" s="151"/>
      <c r="D137" s="2">
        <f>'Raw Data_Mod Tests'!E99</f>
        <v>0</v>
      </c>
      <c r="E137" s="2">
        <v>1000</v>
      </c>
      <c r="F137" s="150">
        <f>'Raw Data_Mod Tests'!F99</f>
        <v>0</v>
      </c>
      <c r="G137" s="151"/>
      <c r="H137" s="14">
        <v>3</v>
      </c>
      <c r="I137" s="32">
        <f t="shared" si="11"/>
        <v>0</v>
      </c>
      <c r="J137" s="7"/>
      <c r="K137" s="7"/>
      <c r="L137" s="37"/>
      <c r="M137" s="7"/>
    </row>
    <row r="138" spans="1:13" s="1" customFormat="1" ht="14">
      <c r="A138" s="146" t="s">
        <v>100</v>
      </c>
      <c r="B138" s="150" t="s">
        <v>7</v>
      </c>
      <c r="C138" s="151"/>
      <c r="D138" s="2">
        <f>'Raw Data_Mod Tests'!E100</f>
        <v>576</v>
      </c>
      <c r="E138" s="2">
        <v>1000</v>
      </c>
      <c r="F138" s="150">
        <f>'Raw Data_Mod Tests'!F100</f>
        <v>29</v>
      </c>
      <c r="G138" s="151"/>
      <c r="H138" s="14">
        <v>3</v>
      </c>
      <c r="I138" s="32">
        <f t="shared" si="11"/>
        <v>30.728000000000002</v>
      </c>
      <c r="J138" s="7"/>
      <c r="K138" s="7"/>
      <c r="L138" s="37"/>
      <c r="M138" s="7"/>
    </row>
    <row r="139" spans="1:13" s="1" customFormat="1" ht="14">
      <c r="A139" s="147"/>
      <c r="B139" s="159" t="s">
        <v>8</v>
      </c>
      <c r="C139" s="159"/>
      <c r="D139" s="2">
        <f>'Raw Data_Mod Tests'!E101</f>
        <v>0</v>
      </c>
      <c r="E139" s="2">
        <v>1000</v>
      </c>
      <c r="F139" s="150">
        <f>'Raw Data_Mod Tests'!F101</f>
        <v>0</v>
      </c>
      <c r="G139" s="151"/>
      <c r="H139" s="2">
        <v>3</v>
      </c>
      <c r="I139" s="32">
        <f t="shared" si="11"/>
        <v>0</v>
      </c>
      <c r="J139" s="7"/>
      <c r="K139" s="7"/>
      <c r="L139" s="37"/>
      <c r="M139" s="7"/>
    </row>
    <row r="140" spans="1:13" s="1" customFormat="1" ht="14">
      <c r="A140" s="4"/>
      <c r="B140" s="4"/>
      <c r="C140" s="4"/>
      <c r="D140" s="4"/>
      <c r="E140" s="4"/>
      <c r="F140" s="4"/>
      <c r="G140" s="4"/>
      <c r="H140" s="4"/>
      <c r="I140" s="49"/>
      <c r="J140" s="7"/>
      <c r="K140" s="7"/>
      <c r="L140" s="37"/>
      <c r="M140" s="7"/>
    </row>
    <row r="141" spans="1:13" s="1" customFormat="1" ht="14">
      <c r="A141" s="4"/>
      <c r="B141" s="4"/>
      <c r="C141" s="4"/>
      <c r="D141" s="4"/>
      <c r="E141" s="4"/>
      <c r="F141" s="4"/>
      <c r="G141" s="4"/>
      <c r="H141" s="4"/>
      <c r="I141" s="49"/>
      <c r="J141" s="7"/>
      <c r="K141" s="7"/>
      <c r="L141" s="37"/>
      <c r="M141" s="7"/>
    </row>
    <row r="142" spans="1:13" s="1" customFormat="1">
      <c r="A142" s="157" t="s">
        <v>121</v>
      </c>
      <c r="B142" s="157"/>
      <c r="C142" s="157"/>
      <c r="D142" s="19" t="s">
        <v>15</v>
      </c>
      <c r="E142" s="13" t="s">
        <v>19</v>
      </c>
      <c r="F142" s="158" t="s">
        <v>30</v>
      </c>
      <c r="G142" s="158"/>
      <c r="H142" s="20" t="s">
        <v>31</v>
      </c>
      <c r="I142" s="13" t="s">
        <v>20</v>
      </c>
      <c r="J142" s="7"/>
      <c r="K142" s="7"/>
      <c r="L142" s="37"/>
      <c r="M142" s="7"/>
    </row>
    <row r="143" spans="1:13" s="1" customFormat="1" ht="14">
      <c r="A143" s="146" t="s">
        <v>6</v>
      </c>
      <c r="B143" s="150" t="s">
        <v>7</v>
      </c>
      <c r="C143" s="151"/>
      <c r="D143" s="2">
        <f>'Raw Data_Mod Tests'!E102</f>
        <v>576</v>
      </c>
      <c r="E143" s="2">
        <v>1000</v>
      </c>
      <c r="F143" s="150">
        <f>'Raw Data_Mod Tests'!F102</f>
        <v>29</v>
      </c>
      <c r="G143" s="151"/>
      <c r="H143" s="14">
        <v>3</v>
      </c>
      <c r="I143" s="32">
        <f>F143+((D143/E143)*H143)</f>
        <v>30.728000000000002</v>
      </c>
      <c r="J143" s="7"/>
      <c r="K143" s="7"/>
      <c r="L143" s="37"/>
      <c r="M143" s="7"/>
    </row>
    <row r="144" spans="1:13" s="1" customFormat="1" ht="14">
      <c r="A144" s="147"/>
      <c r="B144" s="150" t="s">
        <v>8</v>
      </c>
      <c r="C144" s="151"/>
      <c r="D144" s="2">
        <f>'Raw Data_Mod Tests'!E103</f>
        <v>0</v>
      </c>
      <c r="E144" s="2">
        <v>1000</v>
      </c>
      <c r="F144" s="150">
        <f>'Raw Data_Mod Tests'!F103</f>
        <v>0</v>
      </c>
      <c r="G144" s="151"/>
      <c r="H144" s="14">
        <v>3</v>
      </c>
      <c r="I144" s="32">
        <f t="shared" ref="I144:I162" si="12">F144+((D144/E144)*H144)</f>
        <v>0</v>
      </c>
      <c r="J144" s="7"/>
      <c r="K144" s="7"/>
      <c r="L144" s="37"/>
      <c r="M144" s="7"/>
    </row>
    <row r="145" spans="1:13" s="1" customFormat="1" ht="14">
      <c r="A145" s="146" t="s">
        <v>10</v>
      </c>
      <c r="B145" s="150" t="s">
        <v>7</v>
      </c>
      <c r="C145" s="151"/>
      <c r="D145" s="2">
        <f>'Raw Data_Mod Tests'!E104</f>
        <v>576</v>
      </c>
      <c r="E145" s="2">
        <v>1000</v>
      </c>
      <c r="F145" s="150">
        <f>'Raw Data_Mod Tests'!F104</f>
        <v>29</v>
      </c>
      <c r="G145" s="151"/>
      <c r="H145" s="14">
        <v>3</v>
      </c>
      <c r="I145" s="32">
        <f t="shared" si="12"/>
        <v>30.728000000000002</v>
      </c>
      <c r="J145" s="7"/>
      <c r="K145" s="7"/>
      <c r="L145" s="37"/>
      <c r="M145" s="7"/>
    </row>
    <row r="146" spans="1:13" s="1" customFormat="1" ht="14">
      <c r="A146" s="147"/>
      <c r="B146" s="150" t="s">
        <v>8</v>
      </c>
      <c r="C146" s="151"/>
      <c r="D146" s="2">
        <f>'Raw Data_Mod Tests'!E105</f>
        <v>0</v>
      </c>
      <c r="E146" s="2">
        <v>1000</v>
      </c>
      <c r="F146" s="150">
        <f>'Raw Data_Mod Tests'!F105</f>
        <v>0</v>
      </c>
      <c r="G146" s="151"/>
      <c r="H146" s="14">
        <v>3</v>
      </c>
      <c r="I146" s="32">
        <f t="shared" si="12"/>
        <v>0</v>
      </c>
      <c r="J146" s="7"/>
      <c r="K146" s="7"/>
      <c r="L146" s="37"/>
      <c r="M146" s="7"/>
    </row>
    <row r="147" spans="1:13" s="1" customFormat="1" ht="14">
      <c r="A147" s="146" t="s">
        <v>11</v>
      </c>
      <c r="B147" s="150" t="s">
        <v>7</v>
      </c>
      <c r="C147" s="151"/>
      <c r="D147" s="2">
        <f>'Raw Data_Mod Tests'!E106</f>
        <v>718</v>
      </c>
      <c r="E147" s="2">
        <v>1000</v>
      </c>
      <c r="F147" s="150">
        <f>'Raw Data_Mod Tests'!F106</f>
        <v>32</v>
      </c>
      <c r="G147" s="151"/>
      <c r="H147" s="14">
        <v>3</v>
      </c>
      <c r="I147" s="32">
        <f t="shared" si="12"/>
        <v>34.153999999999996</v>
      </c>
      <c r="J147" s="7"/>
      <c r="K147" s="7"/>
      <c r="L147" s="37"/>
      <c r="M147" s="7"/>
    </row>
    <row r="148" spans="1:13" s="1" customFormat="1" ht="14">
      <c r="A148" s="147"/>
      <c r="B148" s="150" t="s">
        <v>8</v>
      </c>
      <c r="C148" s="151"/>
      <c r="D148" s="2">
        <f>'Raw Data_Mod Tests'!E107</f>
        <v>0</v>
      </c>
      <c r="E148" s="2">
        <v>1000</v>
      </c>
      <c r="F148" s="150">
        <f>'Raw Data_Mod Tests'!F107</f>
        <v>0</v>
      </c>
      <c r="G148" s="151"/>
      <c r="H148" s="14">
        <v>3</v>
      </c>
      <c r="I148" s="32">
        <f t="shared" si="12"/>
        <v>0</v>
      </c>
      <c r="J148" s="7"/>
      <c r="K148" s="7"/>
      <c r="L148" s="37"/>
      <c r="M148" s="7"/>
    </row>
    <row r="149" spans="1:13" s="1" customFormat="1" ht="14">
      <c r="A149" s="146" t="s">
        <v>12</v>
      </c>
      <c r="B149" s="150" t="s">
        <v>7</v>
      </c>
      <c r="C149" s="151"/>
      <c r="D149" s="2">
        <f>'Raw Data_Mod Tests'!E108</f>
        <v>718</v>
      </c>
      <c r="E149" s="2">
        <v>1000</v>
      </c>
      <c r="F149" s="150">
        <f>'Raw Data_Mod Tests'!F108</f>
        <v>32</v>
      </c>
      <c r="G149" s="151"/>
      <c r="H149" s="14">
        <v>3</v>
      </c>
      <c r="I149" s="32">
        <f t="shared" si="12"/>
        <v>34.153999999999996</v>
      </c>
      <c r="J149" s="7"/>
      <c r="K149" s="7"/>
      <c r="L149" s="37"/>
      <c r="M149" s="7"/>
    </row>
    <row r="150" spans="1:13" s="1" customFormat="1" ht="14">
      <c r="A150" s="147"/>
      <c r="B150" s="150" t="s">
        <v>8</v>
      </c>
      <c r="C150" s="151"/>
      <c r="D150" s="2">
        <f>'Raw Data_Mod Tests'!E109</f>
        <v>0</v>
      </c>
      <c r="E150" s="2">
        <v>1000</v>
      </c>
      <c r="F150" s="150">
        <f>'Raw Data_Mod Tests'!F109</f>
        <v>0</v>
      </c>
      <c r="G150" s="151"/>
      <c r="H150" s="14">
        <v>3</v>
      </c>
      <c r="I150" s="32">
        <f t="shared" si="12"/>
        <v>0</v>
      </c>
      <c r="J150" s="7"/>
      <c r="K150" s="7"/>
      <c r="L150" s="37"/>
      <c r="M150" s="7"/>
    </row>
    <row r="151" spans="1:13" s="1" customFormat="1" ht="14">
      <c r="A151" s="146" t="s">
        <v>13</v>
      </c>
      <c r="B151" s="150" t="s">
        <v>7</v>
      </c>
      <c r="C151" s="151"/>
      <c r="D151" s="2">
        <f>'Raw Data_Mod Tests'!E110</f>
        <v>718</v>
      </c>
      <c r="E151" s="2">
        <v>1000</v>
      </c>
      <c r="F151" s="150">
        <f>'Raw Data_Mod Tests'!F110</f>
        <v>32</v>
      </c>
      <c r="G151" s="151"/>
      <c r="H151" s="14">
        <v>3</v>
      </c>
      <c r="I151" s="32">
        <f t="shared" si="12"/>
        <v>34.153999999999996</v>
      </c>
      <c r="J151" s="7"/>
      <c r="K151" s="7"/>
      <c r="L151" s="37"/>
      <c r="M151" s="7"/>
    </row>
    <row r="152" spans="1:13" s="1" customFormat="1" ht="14">
      <c r="A152" s="147"/>
      <c r="B152" s="150" t="s">
        <v>8</v>
      </c>
      <c r="C152" s="151"/>
      <c r="D152" s="2">
        <f>'Raw Data_Mod Tests'!E111</f>
        <v>0</v>
      </c>
      <c r="E152" s="2">
        <v>1000</v>
      </c>
      <c r="F152" s="150">
        <f>'Raw Data_Mod Tests'!F111</f>
        <v>0</v>
      </c>
      <c r="G152" s="151"/>
      <c r="H152" s="14">
        <v>3</v>
      </c>
      <c r="I152" s="32">
        <f t="shared" si="12"/>
        <v>0</v>
      </c>
      <c r="J152" s="7"/>
      <c r="K152" s="7"/>
      <c r="L152" s="37"/>
      <c r="M152" s="7"/>
    </row>
    <row r="153" spans="1:13" s="1" customFormat="1" ht="14">
      <c r="A153" s="146" t="s">
        <v>14</v>
      </c>
      <c r="B153" s="150" t="s">
        <v>7</v>
      </c>
      <c r="C153" s="151"/>
      <c r="D153" s="2">
        <f>'Raw Data_Mod Tests'!E112</f>
        <v>707</v>
      </c>
      <c r="E153" s="2">
        <v>1000</v>
      </c>
      <c r="F153" s="150">
        <f>'Raw Data_Mod Tests'!F112</f>
        <v>41</v>
      </c>
      <c r="G153" s="151"/>
      <c r="H153" s="14">
        <v>3</v>
      </c>
      <c r="I153" s="32">
        <f t="shared" si="12"/>
        <v>43.121000000000002</v>
      </c>
      <c r="J153" s="7"/>
      <c r="K153" s="7"/>
      <c r="L153" s="37"/>
      <c r="M153" s="7"/>
    </row>
    <row r="154" spans="1:13" s="1" customFormat="1" ht="14">
      <c r="A154" s="147"/>
      <c r="B154" s="150" t="s">
        <v>8</v>
      </c>
      <c r="C154" s="151"/>
      <c r="D154" s="2">
        <f>'Raw Data_Mod Tests'!E113</f>
        <v>707</v>
      </c>
      <c r="E154" s="2">
        <v>1000</v>
      </c>
      <c r="F154" s="150">
        <f>'Raw Data_Mod Tests'!F113</f>
        <v>41</v>
      </c>
      <c r="G154" s="151"/>
      <c r="H154" s="14">
        <v>3</v>
      </c>
      <c r="I154" s="32">
        <f t="shared" si="12"/>
        <v>43.121000000000002</v>
      </c>
      <c r="J154" s="7"/>
      <c r="K154" s="7"/>
      <c r="L154" s="37"/>
      <c r="M154" s="7"/>
    </row>
    <row r="155" spans="1:13" s="1" customFormat="1" ht="14">
      <c r="A155" s="146" t="s">
        <v>97</v>
      </c>
      <c r="B155" s="150" t="s">
        <v>7</v>
      </c>
      <c r="C155" s="151"/>
      <c r="D155" s="2">
        <f>'Raw Data_Mod Tests'!E114</f>
        <v>718</v>
      </c>
      <c r="E155" s="2">
        <v>1000</v>
      </c>
      <c r="F155" s="150">
        <f>'Raw Data_Mod Tests'!F114</f>
        <v>32</v>
      </c>
      <c r="G155" s="151"/>
      <c r="H155" s="14">
        <v>3</v>
      </c>
      <c r="I155" s="32">
        <f t="shared" si="12"/>
        <v>34.153999999999996</v>
      </c>
      <c r="J155" s="7"/>
      <c r="K155" s="7"/>
      <c r="L155" s="37"/>
      <c r="M155" s="7"/>
    </row>
    <row r="156" spans="1:13" s="1" customFormat="1" ht="14">
      <c r="A156" s="147"/>
      <c r="B156" s="150" t="s">
        <v>8</v>
      </c>
      <c r="C156" s="151"/>
      <c r="D156" s="2">
        <f>'Raw Data_Mod Tests'!E115</f>
        <v>718</v>
      </c>
      <c r="E156" s="2">
        <v>1000</v>
      </c>
      <c r="F156" s="150">
        <f>'Raw Data_Mod Tests'!F115</f>
        <v>32</v>
      </c>
      <c r="G156" s="151"/>
      <c r="H156" s="14">
        <v>3</v>
      </c>
      <c r="I156" s="32">
        <f t="shared" si="12"/>
        <v>34.153999999999996</v>
      </c>
      <c r="J156" s="7"/>
      <c r="K156" s="7"/>
      <c r="L156" s="37"/>
      <c r="M156" s="7"/>
    </row>
    <row r="157" spans="1:13" s="1" customFormat="1" ht="14">
      <c r="A157" s="146" t="s">
        <v>98</v>
      </c>
      <c r="B157" s="150" t="s">
        <v>7</v>
      </c>
      <c r="C157" s="151"/>
      <c r="D157" s="2">
        <f>'Raw Data_Mod Tests'!E116</f>
        <v>712</v>
      </c>
      <c r="E157" s="2">
        <v>1000</v>
      </c>
      <c r="F157" s="150">
        <f>'Raw Data_Mod Tests'!F116</f>
        <v>30</v>
      </c>
      <c r="G157" s="151"/>
      <c r="H157" s="14">
        <v>3</v>
      </c>
      <c r="I157" s="32">
        <f t="shared" si="12"/>
        <v>32.136000000000003</v>
      </c>
      <c r="J157" s="7"/>
      <c r="K157" s="7"/>
      <c r="L157" s="37"/>
      <c r="M157" s="7"/>
    </row>
    <row r="158" spans="1:13" s="1" customFormat="1" ht="14">
      <c r="A158" s="147"/>
      <c r="B158" s="150" t="s">
        <v>8</v>
      </c>
      <c r="C158" s="151"/>
      <c r="D158" s="2">
        <f>'Raw Data_Mod Tests'!E117</f>
        <v>0</v>
      </c>
      <c r="E158" s="2">
        <v>1000</v>
      </c>
      <c r="F158" s="150">
        <f>'Raw Data_Mod Tests'!F117</f>
        <v>0</v>
      </c>
      <c r="G158" s="151"/>
      <c r="H158" s="14">
        <v>3</v>
      </c>
      <c r="I158" s="32">
        <f t="shared" si="12"/>
        <v>0</v>
      </c>
      <c r="J158" s="7"/>
      <c r="K158" s="7"/>
      <c r="L158" s="37"/>
      <c r="M158" s="7"/>
    </row>
    <row r="159" spans="1:13" s="1" customFormat="1" ht="14">
      <c r="A159" s="146" t="s">
        <v>99</v>
      </c>
      <c r="B159" s="150" t="s">
        <v>7</v>
      </c>
      <c r="C159" s="151"/>
      <c r="D159" s="2">
        <f>'Raw Data_Mod Tests'!E118</f>
        <v>576</v>
      </c>
      <c r="E159" s="2">
        <v>1000</v>
      </c>
      <c r="F159" s="150">
        <f>'Raw Data_Mod Tests'!F118</f>
        <v>29</v>
      </c>
      <c r="G159" s="151"/>
      <c r="H159" s="14">
        <v>3</v>
      </c>
      <c r="I159" s="32">
        <f t="shared" si="12"/>
        <v>30.728000000000002</v>
      </c>
      <c r="J159" s="7"/>
      <c r="K159" s="7"/>
      <c r="L159" s="37"/>
      <c r="M159" s="7"/>
    </row>
    <row r="160" spans="1:13" s="1" customFormat="1" ht="14">
      <c r="A160" s="147"/>
      <c r="B160" s="150" t="s">
        <v>8</v>
      </c>
      <c r="C160" s="151"/>
      <c r="D160" s="2">
        <f>'Raw Data_Mod Tests'!E119</f>
        <v>0</v>
      </c>
      <c r="E160" s="2">
        <v>1000</v>
      </c>
      <c r="F160" s="150">
        <f>'Raw Data_Mod Tests'!F119</f>
        <v>0</v>
      </c>
      <c r="G160" s="151"/>
      <c r="H160" s="14">
        <v>3</v>
      </c>
      <c r="I160" s="32">
        <f t="shared" si="12"/>
        <v>0</v>
      </c>
      <c r="J160" s="7"/>
      <c r="K160" s="7"/>
      <c r="L160" s="37"/>
      <c r="M160" s="7"/>
    </row>
    <row r="161" spans="1:13" s="1" customFormat="1" ht="14">
      <c r="A161" s="146" t="s">
        <v>100</v>
      </c>
      <c r="B161" s="150" t="s">
        <v>7</v>
      </c>
      <c r="C161" s="151"/>
      <c r="D161" s="2">
        <f>'Raw Data_Mod Tests'!E120</f>
        <v>576</v>
      </c>
      <c r="E161" s="2">
        <v>1000</v>
      </c>
      <c r="F161" s="150">
        <f>'Raw Data_Mod Tests'!F120</f>
        <v>29</v>
      </c>
      <c r="G161" s="151"/>
      <c r="H161" s="14">
        <v>3</v>
      </c>
      <c r="I161" s="32">
        <f t="shared" si="12"/>
        <v>30.728000000000002</v>
      </c>
      <c r="J161" s="7"/>
      <c r="K161" s="7"/>
      <c r="L161" s="37"/>
      <c r="M161" s="7"/>
    </row>
    <row r="162" spans="1:13" s="1" customFormat="1" ht="14">
      <c r="A162" s="147"/>
      <c r="B162" s="150" t="s">
        <v>8</v>
      </c>
      <c r="C162" s="151"/>
      <c r="D162" s="2">
        <f>'Raw Data_Mod Tests'!E121</f>
        <v>576</v>
      </c>
      <c r="E162" s="2">
        <v>1000</v>
      </c>
      <c r="F162" s="150">
        <f>'Raw Data_Mod Tests'!F121</f>
        <v>29</v>
      </c>
      <c r="G162" s="151"/>
      <c r="H162" s="14">
        <v>3</v>
      </c>
      <c r="I162" s="32">
        <f t="shared" si="12"/>
        <v>30.728000000000002</v>
      </c>
      <c r="J162" s="7"/>
      <c r="K162" s="7"/>
      <c r="L162" s="37"/>
      <c r="M162" s="7"/>
    </row>
    <row r="163" spans="1:13" s="1" customFormat="1" ht="14">
      <c r="A163" s="4"/>
      <c r="B163" s="4"/>
      <c r="C163" s="4"/>
      <c r="D163" s="4"/>
      <c r="E163" s="4"/>
      <c r="F163" s="4"/>
      <c r="G163" s="4"/>
      <c r="H163" s="7"/>
      <c r="I163" s="7"/>
      <c r="J163" s="7"/>
      <c r="K163" s="7"/>
      <c r="L163" s="37"/>
      <c r="M163" s="7"/>
    </row>
    <row r="164" spans="1:13" s="1" customFormat="1" ht="24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37"/>
      <c r="M164" s="7"/>
    </row>
    <row r="165" spans="1:13" s="1" customFormat="1" ht="47.25" customHeight="1">
      <c r="A165" s="160" t="s">
        <v>91</v>
      </c>
      <c r="B165" s="160"/>
      <c r="C165" s="160"/>
      <c r="D165" s="160"/>
      <c r="E165" s="160"/>
      <c r="F165" s="160"/>
      <c r="G165" s="160"/>
      <c r="H165" s="160"/>
      <c r="I165" s="173"/>
      <c r="J165" s="7"/>
      <c r="K165" s="7"/>
      <c r="L165" s="37"/>
      <c r="M165" s="7"/>
    </row>
    <row r="166" spans="1:13" s="1" customFormat="1" ht="21" customHeight="1">
      <c r="A166" s="4"/>
      <c r="B166" s="4"/>
      <c r="C166" s="4"/>
      <c r="D166" s="4"/>
      <c r="E166" s="4"/>
      <c r="F166" s="161"/>
      <c r="G166" s="161"/>
      <c r="H166" s="4"/>
      <c r="I166" s="7"/>
      <c r="J166" s="7"/>
      <c r="K166" s="7"/>
      <c r="L166" s="37"/>
      <c r="M166" s="7"/>
    </row>
    <row r="167" spans="1:13" s="1" customFormat="1" ht="21" customHeight="1">
      <c r="A167" s="10" t="s">
        <v>56</v>
      </c>
      <c r="B167" s="162" t="s">
        <v>92</v>
      </c>
      <c r="C167" s="162"/>
      <c r="D167" s="162"/>
      <c r="E167" s="162"/>
      <c r="F167" s="162"/>
      <c r="G167" s="162"/>
      <c r="H167" s="162"/>
      <c r="I167" s="162"/>
      <c r="J167" s="7"/>
      <c r="K167" s="7"/>
      <c r="L167" s="37"/>
      <c r="M167" s="7"/>
    </row>
    <row r="168" spans="1:13" s="1" customFormat="1" ht="21" customHeight="1">
      <c r="A168" s="10" t="s">
        <v>57</v>
      </c>
      <c r="B168" s="162" t="s">
        <v>61</v>
      </c>
      <c r="C168" s="162"/>
      <c r="D168" s="162"/>
      <c r="E168" s="162"/>
      <c r="F168" s="162"/>
      <c r="G168" s="162"/>
      <c r="H168" s="162"/>
      <c r="I168" s="162"/>
      <c r="J168" s="7"/>
      <c r="K168" s="7"/>
      <c r="L168" s="37"/>
      <c r="M168" s="7"/>
    </row>
    <row r="169" spans="1:13" s="1" customFormat="1" ht="21" customHeight="1">
      <c r="A169" s="10" t="s">
        <v>58</v>
      </c>
      <c r="B169" s="162" t="s">
        <v>62</v>
      </c>
      <c r="C169" s="162"/>
      <c r="D169" s="162"/>
      <c r="E169" s="162"/>
      <c r="F169" s="162"/>
      <c r="G169" s="162"/>
      <c r="H169" s="162"/>
      <c r="I169" s="162"/>
      <c r="J169" s="7"/>
      <c r="K169" s="7"/>
      <c r="L169" s="37"/>
      <c r="M169" s="7"/>
    </row>
    <row r="170" spans="1:13" s="1" customFormat="1" ht="21" customHeight="1">
      <c r="A170" s="22" t="s">
        <v>59</v>
      </c>
      <c r="B170" s="162" t="s">
        <v>63</v>
      </c>
      <c r="C170" s="162"/>
      <c r="D170" s="162"/>
      <c r="E170" s="162"/>
      <c r="F170" s="162"/>
      <c r="G170" s="162"/>
      <c r="H170" s="162"/>
      <c r="I170" s="162"/>
      <c r="J170" s="7"/>
      <c r="K170" s="7"/>
      <c r="L170" s="37"/>
      <c r="M170" s="7"/>
    </row>
    <row r="171" spans="1:13" s="1" customFormat="1" ht="21" customHeight="1">
      <c r="A171" s="10" t="s">
        <v>24</v>
      </c>
      <c r="B171" s="162" t="s">
        <v>28</v>
      </c>
      <c r="C171" s="162"/>
      <c r="D171" s="162"/>
      <c r="E171" s="162"/>
      <c r="F171" s="162"/>
      <c r="G171" s="162"/>
      <c r="H171" s="162"/>
      <c r="I171" s="162"/>
      <c r="J171" s="7"/>
      <c r="K171" s="7"/>
      <c r="L171" s="37"/>
      <c r="M171" s="7"/>
    </row>
    <row r="172" spans="1:13" s="1" customFormat="1" ht="15" customHeight="1">
      <c r="A172" s="4"/>
      <c r="B172" s="4"/>
      <c r="C172" s="4"/>
      <c r="D172" s="4"/>
      <c r="E172" s="4"/>
      <c r="F172" s="4"/>
      <c r="G172" s="4"/>
      <c r="H172" s="4"/>
      <c r="I172" s="7"/>
      <c r="J172" s="7"/>
      <c r="K172" s="7"/>
      <c r="L172" s="37"/>
      <c r="M172" s="7"/>
    </row>
    <row r="173" spans="1:13" s="1" customFormat="1">
      <c r="A173" s="148" t="s">
        <v>4</v>
      </c>
      <c r="B173" s="154"/>
      <c r="C173" s="149"/>
      <c r="D173" s="13" t="s">
        <v>52</v>
      </c>
      <c r="E173" s="13" t="s">
        <v>53</v>
      </c>
      <c r="F173" s="155" t="s">
        <v>54</v>
      </c>
      <c r="G173" s="156"/>
      <c r="H173" s="13" t="s">
        <v>55</v>
      </c>
      <c r="I173" s="13" t="s">
        <v>51</v>
      </c>
      <c r="J173" s="13" t="s">
        <v>82</v>
      </c>
      <c r="K173" s="13" t="s">
        <v>102</v>
      </c>
      <c r="L173" s="13" t="s">
        <v>87</v>
      </c>
      <c r="M173" s="7"/>
    </row>
    <row r="174" spans="1:13" s="1" customFormat="1" ht="14">
      <c r="A174" s="146" t="s">
        <v>6</v>
      </c>
      <c r="B174" s="150" t="s">
        <v>7</v>
      </c>
      <c r="C174" s="151"/>
      <c r="D174" s="15">
        <f>'Raw Data_Mod Tests'!O2</f>
        <v>14</v>
      </c>
      <c r="E174" s="15">
        <v>51.91</v>
      </c>
      <c r="F174" s="152">
        <f>'Raw Data_Mod Tests'!$R$2</f>
        <v>-2.3E-3</v>
      </c>
      <c r="G174" s="153"/>
      <c r="H174" s="33">
        <f t="shared" ref="H174:H193" si="13">I28</f>
        <v>47.7</v>
      </c>
      <c r="I174" s="30">
        <f t="shared" ref="I174:I193" si="14">D174*E174*(1+((F174)*(H174-25)))</f>
        <v>688.79690460000006</v>
      </c>
      <c r="J174" s="24">
        <f>'Raw Data_Mod Tests'!G2</f>
        <v>649</v>
      </c>
      <c r="K174" s="45">
        <f>93%*I174</f>
        <v>640.58112127800007</v>
      </c>
      <c r="L174" s="42">
        <f>IFERROR(J174/I174,"")</f>
        <v>0.94222258501130896</v>
      </c>
      <c r="M174" s="7"/>
    </row>
    <row r="175" spans="1:13" s="1" customFormat="1" ht="14">
      <c r="A175" s="147"/>
      <c r="B175" s="150" t="s">
        <v>8</v>
      </c>
      <c r="C175" s="151"/>
      <c r="D175" s="15">
        <f>'Raw Data_Mod Tests'!O3</f>
        <v>16</v>
      </c>
      <c r="E175" s="15">
        <v>46.2</v>
      </c>
      <c r="F175" s="152">
        <f>'Raw Data_Mod Tests'!$R$2</f>
        <v>-2.3E-3</v>
      </c>
      <c r="G175" s="153"/>
      <c r="H175" s="33">
        <f t="shared" si="13"/>
        <v>35.109000000000002</v>
      </c>
      <c r="I175" s="30">
        <f t="shared" si="14"/>
        <v>722.01308256000004</v>
      </c>
      <c r="J175" s="24">
        <f>'Raw Data_Mod Tests'!G3</f>
        <v>735</v>
      </c>
      <c r="K175" s="45">
        <f t="shared" ref="K175:K193" si="15">93%*I175</f>
        <v>671.47216678080008</v>
      </c>
      <c r="L175" s="42">
        <f t="shared" ref="L175:L193" si="16">IFERROR(J175/I175,"")</f>
        <v>1.0179870943528515</v>
      </c>
      <c r="M175" s="7"/>
    </row>
    <row r="176" spans="1:13" s="1" customFormat="1" ht="14">
      <c r="A176" s="146" t="s">
        <v>10</v>
      </c>
      <c r="B176" s="150" t="s">
        <v>7</v>
      </c>
      <c r="C176" s="151"/>
      <c r="D176" s="15">
        <f>'Raw Data_Mod Tests'!O4</f>
        <v>18</v>
      </c>
      <c r="E176" s="15">
        <v>46.2</v>
      </c>
      <c r="F176" s="152">
        <f>'Raw Data_Mod Tests'!$R$2</f>
        <v>-2.3E-3</v>
      </c>
      <c r="G176" s="153"/>
      <c r="H176" s="33">
        <f t="shared" si="13"/>
        <v>35.109000000000002</v>
      </c>
      <c r="I176" s="30">
        <f t="shared" si="14"/>
        <v>812.26471788000003</v>
      </c>
      <c r="J176" s="24">
        <f>'Raw Data_Mod Tests'!G4</f>
        <v>834</v>
      </c>
      <c r="K176" s="45">
        <f t="shared" si="15"/>
        <v>755.40618762840006</v>
      </c>
      <c r="L176" s="42">
        <f t="shared" si="16"/>
        <v>1.0267588652338966</v>
      </c>
      <c r="M176" s="7"/>
    </row>
    <row r="177" spans="1:13" s="1" customFormat="1" ht="14">
      <c r="A177" s="147"/>
      <c r="B177" s="150" t="s">
        <v>8</v>
      </c>
      <c r="C177" s="151"/>
      <c r="D177" s="15">
        <f>'Raw Data_Mod Tests'!O5</f>
        <v>0</v>
      </c>
      <c r="E177" s="15">
        <v>46.2</v>
      </c>
      <c r="F177" s="152">
        <f>'Raw Data_Mod Tests'!$R$2</f>
        <v>-2.3E-3</v>
      </c>
      <c r="G177" s="153"/>
      <c r="H177" s="33">
        <f t="shared" si="13"/>
        <v>0</v>
      </c>
      <c r="I177" s="30">
        <f t="shared" si="14"/>
        <v>0</v>
      </c>
      <c r="J177" s="24">
        <f>'Raw Data_Mod Tests'!G5</f>
        <v>0</v>
      </c>
      <c r="K177" s="45">
        <f t="shared" si="15"/>
        <v>0</v>
      </c>
      <c r="L177" s="42" t="str">
        <f t="shared" si="16"/>
        <v/>
      </c>
      <c r="M177" s="7"/>
    </row>
    <row r="178" spans="1:13" s="1" customFormat="1" ht="14">
      <c r="A178" s="146" t="s">
        <v>11</v>
      </c>
      <c r="B178" s="150" t="s">
        <v>7</v>
      </c>
      <c r="C178" s="151"/>
      <c r="D178" s="15">
        <f>'Raw Data_Mod Tests'!O6</f>
        <v>17</v>
      </c>
      <c r="E178" s="15">
        <v>46.2</v>
      </c>
      <c r="F178" s="152">
        <f>'Raw Data_Mod Tests'!$R$2</f>
        <v>-2.3E-3</v>
      </c>
      <c r="G178" s="153"/>
      <c r="H178" s="33">
        <f t="shared" si="13"/>
        <v>38.076000000000001</v>
      </c>
      <c r="I178" s="30">
        <f t="shared" si="14"/>
        <v>761.77925208000011</v>
      </c>
      <c r="J178" s="24">
        <f>'Raw Data_Mod Tests'!G6</f>
        <v>776</v>
      </c>
      <c r="K178" s="45">
        <f t="shared" si="15"/>
        <v>708.45470443440013</v>
      </c>
      <c r="L178" s="42">
        <f t="shared" si="16"/>
        <v>1.0186678068235264</v>
      </c>
      <c r="M178" s="7"/>
    </row>
    <row r="179" spans="1:13" s="1" customFormat="1" ht="14">
      <c r="A179" s="147"/>
      <c r="B179" s="150" t="s">
        <v>8</v>
      </c>
      <c r="C179" s="151"/>
      <c r="D179" s="15">
        <f>'Raw Data_Mod Tests'!O7</f>
        <v>17</v>
      </c>
      <c r="E179" s="15">
        <v>46.2</v>
      </c>
      <c r="F179" s="152">
        <f>'Raw Data_Mod Tests'!$R$2</f>
        <v>-2.3E-3</v>
      </c>
      <c r="G179" s="153"/>
      <c r="H179" s="33">
        <f t="shared" si="13"/>
        <v>37.085000000000001</v>
      </c>
      <c r="I179" s="30">
        <f t="shared" si="14"/>
        <v>763.56941430000006</v>
      </c>
      <c r="J179" s="24">
        <f>'Raw Data_Mod Tests'!G7</f>
        <v>774</v>
      </c>
      <c r="K179" s="45">
        <f t="shared" si="15"/>
        <v>710.11955529900013</v>
      </c>
      <c r="L179" s="42">
        <f t="shared" si="16"/>
        <v>1.0136602979436546</v>
      </c>
      <c r="M179" s="7"/>
    </row>
    <row r="180" spans="1:13" s="1" customFormat="1" ht="14">
      <c r="A180" s="146" t="s">
        <v>12</v>
      </c>
      <c r="B180" s="150" t="s">
        <v>7</v>
      </c>
      <c r="C180" s="151"/>
      <c r="D180" s="15">
        <f>'Raw Data_Mod Tests'!O8</f>
        <v>17</v>
      </c>
      <c r="E180" s="15">
        <v>46.2</v>
      </c>
      <c r="F180" s="152">
        <f>'Raw Data_Mod Tests'!$R$2</f>
        <v>-2.3E-3</v>
      </c>
      <c r="G180" s="153"/>
      <c r="H180" s="33">
        <f t="shared" si="13"/>
        <v>37.094000000000001</v>
      </c>
      <c r="I180" s="30">
        <f t="shared" si="14"/>
        <v>763.55315652000013</v>
      </c>
      <c r="J180" s="24">
        <f>'Raw Data_Mod Tests'!G8</f>
        <v>778</v>
      </c>
      <c r="K180" s="45">
        <f t="shared" si="15"/>
        <v>710.10443556360019</v>
      </c>
      <c r="L180" s="42">
        <f t="shared" si="16"/>
        <v>1.0189205471245033</v>
      </c>
      <c r="M180" s="7"/>
    </row>
    <row r="181" spans="1:13" s="1" customFormat="1" ht="14">
      <c r="A181" s="147"/>
      <c r="B181" s="150" t="s">
        <v>8</v>
      </c>
      <c r="C181" s="151"/>
      <c r="D181" s="15">
        <f>'Raw Data_Mod Tests'!O9</f>
        <v>0</v>
      </c>
      <c r="E181" s="15">
        <v>46.2</v>
      </c>
      <c r="F181" s="152">
        <f>'Raw Data_Mod Tests'!$R$2</f>
        <v>-2.3E-3</v>
      </c>
      <c r="G181" s="153"/>
      <c r="H181" s="33">
        <f t="shared" si="13"/>
        <v>0</v>
      </c>
      <c r="I181" s="30">
        <f t="shared" si="14"/>
        <v>0</v>
      </c>
      <c r="J181" s="24">
        <f>'Raw Data_Mod Tests'!G9</f>
        <v>0</v>
      </c>
      <c r="K181" s="45">
        <f t="shared" si="15"/>
        <v>0</v>
      </c>
      <c r="L181" s="42" t="str">
        <f t="shared" si="16"/>
        <v/>
      </c>
      <c r="M181" s="7"/>
    </row>
    <row r="182" spans="1:13" s="1" customFormat="1" ht="14">
      <c r="A182" s="146" t="s">
        <v>13</v>
      </c>
      <c r="B182" s="150" t="s">
        <v>7</v>
      </c>
      <c r="C182" s="151"/>
      <c r="D182" s="15">
        <f>'Raw Data_Mod Tests'!O10</f>
        <v>17</v>
      </c>
      <c r="E182" s="15">
        <v>46.2</v>
      </c>
      <c r="F182" s="152">
        <f>'Raw Data_Mod Tests'!$R$2</f>
        <v>-2.3E-3</v>
      </c>
      <c r="G182" s="153"/>
      <c r="H182" s="33">
        <f t="shared" si="13"/>
        <v>35.65</v>
      </c>
      <c r="I182" s="30">
        <f t="shared" si="14"/>
        <v>766.16162700000007</v>
      </c>
      <c r="J182" s="24">
        <f>'Raw Data_Mod Tests'!G10</f>
        <v>775</v>
      </c>
      <c r="K182" s="45">
        <f t="shared" si="15"/>
        <v>712.53031311000007</v>
      </c>
      <c r="L182" s="42">
        <f t="shared" si="16"/>
        <v>1.01153591186054</v>
      </c>
      <c r="M182" s="7"/>
    </row>
    <row r="183" spans="1:13" s="1" customFormat="1" ht="15" customHeight="1">
      <c r="A183" s="147"/>
      <c r="B183" s="150" t="s">
        <v>8</v>
      </c>
      <c r="C183" s="151"/>
      <c r="D183" s="15">
        <f>'Raw Data_Mod Tests'!O11</f>
        <v>0</v>
      </c>
      <c r="E183" s="15">
        <v>46.2</v>
      </c>
      <c r="F183" s="152">
        <f>'Raw Data_Mod Tests'!$R$2</f>
        <v>-2.3E-3</v>
      </c>
      <c r="G183" s="153"/>
      <c r="H183" s="33">
        <f t="shared" si="13"/>
        <v>0</v>
      </c>
      <c r="I183" s="30">
        <f t="shared" si="14"/>
        <v>0</v>
      </c>
      <c r="J183" s="24">
        <f>'Raw Data_Mod Tests'!G11</f>
        <v>0</v>
      </c>
      <c r="K183" s="45">
        <f t="shared" si="15"/>
        <v>0</v>
      </c>
      <c r="L183" s="42" t="str">
        <f t="shared" si="16"/>
        <v/>
      </c>
      <c r="M183" s="7"/>
    </row>
    <row r="184" spans="1:13" s="1" customFormat="1" ht="15" customHeight="1">
      <c r="A184" s="146" t="s">
        <v>14</v>
      </c>
      <c r="B184" s="150" t="s">
        <v>7</v>
      </c>
      <c r="C184" s="151"/>
      <c r="D184" s="15">
        <f>'Raw Data_Mod Tests'!O12</f>
        <v>17</v>
      </c>
      <c r="E184" s="15">
        <v>46.2</v>
      </c>
      <c r="F184" s="152">
        <f>'Raw Data_Mod Tests'!$R$2</f>
        <v>-2.3E-3</v>
      </c>
      <c r="G184" s="153"/>
      <c r="H184" s="33">
        <f t="shared" si="13"/>
        <v>35.65</v>
      </c>
      <c r="I184" s="30">
        <f t="shared" si="14"/>
        <v>766.16162700000007</v>
      </c>
      <c r="J184" s="40">
        <f>'Raw Data_Mod Tests'!G12</f>
        <v>777</v>
      </c>
      <c r="K184" s="45">
        <f t="shared" si="15"/>
        <v>712.53031311000007</v>
      </c>
      <c r="L184" s="42">
        <f t="shared" si="16"/>
        <v>1.0141463271169544</v>
      </c>
      <c r="M184" s="7"/>
    </row>
    <row r="185" spans="1:13" s="1" customFormat="1" ht="15" customHeight="1">
      <c r="A185" s="147"/>
      <c r="B185" s="150" t="s">
        <v>8</v>
      </c>
      <c r="C185" s="151"/>
      <c r="D185" s="15">
        <f>'Raw Data_Mod Tests'!O13</f>
        <v>0</v>
      </c>
      <c r="E185" s="15">
        <v>46.2</v>
      </c>
      <c r="F185" s="152">
        <f>'Raw Data_Mod Tests'!$R$2</f>
        <v>-2.3E-3</v>
      </c>
      <c r="G185" s="153"/>
      <c r="H185" s="33">
        <f t="shared" si="13"/>
        <v>0</v>
      </c>
      <c r="I185" s="30">
        <f t="shared" si="14"/>
        <v>0</v>
      </c>
      <c r="J185" s="40">
        <f>'Raw Data_Mod Tests'!G13</f>
        <v>0</v>
      </c>
      <c r="K185" s="45">
        <f t="shared" si="15"/>
        <v>0</v>
      </c>
      <c r="L185" s="42" t="str">
        <f t="shared" si="16"/>
        <v/>
      </c>
      <c r="M185" s="7"/>
    </row>
    <row r="186" spans="1:13" s="1" customFormat="1" ht="15" customHeight="1">
      <c r="A186" s="146" t="s">
        <v>97</v>
      </c>
      <c r="B186" s="150" t="s">
        <v>7</v>
      </c>
      <c r="C186" s="151"/>
      <c r="D186" s="15">
        <f>'Raw Data_Mod Tests'!O14</f>
        <v>19</v>
      </c>
      <c r="E186" s="15">
        <v>46.2</v>
      </c>
      <c r="F186" s="152">
        <f>'Raw Data_Mod Tests'!$R$2</f>
        <v>-2.3E-3</v>
      </c>
      <c r="G186" s="153"/>
      <c r="H186" s="33">
        <f t="shared" si="13"/>
        <v>35.65</v>
      </c>
      <c r="I186" s="30">
        <f t="shared" si="14"/>
        <v>856.29828900000007</v>
      </c>
      <c r="J186" s="40">
        <f>'Raw Data_Mod Tests'!G14</f>
        <v>866</v>
      </c>
      <c r="K186" s="45">
        <f t="shared" si="15"/>
        <v>796.35740877000012</v>
      </c>
      <c r="L186" s="42">
        <f t="shared" si="16"/>
        <v>1.0113298264455599</v>
      </c>
      <c r="M186" s="7"/>
    </row>
    <row r="187" spans="1:13" s="1" customFormat="1" ht="15" customHeight="1">
      <c r="A187" s="147"/>
      <c r="B187" s="150" t="s">
        <v>8</v>
      </c>
      <c r="C187" s="151"/>
      <c r="D187" s="15">
        <f>'Raw Data_Mod Tests'!O15</f>
        <v>0</v>
      </c>
      <c r="E187" s="15">
        <v>46.2</v>
      </c>
      <c r="F187" s="152">
        <f>'Raw Data_Mod Tests'!$R$2</f>
        <v>-2.3E-3</v>
      </c>
      <c r="G187" s="153"/>
      <c r="H187" s="33">
        <f t="shared" si="13"/>
        <v>0</v>
      </c>
      <c r="I187" s="30">
        <f t="shared" si="14"/>
        <v>0</v>
      </c>
      <c r="J187" s="40">
        <f>'Raw Data_Mod Tests'!G15</f>
        <v>0</v>
      </c>
      <c r="K187" s="45">
        <f t="shared" si="15"/>
        <v>0</v>
      </c>
      <c r="L187" s="42" t="str">
        <f t="shared" si="16"/>
        <v/>
      </c>
      <c r="M187" s="7"/>
    </row>
    <row r="188" spans="1:13" s="1" customFormat="1" ht="15" customHeight="1">
      <c r="A188" s="146" t="s">
        <v>98</v>
      </c>
      <c r="B188" s="150" t="s">
        <v>7</v>
      </c>
      <c r="C188" s="151"/>
      <c r="D188" s="15">
        <f>'Raw Data_Mod Tests'!O16</f>
        <v>19</v>
      </c>
      <c r="E188" s="15">
        <v>46.2</v>
      </c>
      <c r="F188" s="152">
        <f>'Raw Data_Mod Tests'!$R$2</f>
        <v>-2.3E-3</v>
      </c>
      <c r="G188" s="153"/>
      <c r="H188" s="33">
        <f t="shared" si="13"/>
        <v>34.655999999999999</v>
      </c>
      <c r="I188" s="30">
        <f t="shared" si="14"/>
        <v>858.30511536000006</v>
      </c>
      <c r="J188" s="40">
        <f>'Raw Data_Mod Tests'!G16</f>
        <v>868</v>
      </c>
      <c r="K188" s="45">
        <f t="shared" si="15"/>
        <v>798.22375728480006</v>
      </c>
      <c r="L188" s="42">
        <f t="shared" si="16"/>
        <v>1.0112953825702573</v>
      </c>
      <c r="M188" s="7"/>
    </row>
    <row r="189" spans="1:13" s="1" customFormat="1" ht="15" customHeight="1">
      <c r="A189" s="147"/>
      <c r="B189" s="150" t="s">
        <v>8</v>
      </c>
      <c r="C189" s="151"/>
      <c r="D189" s="15">
        <f>'Raw Data_Mod Tests'!O17</f>
        <v>0</v>
      </c>
      <c r="E189" s="15">
        <v>46.2</v>
      </c>
      <c r="F189" s="152">
        <f>'Raw Data_Mod Tests'!$R$2</f>
        <v>-2.3E-3</v>
      </c>
      <c r="G189" s="153"/>
      <c r="H189" s="33">
        <f t="shared" si="13"/>
        <v>0</v>
      </c>
      <c r="I189" s="30">
        <f t="shared" si="14"/>
        <v>0</v>
      </c>
      <c r="J189" s="40">
        <f>'Raw Data_Mod Tests'!G17</f>
        <v>0</v>
      </c>
      <c r="K189" s="45">
        <f t="shared" si="15"/>
        <v>0</v>
      </c>
      <c r="L189" s="42" t="str">
        <f t="shared" si="16"/>
        <v/>
      </c>
      <c r="M189" s="7"/>
    </row>
    <row r="190" spans="1:13" s="1" customFormat="1" ht="15" customHeight="1">
      <c r="A190" s="146" t="s">
        <v>99</v>
      </c>
      <c r="B190" s="150" t="s">
        <v>7</v>
      </c>
      <c r="C190" s="151"/>
      <c r="D190" s="15">
        <f>'Raw Data_Mod Tests'!O18</f>
        <v>16</v>
      </c>
      <c r="E190" s="15">
        <v>46.2</v>
      </c>
      <c r="F190" s="152">
        <f>'Raw Data_Mod Tests'!$R$2</f>
        <v>-2.3E-3</v>
      </c>
      <c r="G190" s="153"/>
      <c r="H190" s="33">
        <f t="shared" si="13"/>
        <v>37.655999999999999</v>
      </c>
      <c r="I190" s="30">
        <f t="shared" si="14"/>
        <v>717.68277504000002</v>
      </c>
      <c r="J190" s="40">
        <f>'Raw Data_Mod Tests'!G18</f>
        <v>729</v>
      </c>
      <c r="K190" s="45">
        <f t="shared" si="15"/>
        <v>667.44498078720005</v>
      </c>
      <c r="L190" s="42">
        <f t="shared" si="16"/>
        <v>1.0157691188274223</v>
      </c>
      <c r="M190" s="7"/>
    </row>
    <row r="191" spans="1:13" s="1" customFormat="1" ht="15" customHeight="1">
      <c r="A191" s="147"/>
      <c r="B191" s="150" t="s">
        <v>8</v>
      </c>
      <c r="C191" s="151"/>
      <c r="D191" s="15">
        <f>'Raw Data_Mod Tests'!O19</f>
        <v>16</v>
      </c>
      <c r="E191" s="15">
        <v>46.2</v>
      </c>
      <c r="F191" s="152">
        <f>'Raw Data_Mod Tests'!$R$2</f>
        <v>-2.3E-3</v>
      </c>
      <c r="G191" s="153"/>
      <c r="H191" s="33">
        <f t="shared" si="13"/>
        <v>37.655999999999999</v>
      </c>
      <c r="I191" s="30">
        <f t="shared" si="14"/>
        <v>717.68277504000002</v>
      </c>
      <c r="J191" s="40">
        <f>'Raw Data_Mod Tests'!G19</f>
        <v>732</v>
      </c>
      <c r="K191" s="45">
        <f t="shared" si="15"/>
        <v>667.44498078720005</v>
      </c>
      <c r="L191" s="42">
        <f t="shared" si="16"/>
        <v>1.0199492386579878</v>
      </c>
      <c r="M191" s="7"/>
    </row>
    <row r="192" spans="1:13" s="1" customFormat="1" ht="15" customHeight="1">
      <c r="A192" s="146" t="s">
        <v>100</v>
      </c>
      <c r="B192" s="150" t="s">
        <v>7</v>
      </c>
      <c r="C192" s="151"/>
      <c r="D192" s="15">
        <f>'Raw Data_Mod Tests'!O20</f>
        <v>16</v>
      </c>
      <c r="E192" s="15">
        <v>46.2</v>
      </c>
      <c r="F192" s="152">
        <f>'Raw Data_Mod Tests'!$R$2</f>
        <v>-2.3E-3</v>
      </c>
      <c r="G192" s="153"/>
      <c r="H192" s="33">
        <f t="shared" si="13"/>
        <v>38.139000000000003</v>
      </c>
      <c r="I192" s="30">
        <f t="shared" si="14"/>
        <v>716.86159776000011</v>
      </c>
      <c r="J192" s="40">
        <f>'Raw Data_Mod Tests'!G20</f>
        <v>736</v>
      </c>
      <c r="K192" s="45">
        <f t="shared" si="15"/>
        <v>666.68128591680011</v>
      </c>
      <c r="L192" s="42">
        <f t="shared" si="16"/>
        <v>1.0266974856789683</v>
      </c>
      <c r="M192" s="7"/>
    </row>
    <row r="193" spans="1:13" s="1" customFormat="1" ht="15" customHeight="1">
      <c r="A193" s="147"/>
      <c r="B193" s="150" t="s">
        <v>8</v>
      </c>
      <c r="C193" s="151"/>
      <c r="D193" s="15">
        <f>'Raw Data_Mod Tests'!O21</f>
        <v>0</v>
      </c>
      <c r="E193" s="15">
        <v>46.2</v>
      </c>
      <c r="F193" s="152">
        <f>'Raw Data_Mod Tests'!$R$2</f>
        <v>-2.3E-3</v>
      </c>
      <c r="G193" s="153"/>
      <c r="H193" s="33">
        <f t="shared" si="13"/>
        <v>0</v>
      </c>
      <c r="I193" s="30">
        <f t="shared" si="14"/>
        <v>0</v>
      </c>
      <c r="J193" s="40">
        <f>'Raw Data_Mod Tests'!G21</f>
        <v>0</v>
      </c>
      <c r="K193" s="45">
        <f t="shared" si="15"/>
        <v>0</v>
      </c>
      <c r="L193" s="42" t="str">
        <f t="shared" si="16"/>
        <v/>
      </c>
      <c r="M193" s="7"/>
    </row>
    <row r="194" spans="1:13" s="1" customFormat="1" ht="14">
      <c r="A194" s="4"/>
      <c r="B194" s="21"/>
      <c r="C194" s="21"/>
      <c r="D194" s="4"/>
      <c r="E194" s="4"/>
      <c r="F194" s="21"/>
      <c r="G194" s="21"/>
      <c r="H194" s="7"/>
      <c r="I194" s="7"/>
      <c r="J194" s="7"/>
      <c r="K194" s="7"/>
      <c r="L194" s="37"/>
      <c r="M194" s="7"/>
    </row>
    <row r="195" spans="1:13" s="1" customFormat="1">
      <c r="A195" s="148" t="s">
        <v>50</v>
      </c>
      <c r="B195" s="154"/>
      <c r="C195" s="149"/>
      <c r="D195" s="13" t="s">
        <v>52</v>
      </c>
      <c r="E195" s="13" t="s">
        <v>53</v>
      </c>
      <c r="F195" s="155" t="s">
        <v>54</v>
      </c>
      <c r="G195" s="156"/>
      <c r="H195" s="13" t="s">
        <v>55</v>
      </c>
      <c r="I195" s="13" t="s">
        <v>51</v>
      </c>
      <c r="J195" s="13" t="s">
        <v>82</v>
      </c>
      <c r="K195" s="13" t="s">
        <v>102</v>
      </c>
      <c r="L195" s="13" t="s">
        <v>87</v>
      </c>
      <c r="M195" s="7"/>
    </row>
    <row r="196" spans="1:13" s="1" customFormat="1" ht="14">
      <c r="A196" s="146" t="s">
        <v>6</v>
      </c>
      <c r="B196" s="150" t="s">
        <v>7</v>
      </c>
      <c r="C196" s="151"/>
      <c r="D196" s="15">
        <f>'Raw Data_Mod Tests'!O22</f>
        <v>18</v>
      </c>
      <c r="E196" s="15">
        <v>46.2</v>
      </c>
      <c r="F196" s="152">
        <f>'Raw Data_Mod Tests'!$R$2</f>
        <v>-2.3E-3</v>
      </c>
      <c r="G196" s="153"/>
      <c r="H196" s="33">
        <f t="shared" ref="H196:H215" si="17">I51</f>
        <v>32.136000000000003</v>
      </c>
      <c r="I196" s="30">
        <f t="shared" ref="I196:I215" si="18">D196*E196*(1+((F196)*(H196-25)))</f>
        <v>817.95111552000003</v>
      </c>
      <c r="J196" s="24">
        <f>'Raw Data_Mod Tests'!G22</f>
        <v>818</v>
      </c>
      <c r="K196" s="45">
        <f t="shared" ref="K196:K215" si="19">93%*I196</f>
        <v>760.69453743360009</v>
      </c>
      <c r="L196" s="42">
        <f t="shared" ref="L196:L215" si="20">IFERROR(J196/I196,"")</f>
        <v>1.000059764549583</v>
      </c>
      <c r="M196" s="7"/>
    </row>
    <row r="197" spans="1:13" s="1" customFormat="1" ht="14">
      <c r="A197" s="147"/>
      <c r="B197" s="150" t="s">
        <v>8</v>
      </c>
      <c r="C197" s="151"/>
      <c r="D197" s="15">
        <f>'Raw Data_Mod Tests'!O23</f>
        <v>18</v>
      </c>
      <c r="E197" s="2">
        <v>46.2</v>
      </c>
      <c r="F197" s="152">
        <f>'Raw Data_Mod Tests'!$R$2</f>
        <v>-2.3E-3</v>
      </c>
      <c r="G197" s="153"/>
      <c r="H197" s="33">
        <f t="shared" si="17"/>
        <v>32.136000000000003</v>
      </c>
      <c r="I197" s="30">
        <f t="shared" si="18"/>
        <v>817.95111552000003</v>
      </c>
      <c r="J197" s="24">
        <f>'Raw Data_Mod Tests'!G23</f>
        <v>817</v>
      </c>
      <c r="K197" s="45">
        <f t="shared" si="19"/>
        <v>760.69453743360009</v>
      </c>
      <c r="L197" s="42">
        <f t="shared" si="20"/>
        <v>0.99883719760025591</v>
      </c>
      <c r="M197" s="7"/>
    </row>
    <row r="198" spans="1:13" s="1" customFormat="1" ht="14">
      <c r="A198" s="146" t="s">
        <v>10</v>
      </c>
      <c r="B198" s="150" t="s">
        <v>7</v>
      </c>
      <c r="C198" s="151"/>
      <c r="D198" s="15">
        <f>'Raw Data_Mod Tests'!O24</f>
        <v>18</v>
      </c>
      <c r="E198" s="2">
        <v>46.2</v>
      </c>
      <c r="F198" s="152">
        <f>'Raw Data_Mod Tests'!$R$2</f>
        <v>-2.3E-3</v>
      </c>
      <c r="G198" s="153"/>
      <c r="H198" s="33">
        <f t="shared" si="17"/>
        <v>32.136000000000003</v>
      </c>
      <c r="I198" s="30">
        <f t="shared" si="18"/>
        <v>817.95111552000003</v>
      </c>
      <c r="J198" s="24">
        <f>'Raw Data_Mod Tests'!G24</f>
        <v>814</v>
      </c>
      <c r="K198" s="45">
        <f t="shared" si="19"/>
        <v>760.69453743360009</v>
      </c>
      <c r="L198" s="42">
        <f t="shared" si="20"/>
        <v>0.99516949675227451</v>
      </c>
      <c r="M198" s="7"/>
    </row>
    <row r="199" spans="1:13" s="1" customFormat="1" ht="14">
      <c r="A199" s="147"/>
      <c r="B199" s="150" t="s">
        <v>8</v>
      </c>
      <c r="C199" s="151"/>
      <c r="D199" s="15">
        <f>'Raw Data_Mod Tests'!O25</f>
        <v>18</v>
      </c>
      <c r="E199" s="2">
        <v>46.2</v>
      </c>
      <c r="F199" s="152">
        <f>'Raw Data_Mod Tests'!$R$2</f>
        <v>-2.3E-3</v>
      </c>
      <c r="G199" s="153"/>
      <c r="H199" s="33">
        <f t="shared" si="17"/>
        <v>34.115000000000002</v>
      </c>
      <c r="I199" s="30">
        <f t="shared" si="18"/>
        <v>814.16592179999998</v>
      </c>
      <c r="J199" s="24">
        <f>'Raw Data_Mod Tests'!G25</f>
        <v>822</v>
      </c>
      <c r="K199" s="45">
        <f t="shared" si="19"/>
        <v>757.17430727400006</v>
      </c>
      <c r="L199" s="42">
        <f t="shared" si="20"/>
        <v>1.0096222133477166</v>
      </c>
      <c r="M199" s="7"/>
    </row>
    <row r="200" spans="1:13" s="1" customFormat="1" ht="14">
      <c r="A200" s="146" t="s">
        <v>11</v>
      </c>
      <c r="B200" s="150" t="s">
        <v>7</v>
      </c>
      <c r="C200" s="151"/>
      <c r="D200" s="15">
        <f>'Raw Data_Mod Tests'!O26</f>
        <v>18</v>
      </c>
      <c r="E200" s="2">
        <v>46.2</v>
      </c>
      <c r="F200" s="152">
        <f>'Raw Data_Mod Tests'!$R$2</f>
        <v>-2.3E-3</v>
      </c>
      <c r="G200" s="153"/>
      <c r="H200" s="33">
        <f t="shared" si="17"/>
        <v>34.106000000000002</v>
      </c>
      <c r="I200" s="30">
        <f t="shared" si="18"/>
        <v>814.18313592000004</v>
      </c>
      <c r="J200" s="24">
        <f>'Raw Data_Mod Tests'!G26</f>
        <v>822</v>
      </c>
      <c r="K200" s="45">
        <f t="shared" si="19"/>
        <v>757.19031640560013</v>
      </c>
      <c r="L200" s="42">
        <f t="shared" si="20"/>
        <v>1.0096008670962795</v>
      </c>
      <c r="M200" s="7"/>
    </row>
    <row r="201" spans="1:13" s="1" customFormat="1" ht="14">
      <c r="A201" s="147"/>
      <c r="B201" s="150" t="s">
        <v>8</v>
      </c>
      <c r="C201" s="151"/>
      <c r="D201" s="15">
        <f>'Raw Data_Mod Tests'!O27</f>
        <v>18</v>
      </c>
      <c r="E201" s="2">
        <v>46.2</v>
      </c>
      <c r="F201" s="152">
        <f>'Raw Data_Mod Tests'!$R$2</f>
        <v>-2.3E-3</v>
      </c>
      <c r="G201" s="153"/>
      <c r="H201" s="33">
        <f t="shared" si="17"/>
        <v>34.106000000000002</v>
      </c>
      <c r="I201" s="30">
        <f t="shared" si="18"/>
        <v>814.18313592000004</v>
      </c>
      <c r="J201" s="24">
        <f>'Raw Data_Mod Tests'!G27</f>
        <v>824</v>
      </c>
      <c r="K201" s="45">
        <f t="shared" si="19"/>
        <v>757.19031640560013</v>
      </c>
      <c r="L201" s="42">
        <f t="shared" si="20"/>
        <v>1.0120573168945672</v>
      </c>
      <c r="M201" s="7"/>
    </row>
    <row r="202" spans="1:13" s="1" customFormat="1" ht="14">
      <c r="A202" s="146" t="s">
        <v>12</v>
      </c>
      <c r="B202" s="150" t="s">
        <v>7</v>
      </c>
      <c r="C202" s="151"/>
      <c r="D202" s="15">
        <f>'Raw Data_Mod Tests'!O28</f>
        <v>18</v>
      </c>
      <c r="E202" s="2">
        <v>46.2</v>
      </c>
      <c r="F202" s="152">
        <f>'Raw Data_Mod Tests'!$R$2</f>
        <v>-2.3E-3</v>
      </c>
      <c r="G202" s="153"/>
      <c r="H202" s="33">
        <f t="shared" si="17"/>
        <v>34.106000000000002</v>
      </c>
      <c r="I202" s="30">
        <f t="shared" si="18"/>
        <v>814.18313592000004</v>
      </c>
      <c r="J202" s="24">
        <f>'Raw Data_Mod Tests'!G28</f>
        <v>824</v>
      </c>
      <c r="K202" s="45">
        <f t="shared" si="19"/>
        <v>757.19031640560013</v>
      </c>
      <c r="L202" s="42">
        <f t="shared" si="20"/>
        <v>1.0120573168945672</v>
      </c>
      <c r="M202" s="7"/>
    </row>
    <row r="203" spans="1:13" s="1" customFormat="1" ht="14">
      <c r="A203" s="147"/>
      <c r="B203" s="150" t="s">
        <v>8</v>
      </c>
      <c r="C203" s="151"/>
      <c r="D203" s="15">
        <f>'Raw Data_Mod Tests'!O29</f>
        <v>0</v>
      </c>
      <c r="E203" s="2">
        <v>46.2</v>
      </c>
      <c r="F203" s="152">
        <f>'Raw Data_Mod Tests'!$R$2</f>
        <v>-2.3E-3</v>
      </c>
      <c r="G203" s="153"/>
      <c r="H203" s="33">
        <f t="shared" si="17"/>
        <v>0</v>
      </c>
      <c r="I203" s="30">
        <f t="shared" si="18"/>
        <v>0</v>
      </c>
      <c r="J203" s="24">
        <f>'Raw Data_Mod Tests'!G29</f>
        <v>0</v>
      </c>
      <c r="K203" s="45">
        <f t="shared" si="19"/>
        <v>0</v>
      </c>
      <c r="L203" s="42" t="str">
        <f t="shared" si="20"/>
        <v/>
      </c>
      <c r="M203" s="7"/>
    </row>
    <row r="204" spans="1:13" s="1" customFormat="1" ht="15" customHeight="1">
      <c r="A204" s="146" t="s">
        <v>13</v>
      </c>
      <c r="B204" s="150" t="s">
        <v>7</v>
      </c>
      <c r="C204" s="151"/>
      <c r="D204" s="15">
        <f>'Raw Data_Mod Tests'!O30</f>
        <v>17</v>
      </c>
      <c r="E204" s="2">
        <v>46.2</v>
      </c>
      <c r="F204" s="152">
        <f>'Raw Data_Mod Tests'!$R$2</f>
        <v>-2.3E-3</v>
      </c>
      <c r="G204" s="153"/>
      <c r="H204" s="33">
        <f t="shared" si="17"/>
        <v>2.1059999999999999</v>
      </c>
      <c r="I204" s="30">
        <f t="shared" si="18"/>
        <v>826.75617948000001</v>
      </c>
      <c r="J204" s="24">
        <f>'Raw Data_Mod Tests'!G30</f>
        <v>785</v>
      </c>
      <c r="K204" s="45">
        <f t="shared" si="19"/>
        <v>768.88324691640003</v>
      </c>
      <c r="L204" s="42">
        <f t="shared" si="20"/>
        <v>0.94949396144064724</v>
      </c>
      <c r="M204" s="7"/>
    </row>
    <row r="205" spans="1:13" s="1" customFormat="1" ht="15" customHeight="1">
      <c r="A205" s="147"/>
      <c r="B205" s="150" t="s">
        <v>8</v>
      </c>
      <c r="C205" s="151"/>
      <c r="D205" s="15">
        <f>'Raw Data_Mod Tests'!O31</f>
        <v>17</v>
      </c>
      <c r="E205" s="2">
        <v>46.2</v>
      </c>
      <c r="F205" s="152">
        <f>'Raw Data_Mod Tests'!$R$2</f>
        <v>-2.3E-3</v>
      </c>
      <c r="G205" s="153"/>
      <c r="H205" s="33">
        <f t="shared" si="17"/>
        <v>2.1059999999999999</v>
      </c>
      <c r="I205" s="30">
        <f t="shared" si="18"/>
        <v>826.75617948000001</v>
      </c>
      <c r="J205" s="24">
        <f>'Raw Data_Mod Tests'!G31</f>
        <v>777</v>
      </c>
      <c r="K205" s="45">
        <f t="shared" si="19"/>
        <v>768.88324691640003</v>
      </c>
      <c r="L205" s="42">
        <f t="shared" si="20"/>
        <v>0.93981758985908659</v>
      </c>
      <c r="M205" s="7"/>
    </row>
    <row r="206" spans="1:13" s="1" customFormat="1" ht="15" customHeight="1">
      <c r="A206" s="146" t="s">
        <v>14</v>
      </c>
      <c r="B206" s="150" t="s">
        <v>7</v>
      </c>
      <c r="C206" s="151"/>
      <c r="D206" s="15">
        <f>'Raw Data_Mod Tests'!O32</f>
        <v>17</v>
      </c>
      <c r="E206" s="2">
        <v>46.2</v>
      </c>
      <c r="F206" s="152">
        <f>'Raw Data_Mod Tests'!$R$2</f>
        <v>-2.3E-3</v>
      </c>
      <c r="G206" s="153"/>
      <c r="H206" s="33">
        <f t="shared" si="17"/>
        <v>2.1059999999999999</v>
      </c>
      <c r="I206" s="30">
        <f t="shared" si="18"/>
        <v>826.75617948000001</v>
      </c>
      <c r="J206" s="24">
        <f>'Raw Data_Mod Tests'!G32</f>
        <v>0</v>
      </c>
      <c r="K206" s="45">
        <f t="shared" si="19"/>
        <v>768.88324691640003</v>
      </c>
      <c r="L206" s="42">
        <f t="shared" si="20"/>
        <v>0</v>
      </c>
      <c r="M206" s="7"/>
    </row>
    <row r="207" spans="1:13" s="1" customFormat="1" ht="15" customHeight="1">
      <c r="A207" s="147"/>
      <c r="B207" s="150" t="s">
        <v>8</v>
      </c>
      <c r="C207" s="151"/>
      <c r="D207" s="15">
        <f>'Raw Data_Mod Tests'!O33</f>
        <v>17</v>
      </c>
      <c r="E207" s="2">
        <v>46.2</v>
      </c>
      <c r="F207" s="152">
        <f>'Raw Data_Mod Tests'!$R$2</f>
        <v>-2.3E-3</v>
      </c>
      <c r="G207" s="153"/>
      <c r="H207" s="33">
        <f t="shared" si="17"/>
        <v>31.736999999999998</v>
      </c>
      <c r="I207" s="30">
        <f t="shared" si="18"/>
        <v>773.23014846000012</v>
      </c>
      <c r="J207" s="24">
        <f>'Raw Data_Mod Tests'!G33</f>
        <v>778</v>
      </c>
      <c r="K207" s="45">
        <f t="shared" si="19"/>
        <v>719.10403806780016</v>
      </c>
      <c r="L207" s="42">
        <f t="shared" si="20"/>
        <v>1.0061687345604666</v>
      </c>
      <c r="M207" s="7"/>
    </row>
    <row r="208" spans="1:13" s="1" customFormat="1" ht="15" customHeight="1">
      <c r="A208" s="146" t="s">
        <v>97</v>
      </c>
      <c r="B208" s="150" t="s">
        <v>7</v>
      </c>
      <c r="C208" s="151"/>
      <c r="D208" s="15">
        <f>'Raw Data_Mod Tests'!O34</f>
        <v>17</v>
      </c>
      <c r="E208" s="2">
        <v>46.2</v>
      </c>
      <c r="F208" s="152">
        <f>'Raw Data_Mod Tests'!$R$2</f>
        <v>-2.3E-3</v>
      </c>
      <c r="G208" s="153"/>
      <c r="H208" s="33">
        <f t="shared" si="17"/>
        <v>31.736999999999998</v>
      </c>
      <c r="I208" s="30">
        <f t="shared" si="18"/>
        <v>773.23014846000012</v>
      </c>
      <c r="J208" s="24">
        <f>'Raw Data_Mod Tests'!G34</f>
        <v>774</v>
      </c>
      <c r="K208" s="45">
        <f t="shared" si="19"/>
        <v>719.10403806780016</v>
      </c>
      <c r="L208" s="42">
        <f t="shared" si="20"/>
        <v>1.0009956305267367</v>
      </c>
      <c r="M208" s="7"/>
    </row>
    <row r="209" spans="1:13" s="1" customFormat="1" ht="15" customHeight="1">
      <c r="A209" s="147"/>
      <c r="B209" s="150" t="s">
        <v>8</v>
      </c>
      <c r="C209" s="151"/>
      <c r="D209" s="15">
        <f>'Raw Data_Mod Tests'!O35</f>
        <v>0</v>
      </c>
      <c r="E209" s="2">
        <v>46.2</v>
      </c>
      <c r="F209" s="152">
        <f>'Raw Data_Mod Tests'!$R$2</f>
        <v>-2.3E-3</v>
      </c>
      <c r="G209" s="153"/>
      <c r="H209" s="33">
        <f t="shared" si="17"/>
        <v>0</v>
      </c>
      <c r="I209" s="30">
        <f t="shared" si="18"/>
        <v>0</v>
      </c>
      <c r="J209" s="24">
        <f>'Raw Data_Mod Tests'!G35</f>
        <v>0</v>
      </c>
      <c r="K209" s="45">
        <f t="shared" si="19"/>
        <v>0</v>
      </c>
      <c r="L209" s="42" t="str">
        <f t="shared" si="20"/>
        <v/>
      </c>
      <c r="M209" s="7"/>
    </row>
    <row r="210" spans="1:13" s="1" customFormat="1" ht="15" customHeight="1">
      <c r="A210" s="146" t="s">
        <v>98</v>
      </c>
      <c r="B210" s="150" t="s">
        <v>7</v>
      </c>
      <c r="C210" s="151"/>
      <c r="D210" s="15">
        <f>'Raw Data_Mod Tests'!O36</f>
        <v>17</v>
      </c>
      <c r="E210" s="2">
        <v>46.2</v>
      </c>
      <c r="F210" s="152">
        <f>'Raw Data_Mod Tests'!$R$2</f>
        <v>-2.3E-3</v>
      </c>
      <c r="G210" s="153"/>
      <c r="H210" s="33">
        <f t="shared" si="17"/>
        <v>31.736999999999998</v>
      </c>
      <c r="I210" s="30">
        <f t="shared" si="18"/>
        <v>773.23014846000012</v>
      </c>
      <c r="J210" s="24">
        <f>'Raw Data_Mod Tests'!G36</f>
        <v>777</v>
      </c>
      <c r="K210" s="45">
        <f t="shared" si="19"/>
        <v>719.10403806780016</v>
      </c>
      <c r="L210" s="42">
        <f t="shared" si="20"/>
        <v>1.0048754585520341</v>
      </c>
      <c r="M210" s="7"/>
    </row>
    <row r="211" spans="1:13" s="1" customFormat="1" ht="15" customHeight="1">
      <c r="A211" s="147"/>
      <c r="B211" s="150" t="s">
        <v>8</v>
      </c>
      <c r="C211" s="151"/>
      <c r="D211" s="15">
        <f>'Raw Data_Mod Tests'!O37</f>
        <v>0</v>
      </c>
      <c r="E211" s="2">
        <v>46.2</v>
      </c>
      <c r="F211" s="152">
        <f>'Raw Data_Mod Tests'!$R$2</f>
        <v>-2.3E-3</v>
      </c>
      <c r="G211" s="153"/>
      <c r="H211" s="33">
        <f t="shared" si="17"/>
        <v>0</v>
      </c>
      <c r="I211" s="30">
        <f t="shared" si="18"/>
        <v>0</v>
      </c>
      <c r="J211" s="24">
        <f>'Raw Data_Mod Tests'!G37</f>
        <v>0</v>
      </c>
      <c r="K211" s="45">
        <f t="shared" si="19"/>
        <v>0</v>
      </c>
      <c r="L211" s="42" t="str">
        <f t="shared" si="20"/>
        <v/>
      </c>
      <c r="M211" s="7"/>
    </row>
    <row r="212" spans="1:13" s="1" customFormat="1" ht="15" customHeight="1">
      <c r="A212" s="146" t="s">
        <v>99</v>
      </c>
      <c r="B212" s="150" t="s">
        <v>7</v>
      </c>
      <c r="C212" s="151"/>
      <c r="D212" s="15">
        <f>'Raw Data_Mod Tests'!O38</f>
        <v>17</v>
      </c>
      <c r="E212" s="2">
        <v>46.2</v>
      </c>
      <c r="F212" s="152">
        <f>'Raw Data_Mod Tests'!$R$2</f>
        <v>-2.3E-3</v>
      </c>
      <c r="G212" s="153"/>
      <c r="H212" s="33">
        <f t="shared" si="17"/>
        <v>31.736999999999998</v>
      </c>
      <c r="I212" s="30">
        <f t="shared" si="18"/>
        <v>773.23014846000012</v>
      </c>
      <c r="J212" s="24">
        <f>'Raw Data_Mod Tests'!G38</f>
        <v>775</v>
      </c>
      <c r="K212" s="45">
        <f t="shared" si="19"/>
        <v>719.10403806780016</v>
      </c>
      <c r="L212" s="42">
        <f t="shared" si="20"/>
        <v>1.0022889065351692</v>
      </c>
      <c r="M212" s="7"/>
    </row>
    <row r="213" spans="1:13" s="1" customFormat="1" ht="15" customHeight="1">
      <c r="A213" s="147"/>
      <c r="B213" s="150" t="s">
        <v>8</v>
      </c>
      <c r="C213" s="151"/>
      <c r="D213" s="15">
        <f>'Raw Data_Mod Tests'!O39</f>
        <v>0</v>
      </c>
      <c r="E213" s="2">
        <v>46.2</v>
      </c>
      <c r="F213" s="152">
        <f>'Raw Data_Mod Tests'!$R$2</f>
        <v>-2.3E-3</v>
      </c>
      <c r="G213" s="153"/>
      <c r="H213" s="33">
        <f t="shared" si="17"/>
        <v>0</v>
      </c>
      <c r="I213" s="30">
        <f t="shared" si="18"/>
        <v>0</v>
      </c>
      <c r="J213" s="24">
        <f>'Raw Data_Mod Tests'!G39</f>
        <v>0</v>
      </c>
      <c r="K213" s="45">
        <f t="shared" si="19"/>
        <v>0</v>
      </c>
      <c r="L213" s="42" t="str">
        <f t="shared" si="20"/>
        <v/>
      </c>
      <c r="M213" s="7"/>
    </row>
    <row r="214" spans="1:13" s="1" customFormat="1" ht="15" customHeight="1">
      <c r="A214" s="146" t="s">
        <v>100</v>
      </c>
      <c r="B214" s="150" t="s">
        <v>7</v>
      </c>
      <c r="C214" s="151"/>
      <c r="D214" s="15">
        <f>'Raw Data_Mod Tests'!O40</f>
        <v>19</v>
      </c>
      <c r="E214" s="2">
        <v>46.2</v>
      </c>
      <c r="F214" s="152">
        <f>'Raw Data_Mod Tests'!$R$2</f>
        <v>-2.3E-3</v>
      </c>
      <c r="G214" s="153"/>
      <c r="H214" s="33">
        <f t="shared" si="17"/>
        <v>31.736999999999998</v>
      </c>
      <c r="I214" s="30">
        <f t="shared" si="18"/>
        <v>864.19840122000005</v>
      </c>
      <c r="J214" s="24">
        <f>'Raw Data_Mod Tests'!G40</f>
        <v>864</v>
      </c>
      <c r="K214" s="45">
        <f t="shared" si="19"/>
        <v>803.70451313460012</v>
      </c>
      <c r="L214" s="42">
        <f t="shared" si="20"/>
        <v>0.99977042167664276</v>
      </c>
      <c r="M214" s="7"/>
    </row>
    <row r="215" spans="1:13" s="1" customFormat="1" ht="15" customHeight="1">
      <c r="A215" s="147"/>
      <c r="B215" s="150" t="s">
        <v>8</v>
      </c>
      <c r="C215" s="151"/>
      <c r="D215" s="15">
        <f>'Raw Data_Mod Tests'!O41</f>
        <v>0</v>
      </c>
      <c r="E215" s="2">
        <v>46.2</v>
      </c>
      <c r="F215" s="152">
        <f>'Raw Data_Mod Tests'!$R$2</f>
        <v>-2.3E-3</v>
      </c>
      <c r="G215" s="153"/>
      <c r="H215" s="33">
        <f t="shared" si="17"/>
        <v>0</v>
      </c>
      <c r="I215" s="30">
        <f t="shared" si="18"/>
        <v>0</v>
      </c>
      <c r="J215" s="24">
        <f>'Raw Data_Mod Tests'!G41</f>
        <v>0</v>
      </c>
      <c r="K215" s="45">
        <f t="shared" si="19"/>
        <v>0</v>
      </c>
      <c r="L215" s="42" t="str">
        <f t="shared" si="20"/>
        <v/>
      </c>
      <c r="M215" s="7"/>
    </row>
    <row r="216" spans="1:13" s="1" customFormat="1" ht="14">
      <c r="A216" s="4"/>
      <c r="B216" s="21"/>
      <c r="C216" s="21"/>
      <c r="D216" s="4"/>
      <c r="E216" s="4"/>
      <c r="F216" s="21"/>
      <c r="G216" s="21"/>
      <c r="H216" s="7"/>
      <c r="I216" s="7"/>
      <c r="J216" s="7"/>
      <c r="K216" s="7"/>
      <c r="L216" s="37"/>
      <c r="M216" s="7"/>
    </row>
    <row r="217" spans="1:13" s="1" customFormat="1">
      <c r="A217" s="148" t="s">
        <v>66</v>
      </c>
      <c r="B217" s="154"/>
      <c r="C217" s="149"/>
      <c r="D217" s="13" t="s">
        <v>52</v>
      </c>
      <c r="E217" s="13" t="s">
        <v>53</v>
      </c>
      <c r="F217" s="155" t="s">
        <v>54</v>
      </c>
      <c r="G217" s="156"/>
      <c r="H217" s="13" t="s">
        <v>55</v>
      </c>
      <c r="I217" s="13" t="s">
        <v>51</v>
      </c>
      <c r="J217" s="13" t="s">
        <v>82</v>
      </c>
      <c r="K217" s="13" t="s">
        <v>102</v>
      </c>
      <c r="L217" s="13" t="s">
        <v>87</v>
      </c>
      <c r="M217" s="7"/>
    </row>
    <row r="218" spans="1:13" s="1" customFormat="1" ht="14">
      <c r="A218" s="146" t="s">
        <v>6</v>
      </c>
      <c r="B218" s="150" t="s">
        <v>7</v>
      </c>
      <c r="C218" s="151"/>
      <c r="D218" s="15">
        <f>'Raw Data_Mod Tests'!O42</f>
        <v>20</v>
      </c>
      <c r="E218" s="15">
        <v>46.2</v>
      </c>
      <c r="F218" s="152">
        <f>'Raw Data_Mod Tests'!$R$2</f>
        <v>-2.3E-3</v>
      </c>
      <c r="G218" s="153"/>
      <c r="H218" s="33">
        <f t="shared" ref="H218:H237" si="21">I74</f>
        <v>32.07</v>
      </c>
      <c r="I218" s="30">
        <f t="shared" ref="I218:I237" si="22">D218*E218*(1+((F218)*(H218-25)))</f>
        <v>908.97483599999998</v>
      </c>
      <c r="J218" s="24">
        <f>'Raw Data_Mod Tests'!G42</f>
        <v>915</v>
      </c>
      <c r="K218" s="45">
        <f t="shared" ref="K218:K237" si="23">93%*I218</f>
        <v>845.34659748000001</v>
      </c>
      <c r="L218" s="42">
        <f>IFERROR(J218/I218,"")</f>
        <v>1.0066285267329447</v>
      </c>
      <c r="M218" s="7"/>
    </row>
    <row r="219" spans="1:13" s="1" customFormat="1" ht="14">
      <c r="A219" s="147"/>
      <c r="B219" s="150" t="s">
        <v>8</v>
      </c>
      <c r="C219" s="151"/>
      <c r="D219" s="15">
        <f>'Raw Data_Mod Tests'!O43</f>
        <v>0</v>
      </c>
      <c r="E219" s="2">
        <v>46.2</v>
      </c>
      <c r="F219" s="152">
        <f>'Raw Data_Mod Tests'!$R$2</f>
        <v>-2.3E-3</v>
      </c>
      <c r="G219" s="153"/>
      <c r="H219" s="33">
        <f t="shared" si="21"/>
        <v>0</v>
      </c>
      <c r="I219" s="30">
        <f t="shared" si="22"/>
        <v>0</v>
      </c>
      <c r="J219" s="24">
        <f>'Raw Data_Mod Tests'!G43</f>
        <v>0</v>
      </c>
      <c r="K219" s="45">
        <f t="shared" si="23"/>
        <v>0</v>
      </c>
      <c r="L219" s="42" t="str">
        <f t="shared" ref="L219:L237" si="24">IFERROR(J219/I219,"")</f>
        <v/>
      </c>
      <c r="M219" s="7"/>
    </row>
    <row r="220" spans="1:13" s="1" customFormat="1" ht="14">
      <c r="A220" s="146" t="s">
        <v>10</v>
      </c>
      <c r="B220" s="150" t="s">
        <v>7</v>
      </c>
      <c r="C220" s="151"/>
      <c r="D220" s="15">
        <f>'Raw Data_Mod Tests'!O44</f>
        <v>20</v>
      </c>
      <c r="E220" s="2">
        <v>46.2</v>
      </c>
      <c r="F220" s="152">
        <f>'Raw Data_Mod Tests'!$R$2</f>
        <v>-2.3E-3</v>
      </c>
      <c r="G220" s="153"/>
      <c r="H220" s="33">
        <f t="shared" si="21"/>
        <v>1.833</v>
      </c>
      <c r="I220" s="30">
        <f t="shared" si="22"/>
        <v>973.23450839999998</v>
      </c>
      <c r="J220" s="24">
        <f>'Raw Data_Mod Tests'!G44</f>
        <v>914</v>
      </c>
      <c r="K220" s="45">
        <f t="shared" si="23"/>
        <v>905.108092812</v>
      </c>
      <c r="L220" s="42">
        <f t="shared" si="24"/>
        <v>0.93913644872972946</v>
      </c>
      <c r="M220" s="7"/>
    </row>
    <row r="221" spans="1:13" s="1" customFormat="1" ht="14">
      <c r="A221" s="147"/>
      <c r="B221" s="150" t="s">
        <v>8</v>
      </c>
      <c r="C221" s="151"/>
      <c r="D221" s="15">
        <f>'Raw Data_Mod Tests'!O45</f>
        <v>0</v>
      </c>
      <c r="E221" s="2">
        <v>46.2</v>
      </c>
      <c r="F221" s="152">
        <f>'Raw Data_Mod Tests'!$R$2</f>
        <v>-2.3E-3</v>
      </c>
      <c r="G221" s="153"/>
      <c r="H221" s="33">
        <f t="shared" si="21"/>
        <v>0</v>
      </c>
      <c r="I221" s="30">
        <f t="shared" si="22"/>
        <v>0</v>
      </c>
      <c r="J221" s="24">
        <f>'Raw Data_Mod Tests'!G45</f>
        <v>0</v>
      </c>
      <c r="K221" s="45">
        <f t="shared" si="23"/>
        <v>0</v>
      </c>
      <c r="L221" s="42" t="str">
        <f t="shared" si="24"/>
        <v/>
      </c>
      <c r="M221" s="7"/>
    </row>
    <row r="222" spans="1:13" s="1" customFormat="1" ht="14">
      <c r="A222" s="146" t="s">
        <v>11</v>
      </c>
      <c r="B222" s="150" t="s">
        <v>7</v>
      </c>
      <c r="C222" s="151"/>
      <c r="D222" s="15">
        <f>'Raw Data_Mod Tests'!O46</f>
        <v>20</v>
      </c>
      <c r="E222" s="2">
        <v>46.2</v>
      </c>
      <c r="F222" s="152">
        <f>'Raw Data_Mod Tests'!$R$2</f>
        <v>-2.3E-3</v>
      </c>
      <c r="G222" s="153"/>
      <c r="H222" s="33">
        <f t="shared" si="21"/>
        <v>1.833</v>
      </c>
      <c r="I222" s="30">
        <f t="shared" si="22"/>
        <v>973.23450839999998</v>
      </c>
      <c r="J222" s="24">
        <f>'Raw Data_Mod Tests'!G46</f>
        <v>914</v>
      </c>
      <c r="K222" s="45">
        <f t="shared" si="23"/>
        <v>905.108092812</v>
      </c>
      <c r="L222" s="42">
        <f t="shared" si="24"/>
        <v>0.93913644872972946</v>
      </c>
      <c r="M222" s="7"/>
    </row>
    <row r="223" spans="1:13" s="1" customFormat="1" ht="14">
      <c r="A223" s="147"/>
      <c r="B223" s="150" t="s">
        <v>8</v>
      </c>
      <c r="C223" s="151"/>
      <c r="D223" s="15">
        <f>'Raw Data_Mod Tests'!O47</f>
        <v>0</v>
      </c>
      <c r="E223" s="2">
        <v>46.2</v>
      </c>
      <c r="F223" s="152">
        <f>'Raw Data_Mod Tests'!$R$2</f>
        <v>-2.3E-3</v>
      </c>
      <c r="G223" s="153"/>
      <c r="H223" s="33">
        <f t="shared" si="21"/>
        <v>0</v>
      </c>
      <c r="I223" s="30">
        <f t="shared" si="22"/>
        <v>0</v>
      </c>
      <c r="J223" s="24">
        <f>'Raw Data_Mod Tests'!G47</f>
        <v>0</v>
      </c>
      <c r="K223" s="45">
        <f t="shared" si="23"/>
        <v>0</v>
      </c>
      <c r="L223" s="42" t="str">
        <f t="shared" si="24"/>
        <v/>
      </c>
      <c r="M223" s="7"/>
    </row>
    <row r="224" spans="1:13" s="1" customFormat="1" ht="14">
      <c r="A224" s="146" t="s">
        <v>12</v>
      </c>
      <c r="B224" s="150" t="s">
        <v>7</v>
      </c>
      <c r="C224" s="151"/>
      <c r="D224" s="15">
        <f>'Raw Data_Mod Tests'!O48</f>
        <v>20</v>
      </c>
      <c r="E224" s="2">
        <v>46.2</v>
      </c>
      <c r="F224" s="152">
        <f>'Raw Data_Mod Tests'!$R$2</f>
        <v>-2.3E-3</v>
      </c>
      <c r="G224" s="153"/>
      <c r="H224" s="33">
        <f t="shared" si="21"/>
        <v>1.833</v>
      </c>
      <c r="I224" s="30">
        <f t="shared" si="22"/>
        <v>973.23450839999998</v>
      </c>
      <c r="J224" s="24">
        <f>'Raw Data_Mod Tests'!G48</f>
        <v>916</v>
      </c>
      <c r="K224" s="45">
        <f t="shared" si="23"/>
        <v>905.108092812</v>
      </c>
      <c r="L224" s="42">
        <f t="shared" si="24"/>
        <v>0.94119145189981634</v>
      </c>
      <c r="M224" s="7"/>
    </row>
    <row r="225" spans="1:13" s="1" customFormat="1" ht="14">
      <c r="A225" s="147"/>
      <c r="B225" s="150" t="s">
        <v>8</v>
      </c>
      <c r="C225" s="151"/>
      <c r="D225" s="15">
        <f>'Raw Data_Mod Tests'!O49</f>
        <v>0</v>
      </c>
      <c r="E225" s="2">
        <v>46.2</v>
      </c>
      <c r="F225" s="152">
        <f>'Raw Data_Mod Tests'!$R$2</f>
        <v>-2.3E-3</v>
      </c>
      <c r="G225" s="153"/>
      <c r="H225" s="33">
        <f t="shared" si="21"/>
        <v>0</v>
      </c>
      <c r="I225" s="30">
        <f t="shared" si="22"/>
        <v>0</v>
      </c>
      <c r="J225" s="24">
        <f>'Raw Data_Mod Tests'!G49</f>
        <v>0</v>
      </c>
      <c r="K225" s="45">
        <f t="shared" si="23"/>
        <v>0</v>
      </c>
      <c r="L225" s="42" t="str">
        <f t="shared" si="24"/>
        <v/>
      </c>
      <c r="M225" s="7"/>
    </row>
    <row r="226" spans="1:13" s="1" customFormat="1" ht="15" customHeight="1">
      <c r="A226" s="146" t="s">
        <v>13</v>
      </c>
      <c r="B226" s="150" t="s">
        <v>7</v>
      </c>
      <c r="C226" s="151"/>
      <c r="D226" s="15">
        <f>'Raw Data_Mod Tests'!O50</f>
        <v>18</v>
      </c>
      <c r="E226" s="2">
        <v>46.2</v>
      </c>
      <c r="F226" s="152">
        <f>'Raw Data_Mod Tests'!$R$2</f>
        <v>-2.3E-3</v>
      </c>
      <c r="G226" s="153"/>
      <c r="H226" s="33">
        <f t="shared" si="21"/>
        <v>34.814999999999998</v>
      </c>
      <c r="I226" s="30">
        <f t="shared" si="22"/>
        <v>812.82704580000006</v>
      </c>
      <c r="J226" s="24">
        <f>'Raw Data_Mod Tests'!G50</f>
        <v>821</v>
      </c>
      <c r="K226" s="45">
        <f t="shared" si="23"/>
        <v>755.92915259400013</v>
      </c>
      <c r="L226" s="42">
        <f t="shared" si="24"/>
        <v>1.0100549732470527</v>
      </c>
      <c r="M226" s="7"/>
    </row>
    <row r="227" spans="1:13" s="1" customFormat="1" ht="15" customHeight="1">
      <c r="A227" s="147"/>
      <c r="B227" s="150" t="s">
        <v>8</v>
      </c>
      <c r="C227" s="151"/>
      <c r="D227" s="15">
        <f>'Raw Data_Mod Tests'!O51</f>
        <v>18</v>
      </c>
      <c r="E227" s="2">
        <v>46.2</v>
      </c>
      <c r="F227" s="152">
        <f>'Raw Data_Mod Tests'!$R$2</f>
        <v>-2.3E-3</v>
      </c>
      <c r="G227" s="153"/>
      <c r="H227" s="33">
        <f t="shared" si="21"/>
        <v>34.814999999999998</v>
      </c>
      <c r="I227" s="30">
        <f t="shared" si="22"/>
        <v>812.82704580000006</v>
      </c>
      <c r="J227" s="24">
        <f>'Raw Data_Mod Tests'!G51</f>
        <v>0</v>
      </c>
      <c r="K227" s="45">
        <f t="shared" si="23"/>
        <v>755.92915259400013</v>
      </c>
      <c r="L227" s="42">
        <f t="shared" si="24"/>
        <v>0</v>
      </c>
      <c r="M227" s="7"/>
    </row>
    <row r="228" spans="1:13" s="1" customFormat="1" ht="15" customHeight="1">
      <c r="A228" s="146" t="s">
        <v>14</v>
      </c>
      <c r="B228" s="150" t="s">
        <v>7</v>
      </c>
      <c r="C228" s="151"/>
      <c r="D228" s="15">
        <f>'Raw Data_Mod Tests'!O52</f>
        <v>18</v>
      </c>
      <c r="E228" s="2">
        <v>46.2</v>
      </c>
      <c r="F228" s="152">
        <f>'Raw Data_Mod Tests'!$R$2</f>
        <v>-2.3E-3</v>
      </c>
      <c r="G228" s="153"/>
      <c r="H228" s="33">
        <f t="shared" si="21"/>
        <v>34.814999999999998</v>
      </c>
      <c r="I228" s="30">
        <f t="shared" si="22"/>
        <v>812.82704580000006</v>
      </c>
      <c r="J228" s="24">
        <f>'Raw Data_Mod Tests'!G52</f>
        <v>820</v>
      </c>
      <c r="K228" s="45">
        <f t="shared" si="23"/>
        <v>755.92915259400013</v>
      </c>
      <c r="L228" s="42">
        <f t="shared" si="24"/>
        <v>1.0088246992236094</v>
      </c>
      <c r="M228" s="7"/>
    </row>
    <row r="229" spans="1:13" s="1" customFormat="1" ht="15" customHeight="1">
      <c r="A229" s="147"/>
      <c r="B229" s="150" t="s">
        <v>8</v>
      </c>
      <c r="C229" s="151"/>
      <c r="D229" s="15">
        <f>'Raw Data_Mod Tests'!O53</f>
        <v>18</v>
      </c>
      <c r="E229" s="2">
        <v>46.2</v>
      </c>
      <c r="F229" s="152">
        <f>'Raw Data_Mod Tests'!$R$2</f>
        <v>-2.3E-3</v>
      </c>
      <c r="G229" s="153"/>
      <c r="H229" s="33">
        <f t="shared" si="21"/>
        <v>30.728000000000002</v>
      </c>
      <c r="I229" s="30">
        <f t="shared" si="22"/>
        <v>820.64416896</v>
      </c>
      <c r="J229" s="24">
        <f>'Raw Data_Mod Tests'!G53</f>
        <v>821</v>
      </c>
      <c r="K229" s="45">
        <f t="shared" si="23"/>
        <v>763.19907713280008</v>
      </c>
      <c r="L229" s="42">
        <f t="shared" si="24"/>
        <v>1.0004335996689662</v>
      </c>
      <c r="M229" s="7"/>
    </row>
    <row r="230" spans="1:13" s="1" customFormat="1" ht="15" customHeight="1">
      <c r="A230" s="146" t="s">
        <v>97</v>
      </c>
      <c r="B230" s="150" t="s">
        <v>7</v>
      </c>
      <c r="C230" s="151"/>
      <c r="D230" s="15">
        <f>'Raw Data_Mod Tests'!O54</f>
        <v>18</v>
      </c>
      <c r="E230" s="2">
        <v>46.2</v>
      </c>
      <c r="F230" s="152">
        <f>'Raw Data_Mod Tests'!$R$2</f>
        <v>-2.3E-3</v>
      </c>
      <c r="G230" s="153"/>
      <c r="H230" s="33">
        <f t="shared" si="21"/>
        <v>30.728000000000002</v>
      </c>
      <c r="I230" s="30">
        <f t="shared" si="22"/>
        <v>820.64416896</v>
      </c>
      <c r="J230" s="24">
        <f>'Raw Data_Mod Tests'!G54</f>
        <v>814</v>
      </c>
      <c r="K230" s="45">
        <f t="shared" si="23"/>
        <v>763.19907713280008</v>
      </c>
      <c r="L230" s="42">
        <f t="shared" si="24"/>
        <v>0.99190371514072884</v>
      </c>
      <c r="M230" s="7"/>
    </row>
    <row r="231" spans="1:13" s="1" customFormat="1" ht="15" customHeight="1">
      <c r="A231" s="147"/>
      <c r="B231" s="150" t="s">
        <v>8</v>
      </c>
      <c r="C231" s="151"/>
      <c r="D231" s="15">
        <f>'Raw Data_Mod Tests'!O55</f>
        <v>18</v>
      </c>
      <c r="E231" s="2">
        <v>46.2</v>
      </c>
      <c r="F231" s="152">
        <f>'Raw Data_Mod Tests'!$R$2</f>
        <v>-2.3E-3</v>
      </c>
      <c r="G231" s="153"/>
      <c r="H231" s="33">
        <f t="shared" si="21"/>
        <v>30.728000000000002</v>
      </c>
      <c r="I231" s="30">
        <f t="shared" si="22"/>
        <v>820.64416896</v>
      </c>
      <c r="J231" s="24">
        <f>'Raw Data_Mod Tests'!G55</f>
        <v>810</v>
      </c>
      <c r="K231" s="45">
        <f t="shared" si="23"/>
        <v>763.19907713280008</v>
      </c>
      <c r="L231" s="42">
        <f t="shared" si="24"/>
        <v>0.9870294954103076</v>
      </c>
      <c r="M231" s="7"/>
    </row>
    <row r="232" spans="1:13" s="1" customFormat="1" ht="15" customHeight="1">
      <c r="A232" s="146" t="s">
        <v>98</v>
      </c>
      <c r="B232" s="150" t="s">
        <v>7</v>
      </c>
      <c r="C232" s="151"/>
      <c r="D232" s="15">
        <f>'Raw Data_Mod Tests'!O56</f>
        <v>18</v>
      </c>
      <c r="E232" s="2">
        <v>46.2</v>
      </c>
      <c r="F232" s="152">
        <f>'Raw Data_Mod Tests'!$R$2</f>
        <v>-2.3E-3</v>
      </c>
      <c r="G232" s="153"/>
      <c r="H232" s="33">
        <f t="shared" si="21"/>
        <v>30.728000000000002</v>
      </c>
      <c r="I232" s="30">
        <f t="shared" si="22"/>
        <v>820.64416896</v>
      </c>
      <c r="J232" s="24">
        <f>'Raw Data_Mod Tests'!G56</f>
        <v>816</v>
      </c>
      <c r="K232" s="45">
        <f t="shared" si="23"/>
        <v>763.19907713280008</v>
      </c>
      <c r="L232" s="42">
        <f t="shared" si="24"/>
        <v>0.99434082500593945</v>
      </c>
      <c r="M232" s="7"/>
    </row>
    <row r="233" spans="1:13" s="1" customFormat="1" ht="15" customHeight="1">
      <c r="A233" s="147"/>
      <c r="B233" s="150" t="s">
        <v>8</v>
      </c>
      <c r="C233" s="151"/>
      <c r="D233" s="15">
        <f>'Raw Data_Mod Tests'!O57</f>
        <v>0</v>
      </c>
      <c r="E233" s="2">
        <v>46.2</v>
      </c>
      <c r="F233" s="152">
        <f>'Raw Data_Mod Tests'!$R$2</f>
        <v>-2.3E-3</v>
      </c>
      <c r="G233" s="153"/>
      <c r="H233" s="33">
        <f t="shared" si="21"/>
        <v>0</v>
      </c>
      <c r="I233" s="30">
        <f t="shared" si="22"/>
        <v>0</v>
      </c>
      <c r="J233" s="24">
        <f>'Raw Data_Mod Tests'!G57</f>
        <v>0</v>
      </c>
      <c r="K233" s="45">
        <f t="shared" si="23"/>
        <v>0</v>
      </c>
      <c r="L233" s="42" t="str">
        <f t="shared" si="24"/>
        <v/>
      </c>
      <c r="M233" s="7"/>
    </row>
    <row r="234" spans="1:13" s="1" customFormat="1" ht="15" customHeight="1">
      <c r="A234" s="146" t="s">
        <v>99</v>
      </c>
      <c r="B234" s="150" t="s">
        <v>7</v>
      </c>
      <c r="C234" s="151"/>
      <c r="D234" s="15">
        <f>'Raw Data_Mod Tests'!O58</f>
        <v>18</v>
      </c>
      <c r="E234" s="2">
        <v>46.2</v>
      </c>
      <c r="F234" s="152">
        <f>'Raw Data_Mod Tests'!$R$2</f>
        <v>-2.3E-3</v>
      </c>
      <c r="G234" s="153"/>
      <c r="H234" s="33">
        <f t="shared" si="21"/>
        <v>36.941000000000003</v>
      </c>
      <c r="I234" s="30">
        <f t="shared" si="22"/>
        <v>808.76068812000005</v>
      </c>
      <c r="J234" s="24">
        <f>'Raw Data_Mod Tests'!G58</f>
        <v>812</v>
      </c>
      <c r="K234" s="45">
        <f t="shared" si="23"/>
        <v>752.14743995160006</v>
      </c>
      <c r="L234" s="42">
        <f t="shared" si="24"/>
        <v>1.0040052786041442</v>
      </c>
      <c r="M234" s="7"/>
    </row>
    <row r="235" spans="1:13" s="1" customFormat="1" ht="15" customHeight="1">
      <c r="A235" s="147"/>
      <c r="B235" s="150" t="s">
        <v>8</v>
      </c>
      <c r="C235" s="151"/>
      <c r="D235" s="15">
        <f>'Raw Data_Mod Tests'!O59</f>
        <v>0</v>
      </c>
      <c r="E235" s="2">
        <v>46.2</v>
      </c>
      <c r="F235" s="152">
        <f>'Raw Data_Mod Tests'!$R$2</f>
        <v>-2.3E-3</v>
      </c>
      <c r="G235" s="153"/>
      <c r="H235" s="33">
        <f t="shared" si="21"/>
        <v>0</v>
      </c>
      <c r="I235" s="30">
        <f t="shared" si="22"/>
        <v>0</v>
      </c>
      <c r="J235" s="24">
        <f>'Raw Data_Mod Tests'!G59</f>
        <v>0</v>
      </c>
      <c r="K235" s="45">
        <f t="shared" si="23"/>
        <v>0</v>
      </c>
      <c r="L235" s="42" t="str">
        <f t="shared" si="24"/>
        <v/>
      </c>
      <c r="M235" s="7"/>
    </row>
    <row r="236" spans="1:13" s="1" customFormat="1" ht="15" customHeight="1">
      <c r="A236" s="146" t="s">
        <v>100</v>
      </c>
      <c r="B236" s="150" t="s">
        <v>7</v>
      </c>
      <c r="C236" s="151"/>
      <c r="D236" s="15">
        <f>'Raw Data_Mod Tests'!O60</f>
        <v>18</v>
      </c>
      <c r="E236" s="2">
        <v>46.2</v>
      </c>
      <c r="F236" s="152">
        <f>'Raw Data_Mod Tests'!$R$2</f>
        <v>-2.3E-3</v>
      </c>
      <c r="G236" s="153"/>
      <c r="H236" s="33">
        <f t="shared" si="21"/>
        <v>36.941000000000003</v>
      </c>
      <c r="I236" s="30">
        <f t="shared" si="22"/>
        <v>808.76068812000005</v>
      </c>
      <c r="J236" s="24">
        <f>'Raw Data_Mod Tests'!G60</f>
        <v>815</v>
      </c>
      <c r="K236" s="45">
        <f t="shared" si="23"/>
        <v>752.14743995160006</v>
      </c>
      <c r="L236" s="42">
        <f t="shared" si="24"/>
        <v>1.0077146577122875</v>
      </c>
      <c r="M236" s="7"/>
    </row>
    <row r="237" spans="1:13" s="1" customFormat="1" ht="15" customHeight="1">
      <c r="A237" s="147"/>
      <c r="B237" s="150" t="s">
        <v>8</v>
      </c>
      <c r="C237" s="151"/>
      <c r="D237" s="15">
        <f>'Raw Data_Mod Tests'!O61</f>
        <v>0</v>
      </c>
      <c r="E237" s="2">
        <v>46.2</v>
      </c>
      <c r="F237" s="152">
        <f>'Raw Data_Mod Tests'!$R$2</f>
        <v>-2.3E-3</v>
      </c>
      <c r="G237" s="153"/>
      <c r="H237" s="33">
        <f t="shared" si="21"/>
        <v>0</v>
      </c>
      <c r="I237" s="30">
        <f t="shared" si="22"/>
        <v>0</v>
      </c>
      <c r="J237" s="24">
        <f>'Raw Data_Mod Tests'!G61</f>
        <v>0</v>
      </c>
      <c r="K237" s="45">
        <f t="shared" si="23"/>
        <v>0</v>
      </c>
      <c r="L237" s="42" t="str">
        <f t="shared" si="24"/>
        <v/>
      </c>
      <c r="M237" s="7"/>
    </row>
    <row r="238" spans="1:13" s="1" customFormat="1" ht="15" customHeight="1">
      <c r="A238" s="4"/>
      <c r="B238" s="4"/>
      <c r="C238" s="4"/>
      <c r="D238" s="4"/>
      <c r="E238" s="4"/>
      <c r="F238" s="72"/>
      <c r="G238" s="73"/>
      <c r="H238" s="49"/>
      <c r="I238" s="74"/>
      <c r="J238" s="75"/>
      <c r="K238" s="74"/>
      <c r="L238" s="76"/>
      <c r="M238" s="7"/>
    </row>
    <row r="239" spans="1:13" s="1" customFormat="1">
      <c r="A239" s="148" t="s">
        <v>119</v>
      </c>
      <c r="B239" s="154"/>
      <c r="C239" s="149"/>
      <c r="D239" s="13" t="s">
        <v>52</v>
      </c>
      <c r="E239" s="13" t="s">
        <v>53</v>
      </c>
      <c r="F239" s="155" t="s">
        <v>54</v>
      </c>
      <c r="G239" s="156"/>
      <c r="H239" s="13" t="s">
        <v>55</v>
      </c>
      <c r="I239" s="13" t="s">
        <v>51</v>
      </c>
      <c r="J239" s="13" t="s">
        <v>82</v>
      </c>
      <c r="K239" s="13" t="s">
        <v>102</v>
      </c>
      <c r="L239" s="13" t="s">
        <v>87</v>
      </c>
      <c r="M239" s="7"/>
    </row>
    <row r="240" spans="1:13" s="1" customFormat="1" ht="14">
      <c r="A240" s="146" t="s">
        <v>6</v>
      </c>
      <c r="B240" s="150" t="s">
        <v>7</v>
      </c>
      <c r="C240" s="151"/>
      <c r="D240" s="140">
        <f>'Raw Data_Mod Tests'!K62</f>
        <v>17</v>
      </c>
      <c r="E240" s="15">
        <v>46.2</v>
      </c>
      <c r="F240" s="152">
        <f>'Raw Data_Mod Tests'!$R$2</f>
        <v>-2.3E-3</v>
      </c>
      <c r="G240" s="153"/>
      <c r="H240" s="33">
        <f>I97</f>
        <v>33.956000000000003</v>
      </c>
      <c r="I240" s="30">
        <f t="shared" ref="I240:I259" si="25">D240*E240*(1+((F240)*(H240-25)))</f>
        <v>769.22170248000009</v>
      </c>
      <c r="J240" s="24">
        <f>'Raw Data_Mod Tests'!G62</f>
        <v>788</v>
      </c>
      <c r="K240" s="45">
        <f>93%*I240</f>
        <v>715.37618330640009</v>
      </c>
      <c r="L240" s="42">
        <f>IFERROR(J240/I240,"")</f>
        <v>1.024412074515654</v>
      </c>
      <c r="M240" s="7"/>
    </row>
    <row r="241" spans="1:13" s="1" customFormat="1" ht="14">
      <c r="A241" s="147"/>
      <c r="B241" s="150" t="s">
        <v>8</v>
      </c>
      <c r="C241" s="151"/>
      <c r="D241" s="140">
        <f>'Raw Data_Mod Tests'!K63</f>
        <v>0</v>
      </c>
      <c r="E241" s="15">
        <v>46.2</v>
      </c>
      <c r="F241" s="152">
        <f>'Raw Data_Mod Tests'!$R$2</f>
        <v>-2.3E-3</v>
      </c>
      <c r="G241" s="153"/>
      <c r="H241" s="33">
        <f t="shared" ref="H241:H259" si="26">I98</f>
        <v>0</v>
      </c>
      <c r="I241" s="30">
        <f t="shared" si="25"/>
        <v>0</v>
      </c>
      <c r="J241" s="24">
        <f>'Raw Data_Mod Tests'!G63</f>
        <v>0</v>
      </c>
      <c r="K241" s="45">
        <f t="shared" ref="K241:K259" si="27">93%*I241</f>
        <v>0</v>
      </c>
      <c r="L241" s="42" t="str">
        <f t="shared" ref="L241:L259" si="28">IFERROR(J241/I241,"")</f>
        <v/>
      </c>
      <c r="M241" s="7"/>
    </row>
    <row r="242" spans="1:13" s="1" customFormat="1" ht="14">
      <c r="A242" s="146" t="s">
        <v>10</v>
      </c>
      <c r="B242" s="150" t="s">
        <v>7</v>
      </c>
      <c r="C242" s="151"/>
      <c r="D242" s="140">
        <f>'Raw Data_Mod Tests'!K64</f>
        <v>17</v>
      </c>
      <c r="E242" s="15">
        <v>46.2</v>
      </c>
      <c r="F242" s="152">
        <f>'Raw Data_Mod Tests'!$R$2</f>
        <v>-2.3E-3</v>
      </c>
      <c r="G242" s="153"/>
      <c r="H242" s="33">
        <f t="shared" si="26"/>
        <v>33.956000000000003</v>
      </c>
      <c r="I242" s="30">
        <f t="shared" si="25"/>
        <v>769.22170248000009</v>
      </c>
      <c r="J242" s="24">
        <f>'Raw Data_Mod Tests'!G64</f>
        <v>781</v>
      </c>
      <c r="K242" s="45">
        <f t="shared" si="27"/>
        <v>715.37618330640009</v>
      </c>
      <c r="L242" s="42">
        <f t="shared" si="28"/>
        <v>1.0153119672547279</v>
      </c>
      <c r="M242" s="7"/>
    </row>
    <row r="243" spans="1:13" s="1" customFormat="1" ht="14">
      <c r="A243" s="147"/>
      <c r="B243" s="150" t="s">
        <v>8</v>
      </c>
      <c r="C243" s="151"/>
      <c r="D243" s="140">
        <f>'Raw Data_Mod Tests'!K65</f>
        <v>0</v>
      </c>
      <c r="E243" s="15">
        <v>46.2</v>
      </c>
      <c r="F243" s="152">
        <f>'Raw Data_Mod Tests'!$R$2</f>
        <v>-2.3E-3</v>
      </c>
      <c r="G243" s="153"/>
      <c r="H243" s="33">
        <f t="shared" si="26"/>
        <v>0</v>
      </c>
      <c r="I243" s="30">
        <f t="shared" si="25"/>
        <v>0</v>
      </c>
      <c r="J243" s="24">
        <f>'Raw Data_Mod Tests'!G65</f>
        <v>0</v>
      </c>
      <c r="K243" s="45">
        <f t="shared" si="27"/>
        <v>0</v>
      </c>
      <c r="L243" s="42" t="str">
        <f t="shared" si="28"/>
        <v/>
      </c>
      <c r="M243" s="7"/>
    </row>
    <row r="244" spans="1:13" s="1" customFormat="1" ht="14">
      <c r="A244" s="146" t="s">
        <v>11</v>
      </c>
      <c r="B244" s="150" t="s">
        <v>7</v>
      </c>
      <c r="C244" s="151"/>
      <c r="D244" s="140">
        <f>'Raw Data_Mod Tests'!K66</f>
        <v>16</v>
      </c>
      <c r="E244" s="15">
        <v>46.2</v>
      </c>
      <c r="F244" s="152">
        <f>'Raw Data_Mod Tests'!$R$2</f>
        <v>-2.3E-3</v>
      </c>
      <c r="G244" s="153"/>
      <c r="H244" s="33">
        <f t="shared" si="26"/>
        <v>36.941000000000003</v>
      </c>
      <c r="I244" s="30">
        <f t="shared" si="25"/>
        <v>718.89838944000007</v>
      </c>
      <c r="J244" s="24">
        <f>'Raw Data_Mod Tests'!G66</f>
        <v>731</v>
      </c>
      <c r="K244" s="45">
        <f t="shared" si="27"/>
        <v>668.57550217920016</v>
      </c>
      <c r="L244" s="42">
        <f t="shared" si="28"/>
        <v>1.0168335480198067</v>
      </c>
      <c r="M244" s="7"/>
    </row>
    <row r="245" spans="1:13" s="1" customFormat="1" ht="14">
      <c r="A245" s="147"/>
      <c r="B245" s="150" t="s">
        <v>8</v>
      </c>
      <c r="C245" s="151"/>
      <c r="D245" s="140">
        <f>'Raw Data_Mod Tests'!K67</f>
        <v>0</v>
      </c>
      <c r="E245" s="15">
        <v>46.2</v>
      </c>
      <c r="F245" s="152">
        <f>'Raw Data_Mod Tests'!$R$2</f>
        <v>-2.3E-3</v>
      </c>
      <c r="G245" s="153"/>
      <c r="H245" s="33">
        <f t="shared" si="26"/>
        <v>0</v>
      </c>
      <c r="I245" s="30">
        <f t="shared" si="25"/>
        <v>0</v>
      </c>
      <c r="J245" s="24">
        <f>'Raw Data_Mod Tests'!G67</f>
        <v>0</v>
      </c>
      <c r="K245" s="45">
        <f t="shared" si="27"/>
        <v>0</v>
      </c>
      <c r="L245" s="42" t="str">
        <f t="shared" si="28"/>
        <v/>
      </c>
      <c r="M245" s="7"/>
    </row>
    <row r="246" spans="1:13" s="1" customFormat="1" ht="14">
      <c r="A246" s="146" t="s">
        <v>12</v>
      </c>
      <c r="B246" s="150" t="s">
        <v>7</v>
      </c>
      <c r="C246" s="151"/>
      <c r="D246" s="140">
        <f>'Raw Data_Mod Tests'!K68</f>
        <v>16</v>
      </c>
      <c r="E246" s="15">
        <v>46.2</v>
      </c>
      <c r="F246" s="152">
        <f>'Raw Data_Mod Tests'!$R$2</f>
        <v>-2.3E-3</v>
      </c>
      <c r="G246" s="153"/>
      <c r="H246" s="33">
        <f t="shared" si="26"/>
        <v>36.941000000000003</v>
      </c>
      <c r="I246" s="30">
        <f t="shared" si="25"/>
        <v>718.89838944000007</v>
      </c>
      <c r="J246" s="24">
        <f>'Raw Data_Mod Tests'!G68</f>
        <v>730</v>
      </c>
      <c r="K246" s="45">
        <f t="shared" si="27"/>
        <v>668.57550217920016</v>
      </c>
      <c r="L246" s="42">
        <f t="shared" si="28"/>
        <v>1.015442530854253</v>
      </c>
      <c r="M246" s="7"/>
    </row>
    <row r="247" spans="1:13" s="1" customFormat="1" ht="14">
      <c r="A247" s="147"/>
      <c r="B247" s="150" t="s">
        <v>8</v>
      </c>
      <c r="C247" s="151"/>
      <c r="D247" s="140">
        <f>'Raw Data_Mod Tests'!K69</f>
        <v>16</v>
      </c>
      <c r="E247" s="15">
        <v>46.2</v>
      </c>
      <c r="F247" s="152">
        <f>'Raw Data_Mod Tests'!$R$2</f>
        <v>-2.3E-3</v>
      </c>
      <c r="G247" s="153"/>
      <c r="H247" s="33">
        <f t="shared" si="26"/>
        <v>36.941000000000003</v>
      </c>
      <c r="I247" s="30">
        <f t="shared" si="25"/>
        <v>718.89838944000007</v>
      </c>
      <c r="J247" s="24">
        <f>'Raw Data_Mod Tests'!G69</f>
        <v>730</v>
      </c>
      <c r="K247" s="45">
        <f t="shared" si="27"/>
        <v>668.57550217920016</v>
      </c>
      <c r="L247" s="42">
        <f t="shared" si="28"/>
        <v>1.015442530854253</v>
      </c>
      <c r="M247" s="7"/>
    </row>
    <row r="248" spans="1:13" s="1" customFormat="1" ht="14">
      <c r="A248" s="146" t="s">
        <v>13</v>
      </c>
      <c r="B248" s="150" t="s">
        <v>7</v>
      </c>
      <c r="C248" s="151"/>
      <c r="D248" s="140">
        <f>'Raw Data_Mod Tests'!K70</f>
        <v>16</v>
      </c>
      <c r="E248" s="15">
        <v>46.2</v>
      </c>
      <c r="F248" s="152">
        <f>'Raw Data_Mod Tests'!$R$2</f>
        <v>-2.3E-3</v>
      </c>
      <c r="G248" s="153"/>
      <c r="H248" s="33">
        <f t="shared" si="26"/>
        <v>36.979999999999997</v>
      </c>
      <c r="I248" s="30">
        <f t="shared" si="25"/>
        <v>718.83208320000006</v>
      </c>
      <c r="J248" s="24">
        <f>'Raw Data_Mod Tests'!G70</f>
        <v>731</v>
      </c>
      <c r="K248" s="45">
        <f t="shared" si="27"/>
        <v>668.51383737600008</v>
      </c>
      <c r="L248" s="42">
        <f t="shared" si="28"/>
        <v>1.0169273423993994</v>
      </c>
      <c r="M248" s="7"/>
    </row>
    <row r="249" spans="1:13" s="1" customFormat="1" ht="15" customHeight="1">
      <c r="A249" s="147"/>
      <c r="B249" s="150" t="s">
        <v>8</v>
      </c>
      <c r="C249" s="151"/>
      <c r="D249" s="140">
        <f>'Raw Data_Mod Tests'!K71</f>
        <v>16</v>
      </c>
      <c r="E249" s="15">
        <v>46.2</v>
      </c>
      <c r="F249" s="152">
        <f>'Raw Data_Mod Tests'!$R$2</f>
        <v>-2.3E-3</v>
      </c>
      <c r="G249" s="153"/>
      <c r="H249" s="33">
        <f t="shared" si="26"/>
        <v>36.979999999999997</v>
      </c>
      <c r="I249" s="30">
        <f t="shared" si="25"/>
        <v>718.83208320000006</v>
      </c>
      <c r="J249" s="24">
        <f>'Raw Data_Mod Tests'!G71</f>
        <v>729</v>
      </c>
      <c r="K249" s="45">
        <f t="shared" si="27"/>
        <v>668.51383737600008</v>
      </c>
      <c r="L249" s="42">
        <f t="shared" si="28"/>
        <v>1.0141450514489223</v>
      </c>
      <c r="M249" s="7"/>
    </row>
    <row r="250" spans="1:13" s="1" customFormat="1" ht="15" customHeight="1">
      <c r="A250" s="146" t="s">
        <v>14</v>
      </c>
      <c r="B250" s="150" t="s">
        <v>7</v>
      </c>
      <c r="C250" s="151"/>
      <c r="D250" s="140">
        <f>'Raw Data_Mod Tests'!K72</f>
        <v>16</v>
      </c>
      <c r="E250" s="15">
        <v>46.2</v>
      </c>
      <c r="F250" s="152">
        <f>'Raw Data_Mod Tests'!$R$2</f>
        <v>-2.3E-3</v>
      </c>
      <c r="G250" s="153"/>
      <c r="H250" s="33">
        <f t="shared" si="26"/>
        <v>33.985999999999997</v>
      </c>
      <c r="I250" s="30">
        <f t="shared" si="25"/>
        <v>723.92236223999998</v>
      </c>
      <c r="J250" s="24">
        <f>'Raw Data_Mod Tests'!G72</f>
        <v>729</v>
      </c>
      <c r="K250" s="45">
        <f t="shared" si="27"/>
        <v>673.24779688320007</v>
      </c>
      <c r="L250" s="42">
        <f t="shared" si="28"/>
        <v>1.0070140639726732</v>
      </c>
      <c r="M250" s="7"/>
    </row>
    <row r="251" spans="1:13" s="1" customFormat="1" ht="15" customHeight="1">
      <c r="A251" s="147"/>
      <c r="B251" s="150" t="s">
        <v>8</v>
      </c>
      <c r="C251" s="151"/>
      <c r="D251" s="140">
        <f>'Raw Data_Mod Tests'!K73</f>
        <v>0</v>
      </c>
      <c r="E251" s="15">
        <v>46.2</v>
      </c>
      <c r="F251" s="152">
        <f>'Raw Data_Mod Tests'!$R$2</f>
        <v>-2.3E-3</v>
      </c>
      <c r="G251" s="153"/>
      <c r="H251" s="33">
        <f t="shared" si="26"/>
        <v>0</v>
      </c>
      <c r="I251" s="30">
        <f t="shared" si="25"/>
        <v>0</v>
      </c>
      <c r="J251" s="24">
        <f>'Raw Data_Mod Tests'!G73</f>
        <v>0</v>
      </c>
      <c r="K251" s="45">
        <f t="shared" si="27"/>
        <v>0</v>
      </c>
      <c r="L251" s="42" t="str">
        <f t="shared" si="28"/>
        <v/>
      </c>
      <c r="M251" s="7"/>
    </row>
    <row r="252" spans="1:13" s="1" customFormat="1" ht="15" customHeight="1">
      <c r="A252" s="146" t="s">
        <v>97</v>
      </c>
      <c r="B252" s="150" t="s">
        <v>7</v>
      </c>
      <c r="C252" s="151"/>
      <c r="D252" s="140">
        <f>'Raw Data_Mod Tests'!K74</f>
        <v>17</v>
      </c>
      <c r="E252" s="15">
        <v>46.2</v>
      </c>
      <c r="F252" s="152">
        <f>'Raw Data_Mod Tests'!$R$2</f>
        <v>-2.3E-3</v>
      </c>
      <c r="G252" s="153"/>
      <c r="H252" s="33">
        <f t="shared" si="26"/>
        <v>33.225999999999999</v>
      </c>
      <c r="I252" s="30">
        <f t="shared" si="25"/>
        <v>770.54038908000007</v>
      </c>
      <c r="J252" s="24">
        <f>'Raw Data_Mod Tests'!G74</f>
        <v>0</v>
      </c>
      <c r="K252" s="45">
        <f t="shared" si="27"/>
        <v>716.60256184440016</v>
      </c>
      <c r="L252" s="42">
        <f t="shared" si="28"/>
        <v>0</v>
      </c>
      <c r="M252" s="7"/>
    </row>
    <row r="253" spans="1:13" s="1" customFormat="1" ht="15" customHeight="1">
      <c r="A253" s="147"/>
      <c r="B253" s="150" t="s">
        <v>8</v>
      </c>
      <c r="C253" s="151"/>
      <c r="D253" s="140">
        <f>'Raw Data_Mod Tests'!K75</f>
        <v>0</v>
      </c>
      <c r="E253" s="15">
        <v>46.2</v>
      </c>
      <c r="F253" s="152">
        <f>'Raw Data_Mod Tests'!$R$2</f>
        <v>-2.3E-3</v>
      </c>
      <c r="G253" s="153"/>
      <c r="H253" s="33">
        <f t="shared" si="26"/>
        <v>0</v>
      </c>
      <c r="I253" s="30">
        <f t="shared" si="25"/>
        <v>0</v>
      </c>
      <c r="J253" s="24">
        <f>'Raw Data_Mod Tests'!G75</f>
        <v>0</v>
      </c>
      <c r="K253" s="45">
        <f t="shared" si="27"/>
        <v>0</v>
      </c>
      <c r="L253" s="42" t="str">
        <f t="shared" si="28"/>
        <v/>
      </c>
      <c r="M253" s="7"/>
    </row>
    <row r="254" spans="1:13" s="1" customFormat="1" ht="15" customHeight="1">
      <c r="A254" s="146" t="s">
        <v>98</v>
      </c>
      <c r="B254" s="150" t="s">
        <v>7</v>
      </c>
      <c r="C254" s="151"/>
      <c r="D254" s="140">
        <f>'Raw Data_Mod Tests'!K76</f>
        <v>17</v>
      </c>
      <c r="E254" s="15">
        <v>46.2</v>
      </c>
      <c r="F254" s="152">
        <f>'Raw Data_Mod Tests'!$R$2</f>
        <v>-2.3E-3</v>
      </c>
      <c r="G254" s="153"/>
      <c r="H254" s="33">
        <f t="shared" si="26"/>
        <v>34.064</v>
      </c>
      <c r="I254" s="30">
        <f t="shared" si="25"/>
        <v>769.0266091200001</v>
      </c>
      <c r="J254" s="24">
        <f>'Raw Data_Mod Tests'!G76</f>
        <v>770</v>
      </c>
      <c r="K254" s="45">
        <f t="shared" si="27"/>
        <v>715.19474648160008</v>
      </c>
      <c r="L254" s="42">
        <f t="shared" si="28"/>
        <v>1.0012657440827877</v>
      </c>
      <c r="M254" s="7"/>
    </row>
    <row r="255" spans="1:13" s="1" customFormat="1" ht="15" customHeight="1">
      <c r="A255" s="147"/>
      <c r="B255" s="150" t="s">
        <v>8</v>
      </c>
      <c r="C255" s="151"/>
      <c r="D255" s="140">
        <f>'Raw Data_Mod Tests'!K77</f>
        <v>17</v>
      </c>
      <c r="E255" s="15">
        <v>46.2</v>
      </c>
      <c r="F255" s="152">
        <f>'Raw Data_Mod Tests'!$R$2</f>
        <v>-2.3E-3</v>
      </c>
      <c r="G255" s="153"/>
      <c r="H255" s="33">
        <f t="shared" si="26"/>
        <v>34.064</v>
      </c>
      <c r="I255" s="30">
        <f t="shared" si="25"/>
        <v>769.0266091200001</v>
      </c>
      <c r="J255" s="24">
        <f>'Raw Data_Mod Tests'!G77</f>
        <v>767</v>
      </c>
      <c r="K255" s="45">
        <f t="shared" si="27"/>
        <v>715.19474648160008</v>
      </c>
      <c r="L255" s="42">
        <f t="shared" si="28"/>
        <v>0.9973647087162314</v>
      </c>
      <c r="M255" s="7"/>
    </row>
    <row r="256" spans="1:13" s="1" customFormat="1" ht="15" customHeight="1">
      <c r="A256" s="146" t="s">
        <v>99</v>
      </c>
      <c r="B256" s="150" t="s">
        <v>7</v>
      </c>
      <c r="C256" s="151"/>
      <c r="D256" s="140">
        <f>'Raw Data_Mod Tests'!K78</f>
        <v>17</v>
      </c>
      <c r="E256" s="15">
        <v>46.2</v>
      </c>
      <c r="F256" s="152">
        <f>'Raw Data_Mod Tests'!$R$2</f>
        <v>-2.3E-3</v>
      </c>
      <c r="G256" s="153"/>
      <c r="H256" s="33">
        <f t="shared" si="26"/>
        <v>34.064</v>
      </c>
      <c r="I256" s="30">
        <f t="shared" si="25"/>
        <v>769.0266091200001</v>
      </c>
      <c r="J256" s="24">
        <f>'Raw Data_Mod Tests'!G78</f>
        <v>767</v>
      </c>
      <c r="K256" s="45">
        <f t="shared" si="27"/>
        <v>715.19474648160008</v>
      </c>
      <c r="L256" s="42">
        <f t="shared" si="28"/>
        <v>0.9973647087162314</v>
      </c>
      <c r="M256" s="7"/>
    </row>
    <row r="257" spans="1:13" s="1" customFormat="1" ht="15" customHeight="1">
      <c r="A257" s="147"/>
      <c r="B257" s="150" t="s">
        <v>8</v>
      </c>
      <c r="C257" s="151"/>
      <c r="D257" s="140">
        <f>'Raw Data_Mod Tests'!K79</f>
        <v>17</v>
      </c>
      <c r="E257" s="15">
        <v>46.2</v>
      </c>
      <c r="F257" s="152">
        <f>'Raw Data_Mod Tests'!$R$2</f>
        <v>-2.3E-3</v>
      </c>
      <c r="G257" s="153"/>
      <c r="H257" s="33">
        <f t="shared" si="26"/>
        <v>34.064</v>
      </c>
      <c r="I257" s="30">
        <f t="shared" si="25"/>
        <v>769.0266091200001</v>
      </c>
      <c r="J257" s="24">
        <f>'Raw Data_Mod Tests'!G79</f>
        <v>766</v>
      </c>
      <c r="K257" s="45">
        <f t="shared" si="27"/>
        <v>715.19474648160008</v>
      </c>
      <c r="L257" s="42">
        <f t="shared" si="28"/>
        <v>0.99606436359404593</v>
      </c>
      <c r="M257" s="7"/>
    </row>
    <row r="258" spans="1:13" s="1" customFormat="1" ht="15" customHeight="1">
      <c r="A258" s="146" t="s">
        <v>100</v>
      </c>
      <c r="B258" s="150" t="s">
        <v>7</v>
      </c>
      <c r="C258" s="151"/>
      <c r="D258" s="140">
        <f>'Raw Data_Mod Tests'!K80</f>
        <v>17</v>
      </c>
      <c r="E258" s="15">
        <v>46.2</v>
      </c>
      <c r="F258" s="152">
        <f>'Raw Data_Mod Tests'!$R$2</f>
        <v>-2.3E-3</v>
      </c>
      <c r="G258" s="153"/>
      <c r="H258" s="33">
        <f t="shared" si="26"/>
        <v>34.064</v>
      </c>
      <c r="I258" s="30">
        <f t="shared" si="25"/>
        <v>769.0266091200001</v>
      </c>
      <c r="J258" s="24">
        <f>'Raw Data_Mod Tests'!G80</f>
        <v>768</v>
      </c>
      <c r="K258" s="45">
        <f t="shared" si="27"/>
        <v>715.19474648160008</v>
      </c>
      <c r="L258" s="42">
        <f t="shared" si="28"/>
        <v>0.99866505383841675</v>
      </c>
      <c r="M258" s="7"/>
    </row>
    <row r="259" spans="1:13" s="1" customFormat="1" ht="15" customHeight="1">
      <c r="A259" s="147"/>
      <c r="B259" s="150" t="s">
        <v>8</v>
      </c>
      <c r="C259" s="151"/>
      <c r="D259" s="140">
        <f>'Raw Data_Mod Tests'!K81</f>
        <v>17</v>
      </c>
      <c r="E259" s="15">
        <v>46.2</v>
      </c>
      <c r="F259" s="152">
        <f>'Raw Data_Mod Tests'!$R$2</f>
        <v>-2.3E-3</v>
      </c>
      <c r="G259" s="153"/>
      <c r="H259" s="33">
        <f t="shared" si="26"/>
        <v>34.064</v>
      </c>
      <c r="I259" s="30">
        <f t="shared" si="25"/>
        <v>769.0266091200001</v>
      </c>
      <c r="J259" s="24">
        <f>'Raw Data_Mod Tests'!G81</f>
        <v>772</v>
      </c>
      <c r="K259" s="45">
        <f t="shared" si="27"/>
        <v>715.19474648160008</v>
      </c>
      <c r="L259" s="42">
        <f t="shared" si="28"/>
        <v>1.0038664343271586</v>
      </c>
      <c r="M259" s="7"/>
    </row>
    <row r="260" spans="1:13" s="1" customFormat="1" ht="14">
      <c r="A260" s="4"/>
      <c r="B260" s="21"/>
      <c r="C260" s="21"/>
      <c r="D260" s="4"/>
      <c r="E260" s="4"/>
      <c r="F260" s="21"/>
      <c r="G260" s="21"/>
      <c r="H260" s="7"/>
      <c r="I260" s="7"/>
      <c r="J260" s="7"/>
      <c r="K260" s="7"/>
      <c r="L260" s="37"/>
      <c r="M260" s="7"/>
    </row>
    <row r="261" spans="1:13" s="1" customFormat="1">
      <c r="A261" s="148" t="s">
        <v>120</v>
      </c>
      <c r="B261" s="154"/>
      <c r="C261" s="149"/>
      <c r="D261" s="13" t="s">
        <v>52</v>
      </c>
      <c r="E261" s="13" t="s">
        <v>53</v>
      </c>
      <c r="F261" s="155" t="s">
        <v>54</v>
      </c>
      <c r="G261" s="156"/>
      <c r="H261" s="13" t="s">
        <v>55</v>
      </c>
      <c r="I261" s="13" t="s">
        <v>51</v>
      </c>
      <c r="J261" s="13" t="s">
        <v>82</v>
      </c>
      <c r="K261" s="13" t="s">
        <v>102</v>
      </c>
      <c r="L261" s="13" t="s">
        <v>87</v>
      </c>
      <c r="M261" s="7"/>
    </row>
    <row r="262" spans="1:13" s="1" customFormat="1" ht="14">
      <c r="A262" s="146" t="s">
        <v>6</v>
      </c>
      <c r="B262" s="150" t="s">
        <v>7</v>
      </c>
      <c r="C262" s="151"/>
      <c r="D262" s="140">
        <f>'Raw Data_Mod Tests'!K82</f>
        <v>18</v>
      </c>
      <c r="E262" s="15">
        <v>46.2</v>
      </c>
      <c r="F262" s="152">
        <f>'Raw Data_Mod Tests'!$R$2</f>
        <v>-2.3E-3</v>
      </c>
      <c r="G262" s="153"/>
      <c r="H262" s="33">
        <f>I120</f>
        <v>34.109000000000002</v>
      </c>
      <c r="I262" s="30">
        <f t="shared" ref="I262:I281" si="29">D262*E262*(1+((F262)*(H262-25)))</f>
        <v>814.17739788000006</v>
      </c>
      <c r="J262" s="24">
        <f>'Raw Data_Mod Tests'!G82</f>
        <v>828</v>
      </c>
      <c r="K262" s="45">
        <f t="shared" ref="K262:K281" si="30">93%*I262</f>
        <v>757.1849800284001</v>
      </c>
      <c r="L262" s="42">
        <f t="shared" ref="L262:L281" si="31">IFERROR(J262/I262,"")</f>
        <v>1.0169773837446139</v>
      </c>
      <c r="M262" s="7"/>
    </row>
    <row r="263" spans="1:13" s="1" customFormat="1" ht="14">
      <c r="A263" s="147"/>
      <c r="B263" s="150" t="s">
        <v>8</v>
      </c>
      <c r="C263" s="151"/>
      <c r="D263" s="140">
        <f>'Raw Data_Mod Tests'!K83</f>
        <v>18</v>
      </c>
      <c r="E263" s="2">
        <v>46.2</v>
      </c>
      <c r="F263" s="152">
        <f>'Raw Data_Mod Tests'!$R$2</f>
        <v>-2.3E-3</v>
      </c>
      <c r="G263" s="153"/>
      <c r="H263" s="33">
        <f t="shared" ref="H263:H281" si="32">I121</f>
        <v>34.109000000000002</v>
      </c>
      <c r="I263" s="30">
        <f t="shared" si="29"/>
        <v>814.17739788000006</v>
      </c>
      <c r="J263" s="24">
        <f>'Raw Data_Mod Tests'!G83</f>
        <v>0</v>
      </c>
      <c r="K263" s="45">
        <f t="shared" si="30"/>
        <v>757.1849800284001</v>
      </c>
      <c r="L263" s="42">
        <f t="shared" si="31"/>
        <v>0</v>
      </c>
      <c r="M263" s="7"/>
    </row>
    <row r="264" spans="1:13" s="1" customFormat="1" ht="14">
      <c r="A264" s="146" t="s">
        <v>10</v>
      </c>
      <c r="B264" s="150" t="s">
        <v>7</v>
      </c>
      <c r="C264" s="151"/>
      <c r="D264" s="140">
        <f>'Raw Data_Mod Tests'!K84</f>
        <v>18</v>
      </c>
      <c r="E264" s="2">
        <v>46.2</v>
      </c>
      <c r="F264" s="152">
        <f>'Raw Data_Mod Tests'!$R$2</f>
        <v>-2.3E-3</v>
      </c>
      <c r="G264" s="153"/>
      <c r="H264" s="33">
        <f t="shared" si="32"/>
        <v>34.109000000000002</v>
      </c>
      <c r="I264" s="30">
        <f t="shared" si="29"/>
        <v>814.17739788000006</v>
      </c>
      <c r="J264" s="24">
        <f>'Raw Data_Mod Tests'!G84</f>
        <v>823</v>
      </c>
      <c r="K264" s="45">
        <f t="shared" si="30"/>
        <v>757.1849800284001</v>
      </c>
      <c r="L264" s="42">
        <f t="shared" si="31"/>
        <v>1.0108362159683784</v>
      </c>
      <c r="M264" s="7"/>
    </row>
    <row r="265" spans="1:13" s="1" customFormat="1" ht="14">
      <c r="A265" s="147"/>
      <c r="B265" s="150" t="s">
        <v>8</v>
      </c>
      <c r="C265" s="151"/>
      <c r="D265" s="140">
        <f>'Raw Data_Mod Tests'!K85</f>
        <v>0</v>
      </c>
      <c r="E265" s="2">
        <v>46.2</v>
      </c>
      <c r="F265" s="152">
        <f>'Raw Data_Mod Tests'!$R$2</f>
        <v>-2.3E-3</v>
      </c>
      <c r="G265" s="153"/>
      <c r="H265" s="33">
        <f t="shared" si="32"/>
        <v>0</v>
      </c>
      <c r="I265" s="30">
        <f t="shared" si="29"/>
        <v>0</v>
      </c>
      <c r="J265" s="24">
        <f>'Raw Data_Mod Tests'!G85</f>
        <v>0</v>
      </c>
      <c r="K265" s="45">
        <f t="shared" si="30"/>
        <v>0</v>
      </c>
      <c r="L265" s="42" t="str">
        <f t="shared" si="31"/>
        <v/>
      </c>
      <c r="M265" s="7"/>
    </row>
    <row r="266" spans="1:13" s="1" customFormat="1" ht="14">
      <c r="A266" s="146" t="s">
        <v>11</v>
      </c>
      <c r="B266" s="150" t="s">
        <v>7</v>
      </c>
      <c r="C266" s="151"/>
      <c r="D266" s="140">
        <f>'Raw Data_Mod Tests'!K86</f>
        <v>16</v>
      </c>
      <c r="E266" s="2">
        <v>46.2</v>
      </c>
      <c r="F266" s="152">
        <f>'Raw Data_Mod Tests'!$R$2</f>
        <v>-2.3E-3</v>
      </c>
      <c r="G266" s="153"/>
      <c r="H266" s="33">
        <f t="shared" si="32"/>
        <v>34.375999999999998</v>
      </c>
      <c r="I266" s="30">
        <f t="shared" si="29"/>
        <v>723.25929984000004</v>
      </c>
      <c r="J266" s="24">
        <f>'Raw Data_Mod Tests'!G86</f>
        <v>720</v>
      </c>
      <c r="K266" s="45">
        <f t="shared" si="30"/>
        <v>672.63114885120012</v>
      </c>
      <c r="L266" s="42">
        <f t="shared" si="31"/>
        <v>0.99549359428807749</v>
      </c>
      <c r="M266" s="7"/>
    </row>
    <row r="267" spans="1:13" s="1" customFormat="1" ht="14">
      <c r="A267" s="147"/>
      <c r="B267" s="150" t="s">
        <v>8</v>
      </c>
      <c r="C267" s="151"/>
      <c r="D267" s="140">
        <f>'Raw Data_Mod Tests'!K87</f>
        <v>16</v>
      </c>
      <c r="E267" s="2">
        <v>46.2</v>
      </c>
      <c r="F267" s="152">
        <f>'Raw Data_Mod Tests'!$R$2</f>
        <v>-2.3E-3</v>
      </c>
      <c r="G267" s="153"/>
      <c r="H267" s="33">
        <f t="shared" si="32"/>
        <v>34.375999999999998</v>
      </c>
      <c r="I267" s="30">
        <f t="shared" si="29"/>
        <v>723.25929984000004</v>
      </c>
      <c r="J267" s="24">
        <f>'Raw Data_Mod Tests'!G87</f>
        <v>721</v>
      </c>
      <c r="K267" s="45">
        <f t="shared" si="30"/>
        <v>672.63114885120012</v>
      </c>
      <c r="L267" s="42">
        <f t="shared" si="31"/>
        <v>0.99687622428014433</v>
      </c>
      <c r="M267" s="7"/>
    </row>
    <row r="268" spans="1:13" s="1" customFormat="1" ht="14">
      <c r="A268" s="146" t="s">
        <v>12</v>
      </c>
      <c r="B268" s="150" t="s">
        <v>7</v>
      </c>
      <c r="C268" s="151"/>
      <c r="D268" s="140">
        <f>'Raw Data_Mod Tests'!K88</f>
        <v>16</v>
      </c>
      <c r="E268" s="2">
        <v>46.2</v>
      </c>
      <c r="F268" s="152">
        <f>'Raw Data_Mod Tests'!$R$2</f>
        <v>-2.3E-3</v>
      </c>
      <c r="G268" s="153"/>
      <c r="H268" s="33">
        <f t="shared" si="32"/>
        <v>34.375999999999998</v>
      </c>
      <c r="I268" s="30">
        <f t="shared" si="29"/>
        <v>723.25929984000004</v>
      </c>
      <c r="J268" s="24">
        <f>'Raw Data_Mod Tests'!G88</f>
        <v>717</v>
      </c>
      <c r="K268" s="45">
        <f t="shared" si="30"/>
        <v>672.63114885120012</v>
      </c>
      <c r="L268" s="42">
        <f t="shared" si="31"/>
        <v>0.99134570431187718</v>
      </c>
      <c r="M268" s="7"/>
    </row>
    <row r="269" spans="1:13" s="1" customFormat="1" ht="14">
      <c r="A269" s="147"/>
      <c r="B269" s="150" t="s">
        <v>8</v>
      </c>
      <c r="C269" s="151"/>
      <c r="D269" s="140">
        <f>'Raw Data_Mod Tests'!K89</f>
        <v>16</v>
      </c>
      <c r="E269" s="2">
        <v>46.2</v>
      </c>
      <c r="F269" s="152">
        <f>'Raw Data_Mod Tests'!$R$2</f>
        <v>-2.3E-3</v>
      </c>
      <c r="G269" s="153"/>
      <c r="H269" s="33">
        <f t="shared" si="32"/>
        <v>0</v>
      </c>
      <c r="I269" s="30">
        <f t="shared" si="29"/>
        <v>781.70400000000018</v>
      </c>
      <c r="J269" s="24">
        <f>'Raw Data_Mod Tests'!G89</f>
        <v>719</v>
      </c>
      <c r="K269" s="45">
        <f t="shared" si="30"/>
        <v>726.98472000000015</v>
      </c>
      <c r="L269" s="42">
        <f t="shared" si="31"/>
        <v>0.91978549425357914</v>
      </c>
      <c r="M269" s="7"/>
    </row>
    <row r="270" spans="1:13" s="1" customFormat="1" ht="15" customHeight="1">
      <c r="A270" s="146" t="s">
        <v>13</v>
      </c>
      <c r="B270" s="150" t="s">
        <v>7</v>
      </c>
      <c r="C270" s="151"/>
      <c r="D270" s="140">
        <f>'Raw Data_Mod Tests'!K90</f>
        <v>17</v>
      </c>
      <c r="E270" s="2">
        <v>46.2</v>
      </c>
      <c r="F270" s="152">
        <f>'Raw Data_Mod Tests'!$R$2</f>
        <v>-2.3E-3</v>
      </c>
      <c r="G270" s="153"/>
      <c r="H270" s="33">
        <f t="shared" si="32"/>
        <v>0</v>
      </c>
      <c r="I270" s="30">
        <f t="shared" si="29"/>
        <v>830.56050000000016</v>
      </c>
      <c r="J270" s="24">
        <f>'Raw Data_Mod Tests'!G90</f>
        <v>774</v>
      </c>
      <c r="K270" s="45">
        <f t="shared" si="30"/>
        <v>772.42126500000018</v>
      </c>
      <c r="L270" s="42">
        <f t="shared" si="31"/>
        <v>0.93190080674436104</v>
      </c>
      <c r="M270" s="7"/>
    </row>
    <row r="271" spans="1:13" s="1" customFormat="1" ht="15" customHeight="1">
      <c r="A271" s="147"/>
      <c r="B271" s="150" t="s">
        <v>8</v>
      </c>
      <c r="C271" s="151"/>
      <c r="D271" s="140">
        <f>'Raw Data_Mod Tests'!K91</f>
        <v>17</v>
      </c>
      <c r="E271" s="2">
        <v>46.2</v>
      </c>
      <c r="F271" s="152">
        <f>'Raw Data_Mod Tests'!$R$2</f>
        <v>-2.3E-3</v>
      </c>
      <c r="G271" s="153"/>
      <c r="H271" s="33">
        <f t="shared" si="32"/>
        <v>32.259</v>
      </c>
      <c r="I271" s="30">
        <f t="shared" si="29"/>
        <v>772.28719722000005</v>
      </c>
      <c r="J271" s="24">
        <f>'Raw Data_Mod Tests'!G91</f>
        <v>776</v>
      </c>
      <c r="K271" s="45">
        <f t="shared" si="30"/>
        <v>718.22709341460006</v>
      </c>
      <c r="L271" s="42">
        <f t="shared" si="31"/>
        <v>1.0048075415381283</v>
      </c>
      <c r="M271" s="7"/>
    </row>
    <row r="272" spans="1:13" s="1" customFormat="1" ht="15" customHeight="1">
      <c r="A272" s="146" t="s">
        <v>14</v>
      </c>
      <c r="B272" s="150" t="s">
        <v>7</v>
      </c>
      <c r="C272" s="151"/>
      <c r="D272" s="140">
        <f>'Raw Data_Mod Tests'!K92</f>
        <v>17</v>
      </c>
      <c r="E272" s="2">
        <v>46.2</v>
      </c>
      <c r="F272" s="152">
        <f>'Raw Data_Mod Tests'!$R$2</f>
        <v>-2.3E-3</v>
      </c>
      <c r="G272" s="153"/>
      <c r="H272" s="33">
        <f t="shared" si="32"/>
        <v>32.259</v>
      </c>
      <c r="I272" s="30">
        <f t="shared" si="29"/>
        <v>772.28719722000005</v>
      </c>
      <c r="J272" s="24">
        <f>'Raw Data_Mod Tests'!G92</f>
        <v>781</v>
      </c>
      <c r="K272" s="45">
        <f t="shared" si="30"/>
        <v>718.22709341460006</v>
      </c>
      <c r="L272" s="42">
        <f t="shared" si="31"/>
        <v>1.0112818169346369</v>
      </c>
      <c r="M272" s="7"/>
    </row>
    <row r="273" spans="1:13" s="1" customFormat="1" ht="15" customHeight="1">
      <c r="A273" s="147"/>
      <c r="B273" s="150" t="s">
        <v>8</v>
      </c>
      <c r="C273" s="151"/>
      <c r="D273" s="140">
        <f>'Raw Data_Mod Tests'!K93</f>
        <v>0</v>
      </c>
      <c r="E273" s="2">
        <v>46.2</v>
      </c>
      <c r="F273" s="152">
        <f>'Raw Data_Mod Tests'!$R$2</f>
        <v>-2.3E-3</v>
      </c>
      <c r="G273" s="153"/>
      <c r="H273" s="33">
        <f t="shared" si="32"/>
        <v>0</v>
      </c>
      <c r="I273" s="30">
        <f t="shared" si="29"/>
        <v>0</v>
      </c>
      <c r="J273" s="24">
        <f>'Raw Data_Mod Tests'!G93</f>
        <v>0</v>
      </c>
      <c r="K273" s="45">
        <f t="shared" si="30"/>
        <v>0</v>
      </c>
      <c r="L273" s="42" t="str">
        <f t="shared" si="31"/>
        <v/>
      </c>
      <c r="M273" s="7"/>
    </row>
    <row r="274" spans="1:13" s="1" customFormat="1" ht="15" customHeight="1">
      <c r="A274" s="146" t="s">
        <v>97</v>
      </c>
      <c r="B274" s="150" t="s">
        <v>7</v>
      </c>
      <c r="C274" s="151"/>
      <c r="D274" s="140">
        <f>'Raw Data_Mod Tests'!K94</f>
        <v>16</v>
      </c>
      <c r="E274" s="2">
        <v>46.2</v>
      </c>
      <c r="F274" s="152">
        <f>'Raw Data_Mod Tests'!$R$2</f>
        <v>-2.3E-3</v>
      </c>
      <c r="G274" s="153"/>
      <c r="H274" s="33">
        <f t="shared" si="32"/>
        <v>32.259</v>
      </c>
      <c r="I274" s="30">
        <f t="shared" si="29"/>
        <v>726.85853856000006</v>
      </c>
      <c r="J274" s="24">
        <f>'Raw Data_Mod Tests'!G94</f>
        <v>724</v>
      </c>
      <c r="K274" s="45">
        <f t="shared" si="30"/>
        <v>675.97844086080011</v>
      </c>
      <c r="L274" s="42">
        <f t="shared" si="31"/>
        <v>0.99606726975284188</v>
      </c>
      <c r="M274" s="7"/>
    </row>
    <row r="275" spans="1:13" s="1" customFormat="1" ht="15" customHeight="1">
      <c r="A275" s="147"/>
      <c r="B275" s="150" t="s">
        <v>8</v>
      </c>
      <c r="C275" s="151"/>
      <c r="D275" s="140">
        <f>'Raw Data_Mod Tests'!K95</f>
        <v>0</v>
      </c>
      <c r="E275" s="2">
        <v>46.2</v>
      </c>
      <c r="F275" s="152">
        <f>'Raw Data_Mod Tests'!$R$2</f>
        <v>-2.3E-3</v>
      </c>
      <c r="G275" s="153"/>
      <c r="H275" s="33">
        <f t="shared" si="32"/>
        <v>0</v>
      </c>
      <c r="I275" s="30">
        <f t="shared" si="29"/>
        <v>0</v>
      </c>
      <c r="J275" s="24">
        <f>'Raw Data_Mod Tests'!G95</f>
        <v>0</v>
      </c>
      <c r="K275" s="45">
        <f t="shared" si="30"/>
        <v>0</v>
      </c>
      <c r="L275" s="42" t="str">
        <f t="shared" si="31"/>
        <v/>
      </c>
      <c r="M275" s="7"/>
    </row>
    <row r="276" spans="1:13" s="1" customFormat="1" ht="15" customHeight="1">
      <c r="A276" s="146" t="s">
        <v>98</v>
      </c>
      <c r="B276" s="150" t="s">
        <v>7</v>
      </c>
      <c r="C276" s="151"/>
      <c r="D276" s="140">
        <f>'Raw Data_Mod Tests'!K96</f>
        <v>18</v>
      </c>
      <c r="E276" s="2">
        <v>46.2</v>
      </c>
      <c r="F276" s="152">
        <f>'Raw Data_Mod Tests'!$R$2</f>
        <v>-2.3E-3</v>
      </c>
      <c r="G276" s="153"/>
      <c r="H276" s="33">
        <f t="shared" si="32"/>
        <v>0</v>
      </c>
      <c r="I276" s="30">
        <f t="shared" si="29"/>
        <v>879.41700000000014</v>
      </c>
      <c r="J276" s="24">
        <f>'Raw Data_Mod Tests'!G96</f>
        <v>0</v>
      </c>
      <c r="K276" s="45">
        <f t="shared" si="30"/>
        <v>817.8578100000002</v>
      </c>
      <c r="L276" s="42">
        <f t="shared" si="31"/>
        <v>0</v>
      </c>
      <c r="M276" s="7"/>
    </row>
    <row r="277" spans="1:13" s="1" customFormat="1" ht="15" customHeight="1">
      <c r="A277" s="147"/>
      <c r="B277" s="150" t="s">
        <v>8</v>
      </c>
      <c r="C277" s="151"/>
      <c r="D277" s="140">
        <f>'Raw Data_Mod Tests'!K97</f>
        <v>18</v>
      </c>
      <c r="E277" s="2">
        <v>46.2</v>
      </c>
      <c r="F277" s="152">
        <f>'Raw Data_Mod Tests'!$R$2</f>
        <v>-2.3E-3</v>
      </c>
      <c r="G277" s="153"/>
      <c r="H277" s="33">
        <f t="shared" si="32"/>
        <v>30.292000000000002</v>
      </c>
      <c r="I277" s="30">
        <f t="shared" si="29"/>
        <v>821.47809744000006</v>
      </c>
      <c r="J277" s="24">
        <f>'Raw Data_Mod Tests'!G97</f>
        <v>818</v>
      </c>
      <c r="K277" s="45">
        <f t="shared" si="30"/>
        <v>763.97463061920007</v>
      </c>
      <c r="L277" s="42">
        <f t="shared" si="31"/>
        <v>0.99576604969646909</v>
      </c>
      <c r="M277" s="7"/>
    </row>
    <row r="278" spans="1:13" s="1" customFormat="1" ht="15" customHeight="1">
      <c r="A278" s="146" t="s">
        <v>99</v>
      </c>
      <c r="B278" s="150" t="s">
        <v>7</v>
      </c>
      <c r="C278" s="151"/>
      <c r="D278" s="140">
        <f>'Raw Data_Mod Tests'!K98</f>
        <v>17</v>
      </c>
      <c r="E278" s="2">
        <v>46.2</v>
      </c>
      <c r="F278" s="152">
        <f>'Raw Data_Mod Tests'!$R$2</f>
        <v>-2.3E-3</v>
      </c>
      <c r="G278" s="153"/>
      <c r="H278" s="33">
        <f t="shared" si="32"/>
        <v>30.292000000000002</v>
      </c>
      <c r="I278" s="30">
        <f t="shared" si="29"/>
        <v>775.84042536000015</v>
      </c>
      <c r="J278" s="24">
        <f>'Raw Data_Mod Tests'!G98</f>
        <v>761</v>
      </c>
      <c r="K278" s="45">
        <f t="shared" si="30"/>
        <v>721.53159558480013</v>
      </c>
      <c r="L278" s="42">
        <f t="shared" si="31"/>
        <v>0.98087180704316357</v>
      </c>
      <c r="M278" s="7"/>
    </row>
    <row r="279" spans="1:13" s="1" customFormat="1" ht="15" customHeight="1">
      <c r="A279" s="147"/>
      <c r="B279" s="150" t="s">
        <v>8</v>
      </c>
      <c r="C279" s="151"/>
      <c r="D279" s="140">
        <f>'Raw Data_Mod Tests'!K99</f>
        <v>0</v>
      </c>
      <c r="E279" s="2">
        <v>46.2</v>
      </c>
      <c r="F279" s="152">
        <f>'Raw Data_Mod Tests'!$R$2</f>
        <v>-2.3E-3</v>
      </c>
      <c r="G279" s="153"/>
      <c r="H279" s="33">
        <f t="shared" si="32"/>
        <v>0</v>
      </c>
      <c r="I279" s="30">
        <f t="shared" si="29"/>
        <v>0</v>
      </c>
      <c r="J279" s="24">
        <f>'Raw Data_Mod Tests'!G99</f>
        <v>0</v>
      </c>
      <c r="K279" s="45">
        <f t="shared" si="30"/>
        <v>0</v>
      </c>
      <c r="L279" s="42" t="str">
        <f t="shared" si="31"/>
        <v/>
      </c>
      <c r="M279" s="7"/>
    </row>
    <row r="280" spans="1:13" s="1" customFormat="1" ht="15" customHeight="1">
      <c r="A280" s="146" t="s">
        <v>100</v>
      </c>
      <c r="B280" s="150" t="s">
        <v>7</v>
      </c>
      <c r="C280" s="151"/>
      <c r="D280" s="140">
        <f>'Raw Data_Mod Tests'!K100</f>
        <v>18</v>
      </c>
      <c r="E280" s="2">
        <v>46.2</v>
      </c>
      <c r="F280" s="152">
        <f>'Raw Data_Mod Tests'!$R$2</f>
        <v>-2.3E-3</v>
      </c>
      <c r="G280" s="153"/>
      <c r="H280" s="33">
        <f t="shared" si="32"/>
        <v>30.728000000000002</v>
      </c>
      <c r="I280" s="30">
        <f t="shared" si="29"/>
        <v>820.64416896</v>
      </c>
      <c r="J280" s="24">
        <f>'Raw Data_Mod Tests'!G100</f>
        <v>822</v>
      </c>
      <c r="K280" s="45">
        <f t="shared" si="30"/>
        <v>763.19907713280008</v>
      </c>
      <c r="L280" s="42">
        <f t="shared" si="31"/>
        <v>1.0016521546015713</v>
      </c>
      <c r="M280" s="7"/>
    </row>
    <row r="281" spans="1:13" s="1" customFormat="1" ht="15" customHeight="1">
      <c r="A281" s="147"/>
      <c r="B281" s="150" t="s">
        <v>8</v>
      </c>
      <c r="C281" s="151"/>
      <c r="D281" s="140">
        <f>'Raw Data_Mod Tests'!K101</f>
        <v>0</v>
      </c>
      <c r="E281" s="2">
        <v>46.2</v>
      </c>
      <c r="F281" s="152">
        <f>'Raw Data_Mod Tests'!$R$2</f>
        <v>-2.3E-3</v>
      </c>
      <c r="G281" s="153"/>
      <c r="H281" s="33">
        <f t="shared" si="32"/>
        <v>0</v>
      </c>
      <c r="I281" s="30">
        <f t="shared" si="29"/>
        <v>0</v>
      </c>
      <c r="J281" s="24">
        <f>'Raw Data_Mod Tests'!G101</f>
        <v>0</v>
      </c>
      <c r="K281" s="45">
        <f t="shared" si="30"/>
        <v>0</v>
      </c>
      <c r="L281" s="42" t="str">
        <f t="shared" si="31"/>
        <v/>
      </c>
      <c r="M281" s="7"/>
    </row>
    <row r="282" spans="1:13" s="1" customFormat="1" ht="14">
      <c r="A282" s="4"/>
      <c r="B282" s="21"/>
      <c r="C282" s="21"/>
      <c r="D282" s="4"/>
      <c r="E282" s="4"/>
      <c r="F282" s="21"/>
      <c r="G282" s="21"/>
      <c r="H282" s="7"/>
      <c r="I282" s="7"/>
      <c r="J282" s="7"/>
      <c r="K282" s="7"/>
      <c r="L282" s="37"/>
      <c r="M282" s="7"/>
    </row>
    <row r="283" spans="1:13" s="1" customFormat="1">
      <c r="A283" s="148" t="s">
        <v>121</v>
      </c>
      <c r="B283" s="154"/>
      <c r="C283" s="149"/>
      <c r="D283" s="13" t="s">
        <v>52</v>
      </c>
      <c r="E283" s="13" t="s">
        <v>53</v>
      </c>
      <c r="F283" s="155" t="s">
        <v>54</v>
      </c>
      <c r="G283" s="156"/>
      <c r="H283" s="13" t="s">
        <v>55</v>
      </c>
      <c r="I283" s="13" t="s">
        <v>51</v>
      </c>
      <c r="J283" s="13" t="s">
        <v>82</v>
      </c>
      <c r="K283" s="13" t="s">
        <v>102</v>
      </c>
      <c r="L283" s="13" t="s">
        <v>87</v>
      </c>
      <c r="M283" s="7"/>
    </row>
    <row r="284" spans="1:13" s="1" customFormat="1" ht="14">
      <c r="A284" s="146" t="s">
        <v>6</v>
      </c>
      <c r="B284" s="150" t="s">
        <v>7</v>
      </c>
      <c r="C284" s="151"/>
      <c r="D284" s="140">
        <f>'Raw Data_Mod Tests'!K102</f>
        <v>18</v>
      </c>
      <c r="E284" s="15">
        <v>46.2</v>
      </c>
      <c r="F284" s="152">
        <f>'Raw Data_Mod Tests'!$R$2</f>
        <v>-2.3E-3</v>
      </c>
      <c r="G284" s="153"/>
      <c r="H284" s="33">
        <f>I143</f>
        <v>30.728000000000002</v>
      </c>
      <c r="I284" s="30">
        <f t="shared" ref="I284:I303" si="33">D284*E284*(1+((F284)*(H284-25)))</f>
        <v>820.64416896</v>
      </c>
      <c r="J284" s="24">
        <f>'Raw Data_Mod Tests'!G102</f>
        <v>822</v>
      </c>
      <c r="K284" s="45">
        <f t="shared" ref="K284:K303" si="34">93%*I284</f>
        <v>763.19907713280008</v>
      </c>
      <c r="L284" s="42">
        <f>IFERROR(J284/I284,"")</f>
        <v>1.0016521546015713</v>
      </c>
      <c r="M284" s="7"/>
    </row>
    <row r="285" spans="1:13" s="1" customFormat="1" ht="14">
      <c r="A285" s="147"/>
      <c r="B285" s="150" t="s">
        <v>8</v>
      </c>
      <c r="C285" s="151"/>
      <c r="D285" s="140">
        <f>'Raw Data_Mod Tests'!K103</f>
        <v>0</v>
      </c>
      <c r="E285" s="2">
        <v>46.2</v>
      </c>
      <c r="F285" s="152">
        <f>'Raw Data_Mod Tests'!$R$2</f>
        <v>-2.3E-3</v>
      </c>
      <c r="G285" s="153"/>
      <c r="H285" s="33">
        <f t="shared" ref="H285:H303" si="35">I144</f>
        <v>0</v>
      </c>
      <c r="I285" s="30">
        <f t="shared" si="33"/>
        <v>0</v>
      </c>
      <c r="J285" s="24">
        <f>'Raw Data_Mod Tests'!G103</f>
        <v>0</v>
      </c>
      <c r="K285" s="45">
        <f t="shared" si="34"/>
        <v>0</v>
      </c>
      <c r="L285" s="42" t="str">
        <f t="shared" ref="L285:L303" si="36">IFERROR(J285/I285,"")</f>
        <v/>
      </c>
      <c r="M285" s="7"/>
    </row>
    <row r="286" spans="1:13" s="1" customFormat="1" ht="14">
      <c r="A286" s="146" t="s">
        <v>10</v>
      </c>
      <c r="B286" s="150" t="s">
        <v>7</v>
      </c>
      <c r="C286" s="151"/>
      <c r="D286" s="140">
        <f>'Raw Data_Mod Tests'!K104</f>
        <v>18</v>
      </c>
      <c r="E286" s="2">
        <v>46.2</v>
      </c>
      <c r="F286" s="152">
        <f>'Raw Data_Mod Tests'!$R$2</f>
        <v>-2.3E-3</v>
      </c>
      <c r="G286" s="153"/>
      <c r="H286" s="33">
        <f t="shared" si="35"/>
        <v>30.728000000000002</v>
      </c>
      <c r="I286" s="30">
        <f t="shared" si="33"/>
        <v>820.64416896</v>
      </c>
      <c r="J286" s="24">
        <f>'Raw Data_Mod Tests'!G104</f>
        <v>821</v>
      </c>
      <c r="K286" s="45">
        <f t="shared" si="34"/>
        <v>763.19907713280008</v>
      </c>
      <c r="L286" s="42">
        <f t="shared" si="36"/>
        <v>1.0004335996689662</v>
      </c>
      <c r="M286" s="7"/>
    </row>
    <row r="287" spans="1:13" s="1" customFormat="1" ht="14">
      <c r="A287" s="147"/>
      <c r="B287" s="150" t="s">
        <v>8</v>
      </c>
      <c r="C287" s="151"/>
      <c r="D287" s="140">
        <f>'Raw Data_Mod Tests'!K105</f>
        <v>0</v>
      </c>
      <c r="E287" s="2">
        <v>46.2</v>
      </c>
      <c r="F287" s="152">
        <f>'Raw Data_Mod Tests'!$R$2</f>
        <v>-2.3E-3</v>
      </c>
      <c r="G287" s="153"/>
      <c r="H287" s="33">
        <f t="shared" si="35"/>
        <v>0</v>
      </c>
      <c r="I287" s="30">
        <f t="shared" si="33"/>
        <v>0</v>
      </c>
      <c r="J287" s="24">
        <f>'Raw Data_Mod Tests'!G105</f>
        <v>0</v>
      </c>
      <c r="K287" s="45">
        <f t="shared" si="34"/>
        <v>0</v>
      </c>
      <c r="L287" s="42" t="str">
        <f t="shared" si="36"/>
        <v/>
      </c>
      <c r="M287" s="7"/>
    </row>
    <row r="288" spans="1:13" s="1" customFormat="1" ht="14">
      <c r="A288" s="146" t="s">
        <v>11</v>
      </c>
      <c r="B288" s="150" t="s">
        <v>7</v>
      </c>
      <c r="C288" s="151"/>
      <c r="D288" s="140">
        <f>'Raw Data_Mod Tests'!K106</f>
        <v>19</v>
      </c>
      <c r="E288" s="2">
        <v>46.2</v>
      </c>
      <c r="F288" s="152">
        <f>'Raw Data_Mod Tests'!$R$2</f>
        <v>-2.3E-3</v>
      </c>
      <c r="G288" s="153"/>
      <c r="H288" s="33">
        <f t="shared" si="35"/>
        <v>34.153999999999996</v>
      </c>
      <c r="I288" s="30">
        <f t="shared" si="33"/>
        <v>859.31862324000008</v>
      </c>
      <c r="J288" s="24">
        <f>'Raw Data_Mod Tests'!G106</f>
        <v>822</v>
      </c>
      <c r="K288" s="45">
        <f t="shared" si="34"/>
        <v>799.16631961320013</v>
      </c>
      <c r="L288" s="42">
        <f t="shared" si="36"/>
        <v>0.95657184398111517</v>
      </c>
      <c r="M288" s="7"/>
    </row>
    <row r="289" spans="1:13" s="1" customFormat="1" ht="14">
      <c r="A289" s="147"/>
      <c r="B289" s="150" t="s">
        <v>8</v>
      </c>
      <c r="C289" s="151"/>
      <c r="D289" s="140">
        <f>'Raw Data_Mod Tests'!K107</f>
        <v>0</v>
      </c>
      <c r="E289" s="2">
        <v>46.2</v>
      </c>
      <c r="F289" s="152">
        <f>'Raw Data_Mod Tests'!$R$2</f>
        <v>-2.3E-3</v>
      </c>
      <c r="G289" s="153"/>
      <c r="H289" s="33">
        <f t="shared" si="35"/>
        <v>0</v>
      </c>
      <c r="I289" s="30">
        <f t="shared" si="33"/>
        <v>0</v>
      </c>
      <c r="J289" s="24">
        <f>'Raw Data_Mod Tests'!G107</f>
        <v>0</v>
      </c>
      <c r="K289" s="45">
        <f t="shared" si="34"/>
        <v>0</v>
      </c>
      <c r="L289" s="42" t="str">
        <f t="shared" si="36"/>
        <v/>
      </c>
      <c r="M289" s="7"/>
    </row>
    <row r="290" spans="1:13" s="1" customFormat="1" ht="14">
      <c r="A290" s="146" t="s">
        <v>12</v>
      </c>
      <c r="B290" s="150" t="s">
        <v>7</v>
      </c>
      <c r="C290" s="151"/>
      <c r="D290" s="140">
        <f>'Raw Data_Mod Tests'!K108</f>
        <v>19</v>
      </c>
      <c r="E290" s="2">
        <v>46.2</v>
      </c>
      <c r="F290" s="152">
        <f>'Raw Data_Mod Tests'!$R$2</f>
        <v>-2.3E-3</v>
      </c>
      <c r="G290" s="153"/>
      <c r="H290" s="33">
        <f t="shared" si="35"/>
        <v>34.153999999999996</v>
      </c>
      <c r="I290" s="30">
        <f t="shared" si="33"/>
        <v>859.31862324000008</v>
      </c>
      <c r="J290" s="24">
        <f>'Raw Data_Mod Tests'!G108</f>
        <v>849</v>
      </c>
      <c r="K290" s="45">
        <f t="shared" si="34"/>
        <v>799.16631961320013</v>
      </c>
      <c r="L290" s="42">
        <f t="shared" si="36"/>
        <v>0.98799208703158969</v>
      </c>
      <c r="M290" s="7"/>
    </row>
    <row r="291" spans="1:13" s="1" customFormat="1" ht="14">
      <c r="A291" s="147"/>
      <c r="B291" s="150" t="s">
        <v>8</v>
      </c>
      <c r="C291" s="151"/>
      <c r="D291" s="140">
        <f>'Raw Data_Mod Tests'!K109</f>
        <v>0</v>
      </c>
      <c r="E291" s="2">
        <v>46.2</v>
      </c>
      <c r="F291" s="152">
        <f>'Raw Data_Mod Tests'!$R$2</f>
        <v>-2.3E-3</v>
      </c>
      <c r="G291" s="153"/>
      <c r="H291" s="33">
        <f t="shared" si="35"/>
        <v>0</v>
      </c>
      <c r="I291" s="30">
        <f t="shared" si="33"/>
        <v>0</v>
      </c>
      <c r="J291" s="24">
        <f>'Raw Data_Mod Tests'!G109</f>
        <v>0</v>
      </c>
      <c r="K291" s="45">
        <f t="shared" si="34"/>
        <v>0</v>
      </c>
      <c r="L291" s="42" t="str">
        <f t="shared" si="36"/>
        <v/>
      </c>
      <c r="M291" s="7"/>
    </row>
    <row r="292" spans="1:13" s="1" customFormat="1" ht="15" customHeight="1">
      <c r="A292" s="146" t="s">
        <v>13</v>
      </c>
      <c r="B292" s="150" t="s">
        <v>7</v>
      </c>
      <c r="C292" s="151"/>
      <c r="D292" s="140">
        <f>'Raw Data_Mod Tests'!K110</f>
        <v>18</v>
      </c>
      <c r="E292" s="2">
        <v>46.2</v>
      </c>
      <c r="F292" s="152">
        <f>'Raw Data_Mod Tests'!$R$2</f>
        <v>-2.3E-3</v>
      </c>
      <c r="G292" s="153"/>
      <c r="H292" s="33">
        <f t="shared" si="35"/>
        <v>34.153999999999996</v>
      </c>
      <c r="I292" s="30">
        <f t="shared" si="33"/>
        <v>814.09132727999997</v>
      </c>
      <c r="J292" s="24">
        <f>'Raw Data_Mod Tests'!G110</f>
        <v>809</v>
      </c>
      <c r="K292" s="45">
        <f t="shared" si="34"/>
        <v>757.10493437039997</v>
      </c>
      <c r="L292" s="42">
        <f t="shared" si="36"/>
        <v>0.99374599985359036</v>
      </c>
      <c r="M292" s="7"/>
    </row>
    <row r="293" spans="1:13" s="1" customFormat="1" ht="15" customHeight="1">
      <c r="A293" s="147"/>
      <c r="B293" s="150" t="s">
        <v>8</v>
      </c>
      <c r="C293" s="151"/>
      <c r="D293" s="140">
        <f>'Raw Data_Mod Tests'!K111</f>
        <v>0</v>
      </c>
      <c r="E293" s="2">
        <v>46.2</v>
      </c>
      <c r="F293" s="152">
        <f>'Raw Data_Mod Tests'!$R$2</f>
        <v>-2.3E-3</v>
      </c>
      <c r="G293" s="153"/>
      <c r="H293" s="33">
        <f t="shared" si="35"/>
        <v>0</v>
      </c>
      <c r="I293" s="30">
        <f t="shared" si="33"/>
        <v>0</v>
      </c>
      <c r="J293" s="24">
        <f>'Raw Data_Mod Tests'!G111</f>
        <v>0</v>
      </c>
      <c r="K293" s="45">
        <f t="shared" si="34"/>
        <v>0</v>
      </c>
      <c r="L293" s="42" t="str">
        <f t="shared" si="36"/>
        <v/>
      </c>
      <c r="M293" s="7"/>
    </row>
    <row r="294" spans="1:13" s="1" customFormat="1" ht="15" customHeight="1">
      <c r="A294" s="146" t="s">
        <v>14</v>
      </c>
      <c r="B294" s="150" t="s">
        <v>7</v>
      </c>
      <c r="C294" s="151"/>
      <c r="D294" s="140">
        <f>'Raw Data_Mod Tests'!K112</f>
        <v>19</v>
      </c>
      <c r="E294" s="2">
        <v>46.2</v>
      </c>
      <c r="F294" s="152">
        <f>'Raw Data_Mod Tests'!$R$2</f>
        <v>-2.3E-3</v>
      </c>
      <c r="G294" s="153"/>
      <c r="H294" s="33">
        <f t="shared" si="35"/>
        <v>43.121000000000002</v>
      </c>
      <c r="I294" s="30">
        <f t="shared" si="33"/>
        <v>841.21478825999998</v>
      </c>
      <c r="J294" s="24">
        <f>'Raw Data_Mod Tests'!G112</f>
        <v>849</v>
      </c>
      <c r="K294" s="45">
        <f t="shared" si="34"/>
        <v>782.32975308180005</v>
      </c>
      <c r="L294" s="42">
        <f t="shared" si="36"/>
        <v>1.0092547252481179</v>
      </c>
      <c r="M294" s="7"/>
    </row>
    <row r="295" spans="1:13" s="1" customFormat="1" ht="15" customHeight="1">
      <c r="A295" s="147"/>
      <c r="B295" s="150" t="s">
        <v>8</v>
      </c>
      <c r="C295" s="151"/>
      <c r="D295" s="140">
        <f>'Raw Data_Mod Tests'!K113</f>
        <v>19</v>
      </c>
      <c r="E295" s="2">
        <v>46.2</v>
      </c>
      <c r="F295" s="152">
        <f>'Raw Data_Mod Tests'!$R$2</f>
        <v>-2.3E-3</v>
      </c>
      <c r="G295" s="153"/>
      <c r="H295" s="33">
        <f t="shared" si="35"/>
        <v>43.121000000000002</v>
      </c>
      <c r="I295" s="30">
        <f t="shared" si="33"/>
        <v>841.21478825999998</v>
      </c>
      <c r="J295" s="24">
        <f>'Raw Data_Mod Tests'!G113</f>
        <v>850</v>
      </c>
      <c r="K295" s="45">
        <f t="shared" si="34"/>
        <v>782.32975308180005</v>
      </c>
      <c r="L295" s="42">
        <f t="shared" si="36"/>
        <v>1.0104434822861017</v>
      </c>
      <c r="M295" s="7"/>
    </row>
    <row r="296" spans="1:13" s="1" customFormat="1" ht="15" customHeight="1">
      <c r="A296" s="146" t="s">
        <v>97</v>
      </c>
      <c r="B296" s="150" t="s">
        <v>7</v>
      </c>
      <c r="C296" s="151"/>
      <c r="D296" s="140">
        <f>'Raw Data_Mod Tests'!K114</f>
        <v>19</v>
      </c>
      <c r="E296" s="2">
        <v>46.2</v>
      </c>
      <c r="F296" s="152">
        <f>'Raw Data_Mod Tests'!$R$2</f>
        <v>-2.3E-3</v>
      </c>
      <c r="G296" s="153"/>
      <c r="H296" s="33">
        <f t="shared" si="35"/>
        <v>34.153999999999996</v>
      </c>
      <c r="I296" s="30">
        <f t="shared" si="33"/>
        <v>859.31862324000008</v>
      </c>
      <c r="J296" s="24">
        <f>'Raw Data_Mod Tests'!G114</f>
        <v>0</v>
      </c>
      <c r="K296" s="45">
        <f t="shared" si="34"/>
        <v>799.16631961320013</v>
      </c>
      <c r="L296" s="42">
        <f t="shared" si="36"/>
        <v>0</v>
      </c>
      <c r="M296" s="7"/>
    </row>
    <row r="297" spans="1:13" s="1" customFormat="1" ht="15" customHeight="1">
      <c r="A297" s="147"/>
      <c r="B297" s="150" t="s">
        <v>8</v>
      </c>
      <c r="C297" s="151"/>
      <c r="D297" s="140">
        <f>'Raw Data_Mod Tests'!K115</f>
        <v>19</v>
      </c>
      <c r="E297" s="2">
        <v>46.2</v>
      </c>
      <c r="F297" s="152">
        <f>'Raw Data_Mod Tests'!$R$2</f>
        <v>-2.3E-3</v>
      </c>
      <c r="G297" s="153"/>
      <c r="H297" s="33">
        <f t="shared" si="35"/>
        <v>34.153999999999996</v>
      </c>
      <c r="I297" s="30">
        <f t="shared" si="33"/>
        <v>859.31862324000008</v>
      </c>
      <c r="J297" s="24">
        <f>'Raw Data_Mod Tests'!G115</f>
        <v>863</v>
      </c>
      <c r="K297" s="45">
        <f t="shared" si="34"/>
        <v>799.16631961320013</v>
      </c>
      <c r="L297" s="42">
        <f t="shared" si="36"/>
        <v>1.0042840649096136</v>
      </c>
      <c r="M297" s="7"/>
    </row>
    <row r="298" spans="1:13" s="1" customFormat="1" ht="15" customHeight="1">
      <c r="A298" s="146" t="s">
        <v>98</v>
      </c>
      <c r="B298" s="150" t="s">
        <v>7</v>
      </c>
      <c r="C298" s="151"/>
      <c r="D298" s="140">
        <f>'Raw Data_Mod Tests'!K116</f>
        <v>17</v>
      </c>
      <c r="E298" s="2">
        <v>46.2</v>
      </c>
      <c r="F298" s="152">
        <f>'Raw Data_Mod Tests'!$R$2</f>
        <v>-2.3E-3</v>
      </c>
      <c r="G298" s="153"/>
      <c r="H298" s="33">
        <f t="shared" si="35"/>
        <v>32.136000000000003</v>
      </c>
      <c r="I298" s="30">
        <f t="shared" si="33"/>
        <v>772.50938688000008</v>
      </c>
      <c r="J298" s="24">
        <f>'Raw Data_Mod Tests'!G116</f>
        <v>776</v>
      </c>
      <c r="K298" s="45">
        <f t="shared" si="34"/>
        <v>718.43372979840012</v>
      </c>
      <c r="L298" s="42">
        <f t="shared" si="36"/>
        <v>1.0045185381294819</v>
      </c>
      <c r="M298" s="7"/>
    </row>
    <row r="299" spans="1:13" s="1" customFormat="1" ht="15" customHeight="1">
      <c r="A299" s="147"/>
      <c r="B299" s="150" t="s">
        <v>8</v>
      </c>
      <c r="C299" s="151"/>
      <c r="D299" s="140">
        <f>'Raw Data_Mod Tests'!K117</f>
        <v>0</v>
      </c>
      <c r="E299" s="2">
        <v>46.2</v>
      </c>
      <c r="F299" s="152">
        <f>'Raw Data_Mod Tests'!$R$2</f>
        <v>-2.3E-3</v>
      </c>
      <c r="G299" s="153"/>
      <c r="H299" s="33">
        <f t="shared" si="35"/>
        <v>0</v>
      </c>
      <c r="I299" s="30">
        <f t="shared" si="33"/>
        <v>0</v>
      </c>
      <c r="J299" s="24">
        <f>'Raw Data_Mod Tests'!G117</f>
        <v>0</v>
      </c>
      <c r="K299" s="45">
        <f t="shared" si="34"/>
        <v>0</v>
      </c>
      <c r="L299" s="42" t="str">
        <f t="shared" si="36"/>
        <v/>
      </c>
      <c r="M299" s="7"/>
    </row>
    <row r="300" spans="1:13" s="1" customFormat="1" ht="15" customHeight="1">
      <c r="A300" s="146" t="s">
        <v>99</v>
      </c>
      <c r="B300" s="150" t="s">
        <v>7</v>
      </c>
      <c r="C300" s="151"/>
      <c r="D300" s="140">
        <f>'Raw Data_Mod Tests'!K118</f>
        <v>18</v>
      </c>
      <c r="E300" s="2">
        <v>46.2</v>
      </c>
      <c r="F300" s="152">
        <f>'Raw Data_Mod Tests'!$R$2</f>
        <v>-2.3E-3</v>
      </c>
      <c r="G300" s="153"/>
      <c r="H300" s="33">
        <f t="shared" si="35"/>
        <v>30.728000000000002</v>
      </c>
      <c r="I300" s="30">
        <f t="shared" si="33"/>
        <v>820.64416896</v>
      </c>
      <c r="J300" s="24">
        <f>'Raw Data_Mod Tests'!G118</f>
        <v>813</v>
      </c>
      <c r="K300" s="45">
        <f t="shared" si="34"/>
        <v>763.19907713280008</v>
      </c>
      <c r="L300" s="42">
        <f t="shared" si="36"/>
        <v>0.99068516020812358</v>
      </c>
      <c r="M300" s="7"/>
    </row>
    <row r="301" spans="1:13" s="1" customFormat="1" ht="15" customHeight="1">
      <c r="A301" s="147"/>
      <c r="B301" s="150" t="s">
        <v>8</v>
      </c>
      <c r="C301" s="151"/>
      <c r="D301" s="140">
        <f>'Raw Data_Mod Tests'!K119</f>
        <v>0</v>
      </c>
      <c r="E301" s="2">
        <v>46.2</v>
      </c>
      <c r="F301" s="152">
        <f>'Raw Data_Mod Tests'!$R$2</f>
        <v>-2.3E-3</v>
      </c>
      <c r="G301" s="153"/>
      <c r="H301" s="33">
        <f t="shared" si="35"/>
        <v>0</v>
      </c>
      <c r="I301" s="30">
        <f t="shared" si="33"/>
        <v>0</v>
      </c>
      <c r="J301" s="24">
        <f>'Raw Data_Mod Tests'!G119</f>
        <v>0</v>
      </c>
      <c r="K301" s="45">
        <f t="shared" si="34"/>
        <v>0</v>
      </c>
      <c r="L301" s="42" t="str">
        <f t="shared" si="36"/>
        <v/>
      </c>
      <c r="M301" s="7"/>
    </row>
    <row r="302" spans="1:13" s="1" customFormat="1" ht="15" customHeight="1">
      <c r="A302" s="146" t="s">
        <v>100</v>
      </c>
      <c r="B302" s="150" t="s">
        <v>7</v>
      </c>
      <c r="C302" s="151"/>
      <c r="D302" s="140">
        <f>'Raw Data_Mod Tests'!K120</f>
        <v>18</v>
      </c>
      <c r="E302" s="2">
        <v>46.2</v>
      </c>
      <c r="F302" s="152">
        <f>'Raw Data_Mod Tests'!$R$2</f>
        <v>-2.3E-3</v>
      </c>
      <c r="G302" s="153"/>
      <c r="H302" s="33">
        <f t="shared" si="35"/>
        <v>30.728000000000002</v>
      </c>
      <c r="I302" s="30">
        <f t="shared" si="33"/>
        <v>820.64416896</v>
      </c>
      <c r="J302" s="24">
        <f>'Raw Data_Mod Tests'!G120</f>
        <v>829</v>
      </c>
      <c r="K302" s="45">
        <f t="shared" si="34"/>
        <v>763.19907713280008</v>
      </c>
      <c r="L302" s="42">
        <f t="shared" si="36"/>
        <v>1.0101820391298086</v>
      </c>
      <c r="M302" s="7"/>
    </row>
    <row r="303" spans="1:13" s="1" customFormat="1" ht="15" customHeight="1">
      <c r="A303" s="147"/>
      <c r="B303" s="150" t="s">
        <v>8</v>
      </c>
      <c r="C303" s="151"/>
      <c r="D303" s="140">
        <f>'Raw Data_Mod Tests'!K121</f>
        <v>18</v>
      </c>
      <c r="E303" s="2">
        <v>46.2</v>
      </c>
      <c r="F303" s="152">
        <f>'Raw Data_Mod Tests'!$R$2</f>
        <v>-2.3E-3</v>
      </c>
      <c r="G303" s="153"/>
      <c r="H303" s="33">
        <f t="shared" si="35"/>
        <v>30.728000000000002</v>
      </c>
      <c r="I303" s="30">
        <f t="shared" si="33"/>
        <v>820.64416896</v>
      </c>
      <c r="J303" s="24">
        <f>'Raw Data_Mod Tests'!G121</f>
        <v>0</v>
      </c>
      <c r="K303" s="45">
        <f t="shared" si="34"/>
        <v>763.19907713280008</v>
      </c>
      <c r="L303" s="42">
        <f t="shared" si="36"/>
        <v>0</v>
      </c>
      <c r="M303" s="7"/>
    </row>
    <row r="304" spans="1:13" s="1" customFormat="1" ht="15" customHeight="1">
      <c r="A304" s="4"/>
      <c r="B304" s="4"/>
      <c r="C304" s="4"/>
      <c r="D304" s="4"/>
      <c r="E304" s="4"/>
      <c r="F304" s="4"/>
      <c r="G304" s="4"/>
      <c r="H304" s="7"/>
      <c r="I304" s="7"/>
      <c r="J304" s="7"/>
      <c r="K304" s="7"/>
      <c r="L304" s="37"/>
      <c r="M304" s="7"/>
    </row>
    <row r="305" spans="1:13" s="1" customFormat="1" ht="15" customHeight="1">
      <c r="A305" s="4"/>
      <c r="B305" s="4"/>
      <c r="C305" s="4"/>
      <c r="D305" s="4"/>
      <c r="E305" s="4"/>
      <c r="F305" s="4"/>
      <c r="G305" s="4"/>
      <c r="H305" s="7"/>
      <c r="I305" s="7"/>
      <c r="J305" s="7"/>
      <c r="K305" s="7"/>
      <c r="L305" s="37"/>
      <c r="M305" s="7"/>
    </row>
    <row r="308" spans="1:13">
      <c r="A308" s="160" t="s">
        <v>93</v>
      </c>
      <c r="B308" s="160"/>
      <c r="C308" s="160"/>
      <c r="D308" s="160"/>
      <c r="E308" s="160"/>
      <c r="F308" s="160"/>
      <c r="G308" s="160"/>
      <c r="H308" s="160"/>
      <c r="I308" s="160"/>
      <c r="J308" s="7"/>
      <c r="K308" s="7"/>
      <c r="L308" s="37"/>
      <c r="M308" s="7"/>
    </row>
    <row r="309" spans="1:1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37"/>
      <c r="M309" s="7"/>
    </row>
    <row r="310" spans="1:13">
      <c r="A310" s="17" t="s">
        <v>32</v>
      </c>
      <c r="B310" s="162" t="s">
        <v>38</v>
      </c>
      <c r="C310" s="162"/>
      <c r="D310" s="162"/>
      <c r="E310" s="162"/>
      <c r="F310" s="162"/>
      <c r="G310" s="162"/>
      <c r="H310" s="162"/>
      <c r="I310" s="162"/>
      <c r="J310" s="7"/>
      <c r="K310" s="7"/>
      <c r="L310" s="37"/>
      <c r="M310" s="7"/>
    </row>
    <row r="311" spans="1:13" ht="31.5" customHeight="1">
      <c r="A311" s="17" t="s">
        <v>35</v>
      </c>
      <c r="B311" s="162" t="s">
        <v>43</v>
      </c>
      <c r="C311" s="162"/>
      <c r="D311" s="162"/>
      <c r="E311" s="162"/>
      <c r="F311" s="162"/>
      <c r="G311" s="162"/>
      <c r="H311" s="162"/>
      <c r="I311" s="162"/>
      <c r="J311" s="7"/>
      <c r="K311" s="7"/>
      <c r="L311" s="37"/>
      <c r="M311" s="7"/>
    </row>
    <row r="312" spans="1:13" ht="16">
      <c r="A312" s="10" t="s">
        <v>15</v>
      </c>
      <c r="B312" s="162" t="s">
        <v>39</v>
      </c>
      <c r="C312" s="162"/>
      <c r="D312" s="162"/>
      <c r="E312" s="162"/>
      <c r="F312" s="162"/>
      <c r="G312" s="162"/>
      <c r="H312" s="162"/>
      <c r="I312" s="162"/>
      <c r="J312" s="7"/>
      <c r="K312" s="7"/>
      <c r="L312" s="37"/>
      <c r="M312" s="7"/>
    </row>
    <row r="313" spans="1:13" ht="16">
      <c r="A313" s="10" t="s">
        <v>26</v>
      </c>
      <c r="B313" s="162" t="s">
        <v>40</v>
      </c>
      <c r="C313" s="162"/>
      <c r="D313" s="162"/>
      <c r="E313" s="162"/>
      <c r="F313" s="162"/>
      <c r="G313" s="162"/>
      <c r="H313" s="162"/>
      <c r="I313" s="162"/>
      <c r="J313" s="7"/>
      <c r="K313" s="7"/>
      <c r="L313" s="37"/>
      <c r="M313" s="7"/>
    </row>
    <row r="314" spans="1:13">
      <c r="A314" s="18" t="s">
        <v>36</v>
      </c>
      <c r="B314" s="162" t="s">
        <v>41</v>
      </c>
      <c r="C314" s="162"/>
      <c r="D314" s="162"/>
      <c r="E314" s="162"/>
      <c r="F314" s="162"/>
      <c r="G314" s="162"/>
      <c r="H314" s="162"/>
      <c r="I314" s="162"/>
      <c r="J314" s="7"/>
      <c r="K314" s="7"/>
      <c r="L314" s="37"/>
      <c r="M314" s="7"/>
    </row>
    <row r="315" spans="1:13">
      <c r="A315" s="17" t="s">
        <v>24</v>
      </c>
      <c r="B315" s="162" t="s">
        <v>28</v>
      </c>
      <c r="C315" s="162"/>
      <c r="D315" s="162"/>
      <c r="E315" s="162"/>
      <c r="F315" s="162"/>
      <c r="G315" s="162"/>
      <c r="H315" s="162"/>
      <c r="I315" s="162"/>
      <c r="J315" s="7"/>
      <c r="K315" s="7"/>
      <c r="L315" s="37"/>
      <c r="M315" s="7"/>
    </row>
    <row r="316" spans="1:13">
      <c r="A316" s="17" t="s">
        <v>37</v>
      </c>
      <c r="B316" s="162" t="s">
        <v>94</v>
      </c>
      <c r="C316" s="162"/>
      <c r="D316" s="162"/>
      <c r="E316" s="162"/>
      <c r="F316" s="162"/>
      <c r="G316" s="162"/>
      <c r="H316" s="162"/>
      <c r="I316" s="162"/>
      <c r="J316" s="7"/>
      <c r="K316" s="7"/>
      <c r="L316" s="37"/>
      <c r="M316" s="7"/>
    </row>
    <row r="317" spans="1:13">
      <c r="A317" s="16"/>
      <c r="B317" s="12"/>
      <c r="C317" s="12"/>
      <c r="D317" s="12"/>
      <c r="E317" s="12"/>
      <c r="F317" s="12"/>
      <c r="G317" s="12"/>
      <c r="H317" s="12"/>
      <c r="I317" s="12"/>
      <c r="J317" s="7"/>
      <c r="K317" s="7"/>
      <c r="L317" s="37"/>
      <c r="M317" s="7"/>
    </row>
    <row r="318" spans="1:13">
      <c r="A318" s="16"/>
      <c r="B318" s="12"/>
      <c r="C318" s="12"/>
      <c r="D318" s="12"/>
      <c r="E318" s="12"/>
      <c r="F318" s="12"/>
      <c r="G318" s="12"/>
      <c r="H318" s="12"/>
      <c r="I318" s="12"/>
      <c r="J318" s="7"/>
      <c r="K318" s="7"/>
      <c r="L318" s="37"/>
      <c r="M318" s="7"/>
    </row>
    <row r="319" spans="1:13">
      <c r="A319" s="10"/>
      <c r="B319" s="12"/>
      <c r="C319" s="12"/>
      <c r="D319" s="12"/>
      <c r="E319" s="12"/>
      <c r="F319" s="12"/>
      <c r="G319" s="12"/>
      <c r="H319" s="12"/>
      <c r="I319" s="12"/>
      <c r="L319" s="37"/>
    </row>
    <row r="320" spans="1:13">
      <c r="A320" s="148" t="s">
        <v>4</v>
      </c>
      <c r="B320" s="149"/>
      <c r="C320" s="13" t="s">
        <v>32</v>
      </c>
      <c r="D320" s="13" t="s">
        <v>33</v>
      </c>
      <c r="E320" s="13" t="s">
        <v>15</v>
      </c>
      <c r="F320" s="13" t="s">
        <v>19</v>
      </c>
      <c r="G320" s="11" t="s">
        <v>34</v>
      </c>
      <c r="H320" s="13" t="s">
        <v>27</v>
      </c>
      <c r="I320" s="13" t="s">
        <v>29</v>
      </c>
      <c r="J320" s="31" t="s">
        <v>83</v>
      </c>
      <c r="K320" s="31" t="s">
        <v>103</v>
      </c>
      <c r="L320" s="31" t="s">
        <v>88</v>
      </c>
    </row>
    <row r="321" spans="1:12">
      <c r="A321" s="146" t="s">
        <v>6</v>
      </c>
      <c r="B321" s="2" t="s">
        <v>7</v>
      </c>
      <c r="C321" s="2">
        <v>1</v>
      </c>
      <c r="D321" s="2">
        <f>'Raw Data_Mod Tests'!$T$2</f>
        <v>14.07</v>
      </c>
      <c r="E321" s="2">
        <f t="shared" ref="E321:E340" si="37">D28</f>
        <v>900</v>
      </c>
      <c r="F321" s="2">
        <v>1000</v>
      </c>
      <c r="G321" s="34">
        <f>'Raw Data_Mod Tests'!$U$2</f>
        <v>5.0000000000000001E-4</v>
      </c>
      <c r="H321" s="32">
        <f>H174</f>
        <v>47.7</v>
      </c>
      <c r="I321" s="35">
        <f>C321*D321*(E321/F321)*(1+G321*(H321-25))</f>
        <v>12.806725050000001</v>
      </c>
      <c r="J321" s="24">
        <f>'Raw Data_Mod Tests'!H2</f>
        <v>5.45</v>
      </c>
      <c r="K321" s="44">
        <f>93%*I321</f>
        <v>11.910254296500002</v>
      </c>
      <c r="L321" s="42">
        <f>IFERROR(J321/I321,"")</f>
        <v>0.42555766433042924</v>
      </c>
    </row>
    <row r="322" spans="1:12">
      <c r="A322" s="147"/>
      <c r="B322" s="2" t="s">
        <v>8</v>
      </c>
      <c r="C322" s="2">
        <v>1</v>
      </c>
      <c r="D322" s="2">
        <f>'Raw Data_Mod Tests'!$T$2</f>
        <v>14.07</v>
      </c>
      <c r="E322" s="2">
        <f t="shared" si="37"/>
        <v>703</v>
      </c>
      <c r="F322" s="2">
        <v>1000</v>
      </c>
      <c r="G322" s="34">
        <f>'Raw Data_Mod Tests'!$U$2</f>
        <v>5.0000000000000001E-4</v>
      </c>
      <c r="H322" s="32">
        <f t="shared" ref="H322:H340" si="38">H175</f>
        <v>35.109000000000002</v>
      </c>
      <c r="I322" s="35">
        <f t="shared" ref="I322:I331" si="39">C322*D322*(E322/F322)*(1+G322*(H322-25))</f>
        <v>9.9412051209449981</v>
      </c>
      <c r="J322" s="24">
        <f>'Raw Data_Mod Tests'!H3</f>
        <v>5.94</v>
      </c>
      <c r="K322" s="44">
        <f t="shared" ref="K322:K340" si="40">93%*I322</f>
        <v>9.2453207624788494</v>
      </c>
      <c r="L322" s="42">
        <f t="shared" ref="L322:L340" si="41">IFERROR(J322/I322,"")</f>
        <v>0.59751307087357952</v>
      </c>
    </row>
    <row r="323" spans="1:12">
      <c r="A323" s="146" t="s">
        <v>10</v>
      </c>
      <c r="B323" s="2" t="s">
        <v>7</v>
      </c>
      <c r="C323" s="2">
        <v>1</v>
      </c>
      <c r="D323" s="2">
        <f>'Raw Data_Mod Tests'!$T$2</f>
        <v>14.07</v>
      </c>
      <c r="E323" s="2">
        <f t="shared" si="37"/>
        <v>703</v>
      </c>
      <c r="F323" s="2">
        <v>1000</v>
      </c>
      <c r="G323" s="34">
        <f>'Raw Data_Mod Tests'!$U$2</f>
        <v>5.0000000000000001E-4</v>
      </c>
      <c r="H323" s="32">
        <f t="shared" si="38"/>
        <v>35.109000000000002</v>
      </c>
      <c r="I323" s="35">
        <f t="shared" si="39"/>
        <v>9.9412051209449981</v>
      </c>
      <c r="J323" s="24">
        <f>'Raw Data_Mod Tests'!H4</f>
        <v>6.48</v>
      </c>
      <c r="K323" s="44">
        <f t="shared" si="40"/>
        <v>9.2453207624788494</v>
      </c>
      <c r="L323" s="42">
        <f t="shared" si="41"/>
        <v>0.65183244095299586</v>
      </c>
    </row>
    <row r="324" spans="1:12">
      <c r="A324" s="147"/>
      <c r="B324" s="2" t="s">
        <v>8</v>
      </c>
      <c r="C324" s="2">
        <v>1</v>
      </c>
      <c r="D324" s="2">
        <f>'Raw Data_Mod Tests'!$T$2</f>
        <v>14.07</v>
      </c>
      <c r="E324" s="2">
        <f t="shared" si="37"/>
        <v>0</v>
      </c>
      <c r="F324" s="2">
        <v>1000</v>
      </c>
      <c r="G324" s="34">
        <f>'Raw Data_Mod Tests'!$U$2</f>
        <v>5.0000000000000001E-4</v>
      </c>
      <c r="H324" s="32">
        <f t="shared" si="38"/>
        <v>0</v>
      </c>
      <c r="I324" s="35">
        <f t="shared" si="39"/>
        <v>0</v>
      </c>
      <c r="J324" s="24">
        <f>'Raw Data_Mod Tests'!H5</f>
        <v>0</v>
      </c>
      <c r="K324" s="44">
        <f t="shared" si="40"/>
        <v>0</v>
      </c>
      <c r="L324" s="42" t="str">
        <f t="shared" si="41"/>
        <v/>
      </c>
    </row>
    <row r="325" spans="1:12">
      <c r="A325" s="146" t="s">
        <v>11</v>
      </c>
      <c r="B325" s="2" t="s">
        <v>7</v>
      </c>
      <c r="C325" s="2">
        <v>1</v>
      </c>
      <c r="D325" s="2">
        <f>'Raw Data_Mod Tests'!$T$2</f>
        <v>14.07</v>
      </c>
      <c r="E325" s="2">
        <f t="shared" si="37"/>
        <v>692</v>
      </c>
      <c r="F325" s="2">
        <v>1000</v>
      </c>
      <c r="G325" s="34">
        <f>'Raw Data_Mod Tests'!$U$2</f>
        <v>5.0000000000000001E-4</v>
      </c>
      <c r="H325" s="32">
        <f t="shared" si="38"/>
        <v>38.076000000000001</v>
      </c>
      <c r="I325" s="35">
        <f t="shared" si="39"/>
        <v>9.8000968447199988</v>
      </c>
      <c r="J325" s="24">
        <f>'Raw Data_Mod Tests'!H6</f>
        <v>7.62</v>
      </c>
      <c r="K325" s="44">
        <f t="shared" si="40"/>
        <v>9.1140900655895987</v>
      </c>
      <c r="L325" s="42">
        <f t="shared" si="41"/>
        <v>0.77754333663604869</v>
      </c>
    </row>
    <row r="326" spans="1:12">
      <c r="A326" s="147"/>
      <c r="B326" s="2" t="s">
        <v>8</v>
      </c>
      <c r="C326" s="2">
        <v>1</v>
      </c>
      <c r="D326" s="2">
        <f>'Raw Data_Mod Tests'!$T$2</f>
        <v>14.07</v>
      </c>
      <c r="E326" s="2">
        <f t="shared" si="37"/>
        <v>695</v>
      </c>
      <c r="F326" s="2">
        <v>1000</v>
      </c>
      <c r="G326" s="34">
        <f>'Raw Data_Mod Tests'!$U$2</f>
        <v>5.0000000000000001E-4</v>
      </c>
      <c r="H326" s="32">
        <f t="shared" si="38"/>
        <v>37.085000000000001</v>
      </c>
      <c r="I326" s="35">
        <f t="shared" si="39"/>
        <v>9.8377374926249992</v>
      </c>
      <c r="J326" s="24">
        <f>'Raw Data_Mod Tests'!H7</f>
        <v>7.68</v>
      </c>
      <c r="K326" s="44">
        <f t="shared" si="40"/>
        <v>9.1490958681412504</v>
      </c>
      <c r="L326" s="42">
        <f t="shared" si="41"/>
        <v>0.78066730340766077</v>
      </c>
    </row>
    <row r="327" spans="1:12">
      <c r="A327" s="146" t="s">
        <v>12</v>
      </c>
      <c r="B327" s="2" t="s">
        <v>7</v>
      </c>
      <c r="C327" s="2">
        <v>1</v>
      </c>
      <c r="D327" s="2">
        <f>'Raw Data_Mod Tests'!$T$2</f>
        <v>14.07</v>
      </c>
      <c r="E327" s="2">
        <f t="shared" si="37"/>
        <v>698</v>
      </c>
      <c r="F327" s="2">
        <v>1000</v>
      </c>
      <c r="G327" s="34">
        <f>'Raw Data_Mod Tests'!$U$2</f>
        <v>5.0000000000000001E-4</v>
      </c>
      <c r="H327" s="32">
        <f t="shared" si="38"/>
        <v>37.094000000000001</v>
      </c>
      <c r="I327" s="35">
        <f t="shared" si="39"/>
        <v>9.8802467404199987</v>
      </c>
      <c r="J327" s="24">
        <f>'Raw Data_Mod Tests'!H8</f>
        <v>7.64</v>
      </c>
      <c r="K327" s="44">
        <f t="shared" si="40"/>
        <v>9.1886294685905998</v>
      </c>
      <c r="L327" s="42">
        <f t="shared" si="41"/>
        <v>0.77326004104177171</v>
      </c>
    </row>
    <row r="328" spans="1:12">
      <c r="A328" s="147"/>
      <c r="B328" s="2" t="s">
        <v>8</v>
      </c>
      <c r="C328" s="2">
        <v>1</v>
      </c>
      <c r="D328" s="2">
        <f>'Raw Data_Mod Tests'!$T$2</f>
        <v>14.07</v>
      </c>
      <c r="E328" s="2">
        <f t="shared" si="37"/>
        <v>0</v>
      </c>
      <c r="F328" s="2">
        <v>1000</v>
      </c>
      <c r="G328" s="34">
        <f>'Raw Data_Mod Tests'!$U$2</f>
        <v>5.0000000000000001E-4</v>
      </c>
      <c r="H328" s="32">
        <f t="shared" si="38"/>
        <v>0</v>
      </c>
      <c r="I328" s="35">
        <f t="shared" si="39"/>
        <v>0</v>
      </c>
      <c r="J328" s="24">
        <f>'Raw Data_Mod Tests'!H9</f>
        <v>0</v>
      </c>
      <c r="K328" s="44">
        <f t="shared" si="40"/>
        <v>0</v>
      </c>
      <c r="L328" s="42" t="str">
        <f t="shared" si="41"/>
        <v/>
      </c>
    </row>
    <row r="329" spans="1:12">
      <c r="A329" s="146" t="s">
        <v>13</v>
      </c>
      <c r="B329" s="2" t="s">
        <v>7</v>
      </c>
      <c r="C329" s="2">
        <v>1</v>
      </c>
      <c r="D329" s="2">
        <f>'Raw Data_Mod Tests'!$T$2</f>
        <v>14.07</v>
      </c>
      <c r="E329" s="2">
        <f t="shared" si="37"/>
        <v>550</v>
      </c>
      <c r="F329" s="2">
        <v>1000</v>
      </c>
      <c r="G329" s="34">
        <f>'Raw Data_Mod Tests'!$U$2</f>
        <v>5.0000000000000001E-4</v>
      </c>
      <c r="H329" s="32">
        <f t="shared" si="38"/>
        <v>35.65</v>
      </c>
      <c r="I329" s="35">
        <f t="shared" si="39"/>
        <v>7.7797075125000008</v>
      </c>
      <c r="J329" s="24">
        <f>'Raw Data_Mod Tests'!H10</f>
        <v>7.58</v>
      </c>
      <c r="K329" s="44">
        <f t="shared" si="40"/>
        <v>7.2351279866250016</v>
      </c>
      <c r="L329" s="42">
        <f t="shared" si="41"/>
        <v>0.97432968885023996</v>
      </c>
    </row>
    <row r="330" spans="1:12">
      <c r="A330" s="147"/>
      <c r="B330" s="2" t="s">
        <v>8</v>
      </c>
      <c r="C330" s="2">
        <v>1</v>
      </c>
      <c r="D330" s="2">
        <f>'Raw Data_Mod Tests'!$T$2</f>
        <v>14.07</v>
      </c>
      <c r="E330" s="2">
        <f t="shared" si="37"/>
        <v>0</v>
      </c>
      <c r="F330" s="2">
        <v>1000</v>
      </c>
      <c r="G330" s="34">
        <f>'Raw Data_Mod Tests'!$U$2</f>
        <v>5.0000000000000001E-4</v>
      </c>
      <c r="H330" s="32">
        <f t="shared" si="38"/>
        <v>0</v>
      </c>
      <c r="I330" s="35">
        <f t="shared" si="39"/>
        <v>0</v>
      </c>
      <c r="J330" s="24">
        <f>'Raw Data_Mod Tests'!H11</f>
        <v>0</v>
      </c>
      <c r="K330" s="44">
        <f t="shared" si="40"/>
        <v>0</v>
      </c>
      <c r="L330" s="42" t="str">
        <f t="shared" si="41"/>
        <v/>
      </c>
    </row>
    <row r="331" spans="1:12">
      <c r="A331" s="146" t="s">
        <v>14</v>
      </c>
      <c r="B331" s="2" t="s">
        <v>7</v>
      </c>
      <c r="C331" s="2">
        <v>1</v>
      </c>
      <c r="D331" s="2">
        <f>'Raw Data_Mod Tests'!$T$2</f>
        <v>14.07</v>
      </c>
      <c r="E331" s="2">
        <f t="shared" si="37"/>
        <v>550</v>
      </c>
      <c r="F331" s="2">
        <v>1000</v>
      </c>
      <c r="G331" s="34">
        <f>'Raw Data_Mod Tests'!$U$2</f>
        <v>5.0000000000000001E-4</v>
      </c>
      <c r="H331" s="32">
        <f t="shared" si="38"/>
        <v>35.65</v>
      </c>
      <c r="I331" s="35">
        <f t="shared" si="39"/>
        <v>7.7797075125000008</v>
      </c>
      <c r="J331" s="24">
        <f>'Raw Data_Mod Tests'!H12</f>
        <v>7.57</v>
      </c>
      <c r="K331" s="44">
        <f t="shared" si="40"/>
        <v>7.2351279866250016</v>
      </c>
      <c r="L331" s="42">
        <f t="shared" si="41"/>
        <v>0.97304429348236365</v>
      </c>
    </row>
    <row r="332" spans="1:12">
      <c r="A332" s="147"/>
      <c r="B332" s="2" t="s">
        <v>8</v>
      </c>
      <c r="C332" s="2">
        <v>1</v>
      </c>
      <c r="D332" s="2">
        <f>'Raw Data_Mod Tests'!$T$2</f>
        <v>14.07</v>
      </c>
      <c r="E332" s="2">
        <f t="shared" si="37"/>
        <v>0</v>
      </c>
      <c r="F332" s="2">
        <v>1000</v>
      </c>
      <c r="G332" s="34">
        <f>'Raw Data_Mod Tests'!$U$2</f>
        <v>5.0000000000000001E-4</v>
      </c>
      <c r="H332" s="32">
        <f t="shared" si="38"/>
        <v>0</v>
      </c>
      <c r="I332" s="35">
        <f t="shared" ref="I332:I340" si="42">C332*D332*(E332/F332)*(1+G332*(H332-25))</f>
        <v>0</v>
      </c>
      <c r="J332" s="24">
        <f>'Raw Data_Mod Tests'!H13</f>
        <v>0</v>
      </c>
      <c r="K332" s="44">
        <f t="shared" si="40"/>
        <v>0</v>
      </c>
      <c r="L332" s="42" t="str">
        <f t="shared" si="41"/>
        <v/>
      </c>
    </row>
    <row r="333" spans="1:12">
      <c r="A333" s="146" t="s">
        <v>97</v>
      </c>
      <c r="B333" s="2" t="s">
        <v>7</v>
      </c>
      <c r="C333" s="2">
        <v>1</v>
      </c>
      <c r="D333" s="2">
        <f>'Raw Data_Mod Tests'!$T$2</f>
        <v>14.07</v>
      </c>
      <c r="E333" s="2">
        <f t="shared" si="37"/>
        <v>550</v>
      </c>
      <c r="F333" s="2">
        <v>1000</v>
      </c>
      <c r="G333" s="34">
        <f>'Raw Data_Mod Tests'!$U$2</f>
        <v>5.0000000000000001E-4</v>
      </c>
      <c r="H333" s="32">
        <f t="shared" si="38"/>
        <v>35.65</v>
      </c>
      <c r="I333" s="35">
        <f t="shared" si="42"/>
        <v>7.7797075125000008</v>
      </c>
      <c r="J333" s="24">
        <f>'Raw Data_Mod Tests'!H14</f>
        <v>7.63</v>
      </c>
      <c r="K333" s="44">
        <f t="shared" si="40"/>
        <v>7.2351279866250016</v>
      </c>
      <c r="L333" s="42">
        <f t="shared" si="41"/>
        <v>0.9807566656896215</v>
      </c>
    </row>
    <row r="334" spans="1:12">
      <c r="A334" s="147"/>
      <c r="B334" s="2" t="s">
        <v>8</v>
      </c>
      <c r="C334" s="2">
        <v>1</v>
      </c>
      <c r="D334" s="2">
        <f>'Raw Data_Mod Tests'!$T$2</f>
        <v>14.07</v>
      </c>
      <c r="E334" s="2">
        <f t="shared" si="37"/>
        <v>0</v>
      </c>
      <c r="F334" s="2">
        <v>1000</v>
      </c>
      <c r="G334" s="34">
        <f>'Raw Data_Mod Tests'!$U$2</f>
        <v>5.0000000000000001E-4</v>
      </c>
      <c r="H334" s="32">
        <f t="shared" si="38"/>
        <v>0</v>
      </c>
      <c r="I334" s="35">
        <f t="shared" si="42"/>
        <v>0</v>
      </c>
      <c r="J334" s="24">
        <f>'Raw Data_Mod Tests'!H15</f>
        <v>0</v>
      </c>
      <c r="K334" s="44">
        <f t="shared" si="40"/>
        <v>0</v>
      </c>
      <c r="L334" s="42" t="str">
        <f t="shared" si="41"/>
        <v/>
      </c>
    </row>
    <row r="335" spans="1:12">
      <c r="A335" s="146" t="s">
        <v>98</v>
      </c>
      <c r="B335" s="2" t="s">
        <v>7</v>
      </c>
      <c r="C335" s="2">
        <v>1</v>
      </c>
      <c r="D335" s="2">
        <f>'Raw Data_Mod Tests'!$T$2</f>
        <v>14.07</v>
      </c>
      <c r="E335" s="2">
        <f t="shared" si="37"/>
        <v>552</v>
      </c>
      <c r="F335" s="2">
        <v>1000</v>
      </c>
      <c r="G335" s="34">
        <f>'Raw Data_Mod Tests'!$U$2</f>
        <v>5.0000000000000001E-4</v>
      </c>
      <c r="H335" s="32">
        <f t="shared" si="38"/>
        <v>34.655999999999999</v>
      </c>
      <c r="I335" s="35">
        <f t="shared" si="42"/>
        <v>7.8041373379200012</v>
      </c>
      <c r="J335" s="24">
        <f>'Raw Data_Mod Tests'!H16</f>
        <v>7.61</v>
      </c>
      <c r="K335" s="44">
        <f t="shared" si="40"/>
        <v>7.2578477242656012</v>
      </c>
      <c r="L335" s="42">
        <f t="shared" si="41"/>
        <v>0.97512379273789873</v>
      </c>
    </row>
    <row r="336" spans="1:12">
      <c r="A336" s="147"/>
      <c r="B336" s="2" t="s">
        <v>8</v>
      </c>
      <c r="C336" s="2">
        <v>1</v>
      </c>
      <c r="D336" s="2">
        <f>'Raw Data_Mod Tests'!$T$2</f>
        <v>14.07</v>
      </c>
      <c r="E336" s="2">
        <f t="shared" si="37"/>
        <v>0</v>
      </c>
      <c r="F336" s="2">
        <v>1000</v>
      </c>
      <c r="G336" s="34">
        <f>'Raw Data_Mod Tests'!$U$2</f>
        <v>5.0000000000000001E-4</v>
      </c>
      <c r="H336" s="32">
        <f t="shared" si="38"/>
        <v>0</v>
      </c>
      <c r="I336" s="35">
        <f t="shared" si="42"/>
        <v>0</v>
      </c>
      <c r="J336" s="24">
        <f>'Raw Data_Mod Tests'!H17</f>
        <v>0</v>
      </c>
      <c r="K336" s="44">
        <f t="shared" si="40"/>
        <v>0</v>
      </c>
      <c r="L336" s="42" t="str">
        <f t="shared" si="41"/>
        <v/>
      </c>
    </row>
    <row r="337" spans="1:12">
      <c r="A337" s="146" t="s">
        <v>99</v>
      </c>
      <c r="B337" s="2" t="s">
        <v>7</v>
      </c>
      <c r="C337" s="2">
        <v>1</v>
      </c>
      <c r="D337" s="2">
        <f>'Raw Data_Mod Tests'!$T$2</f>
        <v>14.07</v>
      </c>
      <c r="E337" s="2">
        <f t="shared" si="37"/>
        <v>552</v>
      </c>
      <c r="F337" s="2">
        <v>1000</v>
      </c>
      <c r="G337" s="34">
        <f>'Raw Data_Mod Tests'!$U$2</f>
        <v>5.0000000000000001E-4</v>
      </c>
      <c r="H337" s="32">
        <f t="shared" si="38"/>
        <v>37.655999999999999</v>
      </c>
      <c r="I337" s="35">
        <f t="shared" si="42"/>
        <v>7.81578729792</v>
      </c>
      <c r="J337" s="24">
        <f>'Raw Data_Mod Tests'!H18</f>
        <v>7.65</v>
      </c>
      <c r="K337" s="44">
        <f t="shared" si="40"/>
        <v>7.2686821870656004</v>
      </c>
      <c r="L337" s="42">
        <f t="shared" si="41"/>
        <v>0.97878815126351759</v>
      </c>
    </row>
    <row r="338" spans="1:12">
      <c r="A338" s="147"/>
      <c r="B338" s="2" t="s">
        <v>8</v>
      </c>
      <c r="C338" s="2">
        <v>1</v>
      </c>
      <c r="D338" s="2">
        <f>'Raw Data_Mod Tests'!$T$2</f>
        <v>14.07</v>
      </c>
      <c r="E338" s="2">
        <f t="shared" si="37"/>
        <v>552</v>
      </c>
      <c r="F338" s="2">
        <v>1000</v>
      </c>
      <c r="G338" s="34">
        <f>'Raw Data_Mod Tests'!$U$2</f>
        <v>5.0000000000000001E-4</v>
      </c>
      <c r="H338" s="32">
        <f t="shared" si="38"/>
        <v>37.655999999999999</v>
      </c>
      <c r="I338" s="35">
        <f t="shared" si="42"/>
        <v>7.81578729792</v>
      </c>
      <c r="J338" s="24">
        <f>'Raw Data_Mod Tests'!H19</f>
        <v>7.59</v>
      </c>
      <c r="K338" s="44">
        <f t="shared" si="40"/>
        <v>7.2686821870656004</v>
      </c>
      <c r="L338" s="42">
        <f t="shared" si="41"/>
        <v>0.97111138144968601</v>
      </c>
    </row>
    <row r="339" spans="1:12">
      <c r="A339" s="146" t="s">
        <v>100</v>
      </c>
      <c r="B339" s="2" t="s">
        <v>7</v>
      </c>
      <c r="C339" s="2">
        <v>1</v>
      </c>
      <c r="D339" s="2">
        <f>'Raw Data_Mod Tests'!$T$2</f>
        <v>14.07</v>
      </c>
      <c r="E339" s="2">
        <f t="shared" si="37"/>
        <v>713</v>
      </c>
      <c r="F339" s="2">
        <v>1000</v>
      </c>
      <c r="G339" s="34">
        <f>'Raw Data_Mod Tests'!$U$2</f>
        <v>5.0000000000000001E-4</v>
      </c>
      <c r="H339" s="32">
        <f t="shared" si="38"/>
        <v>38.139000000000003</v>
      </c>
      <c r="I339" s="35">
        <f t="shared" si="42"/>
        <v>10.097814632744999</v>
      </c>
      <c r="J339" s="24">
        <f>'Raw Data_Mod Tests'!H20</f>
        <v>7.55</v>
      </c>
      <c r="K339" s="44">
        <f t="shared" si="40"/>
        <v>9.3909676084528488</v>
      </c>
      <c r="L339" s="42">
        <f t="shared" si="41"/>
        <v>0.74768653164982901</v>
      </c>
    </row>
    <row r="340" spans="1:12">
      <c r="A340" s="147"/>
      <c r="B340" s="2" t="s">
        <v>8</v>
      </c>
      <c r="C340" s="2">
        <v>1</v>
      </c>
      <c r="D340" s="2">
        <f>'Raw Data_Mod Tests'!$T$2</f>
        <v>14.07</v>
      </c>
      <c r="E340" s="2">
        <f t="shared" si="37"/>
        <v>0</v>
      </c>
      <c r="F340" s="2">
        <v>1000</v>
      </c>
      <c r="G340" s="34">
        <f>'Raw Data_Mod Tests'!$U$2</f>
        <v>5.0000000000000001E-4</v>
      </c>
      <c r="H340" s="32">
        <f t="shared" si="38"/>
        <v>0</v>
      </c>
      <c r="I340" s="35">
        <f t="shared" si="42"/>
        <v>0</v>
      </c>
      <c r="J340" s="24">
        <f>'Raw Data_Mod Tests'!H21</f>
        <v>0</v>
      </c>
      <c r="K340" s="44">
        <f t="shared" si="40"/>
        <v>0</v>
      </c>
      <c r="L340" s="42" t="str">
        <f t="shared" si="41"/>
        <v/>
      </c>
    </row>
    <row r="341" spans="1:12">
      <c r="L341" s="37"/>
    </row>
    <row r="342" spans="1:12">
      <c r="L342" s="37"/>
    </row>
    <row r="343" spans="1:12">
      <c r="A343" s="148" t="s">
        <v>50</v>
      </c>
      <c r="B343" s="149"/>
      <c r="C343" s="13" t="s">
        <v>32</v>
      </c>
      <c r="D343" s="13" t="s">
        <v>33</v>
      </c>
      <c r="E343" s="13" t="s">
        <v>15</v>
      </c>
      <c r="F343" s="13" t="s">
        <v>19</v>
      </c>
      <c r="G343" s="11" t="s">
        <v>34</v>
      </c>
      <c r="H343" s="13" t="s">
        <v>27</v>
      </c>
      <c r="I343" s="13" t="s">
        <v>29</v>
      </c>
      <c r="J343" s="31" t="s">
        <v>83</v>
      </c>
      <c r="K343" s="31" t="s">
        <v>103</v>
      </c>
      <c r="L343" s="31" t="s">
        <v>88</v>
      </c>
    </row>
    <row r="344" spans="1:12">
      <c r="A344" s="146" t="s">
        <v>6</v>
      </c>
      <c r="B344" s="2" t="s">
        <v>7</v>
      </c>
      <c r="C344" s="2">
        <v>1</v>
      </c>
      <c r="D344" s="2">
        <f>'Raw Data_Mod Tests'!$T$2</f>
        <v>14.07</v>
      </c>
      <c r="E344" s="2">
        <f t="shared" ref="E344:E363" si="43">D51</f>
        <v>712</v>
      </c>
      <c r="F344" s="2">
        <v>1000</v>
      </c>
      <c r="G344" s="34">
        <f>'Raw Data_Mod Tests'!$U$2</f>
        <v>5.0000000000000001E-4</v>
      </c>
      <c r="H344" s="32">
        <f t="shared" ref="H344:H363" si="44">H196</f>
        <v>32.136000000000003</v>
      </c>
      <c r="I344" s="35">
        <f t="shared" ref="I344:I354" si="45">C344*D344*(E344/F344)*(1+G344*(H344-25))</f>
        <v>10.05358365312</v>
      </c>
      <c r="J344" s="24">
        <f>'Raw Data_Mod Tests'!H22</f>
        <v>6.17</v>
      </c>
      <c r="K344" s="44">
        <f t="shared" ref="K344:K353" si="46">93%*I344</f>
        <v>9.3498327974016018</v>
      </c>
      <c r="L344" s="42">
        <f>IFERROR(J344/I344,"")</f>
        <v>0.61371150953572851</v>
      </c>
    </row>
    <row r="345" spans="1:12">
      <c r="A345" s="147"/>
      <c r="B345" s="2" t="s">
        <v>8</v>
      </c>
      <c r="C345" s="2">
        <v>1</v>
      </c>
      <c r="D345" s="2">
        <f>'Raw Data_Mod Tests'!$T$2</f>
        <v>14.07</v>
      </c>
      <c r="E345" s="2">
        <f t="shared" si="43"/>
        <v>712</v>
      </c>
      <c r="F345" s="2">
        <v>1000</v>
      </c>
      <c r="G345" s="34">
        <f>'Raw Data_Mod Tests'!$U$2</f>
        <v>5.0000000000000001E-4</v>
      </c>
      <c r="H345" s="32">
        <f t="shared" si="44"/>
        <v>32.136000000000003</v>
      </c>
      <c r="I345" s="35">
        <f t="shared" si="45"/>
        <v>10.05358365312</v>
      </c>
      <c r="J345" s="24">
        <f>'Raw Data_Mod Tests'!H23</f>
        <v>6.1</v>
      </c>
      <c r="K345" s="44">
        <f t="shared" si="46"/>
        <v>9.3498327974016018</v>
      </c>
      <c r="L345" s="42">
        <f t="shared" ref="L345:L363" si="47">IFERROR(J345/I345,"")</f>
        <v>0.60674881817956949</v>
      </c>
    </row>
    <row r="346" spans="1:12">
      <c r="A346" s="146" t="s">
        <v>10</v>
      </c>
      <c r="B346" s="2" t="s">
        <v>7</v>
      </c>
      <c r="C346" s="2">
        <v>1</v>
      </c>
      <c r="D346" s="2">
        <f>'Raw Data_Mod Tests'!$T$2</f>
        <v>14.07</v>
      </c>
      <c r="E346" s="2">
        <f t="shared" si="43"/>
        <v>712</v>
      </c>
      <c r="F346" s="2">
        <v>1000</v>
      </c>
      <c r="G346" s="34">
        <f>'Raw Data_Mod Tests'!$U$2</f>
        <v>5.0000000000000001E-4</v>
      </c>
      <c r="H346" s="32">
        <f t="shared" si="44"/>
        <v>32.136000000000003</v>
      </c>
      <c r="I346" s="35">
        <f t="shared" si="45"/>
        <v>10.05358365312</v>
      </c>
      <c r="J346" s="24">
        <f>'Raw Data_Mod Tests'!H24</f>
        <v>6.14</v>
      </c>
      <c r="K346" s="44">
        <f t="shared" si="46"/>
        <v>9.3498327974016018</v>
      </c>
      <c r="L346" s="42">
        <f t="shared" si="47"/>
        <v>0.6107274989545175</v>
      </c>
    </row>
    <row r="347" spans="1:12">
      <c r="A347" s="147"/>
      <c r="B347" s="2" t="s">
        <v>8</v>
      </c>
      <c r="C347" s="2">
        <v>1</v>
      </c>
      <c r="D347" s="2">
        <f>'Raw Data_Mod Tests'!$T$2</f>
        <v>14.07</v>
      </c>
      <c r="E347" s="2">
        <f t="shared" si="43"/>
        <v>705</v>
      </c>
      <c r="F347" s="2">
        <v>1000</v>
      </c>
      <c r="G347" s="34">
        <f>'Raw Data_Mod Tests'!$U$2</f>
        <v>5.0000000000000001E-4</v>
      </c>
      <c r="H347" s="32">
        <f t="shared" si="44"/>
        <v>34.115000000000002</v>
      </c>
      <c r="I347" s="35">
        <f t="shared" si="45"/>
        <v>9.9645574376250003</v>
      </c>
      <c r="J347" s="24">
        <f>'Raw Data_Mod Tests'!H25</f>
        <v>6.11</v>
      </c>
      <c r="K347" s="44">
        <f t="shared" si="46"/>
        <v>9.2670384169912516</v>
      </c>
      <c r="L347" s="42">
        <f t="shared" si="47"/>
        <v>0.61317324309149512</v>
      </c>
    </row>
    <row r="348" spans="1:12">
      <c r="A348" s="146" t="s">
        <v>11</v>
      </c>
      <c r="B348" s="2" t="s">
        <v>7</v>
      </c>
      <c r="C348" s="2">
        <v>1</v>
      </c>
      <c r="D348" s="2">
        <f>'Raw Data_Mod Tests'!$T$2</f>
        <v>14.07</v>
      </c>
      <c r="E348" s="2">
        <f t="shared" si="43"/>
        <v>702</v>
      </c>
      <c r="F348" s="2">
        <v>1000</v>
      </c>
      <c r="G348" s="34">
        <f>'Raw Data_Mod Tests'!$U$2</f>
        <v>5.0000000000000001E-4</v>
      </c>
      <c r="H348" s="32">
        <f t="shared" si="44"/>
        <v>34.106000000000002</v>
      </c>
      <c r="I348" s="35">
        <f t="shared" si="45"/>
        <v>9.9221106184199996</v>
      </c>
      <c r="J348" s="24">
        <f>'Raw Data_Mod Tests'!H26</f>
        <v>6.32</v>
      </c>
      <c r="K348" s="44">
        <f t="shared" si="46"/>
        <v>9.2275628751305998</v>
      </c>
      <c r="L348" s="42">
        <f t="shared" si="47"/>
        <v>0.63696125179930707</v>
      </c>
    </row>
    <row r="349" spans="1:12">
      <c r="A349" s="147"/>
      <c r="B349" s="2" t="s">
        <v>8</v>
      </c>
      <c r="C349" s="2">
        <v>1</v>
      </c>
      <c r="D349" s="2">
        <f>'Raw Data_Mod Tests'!$T$2</f>
        <v>14.07</v>
      </c>
      <c r="E349" s="2">
        <f t="shared" si="43"/>
        <v>702</v>
      </c>
      <c r="F349" s="2">
        <v>1000</v>
      </c>
      <c r="G349" s="34">
        <f>'Raw Data_Mod Tests'!$U$2</f>
        <v>5.0000000000000001E-4</v>
      </c>
      <c r="H349" s="32">
        <f t="shared" si="44"/>
        <v>34.106000000000002</v>
      </c>
      <c r="I349" s="35">
        <f t="shared" si="45"/>
        <v>9.9221106184199996</v>
      </c>
      <c r="J349" s="24" t="e">
        <f>'Raw Data_Mod Tests'!#REF!</f>
        <v>#REF!</v>
      </c>
      <c r="K349" s="44">
        <f t="shared" si="46"/>
        <v>9.2275628751305998</v>
      </c>
      <c r="L349" s="42" t="str">
        <f t="shared" si="47"/>
        <v/>
      </c>
    </row>
    <row r="350" spans="1:12">
      <c r="A350" s="146" t="s">
        <v>12</v>
      </c>
      <c r="B350" s="2" t="s">
        <v>7</v>
      </c>
      <c r="C350" s="2">
        <v>1</v>
      </c>
      <c r="D350" s="2">
        <f>'Raw Data_Mod Tests'!$T$2</f>
        <v>14.07</v>
      </c>
      <c r="E350" s="2">
        <f t="shared" si="43"/>
        <v>702</v>
      </c>
      <c r="F350" s="2">
        <v>1000</v>
      </c>
      <c r="G350" s="34">
        <f>'Raw Data_Mod Tests'!$U$2</f>
        <v>5.0000000000000001E-4</v>
      </c>
      <c r="H350" s="32">
        <f t="shared" si="44"/>
        <v>34.106000000000002</v>
      </c>
      <c r="I350" s="35">
        <f t="shared" si="45"/>
        <v>9.9221106184199996</v>
      </c>
      <c r="J350" s="24">
        <f>'Raw Data_Mod Tests'!H28</f>
        <v>6.17</v>
      </c>
      <c r="K350" s="44">
        <f t="shared" si="46"/>
        <v>9.2275628751305998</v>
      </c>
      <c r="L350" s="42">
        <f t="shared" si="47"/>
        <v>0.62184350056989313</v>
      </c>
    </row>
    <row r="351" spans="1:12">
      <c r="A351" s="147"/>
      <c r="B351" s="2" t="s">
        <v>8</v>
      </c>
      <c r="C351" s="2">
        <v>1</v>
      </c>
      <c r="D351" s="2">
        <f>'Raw Data_Mod Tests'!$T$2</f>
        <v>14.07</v>
      </c>
      <c r="E351" s="2">
        <f t="shared" si="43"/>
        <v>0</v>
      </c>
      <c r="F351" s="2">
        <v>1000</v>
      </c>
      <c r="G351" s="34">
        <f>'Raw Data_Mod Tests'!$U$2</f>
        <v>5.0000000000000001E-4</v>
      </c>
      <c r="H351" s="32">
        <f t="shared" si="44"/>
        <v>0</v>
      </c>
      <c r="I351" s="35">
        <f t="shared" si="45"/>
        <v>0</v>
      </c>
      <c r="J351" s="24">
        <f>'Raw Data_Mod Tests'!H29</f>
        <v>0</v>
      </c>
      <c r="K351" s="44">
        <f t="shared" si="46"/>
        <v>0</v>
      </c>
      <c r="L351" s="42" t="str">
        <f t="shared" si="47"/>
        <v/>
      </c>
    </row>
    <row r="352" spans="1:12">
      <c r="A352" s="146" t="s">
        <v>13</v>
      </c>
      <c r="B352" s="2" t="s">
        <v>7</v>
      </c>
      <c r="C352" s="2">
        <v>1</v>
      </c>
      <c r="D352" s="2">
        <f>'Raw Data_Mod Tests'!$T$2</f>
        <v>14.07</v>
      </c>
      <c r="E352" s="2">
        <f t="shared" si="43"/>
        <v>702</v>
      </c>
      <c r="F352" s="2">
        <v>1000</v>
      </c>
      <c r="G352" s="34">
        <f>'Raw Data_Mod Tests'!$U$2</f>
        <v>5.0000000000000001E-4</v>
      </c>
      <c r="H352" s="32">
        <f t="shared" si="44"/>
        <v>2.1059999999999999</v>
      </c>
      <c r="I352" s="35">
        <f t="shared" si="45"/>
        <v>9.7640763784199986</v>
      </c>
      <c r="J352" s="24">
        <f>'Raw Data_Mod Tests'!H30</f>
        <v>7.45</v>
      </c>
      <c r="K352" s="44">
        <f t="shared" si="46"/>
        <v>9.0805910319305987</v>
      </c>
      <c r="L352" s="42">
        <f t="shared" si="47"/>
        <v>0.76300099582030745</v>
      </c>
    </row>
    <row r="353" spans="1:16">
      <c r="A353" s="147"/>
      <c r="B353" s="2" t="s">
        <v>8</v>
      </c>
      <c r="C353" s="2">
        <v>1</v>
      </c>
      <c r="D353" s="2">
        <f>'Raw Data_Mod Tests'!$T$2</f>
        <v>14.07</v>
      </c>
      <c r="E353" s="2">
        <f t="shared" si="43"/>
        <v>702</v>
      </c>
      <c r="F353" s="2">
        <v>1000</v>
      </c>
      <c r="G353" s="34">
        <f>'Raw Data_Mod Tests'!$U$2</f>
        <v>5.0000000000000001E-4</v>
      </c>
      <c r="H353" s="32">
        <f t="shared" si="44"/>
        <v>2.1059999999999999</v>
      </c>
      <c r="I353" s="35">
        <f t="shared" si="45"/>
        <v>9.7640763784199986</v>
      </c>
      <c r="J353" s="24">
        <f>'Raw Data_Mod Tests'!H31</f>
        <v>7.49</v>
      </c>
      <c r="K353" s="44">
        <f t="shared" si="46"/>
        <v>9.0805910319305987</v>
      </c>
      <c r="L353" s="42">
        <f t="shared" si="47"/>
        <v>0.76709764546229564</v>
      </c>
      <c r="O353">
        <v>702</v>
      </c>
      <c r="P353">
        <v>7.49</v>
      </c>
    </row>
    <row r="354" spans="1:16">
      <c r="A354" s="146" t="s">
        <v>14</v>
      </c>
      <c r="B354" s="2" t="s">
        <v>7</v>
      </c>
      <c r="C354" s="2">
        <v>1</v>
      </c>
      <c r="D354" s="2">
        <f>'Raw Data_Mod Tests'!$T$2</f>
        <v>14.07</v>
      </c>
      <c r="E354" s="2">
        <f t="shared" si="43"/>
        <v>702</v>
      </c>
      <c r="F354" s="2">
        <v>1000</v>
      </c>
      <c r="G354" s="34">
        <f>'Raw Data_Mod Tests'!$U$2</f>
        <v>5.0000000000000001E-4</v>
      </c>
      <c r="H354" s="32">
        <f t="shared" si="44"/>
        <v>2.1059999999999999</v>
      </c>
      <c r="I354" s="35">
        <f t="shared" si="45"/>
        <v>9.7640763784199986</v>
      </c>
      <c r="J354" s="24">
        <f>'Raw Data_Mod Tests'!H32</f>
        <v>0</v>
      </c>
      <c r="K354" s="44">
        <f t="shared" ref="K354:K363" si="48">93%*I354</f>
        <v>9.0805910319305987</v>
      </c>
      <c r="L354" s="42">
        <f t="shared" si="47"/>
        <v>0</v>
      </c>
    </row>
    <row r="355" spans="1:16">
      <c r="A355" s="147"/>
      <c r="B355" s="2" t="s">
        <v>8</v>
      </c>
      <c r="C355" s="2">
        <v>1</v>
      </c>
      <c r="D355" s="2">
        <f>'Raw Data_Mod Tests'!$T$2</f>
        <v>14.07</v>
      </c>
      <c r="E355" s="2">
        <f t="shared" si="43"/>
        <v>579</v>
      </c>
      <c r="F355" s="2">
        <v>1000</v>
      </c>
      <c r="G355" s="34">
        <f>'Raw Data_Mod Tests'!$U$2</f>
        <v>5.0000000000000001E-4</v>
      </c>
      <c r="H355" s="32">
        <f t="shared" si="44"/>
        <v>31.736999999999998</v>
      </c>
      <c r="I355" s="35">
        <f t="shared" ref="I355:I363" si="49">C355*D355*(E355/F355)*(1+G355*(H355-25))</f>
        <v>8.1739715863050009</v>
      </c>
      <c r="J355" s="24">
        <f>'Raw Data_Mod Tests'!H33</f>
        <v>7.39</v>
      </c>
      <c r="K355" s="44">
        <f t="shared" si="48"/>
        <v>7.6017935752636516</v>
      </c>
      <c r="L355" s="42">
        <f t="shared" si="47"/>
        <v>0.90408926945397039</v>
      </c>
    </row>
    <row r="356" spans="1:16">
      <c r="A356" s="146" t="s">
        <v>97</v>
      </c>
      <c r="B356" s="2" t="s">
        <v>7</v>
      </c>
      <c r="C356" s="2">
        <v>1</v>
      </c>
      <c r="D356" s="2">
        <f>'Raw Data_Mod Tests'!$T$2</f>
        <v>14.07</v>
      </c>
      <c r="E356" s="2">
        <f t="shared" si="43"/>
        <v>579</v>
      </c>
      <c r="F356" s="2">
        <v>1000</v>
      </c>
      <c r="G356" s="34">
        <f>'Raw Data_Mod Tests'!$U$2</f>
        <v>5.0000000000000001E-4</v>
      </c>
      <c r="H356" s="32">
        <f t="shared" si="44"/>
        <v>31.736999999999998</v>
      </c>
      <c r="I356" s="35">
        <f t="shared" si="49"/>
        <v>8.1739715863050009</v>
      </c>
      <c r="J356" s="24">
        <f>'Raw Data_Mod Tests'!H34</f>
        <v>7.35</v>
      </c>
      <c r="K356" s="44">
        <f t="shared" si="48"/>
        <v>7.6017935752636516</v>
      </c>
      <c r="L356" s="42">
        <f t="shared" si="47"/>
        <v>0.89919568748128309</v>
      </c>
    </row>
    <row r="357" spans="1:16">
      <c r="A357" s="147"/>
      <c r="B357" s="2" t="s">
        <v>8</v>
      </c>
      <c r="C357" s="2">
        <v>1</v>
      </c>
      <c r="D357" s="2">
        <f>'Raw Data_Mod Tests'!$T$2</f>
        <v>14.07</v>
      </c>
      <c r="E357" s="2">
        <f t="shared" si="43"/>
        <v>0</v>
      </c>
      <c r="F357" s="2">
        <v>1000</v>
      </c>
      <c r="G357" s="34">
        <f>'Raw Data_Mod Tests'!$U$2</f>
        <v>5.0000000000000001E-4</v>
      </c>
      <c r="H357" s="32">
        <f t="shared" si="44"/>
        <v>0</v>
      </c>
      <c r="I357" s="35">
        <f t="shared" si="49"/>
        <v>0</v>
      </c>
      <c r="J357" s="24">
        <f>'Raw Data_Mod Tests'!H35</f>
        <v>0</v>
      </c>
      <c r="K357" s="44">
        <f t="shared" si="48"/>
        <v>0</v>
      </c>
      <c r="L357" s="42" t="str">
        <f t="shared" si="47"/>
        <v/>
      </c>
    </row>
    <row r="358" spans="1:16">
      <c r="A358" s="146" t="s">
        <v>98</v>
      </c>
      <c r="B358" s="2" t="s">
        <v>7</v>
      </c>
      <c r="C358" s="2">
        <v>1</v>
      </c>
      <c r="D358" s="2">
        <f>'Raw Data_Mod Tests'!$T$2</f>
        <v>14.07</v>
      </c>
      <c r="E358" s="2">
        <f t="shared" si="43"/>
        <v>579</v>
      </c>
      <c r="F358" s="2">
        <v>1000</v>
      </c>
      <c r="G358" s="34">
        <f>'Raw Data_Mod Tests'!$U$2</f>
        <v>5.0000000000000001E-4</v>
      </c>
      <c r="H358" s="32">
        <f t="shared" si="44"/>
        <v>31.736999999999998</v>
      </c>
      <c r="I358" s="35">
        <f t="shared" si="49"/>
        <v>8.1739715863050009</v>
      </c>
      <c r="J358" s="24">
        <f>'Raw Data_Mod Tests'!H36</f>
        <v>7.27</v>
      </c>
      <c r="K358" s="44">
        <f t="shared" si="48"/>
        <v>7.6017935752636516</v>
      </c>
      <c r="L358" s="42">
        <f t="shared" si="47"/>
        <v>0.8894085235359086</v>
      </c>
    </row>
    <row r="359" spans="1:16">
      <c r="A359" s="147"/>
      <c r="B359" s="2" t="s">
        <v>8</v>
      </c>
      <c r="C359" s="2">
        <v>1</v>
      </c>
      <c r="D359" s="2">
        <f>'Raw Data_Mod Tests'!$T$2</f>
        <v>14.07</v>
      </c>
      <c r="E359" s="2">
        <f t="shared" si="43"/>
        <v>0</v>
      </c>
      <c r="F359" s="2">
        <v>1000</v>
      </c>
      <c r="G359" s="34">
        <f>'Raw Data_Mod Tests'!$U$2</f>
        <v>5.0000000000000001E-4</v>
      </c>
      <c r="H359" s="32">
        <f t="shared" si="44"/>
        <v>0</v>
      </c>
      <c r="I359" s="35">
        <f t="shared" si="49"/>
        <v>0</v>
      </c>
      <c r="J359" s="24">
        <f>'Raw Data_Mod Tests'!H37</f>
        <v>0</v>
      </c>
      <c r="K359" s="44">
        <f t="shared" si="48"/>
        <v>0</v>
      </c>
      <c r="L359" s="42" t="str">
        <f t="shared" si="47"/>
        <v/>
      </c>
    </row>
    <row r="360" spans="1:16">
      <c r="A360" s="146" t="s">
        <v>99</v>
      </c>
      <c r="B360" s="2" t="s">
        <v>7</v>
      </c>
      <c r="C360" s="2">
        <v>1</v>
      </c>
      <c r="D360" s="2">
        <f>'Raw Data_Mod Tests'!$T$2</f>
        <v>14.07</v>
      </c>
      <c r="E360" s="2">
        <f t="shared" si="43"/>
        <v>579</v>
      </c>
      <c r="F360" s="2">
        <v>1000</v>
      </c>
      <c r="G360" s="34">
        <f>'Raw Data_Mod Tests'!$U$2</f>
        <v>5.0000000000000001E-4</v>
      </c>
      <c r="H360" s="32">
        <f t="shared" si="44"/>
        <v>31.736999999999998</v>
      </c>
      <c r="I360" s="35">
        <f t="shared" si="49"/>
        <v>8.1739715863050009</v>
      </c>
      <c r="J360" s="24">
        <f>'Raw Data_Mod Tests'!H38</f>
        <v>7.29</v>
      </c>
      <c r="K360" s="44">
        <f t="shared" si="48"/>
        <v>7.6017935752636516</v>
      </c>
      <c r="L360" s="42">
        <f t="shared" si="47"/>
        <v>0.89185531452225231</v>
      </c>
    </row>
    <row r="361" spans="1:16">
      <c r="A361" s="147"/>
      <c r="B361" s="2" t="s">
        <v>8</v>
      </c>
      <c r="C361" s="2">
        <v>1</v>
      </c>
      <c r="D361" s="2">
        <f>'Raw Data_Mod Tests'!$T$2</f>
        <v>14.07</v>
      </c>
      <c r="E361" s="2">
        <f t="shared" si="43"/>
        <v>0</v>
      </c>
      <c r="F361" s="2">
        <v>1000</v>
      </c>
      <c r="G361" s="34">
        <f>'Raw Data_Mod Tests'!$U$2</f>
        <v>5.0000000000000001E-4</v>
      </c>
      <c r="H361" s="32">
        <f t="shared" si="44"/>
        <v>0</v>
      </c>
      <c r="I361" s="35">
        <f t="shared" si="49"/>
        <v>0</v>
      </c>
      <c r="J361" s="24">
        <f>'Raw Data_Mod Tests'!H39</f>
        <v>0</v>
      </c>
      <c r="K361" s="44">
        <f t="shared" si="48"/>
        <v>0</v>
      </c>
      <c r="L361" s="42" t="str">
        <f t="shared" si="47"/>
        <v/>
      </c>
    </row>
    <row r="362" spans="1:16">
      <c r="A362" s="146" t="s">
        <v>100</v>
      </c>
      <c r="B362" s="2" t="s">
        <v>7</v>
      </c>
      <c r="C362" s="2">
        <v>1</v>
      </c>
      <c r="D362" s="2">
        <f>'Raw Data_Mod Tests'!$T$2</f>
        <v>14.07</v>
      </c>
      <c r="E362" s="2">
        <f t="shared" si="43"/>
        <v>579</v>
      </c>
      <c r="F362" s="2">
        <v>1000</v>
      </c>
      <c r="G362" s="34">
        <f>'Raw Data_Mod Tests'!$U$2</f>
        <v>5.0000000000000001E-4</v>
      </c>
      <c r="H362" s="32">
        <f t="shared" si="44"/>
        <v>31.736999999999998</v>
      </c>
      <c r="I362" s="35">
        <f t="shared" si="49"/>
        <v>8.1739715863050009</v>
      </c>
      <c r="J362" s="24">
        <f>'Raw Data_Mod Tests'!H40</f>
        <v>7.23</v>
      </c>
      <c r="K362" s="44">
        <f t="shared" si="48"/>
        <v>7.6017935752636516</v>
      </c>
      <c r="L362" s="42">
        <f t="shared" si="47"/>
        <v>0.88451494156322141</v>
      </c>
    </row>
    <row r="363" spans="1:16">
      <c r="A363" s="147"/>
      <c r="B363" s="2" t="s">
        <v>8</v>
      </c>
      <c r="C363" s="2">
        <v>1</v>
      </c>
      <c r="D363" s="2">
        <f>'Raw Data_Mod Tests'!$T$2</f>
        <v>14.07</v>
      </c>
      <c r="E363" s="2">
        <f t="shared" si="43"/>
        <v>0</v>
      </c>
      <c r="F363" s="2">
        <v>1000</v>
      </c>
      <c r="G363" s="34">
        <f>'Raw Data_Mod Tests'!$U$2</f>
        <v>5.0000000000000001E-4</v>
      </c>
      <c r="H363" s="32">
        <f t="shared" si="44"/>
        <v>0</v>
      </c>
      <c r="I363" s="35">
        <f t="shared" si="49"/>
        <v>0</v>
      </c>
      <c r="J363" s="24">
        <f>'Raw Data_Mod Tests'!H41</f>
        <v>0</v>
      </c>
      <c r="K363" s="44">
        <f t="shared" si="48"/>
        <v>0</v>
      </c>
      <c r="L363" s="42" t="str">
        <f t="shared" si="47"/>
        <v/>
      </c>
    </row>
    <row r="364" spans="1:16">
      <c r="L364" s="37"/>
    </row>
    <row r="365" spans="1:16">
      <c r="L365" s="37"/>
    </row>
    <row r="366" spans="1:16">
      <c r="A366" s="148" t="s">
        <v>66</v>
      </c>
      <c r="B366" s="149"/>
      <c r="C366" s="13" t="s">
        <v>32</v>
      </c>
      <c r="D366" s="13" t="s">
        <v>33</v>
      </c>
      <c r="E366" s="13" t="s">
        <v>15</v>
      </c>
      <c r="F366" s="13" t="s">
        <v>19</v>
      </c>
      <c r="G366" s="11" t="s">
        <v>34</v>
      </c>
      <c r="H366" s="13" t="s">
        <v>27</v>
      </c>
      <c r="I366" s="13" t="s">
        <v>29</v>
      </c>
      <c r="J366" s="31" t="s">
        <v>83</v>
      </c>
      <c r="K366" s="31" t="s">
        <v>103</v>
      </c>
      <c r="L366" s="31" t="s">
        <v>88</v>
      </c>
    </row>
    <row r="367" spans="1:16">
      <c r="A367" s="146" t="s">
        <v>6</v>
      </c>
      <c r="B367" s="2" t="s">
        <v>7</v>
      </c>
      <c r="C367" s="2">
        <v>1</v>
      </c>
      <c r="D367" s="2">
        <f>'Raw Data_Mod Tests'!$T$2</f>
        <v>14.07</v>
      </c>
      <c r="E367" s="2">
        <f t="shared" ref="E367:E386" si="50">D74</f>
        <v>690</v>
      </c>
      <c r="F367" s="2">
        <v>1000</v>
      </c>
      <c r="G367" s="34">
        <f>'Raw Data_Mod Tests'!$U$2</f>
        <v>5.0000000000000001E-4</v>
      </c>
      <c r="H367" s="32">
        <f t="shared" ref="H367:H378" si="51">H218</f>
        <v>32.07</v>
      </c>
      <c r="I367" s="35">
        <f t="shared" ref="I367:I377" si="52">C367*D367*(E367/F367)*(1+G367*(H367-25))</f>
        <v>9.7426188405000005</v>
      </c>
      <c r="J367" s="24">
        <f>'Raw Data_Mod Tests'!H42</f>
        <v>5.77</v>
      </c>
      <c r="K367" s="44">
        <f t="shared" ref="K367:K386" si="53">93%*I367</f>
        <v>9.0606355216650005</v>
      </c>
      <c r="L367" s="42">
        <f t="shared" ref="L367:L386" si="54">IFERROR(J367/I367,"")</f>
        <v>0.59224322479025338</v>
      </c>
    </row>
    <row r="368" spans="1:16">
      <c r="A368" s="147"/>
      <c r="B368" s="2" t="s">
        <v>8</v>
      </c>
      <c r="C368" s="2">
        <v>1</v>
      </c>
      <c r="D368" s="2">
        <f>'Raw Data_Mod Tests'!$T$2</f>
        <v>14.07</v>
      </c>
      <c r="E368" s="2">
        <f t="shared" si="50"/>
        <v>0</v>
      </c>
      <c r="F368" s="2">
        <v>1000</v>
      </c>
      <c r="G368" s="34">
        <f>'Raw Data_Mod Tests'!$U$2</f>
        <v>5.0000000000000001E-4</v>
      </c>
      <c r="H368" s="32">
        <f t="shared" si="51"/>
        <v>0</v>
      </c>
      <c r="I368" s="35">
        <f t="shared" si="52"/>
        <v>0</v>
      </c>
      <c r="J368" s="24">
        <f>'Raw Data_Mod Tests'!H43</f>
        <v>0</v>
      </c>
      <c r="K368" s="44">
        <f t="shared" si="53"/>
        <v>0</v>
      </c>
      <c r="L368" s="42" t="str">
        <f t="shared" si="54"/>
        <v/>
      </c>
    </row>
    <row r="369" spans="1:16">
      <c r="A369" s="146" t="s">
        <v>10</v>
      </c>
      <c r="B369" s="2" t="s">
        <v>7</v>
      </c>
      <c r="C369" s="2">
        <v>1</v>
      </c>
      <c r="D369" s="2">
        <f>'Raw Data_Mod Tests'!$T$2</f>
        <v>14.07</v>
      </c>
      <c r="E369" s="2">
        <f t="shared" si="50"/>
        <v>611</v>
      </c>
      <c r="F369" s="2">
        <v>1000</v>
      </c>
      <c r="G369" s="34">
        <f>'Raw Data_Mod Tests'!$U$2</f>
        <v>5.0000000000000001E-4</v>
      </c>
      <c r="H369" s="32">
        <f t="shared" si="51"/>
        <v>1.833</v>
      </c>
      <c r="I369" s="35">
        <f t="shared" si="52"/>
        <v>8.4971893147050004</v>
      </c>
      <c r="J369" s="24">
        <f>'Raw Data_Mod Tests'!H44</f>
        <v>5.77</v>
      </c>
      <c r="K369" s="44">
        <f t="shared" si="53"/>
        <v>7.9023860626756504</v>
      </c>
      <c r="L369" s="42">
        <f t="shared" si="54"/>
        <v>0.67904806946158036</v>
      </c>
    </row>
    <row r="370" spans="1:16">
      <c r="A370" s="147"/>
      <c r="B370" s="2" t="s">
        <v>8</v>
      </c>
      <c r="C370" s="2">
        <v>1</v>
      </c>
      <c r="D370" s="2">
        <f>'Raw Data_Mod Tests'!$T$2</f>
        <v>14.07</v>
      </c>
      <c r="E370" s="2">
        <f t="shared" si="50"/>
        <v>0</v>
      </c>
      <c r="F370" s="2">
        <v>1000</v>
      </c>
      <c r="G370" s="34">
        <f>'Raw Data_Mod Tests'!$U$2</f>
        <v>5.0000000000000001E-4</v>
      </c>
      <c r="H370" s="32">
        <f t="shared" si="51"/>
        <v>0</v>
      </c>
      <c r="I370" s="35">
        <f t="shared" si="52"/>
        <v>0</v>
      </c>
      <c r="J370" s="24">
        <f>'Raw Data_Mod Tests'!H45</f>
        <v>0</v>
      </c>
      <c r="K370" s="44">
        <f t="shared" si="53"/>
        <v>0</v>
      </c>
      <c r="L370" s="42" t="str">
        <f t="shared" si="54"/>
        <v/>
      </c>
    </row>
    <row r="371" spans="1:16">
      <c r="A371" s="146" t="s">
        <v>11</v>
      </c>
      <c r="B371" s="2" t="s">
        <v>7</v>
      </c>
      <c r="C371" s="2">
        <v>1</v>
      </c>
      <c r="D371" s="2">
        <f>'Raw Data_Mod Tests'!$T$2</f>
        <v>14.07</v>
      </c>
      <c r="E371" s="2">
        <f t="shared" si="50"/>
        <v>611</v>
      </c>
      <c r="F371" s="2">
        <v>1000</v>
      </c>
      <c r="G371" s="34">
        <f>'Raw Data_Mod Tests'!$U$2</f>
        <v>5.0000000000000001E-4</v>
      </c>
      <c r="H371" s="32">
        <f t="shared" si="51"/>
        <v>1.833</v>
      </c>
      <c r="I371" s="35">
        <f t="shared" si="52"/>
        <v>8.4971893147050004</v>
      </c>
      <c r="J371" s="24">
        <f>'Raw Data_Mod Tests'!H46</f>
        <v>5.72</v>
      </c>
      <c r="K371" s="44">
        <f t="shared" si="53"/>
        <v>7.9023860626756504</v>
      </c>
      <c r="L371" s="42">
        <f t="shared" si="54"/>
        <v>0.67316377076607281</v>
      </c>
    </row>
    <row r="372" spans="1:16">
      <c r="A372" s="147"/>
      <c r="B372" s="2" t="s">
        <v>8</v>
      </c>
      <c r="C372" s="2">
        <v>1</v>
      </c>
      <c r="D372" s="2">
        <f>'Raw Data_Mod Tests'!$T$2</f>
        <v>14.07</v>
      </c>
      <c r="E372" s="2">
        <f t="shared" si="50"/>
        <v>0</v>
      </c>
      <c r="F372" s="2">
        <v>1000</v>
      </c>
      <c r="G372" s="34">
        <f>'Raw Data_Mod Tests'!$U$2</f>
        <v>5.0000000000000001E-4</v>
      </c>
      <c r="H372" s="32">
        <f t="shared" si="51"/>
        <v>0</v>
      </c>
      <c r="I372" s="35">
        <f t="shared" si="52"/>
        <v>0</v>
      </c>
      <c r="J372" s="24">
        <f>'Raw Data_Mod Tests'!H47</f>
        <v>0</v>
      </c>
      <c r="K372" s="44">
        <f t="shared" si="53"/>
        <v>0</v>
      </c>
      <c r="L372" s="42" t="str">
        <f t="shared" si="54"/>
        <v/>
      </c>
    </row>
    <row r="373" spans="1:16">
      <c r="A373" s="146" t="s">
        <v>12</v>
      </c>
      <c r="B373" s="2" t="s">
        <v>7</v>
      </c>
      <c r="C373" s="2">
        <v>1</v>
      </c>
      <c r="D373" s="2">
        <f>'Raw Data_Mod Tests'!$T$2</f>
        <v>14.07</v>
      </c>
      <c r="E373" s="2">
        <f t="shared" si="50"/>
        <v>611</v>
      </c>
      <c r="F373" s="2">
        <v>1000</v>
      </c>
      <c r="G373" s="34">
        <f>'Raw Data_Mod Tests'!$U$2</f>
        <v>5.0000000000000001E-4</v>
      </c>
      <c r="H373" s="32">
        <f t="shared" si="51"/>
        <v>1.833</v>
      </c>
      <c r="I373" s="35">
        <f t="shared" si="52"/>
        <v>8.4971893147050004</v>
      </c>
      <c r="J373" s="24">
        <f>'Raw Data_Mod Tests'!H48</f>
        <v>5.66</v>
      </c>
      <c r="K373" s="44">
        <f t="shared" si="53"/>
        <v>7.9023860626756504</v>
      </c>
      <c r="L373" s="42">
        <f t="shared" si="54"/>
        <v>0.66610261233146362</v>
      </c>
    </row>
    <row r="374" spans="1:16">
      <c r="A374" s="147"/>
      <c r="B374" s="2" t="s">
        <v>8</v>
      </c>
      <c r="C374" s="2">
        <v>1</v>
      </c>
      <c r="D374" s="2">
        <f>'Raw Data_Mod Tests'!$T$2</f>
        <v>14.07</v>
      </c>
      <c r="E374" s="2">
        <f t="shared" si="50"/>
        <v>0</v>
      </c>
      <c r="F374" s="2">
        <v>1000</v>
      </c>
      <c r="G374" s="34">
        <f>'Raw Data_Mod Tests'!$U$2</f>
        <v>5.0000000000000001E-4</v>
      </c>
      <c r="H374" s="32">
        <f t="shared" si="51"/>
        <v>0</v>
      </c>
      <c r="I374" s="35">
        <f t="shared" si="52"/>
        <v>0</v>
      </c>
      <c r="J374" s="24">
        <f>'Raw Data_Mod Tests'!H49</f>
        <v>0</v>
      </c>
      <c r="K374" s="44">
        <f t="shared" si="53"/>
        <v>0</v>
      </c>
      <c r="L374" s="42" t="str">
        <f t="shared" si="54"/>
        <v/>
      </c>
    </row>
    <row r="375" spans="1:16">
      <c r="A375" s="146" t="s">
        <v>13</v>
      </c>
      <c r="B375" s="2" t="s">
        <v>7</v>
      </c>
      <c r="C375" s="2">
        <v>1</v>
      </c>
      <c r="D375" s="2">
        <f>'Raw Data_Mod Tests'!$T$2</f>
        <v>14.07</v>
      </c>
      <c r="E375" s="2">
        <f t="shared" si="50"/>
        <v>605</v>
      </c>
      <c r="F375" s="2">
        <v>1000</v>
      </c>
      <c r="G375" s="34">
        <f>'Raw Data_Mod Tests'!$U$2</f>
        <v>5.0000000000000001E-4</v>
      </c>
      <c r="H375" s="32">
        <f t="shared" si="51"/>
        <v>34.814999999999998</v>
      </c>
      <c r="I375" s="35">
        <f t="shared" si="52"/>
        <v>8.5541243576249997</v>
      </c>
      <c r="J375" s="24">
        <f>'Raw Data_Mod Tests'!H50</f>
        <v>7.17</v>
      </c>
      <c r="K375" s="44">
        <f t="shared" si="53"/>
        <v>7.9553356525912502</v>
      </c>
      <c r="L375" s="42">
        <f t="shared" si="54"/>
        <v>0.83819216324681844</v>
      </c>
      <c r="O375">
        <v>605</v>
      </c>
      <c r="P375">
        <v>7.17</v>
      </c>
    </row>
    <row r="376" spans="1:16">
      <c r="A376" s="147"/>
      <c r="B376" s="2" t="s">
        <v>8</v>
      </c>
      <c r="C376" s="2">
        <v>1</v>
      </c>
      <c r="D376" s="2">
        <f>'Raw Data_Mod Tests'!$T$2</f>
        <v>14.07</v>
      </c>
      <c r="E376" s="2">
        <f t="shared" si="50"/>
        <v>605</v>
      </c>
      <c r="F376" s="2">
        <v>1000</v>
      </c>
      <c r="G376" s="34">
        <f>'Raw Data_Mod Tests'!$U$2</f>
        <v>5.0000000000000001E-4</v>
      </c>
      <c r="H376" s="32">
        <f t="shared" si="51"/>
        <v>34.814999999999998</v>
      </c>
      <c r="I376" s="35">
        <f t="shared" si="52"/>
        <v>8.5541243576249997</v>
      </c>
      <c r="J376" s="24">
        <f>'Raw Data_Mod Tests'!H51</f>
        <v>0</v>
      </c>
      <c r="K376" s="44">
        <f t="shared" si="53"/>
        <v>7.9553356525912502</v>
      </c>
      <c r="L376" s="42">
        <f t="shared" si="54"/>
        <v>0</v>
      </c>
    </row>
    <row r="377" spans="1:16">
      <c r="A377" s="146" t="s">
        <v>14</v>
      </c>
      <c r="B377" s="2" t="s">
        <v>7</v>
      </c>
      <c r="C377" s="2">
        <v>1</v>
      </c>
      <c r="D377" s="2">
        <f>'Raw Data_Mod Tests'!$T$2</f>
        <v>14.07</v>
      </c>
      <c r="E377" s="2">
        <f t="shared" si="50"/>
        <v>605</v>
      </c>
      <c r="F377" s="2">
        <v>1000</v>
      </c>
      <c r="G377" s="34">
        <f>'Raw Data_Mod Tests'!$U$2</f>
        <v>5.0000000000000001E-4</v>
      </c>
      <c r="H377" s="32">
        <f t="shared" si="51"/>
        <v>34.814999999999998</v>
      </c>
      <c r="I377" s="35">
        <f t="shared" si="52"/>
        <v>8.5541243576249997</v>
      </c>
      <c r="J377" s="24">
        <f>'Raw Data_Mod Tests'!H52</f>
        <v>7.14</v>
      </c>
      <c r="K377" s="44">
        <f t="shared" si="53"/>
        <v>7.9553356525912502</v>
      </c>
      <c r="L377" s="42">
        <f t="shared" si="54"/>
        <v>0.83468508306586942</v>
      </c>
      <c r="O377">
        <v>605</v>
      </c>
      <c r="P377">
        <v>7.14</v>
      </c>
    </row>
    <row r="378" spans="1:16">
      <c r="A378" s="147"/>
      <c r="B378" s="2" t="s">
        <v>8</v>
      </c>
      <c r="C378" s="2">
        <v>1</v>
      </c>
      <c r="D378" s="2">
        <f>'Raw Data_Mod Tests'!$T$2</f>
        <v>14.07</v>
      </c>
      <c r="E378" s="2">
        <f t="shared" si="50"/>
        <v>576</v>
      </c>
      <c r="F378" s="2">
        <v>1000</v>
      </c>
      <c r="G378" s="34">
        <f>'Raw Data_Mod Tests'!$U$2</f>
        <v>5.0000000000000001E-4</v>
      </c>
      <c r="H378" s="32">
        <f t="shared" si="51"/>
        <v>30.728000000000002</v>
      </c>
      <c r="I378" s="35">
        <f t="shared" ref="I378:I386" si="55">C378*D378*(E378/F378)*(1+G378*(H378-25))</f>
        <v>8.1275307724800001</v>
      </c>
      <c r="J378" s="24">
        <f>'Raw Data_Mod Tests'!H53</f>
        <v>7.04</v>
      </c>
      <c r="K378" s="44">
        <f t="shared" si="53"/>
        <v>7.5586036184064005</v>
      </c>
      <c r="L378" s="42">
        <f t="shared" si="54"/>
        <v>0.86619173732784827</v>
      </c>
      <c r="O378">
        <v>576</v>
      </c>
      <c r="P378">
        <v>7.04</v>
      </c>
    </row>
    <row r="379" spans="1:16">
      <c r="A379" s="146" t="s">
        <v>97</v>
      </c>
      <c r="B379" s="2" t="s">
        <v>7</v>
      </c>
      <c r="C379" s="2">
        <v>1</v>
      </c>
      <c r="D379" s="2">
        <f>'Raw Data_Mod Tests'!$T$2</f>
        <v>14.07</v>
      </c>
      <c r="E379" s="2">
        <f t="shared" si="50"/>
        <v>576</v>
      </c>
      <c r="F379" s="2">
        <v>1000</v>
      </c>
      <c r="G379" s="34">
        <f>'Raw Data_Mod Tests'!$U$2</f>
        <v>5.0000000000000001E-4</v>
      </c>
      <c r="H379" s="32">
        <f t="shared" ref="H379:H386" si="56">H230</f>
        <v>30.728000000000002</v>
      </c>
      <c r="I379" s="35">
        <f t="shared" si="55"/>
        <v>8.1275307724800001</v>
      </c>
      <c r="J379" s="24">
        <f>'Raw Data_Mod Tests'!H54</f>
        <v>7</v>
      </c>
      <c r="K379" s="44">
        <f t="shared" si="53"/>
        <v>7.5586036184064005</v>
      </c>
      <c r="L379" s="42">
        <f t="shared" si="54"/>
        <v>0.86127019336575827</v>
      </c>
    </row>
    <row r="380" spans="1:16">
      <c r="A380" s="147"/>
      <c r="B380" s="2" t="s">
        <v>8</v>
      </c>
      <c r="C380" s="2">
        <v>1</v>
      </c>
      <c r="D380" s="2">
        <f>'Raw Data_Mod Tests'!$T$2</f>
        <v>14.07</v>
      </c>
      <c r="E380" s="2">
        <f t="shared" si="50"/>
        <v>576</v>
      </c>
      <c r="F380" s="2">
        <v>1000</v>
      </c>
      <c r="G380" s="34">
        <f>'Raw Data_Mod Tests'!$U$2</f>
        <v>5.0000000000000001E-4</v>
      </c>
      <c r="H380" s="32">
        <f t="shared" si="56"/>
        <v>30.728000000000002</v>
      </c>
      <c r="I380" s="35">
        <f t="shared" si="55"/>
        <v>8.1275307724800001</v>
      </c>
      <c r="J380" s="24">
        <f>'Raw Data_Mod Tests'!H55</f>
        <v>7.07</v>
      </c>
      <c r="K380" s="44">
        <f t="shared" si="53"/>
        <v>7.5586036184064005</v>
      </c>
      <c r="L380" s="42">
        <f t="shared" si="54"/>
        <v>0.86988289529941587</v>
      </c>
    </row>
    <row r="381" spans="1:16">
      <c r="A381" s="146" t="s">
        <v>98</v>
      </c>
      <c r="B381" s="2" t="s">
        <v>7</v>
      </c>
      <c r="C381" s="2">
        <v>1</v>
      </c>
      <c r="D381" s="2">
        <f>'Raw Data_Mod Tests'!$T$2</f>
        <v>14.07</v>
      </c>
      <c r="E381" s="2">
        <f t="shared" si="50"/>
        <v>576</v>
      </c>
      <c r="F381" s="2">
        <v>1000</v>
      </c>
      <c r="G381" s="34">
        <f>'Raw Data_Mod Tests'!$U$2</f>
        <v>5.0000000000000001E-4</v>
      </c>
      <c r="H381" s="32">
        <f t="shared" si="56"/>
        <v>30.728000000000002</v>
      </c>
      <c r="I381" s="35">
        <f t="shared" si="55"/>
        <v>8.1275307724800001</v>
      </c>
      <c r="J381" s="24">
        <f>'Raw Data_Mod Tests'!H56</f>
        <v>6.96</v>
      </c>
      <c r="K381" s="44">
        <f t="shared" si="53"/>
        <v>7.5586036184064005</v>
      </c>
      <c r="L381" s="42">
        <f t="shared" si="54"/>
        <v>0.85634864940366817</v>
      </c>
    </row>
    <row r="382" spans="1:16">
      <c r="A382" s="147"/>
      <c r="B382" s="2" t="s">
        <v>8</v>
      </c>
      <c r="C382" s="2">
        <v>1</v>
      </c>
      <c r="D382" s="2">
        <f>'Raw Data_Mod Tests'!$T$2</f>
        <v>14.07</v>
      </c>
      <c r="E382" s="2">
        <f t="shared" si="50"/>
        <v>0</v>
      </c>
      <c r="F382" s="2">
        <v>1000</v>
      </c>
      <c r="G382" s="34">
        <f>'Raw Data_Mod Tests'!$U$2</f>
        <v>5.0000000000000001E-4</v>
      </c>
      <c r="H382" s="32">
        <f t="shared" si="56"/>
        <v>0</v>
      </c>
      <c r="I382" s="35">
        <f t="shared" si="55"/>
        <v>0</v>
      </c>
      <c r="J382" s="24">
        <f>'Raw Data_Mod Tests'!H57</f>
        <v>0</v>
      </c>
      <c r="K382" s="44">
        <f t="shared" si="53"/>
        <v>0</v>
      </c>
      <c r="L382" s="42" t="str">
        <f t="shared" si="54"/>
        <v/>
      </c>
    </row>
    <row r="383" spans="1:16">
      <c r="A383" s="146" t="s">
        <v>99</v>
      </c>
      <c r="B383" s="2" t="s">
        <v>7</v>
      </c>
      <c r="C383" s="2">
        <v>1</v>
      </c>
      <c r="D383" s="2">
        <f>'Raw Data_Mod Tests'!$T$2</f>
        <v>14.07</v>
      </c>
      <c r="E383" s="2">
        <f t="shared" si="50"/>
        <v>647</v>
      </c>
      <c r="F383" s="2">
        <v>1000</v>
      </c>
      <c r="G383" s="34">
        <f>'Raw Data_Mod Tests'!$U$2</f>
        <v>5.0000000000000001E-4</v>
      </c>
      <c r="H383" s="32">
        <f t="shared" si="56"/>
        <v>36.941000000000003</v>
      </c>
      <c r="I383" s="35">
        <f t="shared" si="55"/>
        <v>9.1576411929450021</v>
      </c>
      <c r="J383" s="24">
        <f>'Raw Data_Mod Tests'!H58</f>
        <v>7</v>
      </c>
      <c r="K383" s="44">
        <f t="shared" si="53"/>
        <v>8.5166063094388527</v>
      </c>
      <c r="L383" s="42">
        <f t="shared" si="54"/>
        <v>0.76438897883362833</v>
      </c>
    </row>
    <row r="384" spans="1:16">
      <c r="A384" s="147"/>
      <c r="B384" s="2" t="s">
        <v>8</v>
      </c>
      <c r="C384" s="2">
        <v>1</v>
      </c>
      <c r="D384" s="2">
        <f>'Raw Data_Mod Tests'!$T$2</f>
        <v>14.07</v>
      </c>
      <c r="E384" s="2">
        <f t="shared" si="50"/>
        <v>0</v>
      </c>
      <c r="F384" s="2">
        <v>1000</v>
      </c>
      <c r="G384" s="34">
        <f>'Raw Data_Mod Tests'!$U$2</f>
        <v>5.0000000000000001E-4</v>
      </c>
      <c r="H384" s="32">
        <f t="shared" si="56"/>
        <v>0</v>
      </c>
      <c r="I384" s="35">
        <f t="shared" si="55"/>
        <v>0</v>
      </c>
      <c r="J384" s="24">
        <f>'Raw Data_Mod Tests'!H59</f>
        <v>0</v>
      </c>
      <c r="K384" s="44">
        <f t="shared" si="53"/>
        <v>0</v>
      </c>
      <c r="L384" s="42" t="str">
        <f t="shared" si="54"/>
        <v/>
      </c>
    </row>
    <row r="385" spans="1:12">
      <c r="A385" s="146" t="s">
        <v>100</v>
      </c>
      <c r="B385" s="2" t="s">
        <v>7</v>
      </c>
      <c r="C385" s="2">
        <v>1</v>
      </c>
      <c r="D385" s="2">
        <f>'Raw Data_Mod Tests'!$T$2</f>
        <v>14.07</v>
      </c>
      <c r="E385" s="2">
        <f t="shared" si="50"/>
        <v>647</v>
      </c>
      <c r="F385" s="2">
        <v>1000</v>
      </c>
      <c r="G385" s="34">
        <f>'Raw Data_Mod Tests'!$U$2</f>
        <v>5.0000000000000001E-4</v>
      </c>
      <c r="H385" s="32">
        <f t="shared" si="56"/>
        <v>36.941000000000003</v>
      </c>
      <c r="I385" s="35">
        <f t="shared" si="55"/>
        <v>9.1576411929450021</v>
      </c>
      <c r="J385" s="24">
        <f>'Raw Data_Mod Tests'!H60</f>
        <v>6.98</v>
      </c>
      <c r="K385" s="44">
        <f t="shared" si="53"/>
        <v>8.5166063094388527</v>
      </c>
      <c r="L385" s="42">
        <f t="shared" si="54"/>
        <v>0.76220501032267518</v>
      </c>
    </row>
    <row r="386" spans="1:12">
      <c r="A386" s="147"/>
      <c r="B386" s="2" t="s">
        <v>8</v>
      </c>
      <c r="C386" s="2">
        <v>1</v>
      </c>
      <c r="D386" s="2">
        <f>'Raw Data_Mod Tests'!$T$2</f>
        <v>14.07</v>
      </c>
      <c r="E386" s="2">
        <f t="shared" si="50"/>
        <v>0</v>
      </c>
      <c r="F386" s="2">
        <v>1000</v>
      </c>
      <c r="G386" s="34">
        <f>'Raw Data_Mod Tests'!$U$2</f>
        <v>5.0000000000000001E-4</v>
      </c>
      <c r="H386" s="32">
        <f t="shared" si="56"/>
        <v>0</v>
      </c>
      <c r="I386" s="35">
        <f t="shared" si="55"/>
        <v>0</v>
      </c>
      <c r="J386" s="24">
        <f>'Raw Data_Mod Tests'!H61</f>
        <v>0</v>
      </c>
      <c r="K386" s="44">
        <f t="shared" si="53"/>
        <v>0</v>
      </c>
      <c r="L386" s="42" t="str">
        <f t="shared" si="54"/>
        <v/>
      </c>
    </row>
    <row r="387" spans="1:12">
      <c r="L387" s="37"/>
    </row>
    <row r="388" spans="1:12">
      <c r="L388" s="37"/>
    </row>
    <row r="389" spans="1:12">
      <c r="A389" s="148" t="s">
        <v>119</v>
      </c>
      <c r="B389" s="149"/>
      <c r="C389" s="13" t="s">
        <v>32</v>
      </c>
      <c r="D389" s="13" t="s">
        <v>33</v>
      </c>
      <c r="E389" s="13" t="s">
        <v>15</v>
      </c>
      <c r="F389" s="13" t="s">
        <v>19</v>
      </c>
      <c r="G389" s="11" t="s">
        <v>34</v>
      </c>
      <c r="H389" s="13" t="s">
        <v>27</v>
      </c>
      <c r="I389" s="13" t="s">
        <v>29</v>
      </c>
      <c r="J389" s="31" t="s">
        <v>83</v>
      </c>
      <c r="K389" s="31" t="s">
        <v>103</v>
      </c>
      <c r="L389" s="31" t="s">
        <v>88</v>
      </c>
    </row>
    <row r="390" spans="1:12">
      <c r="A390" s="146" t="s">
        <v>6</v>
      </c>
      <c r="B390" s="2" t="s">
        <v>7</v>
      </c>
      <c r="C390" s="2">
        <v>1</v>
      </c>
      <c r="D390" s="2">
        <f>'Raw Data_Mod Tests'!$T$2</f>
        <v>14.07</v>
      </c>
      <c r="E390" s="2">
        <f t="shared" ref="E390:E409" si="57">D97</f>
        <v>652</v>
      </c>
      <c r="F390" s="2">
        <v>1000</v>
      </c>
      <c r="G390" s="34">
        <f>'Raw Data_Mod Tests'!$U$2</f>
        <v>5.0000000000000001E-4</v>
      </c>
      <c r="H390" s="32">
        <f>H240</f>
        <v>33.956000000000003</v>
      </c>
      <c r="I390" s="35">
        <f t="shared" ref="I390:I409" si="58">C390*D390*(E390/F390)*(1+G390*(H390-25))</f>
        <v>9.2147195599200007</v>
      </c>
      <c r="J390" s="141">
        <f>'Raw Data_Mod Tests'!H62</f>
        <v>6.26</v>
      </c>
      <c r="K390" s="44">
        <f>93%*I390</f>
        <v>8.569689190725601</v>
      </c>
      <c r="L390" s="42">
        <f t="shared" ref="L390:L409" si="59">IFERROR(J390/I390,"")</f>
        <v>0.67934785853150226</v>
      </c>
    </row>
    <row r="391" spans="1:12">
      <c r="A391" s="147"/>
      <c r="B391" s="2" t="s">
        <v>8</v>
      </c>
      <c r="C391" s="2">
        <v>1</v>
      </c>
      <c r="D391" s="2">
        <f>'Raw Data_Mod Tests'!$T$2</f>
        <v>14.07</v>
      </c>
      <c r="E391" s="2">
        <f t="shared" si="57"/>
        <v>0</v>
      </c>
      <c r="F391" s="2">
        <v>1000</v>
      </c>
      <c r="G391" s="34">
        <f>'Raw Data_Mod Tests'!$U$2</f>
        <v>5.0000000000000001E-4</v>
      </c>
      <c r="H391" s="32">
        <f t="shared" ref="H391:H408" si="60">H241</f>
        <v>0</v>
      </c>
      <c r="I391" s="35">
        <f t="shared" si="58"/>
        <v>0</v>
      </c>
      <c r="J391" s="141">
        <f>'Raw Data_Mod Tests'!H63</f>
        <v>0</v>
      </c>
      <c r="K391" s="44">
        <f t="shared" ref="K391:K409" si="61">93%*I391</f>
        <v>0</v>
      </c>
      <c r="L391" s="42" t="str">
        <f t="shared" si="59"/>
        <v/>
      </c>
    </row>
    <row r="392" spans="1:12">
      <c r="A392" s="146" t="s">
        <v>10</v>
      </c>
      <c r="B392" s="2" t="s">
        <v>7</v>
      </c>
      <c r="C392" s="2">
        <v>1</v>
      </c>
      <c r="D392" s="2">
        <f>'Raw Data_Mod Tests'!$T$2</f>
        <v>14.07</v>
      </c>
      <c r="E392" s="2">
        <f t="shared" si="57"/>
        <v>652</v>
      </c>
      <c r="F392" s="2">
        <v>1000</v>
      </c>
      <c r="G392" s="34">
        <f>'Raw Data_Mod Tests'!$U$2</f>
        <v>5.0000000000000001E-4</v>
      </c>
      <c r="H392" s="32">
        <f t="shared" si="60"/>
        <v>33.956000000000003</v>
      </c>
      <c r="I392" s="35">
        <f t="shared" si="58"/>
        <v>9.2147195599200007</v>
      </c>
      <c r="J392" s="141">
        <f>'Raw Data_Mod Tests'!H64</f>
        <v>6.39</v>
      </c>
      <c r="K392" s="44">
        <f t="shared" si="61"/>
        <v>8.569689190725601</v>
      </c>
      <c r="L392" s="42">
        <f t="shared" si="59"/>
        <v>0.69345572140835454</v>
      </c>
    </row>
    <row r="393" spans="1:12">
      <c r="A393" s="147"/>
      <c r="B393" s="2" t="s">
        <v>8</v>
      </c>
      <c r="C393" s="2">
        <v>1</v>
      </c>
      <c r="D393" s="2">
        <f>'Raw Data_Mod Tests'!$T$2</f>
        <v>14.07</v>
      </c>
      <c r="E393" s="2">
        <f t="shared" si="57"/>
        <v>0</v>
      </c>
      <c r="F393" s="2">
        <v>1000</v>
      </c>
      <c r="G393" s="34">
        <f>'Raw Data_Mod Tests'!$U$2</f>
        <v>5.0000000000000001E-4</v>
      </c>
      <c r="H393" s="32">
        <f t="shared" si="60"/>
        <v>0</v>
      </c>
      <c r="I393" s="35">
        <f t="shared" si="58"/>
        <v>0</v>
      </c>
      <c r="J393" s="141">
        <f>'Raw Data_Mod Tests'!H65</f>
        <v>0</v>
      </c>
      <c r="K393" s="44">
        <f t="shared" si="61"/>
        <v>0</v>
      </c>
      <c r="L393" s="42" t="str">
        <f t="shared" si="59"/>
        <v/>
      </c>
    </row>
    <row r="394" spans="1:12">
      <c r="A394" s="146" t="s">
        <v>11</v>
      </c>
      <c r="B394" s="2" t="s">
        <v>7</v>
      </c>
      <c r="C394" s="2">
        <v>1</v>
      </c>
      <c r="D394" s="2">
        <f>'Raw Data_Mod Tests'!$T$2</f>
        <v>14.07</v>
      </c>
      <c r="E394" s="2">
        <f t="shared" si="57"/>
        <v>647</v>
      </c>
      <c r="F394" s="2">
        <v>1000</v>
      </c>
      <c r="G394" s="34">
        <f>'Raw Data_Mod Tests'!$U$2</f>
        <v>5.0000000000000001E-4</v>
      </c>
      <c r="H394" s="32">
        <f t="shared" si="60"/>
        <v>36.941000000000003</v>
      </c>
      <c r="I394" s="35">
        <f t="shared" si="58"/>
        <v>9.1576411929450021</v>
      </c>
      <c r="J394" s="141">
        <f>'Raw Data_Mod Tests'!H66</f>
        <v>6.07</v>
      </c>
      <c r="K394" s="44">
        <f t="shared" si="61"/>
        <v>8.5166063094388527</v>
      </c>
      <c r="L394" s="42">
        <f t="shared" si="59"/>
        <v>0.66283444307430339</v>
      </c>
    </row>
    <row r="395" spans="1:12">
      <c r="A395" s="147"/>
      <c r="B395" s="2" t="s">
        <v>8</v>
      </c>
      <c r="C395" s="2">
        <v>1</v>
      </c>
      <c r="D395" s="2">
        <f>'Raw Data_Mod Tests'!$T$2</f>
        <v>14.07</v>
      </c>
      <c r="E395" s="2">
        <f t="shared" si="57"/>
        <v>0</v>
      </c>
      <c r="F395" s="2">
        <v>1000</v>
      </c>
      <c r="G395" s="34">
        <f>'Raw Data_Mod Tests'!$U$2</f>
        <v>5.0000000000000001E-4</v>
      </c>
      <c r="H395" s="32">
        <f t="shared" si="60"/>
        <v>0</v>
      </c>
      <c r="I395" s="35">
        <f t="shared" si="58"/>
        <v>0</v>
      </c>
      <c r="J395" s="141">
        <f>'Raw Data_Mod Tests'!H67</f>
        <v>0</v>
      </c>
      <c r="K395" s="44">
        <f t="shared" si="61"/>
        <v>0</v>
      </c>
      <c r="L395" s="42" t="str">
        <f t="shared" si="59"/>
        <v/>
      </c>
    </row>
    <row r="396" spans="1:12">
      <c r="A396" s="146" t="s">
        <v>12</v>
      </c>
      <c r="B396" s="2" t="s">
        <v>7</v>
      </c>
      <c r="C396" s="2">
        <v>1</v>
      </c>
      <c r="D396" s="2">
        <f>'Raw Data_Mod Tests'!$T$2</f>
        <v>14.07</v>
      </c>
      <c r="E396" s="2">
        <f t="shared" si="57"/>
        <v>647</v>
      </c>
      <c r="F396" s="2">
        <v>1000</v>
      </c>
      <c r="G396" s="34">
        <f>'Raw Data_Mod Tests'!$U$2</f>
        <v>5.0000000000000001E-4</v>
      </c>
      <c r="H396" s="32">
        <f t="shared" si="60"/>
        <v>36.941000000000003</v>
      </c>
      <c r="I396" s="35">
        <f t="shared" si="58"/>
        <v>9.1576411929450021</v>
      </c>
      <c r="J396" s="141">
        <f>'Raw Data_Mod Tests'!H68</f>
        <v>6.05</v>
      </c>
      <c r="K396" s="44">
        <f t="shared" si="61"/>
        <v>8.5166063094388527</v>
      </c>
      <c r="L396" s="42">
        <f t="shared" si="59"/>
        <v>0.66065047456335013</v>
      </c>
    </row>
    <row r="397" spans="1:12">
      <c r="A397" s="147"/>
      <c r="B397" s="2" t="s">
        <v>8</v>
      </c>
      <c r="C397" s="2">
        <v>1</v>
      </c>
      <c r="D397" s="2">
        <f>'Raw Data_Mod Tests'!$T$2</f>
        <v>14.07</v>
      </c>
      <c r="E397" s="2">
        <f t="shared" si="57"/>
        <v>647</v>
      </c>
      <c r="F397" s="2">
        <v>1000</v>
      </c>
      <c r="G397" s="34">
        <f>'Raw Data_Mod Tests'!$U$2</f>
        <v>5.0000000000000001E-4</v>
      </c>
      <c r="H397" s="32">
        <f t="shared" si="60"/>
        <v>36.941000000000003</v>
      </c>
      <c r="I397" s="35">
        <f t="shared" si="58"/>
        <v>9.1576411929450021</v>
      </c>
      <c r="J397" s="141">
        <f>'Raw Data_Mod Tests'!H69</f>
        <v>5.82</v>
      </c>
      <c r="K397" s="44">
        <f t="shared" si="61"/>
        <v>8.5166063094388527</v>
      </c>
      <c r="L397" s="42">
        <f t="shared" si="59"/>
        <v>0.63553483668738819</v>
      </c>
    </row>
    <row r="398" spans="1:12">
      <c r="A398" s="146" t="s">
        <v>13</v>
      </c>
      <c r="B398" s="2" t="s">
        <v>7</v>
      </c>
      <c r="C398" s="2">
        <v>1</v>
      </c>
      <c r="D398" s="2">
        <f>'Raw Data_Mod Tests'!$T$2</f>
        <v>14.07</v>
      </c>
      <c r="E398" s="2">
        <f t="shared" si="57"/>
        <v>660</v>
      </c>
      <c r="F398" s="2">
        <v>1000</v>
      </c>
      <c r="G398" s="34">
        <f>'Raw Data_Mod Tests'!$U$2</f>
        <v>5.0000000000000001E-4</v>
      </c>
      <c r="H398" s="32">
        <f t="shared" si="60"/>
        <v>36.979999999999997</v>
      </c>
      <c r="I398" s="35">
        <f t="shared" si="58"/>
        <v>9.3418243380000003</v>
      </c>
      <c r="J398" s="141">
        <f>'Raw Data_Mod Tests'!H70</f>
        <v>5.93</v>
      </c>
      <c r="K398" s="44">
        <f t="shared" si="61"/>
        <v>8.6878966343400013</v>
      </c>
      <c r="L398" s="42">
        <f t="shared" si="59"/>
        <v>0.63477965175157203</v>
      </c>
    </row>
    <row r="399" spans="1:12">
      <c r="A399" s="147"/>
      <c r="B399" s="2" t="s">
        <v>8</v>
      </c>
      <c r="C399" s="2">
        <v>1</v>
      </c>
      <c r="D399" s="2">
        <f>'Raw Data_Mod Tests'!$T$2</f>
        <v>14.07</v>
      </c>
      <c r="E399" s="2">
        <f t="shared" si="57"/>
        <v>660</v>
      </c>
      <c r="F399" s="2">
        <v>1000</v>
      </c>
      <c r="G399" s="34">
        <f>'Raw Data_Mod Tests'!$U$2</f>
        <v>5.0000000000000001E-4</v>
      </c>
      <c r="H399" s="32">
        <f t="shared" si="60"/>
        <v>36.979999999999997</v>
      </c>
      <c r="I399" s="35">
        <f t="shared" si="58"/>
        <v>9.3418243380000003</v>
      </c>
      <c r="J399" s="141">
        <f>'Raw Data_Mod Tests'!H71</f>
        <v>5.41</v>
      </c>
      <c r="K399" s="44">
        <f t="shared" si="61"/>
        <v>8.6878966343400013</v>
      </c>
      <c r="L399" s="42">
        <f t="shared" si="59"/>
        <v>0.57911600606677993</v>
      </c>
    </row>
    <row r="400" spans="1:12">
      <c r="A400" s="146" t="s">
        <v>14</v>
      </c>
      <c r="B400" s="2" t="s">
        <v>7</v>
      </c>
      <c r="C400" s="2">
        <v>1</v>
      </c>
      <c r="D400" s="2">
        <f>'Raw Data_Mod Tests'!$T$2</f>
        <v>14.07</v>
      </c>
      <c r="E400" s="2">
        <f t="shared" si="57"/>
        <v>662</v>
      </c>
      <c r="F400" s="2">
        <v>1000</v>
      </c>
      <c r="G400" s="34">
        <f>'Raw Data_Mod Tests'!$U$2</f>
        <v>5.0000000000000001E-4</v>
      </c>
      <c r="H400" s="32">
        <f t="shared" si="60"/>
        <v>33.985999999999997</v>
      </c>
      <c r="I400" s="35">
        <f t="shared" si="58"/>
        <v>9.3561893296200029</v>
      </c>
      <c r="J400" s="141">
        <f>'Raw Data_Mod Tests'!H72</f>
        <v>7.18</v>
      </c>
      <c r="K400" s="44">
        <f t="shared" si="61"/>
        <v>8.7012560765466027</v>
      </c>
      <c r="L400" s="42">
        <f t="shared" si="59"/>
        <v>0.76740644583467532</v>
      </c>
    </row>
    <row r="401" spans="1:12">
      <c r="A401" s="147"/>
      <c r="B401" s="2" t="s">
        <v>8</v>
      </c>
      <c r="C401" s="2">
        <v>1</v>
      </c>
      <c r="D401" s="2">
        <f>'Raw Data_Mod Tests'!$T$2</f>
        <v>14.07</v>
      </c>
      <c r="E401" s="2">
        <f t="shared" si="57"/>
        <v>0</v>
      </c>
      <c r="F401" s="2">
        <v>1000</v>
      </c>
      <c r="G401" s="34">
        <f>'Raw Data_Mod Tests'!$U$2</f>
        <v>5.0000000000000001E-4</v>
      </c>
      <c r="H401" s="32">
        <f t="shared" si="60"/>
        <v>0</v>
      </c>
      <c r="I401" s="35">
        <f t="shared" si="58"/>
        <v>0</v>
      </c>
      <c r="J401" s="141">
        <f>'Raw Data_Mod Tests'!H73</f>
        <v>0</v>
      </c>
      <c r="K401" s="44">
        <f t="shared" si="61"/>
        <v>0</v>
      </c>
      <c r="L401" s="42" t="str">
        <f t="shared" si="59"/>
        <v/>
      </c>
    </row>
    <row r="402" spans="1:12">
      <c r="A402" s="146" t="s">
        <v>97</v>
      </c>
      <c r="B402" s="2" t="s">
        <v>7</v>
      </c>
      <c r="C402" s="2">
        <v>1</v>
      </c>
      <c r="D402" s="2">
        <f>'Raw Data_Mod Tests'!$T$2</f>
        <v>14.07</v>
      </c>
      <c r="E402" s="2">
        <f t="shared" si="57"/>
        <v>742</v>
      </c>
      <c r="F402" s="2">
        <v>1000</v>
      </c>
      <c r="G402" s="34">
        <f>'Raw Data_Mod Tests'!$U$2</f>
        <v>5.0000000000000001E-4</v>
      </c>
      <c r="H402" s="32">
        <f t="shared" si="60"/>
        <v>33.225999999999999</v>
      </c>
      <c r="I402" s="35">
        <f t="shared" si="58"/>
        <v>10.482879473220001</v>
      </c>
      <c r="J402" s="141">
        <f>'Raw Data_Mod Tests'!H74</f>
        <v>0</v>
      </c>
      <c r="K402" s="44">
        <f t="shared" si="61"/>
        <v>9.7490779100946003</v>
      </c>
      <c r="L402" s="42">
        <f t="shared" si="59"/>
        <v>0</v>
      </c>
    </row>
    <row r="403" spans="1:12">
      <c r="A403" s="147"/>
      <c r="B403" s="2" t="s">
        <v>8</v>
      </c>
      <c r="C403" s="2">
        <v>1</v>
      </c>
      <c r="D403" s="2">
        <f>'Raw Data_Mod Tests'!$T$2</f>
        <v>14.07</v>
      </c>
      <c r="E403" s="2">
        <f t="shared" si="57"/>
        <v>0</v>
      </c>
      <c r="F403" s="2">
        <v>1000</v>
      </c>
      <c r="G403" s="34">
        <f>'Raw Data_Mod Tests'!$U$2</f>
        <v>5.0000000000000001E-4</v>
      </c>
      <c r="H403" s="32">
        <f t="shared" si="60"/>
        <v>0</v>
      </c>
      <c r="I403" s="35">
        <f t="shared" si="58"/>
        <v>0</v>
      </c>
      <c r="J403" s="141">
        <f>'Raw Data_Mod Tests'!H75</f>
        <v>0</v>
      </c>
      <c r="K403" s="44">
        <f t="shared" si="61"/>
        <v>0</v>
      </c>
      <c r="L403" s="42" t="str">
        <f t="shared" si="59"/>
        <v/>
      </c>
    </row>
    <row r="404" spans="1:12">
      <c r="A404" s="146" t="s">
        <v>98</v>
      </c>
      <c r="B404" s="2" t="s">
        <v>7</v>
      </c>
      <c r="C404" s="2">
        <v>1</v>
      </c>
      <c r="D404" s="2">
        <f>'Raw Data_Mod Tests'!$T$2</f>
        <v>14.07</v>
      </c>
      <c r="E404" s="2">
        <f t="shared" si="57"/>
        <v>688</v>
      </c>
      <c r="F404" s="2">
        <v>1000</v>
      </c>
      <c r="G404" s="34">
        <f>'Raw Data_Mod Tests'!$U$2</f>
        <v>5.0000000000000001E-4</v>
      </c>
      <c r="H404" s="32">
        <f t="shared" si="60"/>
        <v>34.064</v>
      </c>
      <c r="I404" s="35">
        <f t="shared" si="58"/>
        <v>9.7240304851199983</v>
      </c>
      <c r="J404" s="141">
        <f>'Raw Data_Mod Tests'!H76</f>
        <v>8.6999999999999993</v>
      </c>
      <c r="K404" s="44">
        <f t="shared" si="61"/>
        <v>9.0433483511615993</v>
      </c>
      <c r="L404" s="42">
        <f t="shared" si="59"/>
        <v>0.89469073686194212</v>
      </c>
    </row>
    <row r="405" spans="1:12">
      <c r="A405" s="147"/>
      <c r="B405" s="2" t="s">
        <v>8</v>
      </c>
      <c r="C405" s="2">
        <v>1</v>
      </c>
      <c r="D405" s="2">
        <f>'Raw Data_Mod Tests'!$T$2</f>
        <v>14.07</v>
      </c>
      <c r="E405" s="2">
        <f t="shared" si="57"/>
        <v>688</v>
      </c>
      <c r="F405" s="2">
        <v>1000</v>
      </c>
      <c r="G405" s="34">
        <f>'Raw Data_Mod Tests'!$U$2</f>
        <v>5.0000000000000001E-4</v>
      </c>
      <c r="H405" s="32">
        <f t="shared" si="60"/>
        <v>34.064</v>
      </c>
      <c r="I405" s="35">
        <f t="shared" si="58"/>
        <v>9.7240304851199983</v>
      </c>
      <c r="J405" s="141">
        <f>'Raw Data_Mod Tests'!H77</f>
        <v>9.3800000000000008</v>
      </c>
      <c r="K405" s="44">
        <f t="shared" si="61"/>
        <v>9.0433483511615993</v>
      </c>
      <c r="L405" s="42">
        <f t="shared" si="59"/>
        <v>0.96462058755919744</v>
      </c>
    </row>
    <row r="406" spans="1:12">
      <c r="A406" s="146" t="s">
        <v>99</v>
      </c>
      <c r="B406" s="2" t="s">
        <v>7</v>
      </c>
      <c r="C406" s="2">
        <v>1</v>
      </c>
      <c r="D406" s="2">
        <f>'Raw Data_Mod Tests'!$T$2</f>
        <v>14.07</v>
      </c>
      <c r="E406" s="2">
        <f t="shared" si="57"/>
        <v>688</v>
      </c>
      <c r="F406" s="2">
        <v>1000</v>
      </c>
      <c r="G406" s="34">
        <f>'Raw Data_Mod Tests'!$U$2</f>
        <v>5.0000000000000001E-4</v>
      </c>
      <c r="H406" s="32">
        <f t="shared" si="60"/>
        <v>34.064</v>
      </c>
      <c r="I406" s="35">
        <f t="shared" si="58"/>
        <v>9.7240304851199983</v>
      </c>
      <c r="J406" s="141">
        <f>'Raw Data_Mod Tests'!H78</f>
        <v>9.27</v>
      </c>
      <c r="K406" s="44">
        <f t="shared" si="61"/>
        <v>9.0433483511615993</v>
      </c>
      <c r="L406" s="42">
        <f t="shared" si="59"/>
        <v>0.95330840582875898</v>
      </c>
    </row>
    <row r="407" spans="1:12">
      <c r="A407" s="147"/>
      <c r="B407" s="2" t="s">
        <v>8</v>
      </c>
      <c r="C407" s="2">
        <v>1</v>
      </c>
      <c r="D407" s="2">
        <f>'Raw Data_Mod Tests'!$T$2</f>
        <v>14.07</v>
      </c>
      <c r="E407" s="2">
        <f t="shared" si="57"/>
        <v>688</v>
      </c>
      <c r="F407" s="2">
        <v>1000</v>
      </c>
      <c r="G407" s="34">
        <f>'Raw Data_Mod Tests'!$U$2</f>
        <v>5.0000000000000001E-4</v>
      </c>
      <c r="H407" s="32">
        <f t="shared" si="60"/>
        <v>34.064</v>
      </c>
      <c r="I407" s="35">
        <f t="shared" si="58"/>
        <v>9.7240304851199983</v>
      </c>
      <c r="J407" s="141">
        <f>'Raw Data_Mod Tests'!H79</f>
        <v>9.23</v>
      </c>
      <c r="K407" s="44">
        <f t="shared" si="61"/>
        <v>9.0433483511615993</v>
      </c>
      <c r="L407" s="42">
        <f t="shared" si="59"/>
        <v>0.94919488519950879</v>
      </c>
    </row>
    <row r="408" spans="1:12">
      <c r="A408" s="146" t="s">
        <v>100</v>
      </c>
      <c r="B408" s="2" t="s">
        <v>7</v>
      </c>
      <c r="C408" s="2">
        <v>1</v>
      </c>
      <c r="D408" s="2">
        <f>'Raw Data_Mod Tests'!$T$2</f>
        <v>14.07</v>
      </c>
      <c r="E408" s="2">
        <f t="shared" si="57"/>
        <v>688</v>
      </c>
      <c r="F408" s="2">
        <v>1000</v>
      </c>
      <c r="G408" s="34">
        <f>'Raw Data_Mod Tests'!$U$2</f>
        <v>5.0000000000000001E-4</v>
      </c>
      <c r="H408" s="32">
        <f t="shared" si="60"/>
        <v>34.064</v>
      </c>
      <c r="I408" s="35">
        <f t="shared" si="58"/>
        <v>9.7240304851199983</v>
      </c>
      <c r="J408" s="141">
        <f>'Raw Data_Mod Tests'!H80</f>
        <v>9.19</v>
      </c>
      <c r="K408" s="44">
        <f t="shared" si="61"/>
        <v>9.0433483511615993</v>
      </c>
      <c r="L408" s="42">
        <f t="shared" si="59"/>
        <v>0.94508136457025838</v>
      </c>
    </row>
    <row r="409" spans="1:12">
      <c r="A409" s="147"/>
      <c r="B409" s="2" t="s">
        <v>8</v>
      </c>
      <c r="C409" s="2">
        <v>1</v>
      </c>
      <c r="D409" s="2">
        <f>'Raw Data_Mod Tests'!$T$2</f>
        <v>14.07</v>
      </c>
      <c r="E409" s="2">
        <f t="shared" si="57"/>
        <v>688</v>
      </c>
      <c r="F409" s="2">
        <v>1000</v>
      </c>
      <c r="G409" s="34">
        <f>'Raw Data_Mod Tests'!$U$2</f>
        <v>5.0000000000000001E-4</v>
      </c>
      <c r="H409" s="32">
        <f>H259</f>
        <v>34.064</v>
      </c>
      <c r="I409" s="35">
        <f t="shared" si="58"/>
        <v>9.7240304851199983</v>
      </c>
      <c r="J409" s="141">
        <f>'Raw Data_Mod Tests'!H81</f>
        <v>8.16</v>
      </c>
      <c r="K409" s="44">
        <f t="shared" si="61"/>
        <v>9.0433483511615993</v>
      </c>
      <c r="L409" s="42">
        <f t="shared" si="59"/>
        <v>0.83915820836706301</v>
      </c>
    </row>
    <row r="410" spans="1:12">
      <c r="L410" s="37"/>
    </row>
    <row r="411" spans="1:12">
      <c r="L411" s="37"/>
    </row>
    <row r="412" spans="1:12">
      <c r="A412" s="148" t="s">
        <v>120</v>
      </c>
      <c r="B412" s="149"/>
      <c r="C412" s="13" t="s">
        <v>32</v>
      </c>
      <c r="D412" s="13" t="s">
        <v>33</v>
      </c>
      <c r="E412" s="13" t="s">
        <v>15</v>
      </c>
      <c r="F412" s="13" t="s">
        <v>19</v>
      </c>
      <c r="G412" s="11" t="s">
        <v>34</v>
      </c>
      <c r="H412" s="13" t="s">
        <v>27</v>
      </c>
      <c r="I412" s="13" t="s">
        <v>29</v>
      </c>
      <c r="J412" s="31" t="s">
        <v>83</v>
      </c>
      <c r="K412" s="31" t="s">
        <v>103</v>
      </c>
      <c r="L412" s="31" t="s">
        <v>88</v>
      </c>
    </row>
    <row r="413" spans="1:12">
      <c r="A413" s="146" t="s">
        <v>6</v>
      </c>
      <c r="B413" s="2" t="s">
        <v>7</v>
      </c>
      <c r="C413" s="2">
        <v>1</v>
      </c>
      <c r="D413" s="2">
        <f>'Raw Data_Mod Tests'!$T$2</f>
        <v>14.07</v>
      </c>
      <c r="E413" s="2">
        <f t="shared" ref="E413:E432" si="62">D120</f>
        <v>703</v>
      </c>
      <c r="F413" s="2">
        <v>1000</v>
      </c>
      <c r="G413" s="34">
        <f>'Raw Data_Mod Tests'!$U$2</f>
        <v>5.0000000000000001E-4</v>
      </c>
      <c r="H413" s="32">
        <f>H262</f>
        <v>34.109000000000002</v>
      </c>
      <c r="I413" s="35">
        <f>C413*D413*(E413/F413)*(1+G413*(H413-25))</f>
        <v>9.9362595159449985</v>
      </c>
      <c r="J413" s="141">
        <f>'Raw Data_Mod Tests'!H82</f>
        <v>5.84</v>
      </c>
      <c r="K413" s="44">
        <f t="shared" ref="K413:K432" si="63">93%*I413</f>
        <v>9.2407213498288492</v>
      </c>
      <c r="L413" s="42">
        <f>IFERROR(J413/I413,"")</f>
        <v>0.58774632351624734</v>
      </c>
    </row>
    <row r="414" spans="1:12">
      <c r="A414" s="147"/>
      <c r="B414" s="2" t="s">
        <v>8</v>
      </c>
      <c r="C414" s="2">
        <v>1</v>
      </c>
      <c r="D414" s="2">
        <f>'Raw Data_Mod Tests'!$T$2</f>
        <v>14.07</v>
      </c>
      <c r="E414" s="2">
        <f t="shared" si="62"/>
        <v>703</v>
      </c>
      <c r="F414" s="2">
        <v>1000</v>
      </c>
      <c r="G414" s="34">
        <f>'Raw Data_Mod Tests'!$U$2</f>
        <v>5.0000000000000001E-4</v>
      </c>
      <c r="H414" s="32">
        <f t="shared" ref="H414:H432" si="64">H263</f>
        <v>34.109000000000002</v>
      </c>
      <c r="I414" s="35">
        <f t="shared" ref="I414:I432" si="65">C414*D414*(E414/F414)*(1+G414*(H414-25))</f>
        <v>9.9362595159449985</v>
      </c>
      <c r="J414" s="141">
        <f>'Raw Data_Mod Tests'!H83</f>
        <v>0</v>
      </c>
      <c r="K414" s="44">
        <f t="shared" si="63"/>
        <v>9.2407213498288492</v>
      </c>
      <c r="L414" s="42">
        <f t="shared" ref="L414:L432" si="66">IFERROR(J414/I414,"")</f>
        <v>0</v>
      </c>
    </row>
    <row r="415" spans="1:12">
      <c r="A415" s="146" t="s">
        <v>10</v>
      </c>
      <c r="B415" s="2" t="s">
        <v>7</v>
      </c>
      <c r="C415" s="2">
        <v>1</v>
      </c>
      <c r="D415" s="2">
        <f>'Raw Data_Mod Tests'!$T$2</f>
        <v>14.07</v>
      </c>
      <c r="E415" s="2">
        <f t="shared" si="62"/>
        <v>703</v>
      </c>
      <c r="F415" s="2">
        <v>1000</v>
      </c>
      <c r="G415" s="34">
        <f>'Raw Data_Mod Tests'!$U$2</f>
        <v>5.0000000000000001E-4</v>
      </c>
      <c r="H415" s="32">
        <f t="shared" si="64"/>
        <v>34.109000000000002</v>
      </c>
      <c r="I415" s="35">
        <f t="shared" si="65"/>
        <v>9.9362595159449985</v>
      </c>
      <c r="J415" s="141">
        <f>'Raw Data_Mod Tests'!H84</f>
        <v>5.87</v>
      </c>
      <c r="K415" s="44">
        <f t="shared" si="63"/>
        <v>9.2407213498288492</v>
      </c>
      <c r="L415" s="42">
        <f t="shared" si="66"/>
        <v>0.59076556832883076</v>
      </c>
    </row>
    <row r="416" spans="1:12">
      <c r="A416" s="147"/>
      <c r="B416" s="2" t="s">
        <v>8</v>
      </c>
      <c r="C416" s="2">
        <v>1</v>
      </c>
      <c r="D416" s="2">
        <f>'Raw Data_Mod Tests'!$T$2</f>
        <v>14.07</v>
      </c>
      <c r="E416" s="2">
        <f t="shared" si="62"/>
        <v>0</v>
      </c>
      <c r="F416" s="2">
        <v>1000</v>
      </c>
      <c r="G416" s="34">
        <f>'Raw Data_Mod Tests'!$U$2</f>
        <v>5.0000000000000001E-4</v>
      </c>
      <c r="H416" s="32">
        <f t="shared" si="64"/>
        <v>0</v>
      </c>
      <c r="I416" s="35">
        <f t="shared" si="65"/>
        <v>0</v>
      </c>
      <c r="J416" s="141">
        <f>'Raw Data_Mod Tests'!H85</f>
        <v>0</v>
      </c>
      <c r="K416" s="44">
        <f t="shared" si="63"/>
        <v>0</v>
      </c>
      <c r="L416" s="42" t="str">
        <f t="shared" si="66"/>
        <v/>
      </c>
    </row>
    <row r="417" spans="1:16">
      <c r="A417" s="146" t="s">
        <v>11</v>
      </c>
      <c r="B417" s="2" t="s">
        <v>7</v>
      </c>
      <c r="C417" s="2">
        <v>1</v>
      </c>
      <c r="D417" s="2">
        <f>'Raw Data_Mod Tests'!$T$2</f>
        <v>14.07</v>
      </c>
      <c r="E417" s="2">
        <f t="shared" si="62"/>
        <v>792</v>
      </c>
      <c r="F417" s="2">
        <v>1000</v>
      </c>
      <c r="G417" s="34">
        <f>'Raw Data_Mod Tests'!$U$2</f>
        <v>5.0000000000000001E-4</v>
      </c>
      <c r="H417" s="32">
        <f t="shared" si="64"/>
        <v>34.375999999999998</v>
      </c>
      <c r="I417" s="35">
        <f t="shared" si="65"/>
        <v>11.195680446720001</v>
      </c>
      <c r="J417" s="141">
        <f>'Raw Data_Mod Tests'!H86</f>
        <v>8.92</v>
      </c>
      <c r="K417" s="44">
        <f t="shared" si="63"/>
        <v>10.411982815449601</v>
      </c>
      <c r="L417" s="42">
        <f t="shared" si="66"/>
        <v>0.79673585205026931</v>
      </c>
    </row>
    <row r="418" spans="1:16">
      <c r="A418" s="147"/>
      <c r="B418" s="2" t="s">
        <v>8</v>
      </c>
      <c r="C418" s="2">
        <v>1</v>
      </c>
      <c r="D418" s="2">
        <f>'Raw Data_Mod Tests'!$T$2</f>
        <v>14.07</v>
      </c>
      <c r="E418" s="2">
        <f t="shared" si="62"/>
        <v>792</v>
      </c>
      <c r="F418" s="2">
        <v>1000</v>
      </c>
      <c r="G418" s="34">
        <f>'Raw Data_Mod Tests'!$U$2</f>
        <v>5.0000000000000001E-4</v>
      </c>
      <c r="H418" s="32">
        <f t="shared" si="64"/>
        <v>34.375999999999998</v>
      </c>
      <c r="I418" s="35">
        <f t="shared" si="65"/>
        <v>11.195680446720001</v>
      </c>
      <c r="J418" s="141">
        <f>'Raw Data_Mod Tests'!H87</f>
        <v>9.02</v>
      </c>
      <c r="K418" s="44">
        <f t="shared" si="63"/>
        <v>10.411982815449601</v>
      </c>
      <c r="L418" s="42">
        <f t="shared" si="66"/>
        <v>0.80566786832885973</v>
      </c>
    </row>
    <row r="419" spans="1:16">
      <c r="A419" s="146" t="s">
        <v>12</v>
      </c>
      <c r="B419" s="2" t="s">
        <v>7</v>
      </c>
      <c r="C419" s="2">
        <v>1</v>
      </c>
      <c r="D419" s="2">
        <f>'Raw Data_Mod Tests'!$T$2</f>
        <v>14.07</v>
      </c>
      <c r="E419" s="2">
        <f t="shared" si="62"/>
        <v>792</v>
      </c>
      <c r="F419" s="2">
        <v>1000</v>
      </c>
      <c r="G419" s="34">
        <f>'Raw Data_Mod Tests'!$U$2</f>
        <v>5.0000000000000001E-4</v>
      </c>
      <c r="H419" s="32">
        <f t="shared" si="64"/>
        <v>34.375999999999998</v>
      </c>
      <c r="I419" s="35">
        <f t="shared" si="65"/>
        <v>11.195680446720001</v>
      </c>
      <c r="J419" s="141">
        <f>'Raw Data_Mod Tests'!H88</f>
        <v>8.59</v>
      </c>
      <c r="K419" s="44">
        <f t="shared" si="63"/>
        <v>10.411982815449601</v>
      </c>
      <c r="L419" s="42">
        <f t="shared" si="66"/>
        <v>0.76726019833092085</v>
      </c>
    </row>
    <row r="420" spans="1:16">
      <c r="A420" s="147"/>
      <c r="B420" s="2" t="s">
        <v>8</v>
      </c>
      <c r="C420" s="2">
        <v>1</v>
      </c>
      <c r="D420" s="2">
        <f>'Raw Data_Mod Tests'!$T$2</f>
        <v>14.07</v>
      </c>
      <c r="E420" s="2">
        <f t="shared" si="62"/>
        <v>0</v>
      </c>
      <c r="F420" s="2">
        <v>1000</v>
      </c>
      <c r="G420" s="34">
        <f>'Raw Data_Mod Tests'!$U$2</f>
        <v>5.0000000000000001E-4</v>
      </c>
      <c r="H420" s="32">
        <f t="shared" si="64"/>
        <v>0</v>
      </c>
      <c r="I420" s="35">
        <f t="shared" si="65"/>
        <v>0</v>
      </c>
      <c r="J420" s="141">
        <f>'Raw Data_Mod Tests'!H89</f>
        <v>8.64</v>
      </c>
      <c r="K420" s="44">
        <f t="shared" si="63"/>
        <v>0</v>
      </c>
      <c r="L420" s="42" t="str">
        <f t="shared" si="66"/>
        <v/>
      </c>
    </row>
    <row r="421" spans="1:16">
      <c r="A421" s="146" t="s">
        <v>13</v>
      </c>
      <c r="B421" s="2" t="s">
        <v>7</v>
      </c>
      <c r="C421" s="2">
        <v>1</v>
      </c>
      <c r="D421" s="2">
        <f>'Raw Data_Mod Tests'!$T$2</f>
        <v>14.07</v>
      </c>
      <c r="E421" s="2">
        <f t="shared" si="62"/>
        <v>0</v>
      </c>
      <c r="F421" s="2">
        <v>1000</v>
      </c>
      <c r="G421" s="34">
        <f>'Raw Data_Mod Tests'!$U$2</f>
        <v>5.0000000000000001E-4</v>
      </c>
      <c r="H421" s="32">
        <f t="shared" si="64"/>
        <v>0</v>
      </c>
      <c r="I421" s="35">
        <f t="shared" si="65"/>
        <v>0</v>
      </c>
      <c r="J421" s="141">
        <f>'Raw Data_Mod Tests'!H90</f>
        <v>7.87</v>
      </c>
      <c r="K421" s="44">
        <f t="shared" si="63"/>
        <v>0</v>
      </c>
      <c r="L421" s="42" t="str">
        <f t="shared" si="66"/>
        <v/>
      </c>
    </row>
    <row r="422" spans="1:16">
      <c r="A422" s="147"/>
      <c r="B422" s="2" t="s">
        <v>8</v>
      </c>
      <c r="C422" s="2">
        <v>1</v>
      </c>
      <c r="D422" s="2">
        <f>'Raw Data_Mod Tests'!$T$2</f>
        <v>14.07</v>
      </c>
      <c r="E422" s="2">
        <f t="shared" si="62"/>
        <v>753</v>
      </c>
      <c r="F422" s="2">
        <v>1000</v>
      </c>
      <c r="G422" s="34">
        <f>'Raw Data_Mod Tests'!$U$2</f>
        <v>5.0000000000000001E-4</v>
      </c>
      <c r="H422" s="32">
        <f t="shared" si="64"/>
        <v>32.259</v>
      </c>
      <c r="I422" s="35">
        <f t="shared" si="65"/>
        <v>10.633163499945001</v>
      </c>
      <c r="J422" s="141">
        <f>'Raw Data_Mod Tests'!H91</f>
        <v>7.87</v>
      </c>
      <c r="K422" s="44">
        <f t="shared" si="63"/>
        <v>9.8888420549488512</v>
      </c>
      <c r="L422" s="42">
        <f t="shared" si="66"/>
        <v>0.74013721316715453</v>
      </c>
    </row>
    <row r="423" spans="1:16">
      <c r="A423" s="146" t="s">
        <v>14</v>
      </c>
      <c r="B423" s="2" t="s">
        <v>7</v>
      </c>
      <c r="C423" s="2">
        <v>1</v>
      </c>
      <c r="D423" s="2">
        <f>'Raw Data_Mod Tests'!$T$2</f>
        <v>14.07</v>
      </c>
      <c r="E423" s="2">
        <f t="shared" si="62"/>
        <v>753</v>
      </c>
      <c r="F423" s="2">
        <v>1000</v>
      </c>
      <c r="G423" s="34">
        <f>'Raw Data_Mod Tests'!$U$2</f>
        <v>5.0000000000000001E-4</v>
      </c>
      <c r="H423" s="32">
        <f t="shared" si="64"/>
        <v>32.259</v>
      </c>
      <c r="I423" s="35">
        <f t="shared" si="65"/>
        <v>10.633163499945001</v>
      </c>
      <c r="J423" s="141">
        <f>'Raw Data_Mod Tests'!H92</f>
        <v>8.15</v>
      </c>
      <c r="K423" s="44">
        <f t="shared" si="63"/>
        <v>9.8888420549488512</v>
      </c>
      <c r="L423" s="42">
        <f t="shared" si="66"/>
        <v>0.76646992214895926</v>
      </c>
    </row>
    <row r="424" spans="1:16">
      <c r="A424" s="147"/>
      <c r="B424" s="2" t="s">
        <v>8</v>
      </c>
      <c r="C424" s="2">
        <v>1</v>
      </c>
      <c r="D424" s="2">
        <f>'Raw Data_Mod Tests'!$T$2</f>
        <v>14.07</v>
      </c>
      <c r="E424" s="2">
        <f t="shared" si="62"/>
        <v>0</v>
      </c>
      <c r="F424" s="2">
        <v>1000</v>
      </c>
      <c r="G424" s="34">
        <f>'Raw Data_Mod Tests'!$U$2</f>
        <v>5.0000000000000001E-4</v>
      </c>
      <c r="H424" s="32">
        <f t="shared" si="64"/>
        <v>0</v>
      </c>
      <c r="I424" s="35">
        <f t="shared" si="65"/>
        <v>0</v>
      </c>
      <c r="J424" s="141">
        <f>'Raw Data_Mod Tests'!H93</f>
        <v>0</v>
      </c>
      <c r="K424" s="44">
        <f t="shared" si="63"/>
        <v>0</v>
      </c>
      <c r="L424" s="42" t="str">
        <f t="shared" si="66"/>
        <v/>
      </c>
    </row>
    <row r="425" spans="1:16">
      <c r="A425" s="146" t="s">
        <v>97</v>
      </c>
      <c r="B425" s="2" t="s">
        <v>7</v>
      </c>
      <c r="C425" s="2">
        <v>1</v>
      </c>
      <c r="D425" s="2">
        <f>'Raw Data_Mod Tests'!$T$2</f>
        <v>14.07</v>
      </c>
      <c r="E425" s="2">
        <f t="shared" si="62"/>
        <v>753</v>
      </c>
      <c r="F425" s="2">
        <v>1000</v>
      </c>
      <c r="G425" s="34">
        <f>'Raw Data_Mod Tests'!$U$2</f>
        <v>5.0000000000000001E-4</v>
      </c>
      <c r="H425" s="32">
        <f t="shared" si="64"/>
        <v>32.259</v>
      </c>
      <c r="I425" s="35">
        <f t="shared" si="65"/>
        <v>10.633163499945001</v>
      </c>
      <c r="J425" s="141">
        <f>'Raw Data_Mod Tests'!H94</f>
        <v>8.67</v>
      </c>
      <c r="K425" s="44">
        <f t="shared" si="63"/>
        <v>9.8888420549488512</v>
      </c>
      <c r="L425" s="42">
        <f t="shared" si="66"/>
        <v>0.81537352454373946</v>
      </c>
      <c r="O425">
        <v>753</v>
      </c>
      <c r="P425">
        <v>8.67</v>
      </c>
    </row>
    <row r="426" spans="1:16">
      <c r="A426" s="147"/>
      <c r="B426" s="2" t="s">
        <v>8</v>
      </c>
      <c r="C426" s="2">
        <v>1</v>
      </c>
      <c r="D426" s="2">
        <f>'Raw Data_Mod Tests'!$T$2</f>
        <v>14.07</v>
      </c>
      <c r="E426" s="2">
        <f t="shared" si="62"/>
        <v>0</v>
      </c>
      <c r="F426" s="2">
        <v>1000</v>
      </c>
      <c r="G426" s="34">
        <f>'Raw Data_Mod Tests'!$U$2</f>
        <v>5.0000000000000001E-4</v>
      </c>
      <c r="H426" s="32">
        <f t="shared" si="64"/>
        <v>0</v>
      </c>
      <c r="I426" s="35">
        <f t="shared" si="65"/>
        <v>0</v>
      </c>
      <c r="J426" s="141">
        <f>'Raw Data_Mod Tests'!H95</f>
        <v>0</v>
      </c>
      <c r="K426" s="44">
        <f t="shared" si="63"/>
        <v>0</v>
      </c>
      <c r="L426" s="42" t="str">
        <f t="shared" si="66"/>
        <v/>
      </c>
    </row>
    <row r="427" spans="1:16">
      <c r="A427" s="146" t="s">
        <v>98</v>
      </c>
      <c r="B427" s="2" t="s">
        <v>7</v>
      </c>
      <c r="C427" s="2">
        <v>1</v>
      </c>
      <c r="D427" s="2">
        <f>'Raw Data_Mod Tests'!$T$2</f>
        <v>14.07</v>
      </c>
      <c r="E427" s="2">
        <f t="shared" si="62"/>
        <v>0</v>
      </c>
      <c r="F427" s="2">
        <v>1000</v>
      </c>
      <c r="G427" s="34">
        <f>'Raw Data_Mod Tests'!$U$2</f>
        <v>5.0000000000000001E-4</v>
      </c>
      <c r="H427" s="32">
        <f t="shared" si="64"/>
        <v>0</v>
      </c>
      <c r="I427" s="35">
        <f t="shared" si="65"/>
        <v>0</v>
      </c>
      <c r="J427" s="141">
        <f>'Raw Data_Mod Tests'!H96</f>
        <v>0</v>
      </c>
      <c r="K427" s="44">
        <f t="shared" si="63"/>
        <v>0</v>
      </c>
      <c r="L427" s="42" t="str">
        <f t="shared" si="66"/>
        <v/>
      </c>
    </row>
    <row r="428" spans="1:16">
      <c r="A428" s="147"/>
      <c r="B428" s="2" t="s">
        <v>8</v>
      </c>
      <c r="C428" s="2">
        <v>1</v>
      </c>
      <c r="D428" s="2">
        <f>'Raw Data_Mod Tests'!$T$2</f>
        <v>14.07</v>
      </c>
      <c r="E428" s="2">
        <f t="shared" si="62"/>
        <v>764</v>
      </c>
      <c r="F428" s="2">
        <v>1000</v>
      </c>
      <c r="G428" s="34">
        <f>'Raw Data_Mod Tests'!$U$2</f>
        <v>5.0000000000000001E-4</v>
      </c>
      <c r="H428" s="32">
        <f t="shared" si="64"/>
        <v>30.292000000000002</v>
      </c>
      <c r="I428" s="35">
        <f t="shared" si="65"/>
        <v>10.777923124079999</v>
      </c>
      <c r="J428" s="141">
        <f>'Raw Data_Mod Tests'!H97</f>
        <v>10.27</v>
      </c>
      <c r="K428" s="44">
        <f t="shared" si="63"/>
        <v>10.023468505394399</v>
      </c>
      <c r="L428" s="42">
        <f t="shared" si="66"/>
        <v>0.9528737477311191</v>
      </c>
    </row>
    <row r="429" spans="1:16">
      <c r="A429" s="146" t="s">
        <v>99</v>
      </c>
      <c r="B429" s="2" t="s">
        <v>7</v>
      </c>
      <c r="C429" s="2">
        <v>1</v>
      </c>
      <c r="D429" s="2">
        <f>'Raw Data_Mod Tests'!$T$2</f>
        <v>14.07</v>
      </c>
      <c r="E429" s="2">
        <f t="shared" si="62"/>
        <v>764</v>
      </c>
      <c r="F429" s="2">
        <v>1000</v>
      </c>
      <c r="G429" s="34">
        <f>'Raw Data_Mod Tests'!$U$2</f>
        <v>5.0000000000000001E-4</v>
      </c>
      <c r="H429" s="32">
        <f t="shared" si="64"/>
        <v>30.292000000000002</v>
      </c>
      <c r="I429" s="35">
        <f t="shared" si="65"/>
        <v>10.777923124079999</v>
      </c>
      <c r="J429" s="141">
        <f>'Raw Data_Mod Tests'!H98</f>
        <v>8.06</v>
      </c>
      <c r="K429" s="44">
        <f t="shared" si="63"/>
        <v>10.023468505394399</v>
      </c>
      <c r="L429" s="42">
        <f t="shared" si="66"/>
        <v>0.74782496657378972</v>
      </c>
    </row>
    <row r="430" spans="1:16">
      <c r="A430" s="147"/>
      <c r="B430" s="2" t="s">
        <v>8</v>
      </c>
      <c r="C430" s="2">
        <v>1</v>
      </c>
      <c r="D430" s="2">
        <f>'Raw Data_Mod Tests'!$T$2</f>
        <v>14.07</v>
      </c>
      <c r="E430" s="2">
        <f t="shared" si="62"/>
        <v>0</v>
      </c>
      <c r="F430" s="2">
        <v>1000</v>
      </c>
      <c r="G430" s="34">
        <f>'Raw Data_Mod Tests'!$U$2</f>
        <v>5.0000000000000001E-4</v>
      </c>
      <c r="H430" s="32">
        <f t="shared" si="64"/>
        <v>0</v>
      </c>
      <c r="I430" s="35">
        <f t="shared" si="65"/>
        <v>0</v>
      </c>
      <c r="J430" s="141">
        <f>'Raw Data_Mod Tests'!H99</f>
        <v>0</v>
      </c>
      <c r="K430" s="44">
        <f t="shared" si="63"/>
        <v>0</v>
      </c>
      <c r="L430" s="42" t="str">
        <f t="shared" si="66"/>
        <v/>
      </c>
    </row>
    <row r="431" spans="1:16">
      <c r="A431" s="146" t="s">
        <v>100</v>
      </c>
      <c r="B431" s="2" t="s">
        <v>7</v>
      </c>
      <c r="C431" s="2">
        <v>1</v>
      </c>
      <c r="D431" s="2">
        <f>'Raw Data_Mod Tests'!$T$2</f>
        <v>14.07</v>
      </c>
      <c r="E431" s="2">
        <f t="shared" si="62"/>
        <v>576</v>
      </c>
      <c r="F431" s="2">
        <v>1000</v>
      </c>
      <c r="G431" s="34">
        <f>'Raw Data_Mod Tests'!$U$2</f>
        <v>5.0000000000000001E-4</v>
      </c>
      <c r="H431" s="32">
        <f t="shared" si="64"/>
        <v>30.728000000000002</v>
      </c>
      <c r="I431" s="35">
        <f t="shared" si="65"/>
        <v>8.1275307724800001</v>
      </c>
      <c r="J431" s="141">
        <f>'Raw Data_Mod Tests'!H100</f>
        <v>9</v>
      </c>
      <c r="K431" s="44">
        <f t="shared" si="63"/>
        <v>7.5586036184064005</v>
      </c>
      <c r="L431" s="42">
        <f t="shared" si="66"/>
        <v>1.1073473914702605</v>
      </c>
    </row>
    <row r="432" spans="1:16">
      <c r="A432" s="147"/>
      <c r="B432" s="2" t="s">
        <v>8</v>
      </c>
      <c r="C432" s="2">
        <v>1</v>
      </c>
      <c r="D432" s="2">
        <f>'Raw Data_Mod Tests'!$T$2</f>
        <v>14.07</v>
      </c>
      <c r="E432" s="2">
        <f t="shared" si="62"/>
        <v>0</v>
      </c>
      <c r="F432" s="2">
        <v>1000</v>
      </c>
      <c r="G432" s="34">
        <f>'Raw Data_Mod Tests'!$U$2</f>
        <v>5.0000000000000001E-4</v>
      </c>
      <c r="H432" s="32">
        <f t="shared" si="64"/>
        <v>0</v>
      </c>
      <c r="I432" s="35">
        <f t="shared" si="65"/>
        <v>0</v>
      </c>
      <c r="J432" s="141">
        <f>'Raw Data_Mod Tests'!H101</f>
        <v>0</v>
      </c>
      <c r="K432" s="44">
        <f t="shared" si="63"/>
        <v>0</v>
      </c>
      <c r="L432" s="42" t="str">
        <f t="shared" si="66"/>
        <v/>
      </c>
    </row>
    <row r="433" spans="1:12">
      <c r="L433" s="37"/>
    </row>
    <row r="434" spans="1:12">
      <c r="L434" s="37"/>
    </row>
    <row r="435" spans="1:12">
      <c r="A435" s="148" t="s">
        <v>121</v>
      </c>
      <c r="B435" s="149"/>
      <c r="C435" s="13" t="s">
        <v>32</v>
      </c>
      <c r="D435" s="13" t="s">
        <v>33</v>
      </c>
      <c r="E435" s="13" t="s">
        <v>15</v>
      </c>
      <c r="F435" s="13" t="s">
        <v>19</v>
      </c>
      <c r="G435" s="11" t="s">
        <v>34</v>
      </c>
      <c r="H435" s="13" t="s">
        <v>27</v>
      </c>
      <c r="I435" s="13" t="s">
        <v>29</v>
      </c>
      <c r="J435" s="31" t="s">
        <v>83</v>
      </c>
      <c r="K435" s="31" t="s">
        <v>103</v>
      </c>
      <c r="L435" s="31" t="s">
        <v>88</v>
      </c>
    </row>
    <row r="436" spans="1:12">
      <c r="A436" s="146" t="s">
        <v>6</v>
      </c>
      <c r="B436" s="2" t="s">
        <v>7</v>
      </c>
      <c r="C436" s="2">
        <v>1</v>
      </c>
      <c r="D436" s="2">
        <f>'Raw Data_Mod Tests'!$T$2</f>
        <v>14.07</v>
      </c>
      <c r="E436" s="2">
        <f t="shared" ref="E436:E455" si="67">D143</f>
        <v>576</v>
      </c>
      <c r="F436" s="2">
        <v>1000</v>
      </c>
      <c r="G436" s="34">
        <f>'Raw Data_Mod Tests'!$U$2</f>
        <v>5.0000000000000001E-4</v>
      </c>
      <c r="H436" s="32">
        <f>H284</f>
        <v>30.728000000000002</v>
      </c>
      <c r="I436" s="35">
        <f t="shared" ref="I436:I455" si="68">C436*D436*(E436/F436)*(1+G436*(H436-25))</f>
        <v>8.1275307724800001</v>
      </c>
      <c r="J436" s="141">
        <f>'Raw Data_Mod Tests'!H102</f>
        <v>6.45</v>
      </c>
      <c r="K436" s="44">
        <f t="shared" ref="K436:K455" si="69">93%*I436</f>
        <v>7.5586036184064005</v>
      </c>
      <c r="L436" s="42">
        <f t="shared" ref="L436:L455" si="70">IFERROR(J436/I436,"")</f>
        <v>0.79359896388702011</v>
      </c>
    </row>
    <row r="437" spans="1:12">
      <c r="A437" s="147"/>
      <c r="B437" s="2" t="s">
        <v>8</v>
      </c>
      <c r="C437" s="2">
        <v>1</v>
      </c>
      <c r="D437" s="2">
        <f>'Raw Data_Mod Tests'!$T$2</f>
        <v>14.07</v>
      </c>
      <c r="E437" s="2">
        <f t="shared" si="67"/>
        <v>0</v>
      </c>
      <c r="F437" s="2">
        <v>1000</v>
      </c>
      <c r="G437" s="34">
        <f>'Raw Data_Mod Tests'!$U$2</f>
        <v>5.0000000000000001E-4</v>
      </c>
      <c r="H437" s="32">
        <f t="shared" ref="H437:H455" si="71">H285</f>
        <v>0</v>
      </c>
      <c r="I437" s="35">
        <f t="shared" si="68"/>
        <v>0</v>
      </c>
      <c r="J437" s="141">
        <f>'Raw Data_Mod Tests'!H103</f>
        <v>0</v>
      </c>
      <c r="K437" s="44">
        <f t="shared" si="69"/>
        <v>0</v>
      </c>
      <c r="L437" s="42" t="str">
        <f t="shared" si="70"/>
        <v/>
      </c>
    </row>
    <row r="438" spans="1:12">
      <c r="A438" s="146" t="s">
        <v>10</v>
      </c>
      <c r="B438" s="2" t="s">
        <v>7</v>
      </c>
      <c r="C438" s="2">
        <v>1</v>
      </c>
      <c r="D438" s="2">
        <f>'Raw Data_Mod Tests'!$T$2</f>
        <v>14.07</v>
      </c>
      <c r="E438" s="2">
        <f t="shared" si="67"/>
        <v>576</v>
      </c>
      <c r="F438" s="2">
        <v>1000</v>
      </c>
      <c r="G438" s="34">
        <f>'Raw Data_Mod Tests'!$U$2</f>
        <v>5.0000000000000001E-4</v>
      </c>
      <c r="H438" s="32">
        <f t="shared" si="71"/>
        <v>30.728000000000002</v>
      </c>
      <c r="I438" s="35">
        <f t="shared" si="68"/>
        <v>8.1275307724800001</v>
      </c>
      <c r="J438" s="141">
        <f>'Raw Data_Mod Tests'!H104</f>
        <v>6.43</v>
      </c>
      <c r="K438" s="44">
        <f t="shared" si="69"/>
        <v>7.5586036184064005</v>
      </c>
      <c r="L438" s="42">
        <f t="shared" si="70"/>
        <v>0.79113819190597501</v>
      </c>
    </row>
    <row r="439" spans="1:12">
      <c r="A439" s="147"/>
      <c r="B439" s="2" t="s">
        <v>8</v>
      </c>
      <c r="C439" s="2">
        <v>1</v>
      </c>
      <c r="D439" s="2">
        <f>'Raw Data_Mod Tests'!$T$2</f>
        <v>14.07</v>
      </c>
      <c r="E439" s="2">
        <f t="shared" si="67"/>
        <v>0</v>
      </c>
      <c r="F439" s="2">
        <v>1000</v>
      </c>
      <c r="G439" s="34">
        <f>'Raw Data_Mod Tests'!$U$2</f>
        <v>5.0000000000000001E-4</v>
      </c>
      <c r="H439" s="32">
        <f t="shared" si="71"/>
        <v>0</v>
      </c>
      <c r="I439" s="35">
        <f t="shared" si="68"/>
        <v>0</v>
      </c>
      <c r="J439" s="141">
        <f>'Raw Data_Mod Tests'!H105</f>
        <v>0</v>
      </c>
      <c r="K439" s="44">
        <f t="shared" si="69"/>
        <v>0</v>
      </c>
      <c r="L439" s="42" t="str">
        <f t="shared" si="70"/>
        <v/>
      </c>
    </row>
    <row r="440" spans="1:12">
      <c r="A440" s="146" t="s">
        <v>11</v>
      </c>
      <c r="B440" s="2" t="s">
        <v>7</v>
      </c>
      <c r="C440" s="2">
        <v>1</v>
      </c>
      <c r="D440" s="2">
        <f>'Raw Data_Mod Tests'!$T$2</f>
        <v>14.07</v>
      </c>
      <c r="E440" s="2">
        <f t="shared" si="67"/>
        <v>718</v>
      </c>
      <c r="F440" s="2">
        <v>1000</v>
      </c>
      <c r="G440" s="34">
        <f>'Raw Data_Mod Tests'!$U$2</f>
        <v>5.0000000000000001E-4</v>
      </c>
      <c r="H440" s="32">
        <f t="shared" si="71"/>
        <v>34.153999999999996</v>
      </c>
      <c r="I440" s="35">
        <f t="shared" si="68"/>
        <v>10.14849804402</v>
      </c>
      <c r="J440" s="141">
        <f>'Raw Data_Mod Tests'!H106</f>
        <v>6.1</v>
      </c>
      <c r="K440" s="44">
        <f t="shared" si="69"/>
        <v>9.4381031809386009</v>
      </c>
      <c r="L440" s="42">
        <f t="shared" si="70"/>
        <v>0.60107416620082255</v>
      </c>
    </row>
    <row r="441" spans="1:12">
      <c r="A441" s="147"/>
      <c r="B441" s="2" t="s">
        <v>8</v>
      </c>
      <c r="C441" s="2">
        <v>1</v>
      </c>
      <c r="D441" s="2">
        <f>'Raw Data_Mod Tests'!$T$2</f>
        <v>14.07</v>
      </c>
      <c r="E441" s="2">
        <f t="shared" si="67"/>
        <v>0</v>
      </c>
      <c r="F441" s="2">
        <v>1000</v>
      </c>
      <c r="G441" s="34">
        <f>'Raw Data_Mod Tests'!$U$2</f>
        <v>5.0000000000000001E-4</v>
      </c>
      <c r="H441" s="32">
        <f t="shared" si="71"/>
        <v>0</v>
      </c>
      <c r="I441" s="35">
        <f t="shared" si="68"/>
        <v>0</v>
      </c>
      <c r="J441" s="141">
        <f>'Raw Data_Mod Tests'!H107</f>
        <v>0</v>
      </c>
      <c r="K441" s="44">
        <f t="shared" si="69"/>
        <v>0</v>
      </c>
      <c r="L441" s="42" t="str">
        <f t="shared" si="70"/>
        <v/>
      </c>
    </row>
    <row r="442" spans="1:12">
      <c r="A442" s="146" t="s">
        <v>12</v>
      </c>
      <c r="B442" s="2" t="s">
        <v>7</v>
      </c>
      <c r="C442" s="2">
        <v>1</v>
      </c>
      <c r="D442" s="2">
        <f>'Raw Data_Mod Tests'!$T$2</f>
        <v>14.07</v>
      </c>
      <c r="E442" s="2">
        <f t="shared" si="67"/>
        <v>718</v>
      </c>
      <c r="F442" s="2">
        <v>1000</v>
      </c>
      <c r="G442" s="34">
        <f>'Raw Data_Mod Tests'!$U$2</f>
        <v>5.0000000000000001E-4</v>
      </c>
      <c r="H442" s="32">
        <f t="shared" si="71"/>
        <v>34.153999999999996</v>
      </c>
      <c r="I442" s="35">
        <f t="shared" si="68"/>
        <v>10.14849804402</v>
      </c>
      <c r="J442" s="141">
        <f>'Raw Data_Mod Tests'!H108</f>
        <v>7.31</v>
      </c>
      <c r="K442" s="44">
        <f t="shared" si="69"/>
        <v>9.4381031809386009</v>
      </c>
      <c r="L442" s="42">
        <f t="shared" si="70"/>
        <v>0.72030363195541192</v>
      </c>
    </row>
    <row r="443" spans="1:12">
      <c r="A443" s="147"/>
      <c r="B443" s="2" t="s">
        <v>8</v>
      </c>
      <c r="C443" s="2">
        <v>1</v>
      </c>
      <c r="D443" s="2">
        <f>'Raw Data_Mod Tests'!$T$2</f>
        <v>14.07</v>
      </c>
      <c r="E443" s="2">
        <f t="shared" si="67"/>
        <v>0</v>
      </c>
      <c r="F443" s="2">
        <v>1000</v>
      </c>
      <c r="G443" s="34">
        <f>'Raw Data_Mod Tests'!$U$2</f>
        <v>5.0000000000000001E-4</v>
      </c>
      <c r="H443" s="32">
        <f t="shared" si="71"/>
        <v>0</v>
      </c>
      <c r="I443" s="35">
        <f t="shared" si="68"/>
        <v>0</v>
      </c>
      <c r="J443" s="141">
        <f>'Raw Data_Mod Tests'!H109</f>
        <v>0</v>
      </c>
      <c r="K443" s="44">
        <f t="shared" si="69"/>
        <v>0</v>
      </c>
      <c r="L443" s="42" t="str">
        <f t="shared" si="70"/>
        <v/>
      </c>
    </row>
    <row r="444" spans="1:12">
      <c r="A444" s="146" t="s">
        <v>13</v>
      </c>
      <c r="B444" s="2" t="s">
        <v>7</v>
      </c>
      <c r="C444" s="2">
        <v>1</v>
      </c>
      <c r="D444" s="2">
        <f>'Raw Data_Mod Tests'!$T$2</f>
        <v>14.07</v>
      </c>
      <c r="E444" s="2">
        <f t="shared" si="67"/>
        <v>718</v>
      </c>
      <c r="F444" s="2">
        <v>1000</v>
      </c>
      <c r="G444" s="34">
        <f>'Raw Data_Mod Tests'!$U$2</f>
        <v>5.0000000000000001E-4</v>
      </c>
      <c r="H444" s="32">
        <f t="shared" si="71"/>
        <v>34.153999999999996</v>
      </c>
      <c r="I444" s="35">
        <f t="shared" si="68"/>
        <v>10.14849804402</v>
      </c>
      <c r="J444" s="141">
        <f>'Raw Data_Mod Tests'!H110</f>
        <v>7.36</v>
      </c>
      <c r="K444" s="44">
        <f t="shared" si="69"/>
        <v>9.4381031809386009</v>
      </c>
      <c r="L444" s="42">
        <f t="shared" si="70"/>
        <v>0.7252304693832875</v>
      </c>
    </row>
    <row r="445" spans="1:12">
      <c r="A445" s="147"/>
      <c r="B445" s="2" t="s">
        <v>8</v>
      </c>
      <c r="C445" s="2">
        <v>1</v>
      </c>
      <c r="D445" s="2">
        <f>'Raw Data_Mod Tests'!$T$2</f>
        <v>14.07</v>
      </c>
      <c r="E445" s="2">
        <f t="shared" si="67"/>
        <v>0</v>
      </c>
      <c r="F445" s="2">
        <v>1000</v>
      </c>
      <c r="G445" s="34">
        <f>'Raw Data_Mod Tests'!$U$2</f>
        <v>5.0000000000000001E-4</v>
      </c>
      <c r="H445" s="32">
        <f t="shared" si="71"/>
        <v>0</v>
      </c>
      <c r="I445" s="35">
        <f t="shared" si="68"/>
        <v>0</v>
      </c>
      <c r="J445" s="141">
        <f>'Raw Data_Mod Tests'!H111</f>
        <v>0</v>
      </c>
      <c r="K445" s="44">
        <f t="shared" si="69"/>
        <v>0</v>
      </c>
      <c r="L445" s="42" t="str">
        <f t="shared" si="70"/>
        <v/>
      </c>
    </row>
    <row r="446" spans="1:12">
      <c r="A446" s="146" t="s">
        <v>14</v>
      </c>
      <c r="B446" s="2" t="s">
        <v>7</v>
      </c>
      <c r="C446" s="2">
        <v>1</v>
      </c>
      <c r="D446" s="2">
        <f>'Raw Data_Mod Tests'!$T$2</f>
        <v>14.07</v>
      </c>
      <c r="E446" s="2">
        <f t="shared" si="67"/>
        <v>707</v>
      </c>
      <c r="F446" s="2">
        <v>1000</v>
      </c>
      <c r="G446" s="34">
        <f>'Raw Data_Mod Tests'!$U$2</f>
        <v>5.0000000000000001E-4</v>
      </c>
      <c r="H446" s="32">
        <f t="shared" si="71"/>
        <v>43.121000000000002</v>
      </c>
      <c r="I446" s="35">
        <f t="shared" si="68"/>
        <v>10.037619233145</v>
      </c>
      <c r="J446" s="141">
        <f>'Raw Data_Mod Tests'!H112</f>
        <v>7.37</v>
      </c>
      <c r="K446" s="44">
        <f t="shared" si="69"/>
        <v>9.3349858868248496</v>
      </c>
      <c r="L446" s="42">
        <f t="shared" si="70"/>
        <v>0.73423785350052795</v>
      </c>
    </row>
    <row r="447" spans="1:12">
      <c r="A447" s="147"/>
      <c r="B447" s="2" t="s">
        <v>8</v>
      </c>
      <c r="C447" s="2">
        <v>1</v>
      </c>
      <c r="D447" s="2">
        <f>'Raw Data_Mod Tests'!$T$2</f>
        <v>14.07</v>
      </c>
      <c r="E447" s="2">
        <f t="shared" si="67"/>
        <v>707</v>
      </c>
      <c r="F447" s="2">
        <v>1000</v>
      </c>
      <c r="G447" s="34">
        <f>'Raw Data_Mod Tests'!$U$2</f>
        <v>5.0000000000000001E-4</v>
      </c>
      <c r="H447" s="32">
        <f t="shared" si="71"/>
        <v>43.121000000000002</v>
      </c>
      <c r="I447" s="35">
        <f t="shared" si="68"/>
        <v>10.037619233145</v>
      </c>
      <c r="J447" s="141">
        <f>'Raw Data_Mod Tests'!H113</f>
        <v>7.42</v>
      </c>
      <c r="K447" s="44">
        <f t="shared" si="69"/>
        <v>9.3349858868248496</v>
      </c>
      <c r="L447" s="42">
        <f t="shared" si="70"/>
        <v>0.73921911437909327</v>
      </c>
    </row>
    <row r="448" spans="1:12">
      <c r="A448" s="146" t="s">
        <v>97</v>
      </c>
      <c r="B448" s="2" t="s">
        <v>7</v>
      </c>
      <c r="C448" s="2">
        <v>1</v>
      </c>
      <c r="D448" s="2">
        <f>'Raw Data_Mod Tests'!$T$2</f>
        <v>14.07</v>
      </c>
      <c r="E448" s="2">
        <f t="shared" si="67"/>
        <v>718</v>
      </c>
      <c r="F448" s="2">
        <v>1000</v>
      </c>
      <c r="G448" s="34">
        <f>'Raw Data_Mod Tests'!$U$2</f>
        <v>5.0000000000000001E-4</v>
      </c>
      <c r="H448" s="32">
        <f t="shared" si="71"/>
        <v>34.153999999999996</v>
      </c>
      <c r="I448" s="35">
        <f t="shared" si="68"/>
        <v>10.14849804402</v>
      </c>
      <c r="J448" s="141">
        <f>'Raw Data_Mod Tests'!H114</f>
        <v>0</v>
      </c>
      <c r="K448" s="44">
        <f t="shared" si="69"/>
        <v>9.4381031809386009</v>
      </c>
      <c r="L448" s="42">
        <f t="shared" si="70"/>
        <v>0</v>
      </c>
    </row>
    <row r="449" spans="1:12">
      <c r="A449" s="147"/>
      <c r="B449" s="2" t="s">
        <v>8</v>
      </c>
      <c r="C449" s="2">
        <v>1</v>
      </c>
      <c r="D449" s="2">
        <f>'Raw Data_Mod Tests'!$T$2</f>
        <v>14.07</v>
      </c>
      <c r="E449" s="2">
        <f t="shared" si="67"/>
        <v>718</v>
      </c>
      <c r="F449" s="2">
        <v>1000</v>
      </c>
      <c r="G449" s="34">
        <f>'Raw Data_Mod Tests'!$U$2</f>
        <v>5.0000000000000001E-4</v>
      </c>
      <c r="H449" s="32">
        <f t="shared" si="71"/>
        <v>34.153999999999996</v>
      </c>
      <c r="I449" s="35">
        <f t="shared" si="68"/>
        <v>10.14849804402</v>
      </c>
      <c r="J449" s="141">
        <f>'Raw Data_Mod Tests'!H115</f>
        <v>7.61</v>
      </c>
      <c r="K449" s="44">
        <f t="shared" si="69"/>
        <v>9.4381031809386009</v>
      </c>
      <c r="L449" s="42">
        <f t="shared" si="70"/>
        <v>0.74986465652266554</v>
      </c>
    </row>
    <row r="450" spans="1:12">
      <c r="A450" s="146" t="s">
        <v>98</v>
      </c>
      <c r="B450" s="2" t="s">
        <v>7</v>
      </c>
      <c r="C450" s="2">
        <v>1</v>
      </c>
      <c r="D450" s="2">
        <f>'Raw Data_Mod Tests'!$T$2</f>
        <v>14.07</v>
      </c>
      <c r="E450" s="2">
        <f t="shared" si="67"/>
        <v>712</v>
      </c>
      <c r="F450" s="2">
        <v>1000</v>
      </c>
      <c r="G450" s="34">
        <f>'Raw Data_Mod Tests'!$U$2</f>
        <v>5.0000000000000001E-4</v>
      </c>
      <c r="H450" s="32">
        <f t="shared" si="71"/>
        <v>32.136000000000003</v>
      </c>
      <c r="I450" s="35">
        <f t="shared" si="68"/>
        <v>10.05358365312</v>
      </c>
      <c r="J450" s="141">
        <f>'Raw Data_Mod Tests'!H116</f>
        <v>6.28</v>
      </c>
      <c r="K450" s="44">
        <f t="shared" si="69"/>
        <v>9.3498327974016018</v>
      </c>
      <c r="L450" s="42">
        <f t="shared" si="70"/>
        <v>0.62465288166683564</v>
      </c>
    </row>
    <row r="451" spans="1:12">
      <c r="A451" s="147"/>
      <c r="B451" s="2" t="s">
        <v>8</v>
      </c>
      <c r="C451" s="2">
        <v>1</v>
      </c>
      <c r="D451" s="2">
        <f>'Raw Data_Mod Tests'!$T$2</f>
        <v>14.07</v>
      </c>
      <c r="E451" s="2">
        <f t="shared" si="67"/>
        <v>0</v>
      </c>
      <c r="F451" s="2">
        <v>1000</v>
      </c>
      <c r="G451" s="34">
        <f>'Raw Data_Mod Tests'!$U$2</f>
        <v>5.0000000000000001E-4</v>
      </c>
      <c r="H451" s="32">
        <f t="shared" si="71"/>
        <v>0</v>
      </c>
      <c r="I451" s="35">
        <f t="shared" si="68"/>
        <v>0</v>
      </c>
      <c r="J451" s="141">
        <f>'Raw Data_Mod Tests'!H117</f>
        <v>0</v>
      </c>
      <c r="K451" s="44">
        <f t="shared" si="69"/>
        <v>0</v>
      </c>
      <c r="L451" s="42" t="str">
        <f t="shared" si="70"/>
        <v/>
      </c>
    </row>
    <row r="452" spans="1:12">
      <c r="A452" s="146" t="s">
        <v>99</v>
      </c>
      <c r="B452" s="2" t="s">
        <v>7</v>
      </c>
      <c r="C452" s="2">
        <v>1</v>
      </c>
      <c r="D452" s="2">
        <f>'Raw Data_Mod Tests'!$T$2</f>
        <v>14.07</v>
      </c>
      <c r="E452" s="2">
        <f t="shared" si="67"/>
        <v>576</v>
      </c>
      <c r="F452" s="2">
        <v>1000</v>
      </c>
      <c r="G452" s="34">
        <f>'Raw Data_Mod Tests'!$U$2</f>
        <v>5.0000000000000001E-4</v>
      </c>
      <c r="H452" s="32">
        <f t="shared" si="71"/>
        <v>30.728000000000002</v>
      </c>
      <c r="I452" s="35">
        <f t="shared" si="68"/>
        <v>8.1275307724800001</v>
      </c>
      <c r="J452" s="141">
        <f>'Raw Data_Mod Tests'!H118</f>
        <v>6.25</v>
      </c>
      <c r="K452" s="44">
        <f t="shared" si="69"/>
        <v>7.5586036184064005</v>
      </c>
      <c r="L452" s="42">
        <f t="shared" si="70"/>
        <v>0.76899124407656982</v>
      </c>
    </row>
    <row r="453" spans="1:12">
      <c r="A453" s="147"/>
      <c r="B453" s="2" t="s">
        <v>8</v>
      </c>
      <c r="C453" s="2">
        <v>1</v>
      </c>
      <c r="D453" s="2">
        <f>'Raw Data_Mod Tests'!$T$2</f>
        <v>14.07</v>
      </c>
      <c r="E453" s="2">
        <f t="shared" si="67"/>
        <v>0</v>
      </c>
      <c r="F453" s="2">
        <v>1000</v>
      </c>
      <c r="G453" s="34">
        <f>'Raw Data_Mod Tests'!$U$2</f>
        <v>5.0000000000000001E-4</v>
      </c>
      <c r="H453" s="32">
        <f t="shared" si="71"/>
        <v>0</v>
      </c>
      <c r="I453" s="35">
        <f t="shared" si="68"/>
        <v>0</v>
      </c>
      <c r="J453" s="141">
        <f>'Raw Data_Mod Tests'!H119</f>
        <v>0</v>
      </c>
      <c r="K453" s="44">
        <f t="shared" si="69"/>
        <v>0</v>
      </c>
      <c r="L453" s="42" t="str">
        <f t="shared" si="70"/>
        <v/>
      </c>
    </row>
    <row r="454" spans="1:12">
      <c r="A454" s="146" t="s">
        <v>100</v>
      </c>
      <c r="B454" s="2" t="s">
        <v>7</v>
      </c>
      <c r="C454" s="2">
        <v>1</v>
      </c>
      <c r="D454" s="2">
        <f>'Raw Data_Mod Tests'!$T$2</f>
        <v>14.07</v>
      </c>
      <c r="E454" s="2">
        <f t="shared" si="67"/>
        <v>576</v>
      </c>
      <c r="F454" s="2">
        <v>1000</v>
      </c>
      <c r="G454" s="34">
        <f>'Raw Data_Mod Tests'!$U$2</f>
        <v>5.0000000000000001E-4</v>
      </c>
      <c r="H454" s="32">
        <f t="shared" si="71"/>
        <v>30.728000000000002</v>
      </c>
      <c r="I454" s="35">
        <f t="shared" si="68"/>
        <v>8.1275307724800001</v>
      </c>
      <c r="J454" s="141">
        <f>'Raw Data_Mod Tests'!H120</f>
        <v>6.31</v>
      </c>
      <c r="K454" s="44">
        <f t="shared" si="69"/>
        <v>7.5586036184064005</v>
      </c>
      <c r="L454" s="42">
        <f t="shared" si="70"/>
        <v>0.77637356001970481</v>
      </c>
    </row>
    <row r="455" spans="1:12">
      <c r="A455" s="147"/>
      <c r="B455" s="2" t="s">
        <v>8</v>
      </c>
      <c r="C455" s="2">
        <v>1</v>
      </c>
      <c r="D455" s="2">
        <f>'Raw Data_Mod Tests'!$T$2</f>
        <v>14.07</v>
      </c>
      <c r="E455" s="2">
        <f t="shared" si="67"/>
        <v>576</v>
      </c>
      <c r="F455" s="2">
        <v>1000</v>
      </c>
      <c r="G455" s="34">
        <f>'Raw Data_Mod Tests'!$U$2</f>
        <v>5.0000000000000001E-4</v>
      </c>
      <c r="H455" s="32">
        <f t="shared" si="71"/>
        <v>30.728000000000002</v>
      </c>
      <c r="I455" s="35">
        <f t="shared" si="68"/>
        <v>8.1275307724800001</v>
      </c>
      <c r="J455" s="141">
        <f>'Raw Data_Mod Tests'!H121</f>
        <v>0</v>
      </c>
      <c r="K455" s="44">
        <f t="shared" si="69"/>
        <v>7.5586036184064005</v>
      </c>
      <c r="L455" s="42">
        <f t="shared" si="70"/>
        <v>0</v>
      </c>
    </row>
    <row r="456" spans="1:12">
      <c r="L456" s="37"/>
    </row>
    <row r="466" spans="1:9">
      <c r="A466" s="162" t="s">
        <v>105</v>
      </c>
      <c r="B466" s="162"/>
      <c r="C466" s="162"/>
      <c r="D466" s="162"/>
      <c r="E466" s="162"/>
      <c r="F466" s="162"/>
      <c r="G466" s="162"/>
      <c r="H466" s="162"/>
      <c r="I466" s="162"/>
    </row>
    <row r="467" spans="1:9">
      <c r="A467" s="23"/>
      <c r="B467" s="23"/>
      <c r="C467" s="23"/>
      <c r="D467" s="23"/>
      <c r="E467" s="23"/>
      <c r="F467" s="23"/>
      <c r="G467" s="23"/>
      <c r="H467" s="23"/>
      <c r="I467" s="23"/>
    </row>
    <row r="468" spans="1:9">
      <c r="A468" s="162" t="s">
        <v>106</v>
      </c>
      <c r="B468" s="162"/>
      <c r="C468" s="162"/>
      <c r="D468" s="162"/>
      <c r="E468" s="162"/>
      <c r="F468" s="162"/>
      <c r="G468" s="162"/>
      <c r="H468" s="162"/>
      <c r="I468" s="162"/>
    </row>
    <row r="469" spans="1:9">
      <c r="A469" s="7"/>
      <c r="B469" s="7"/>
      <c r="C469" s="7"/>
      <c r="D469" s="7"/>
      <c r="E469" s="7"/>
      <c r="F469" s="7"/>
      <c r="G469" s="7"/>
      <c r="H469" s="7"/>
      <c r="I469" s="7"/>
    </row>
    <row r="470" spans="1:9">
      <c r="A470" s="162" t="s">
        <v>64</v>
      </c>
      <c r="B470" s="162"/>
      <c r="C470" s="162"/>
      <c r="D470" s="162"/>
      <c r="E470" s="162"/>
      <c r="F470" s="162"/>
      <c r="G470" s="162"/>
      <c r="H470" s="162"/>
      <c r="I470" s="162"/>
    </row>
    <row r="471" spans="1:9">
      <c r="A471" s="7"/>
      <c r="B471" s="7"/>
      <c r="C471" s="7"/>
      <c r="D471" s="7"/>
      <c r="E471" s="7"/>
      <c r="F471" s="7"/>
      <c r="G471" s="7"/>
      <c r="H471" s="7"/>
      <c r="I471" s="7"/>
    </row>
    <row r="472" spans="1:9">
      <c r="A472" s="162" t="s">
        <v>65</v>
      </c>
      <c r="B472" s="162"/>
      <c r="C472" s="162"/>
      <c r="D472" s="162"/>
      <c r="E472" s="162"/>
      <c r="F472" s="162"/>
      <c r="G472" s="162"/>
      <c r="H472" s="162"/>
      <c r="I472" s="162"/>
    </row>
  </sheetData>
  <mergeCells count="729">
    <mergeCell ref="A466:I466"/>
    <mergeCell ref="A468:I468"/>
    <mergeCell ref="A470:I470"/>
    <mergeCell ref="A472:I472"/>
    <mergeCell ref="A343:B343"/>
    <mergeCell ref="A344:A345"/>
    <mergeCell ref="A346:A347"/>
    <mergeCell ref="A348:A349"/>
    <mergeCell ref="A350:A351"/>
    <mergeCell ref="A352:A353"/>
    <mergeCell ref="A354:A355"/>
    <mergeCell ref="A373:A374"/>
    <mergeCell ref="A375:A376"/>
    <mergeCell ref="A377:A378"/>
    <mergeCell ref="A366:B366"/>
    <mergeCell ref="A367:A368"/>
    <mergeCell ref="A369:A370"/>
    <mergeCell ref="A381:A382"/>
    <mergeCell ref="A383:A384"/>
    <mergeCell ref="A385:A386"/>
    <mergeCell ref="A389:B389"/>
    <mergeCell ref="A390:A391"/>
    <mergeCell ref="A392:A393"/>
    <mergeCell ref="A394:A395"/>
    <mergeCell ref="A59:A60"/>
    <mergeCell ref="B59:C59"/>
    <mergeCell ref="F59:G59"/>
    <mergeCell ref="B60:C60"/>
    <mergeCell ref="F60:G60"/>
    <mergeCell ref="A61:A62"/>
    <mergeCell ref="B61:C61"/>
    <mergeCell ref="F61:G61"/>
    <mergeCell ref="B62:C62"/>
    <mergeCell ref="F62:G62"/>
    <mergeCell ref="B54:C54"/>
    <mergeCell ref="F54:G54"/>
    <mergeCell ref="A55:A56"/>
    <mergeCell ref="B55:C55"/>
    <mergeCell ref="F55:G55"/>
    <mergeCell ref="B56:C56"/>
    <mergeCell ref="F56:G56"/>
    <mergeCell ref="A57:A58"/>
    <mergeCell ref="B57:C57"/>
    <mergeCell ref="F57:G57"/>
    <mergeCell ref="B58:C58"/>
    <mergeCell ref="F58:G58"/>
    <mergeCell ref="A165:I165"/>
    <mergeCell ref="A195:C195"/>
    <mergeCell ref="A173:C173"/>
    <mergeCell ref="B174:C174"/>
    <mergeCell ref="F174:G174"/>
    <mergeCell ref="B175:C175"/>
    <mergeCell ref="F175:G175"/>
    <mergeCell ref="B176:C176"/>
    <mergeCell ref="F176:G176"/>
    <mergeCell ref="B177:C177"/>
    <mergeCell ref="F177:G177"/>
    <mergeCell ref="B178:C178"/>
    <mergeCell ref="F178:G178"/>
    <mergeCell ref="F179:G179"/>
    <mergeCell ref="A180:A181"/>
    <mergeCell ref="B180:C180"/>
    <mergeCell ref="F180:G180"/>
    <mergeCell ref="B181:C181"/>
    <mergeCell ref="F181:G181"/>
    <mergeCell ref="A182:A183"/>
    <mergeCell ref="B182:C182"/>
    <mergeCell ref="F182:G182"/>
    <mergeCell ref="A184:A185"/>
    <mergeCell ref="B179:C179"/>
    <mergeCell ref="B38:C38"/>
    <mergeCell ref="A331:A332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310:I310"/>
    <mergeCell ref="A320:B320"/>
    <mergeCell ref="B311:I311"/>
    <mergeCell ref="B312:I312"/>
    <mergeCell ref="B313:I313"/>
    <mergeCell ref="B314:I314"/>
    <mergeCell ref="A329:A330"/>
    <mergeCell ref="A321:A322"/>
    <mergeCell ref="A323:A324"/>
    <mergeCell ref="A325:A326"/>
    <mergeCell ref="A2:I3"/>
    <mergeCell ref="A5:G5"/>
    <mergeCell ref="B6:G6"/>
    <mergeCell ref="B7:G7"/>
    <mergeCell ref="B8:G8"/>
    <mergeCell ref="A15:I15"/>
    <mergeCell ref="A196:A197"/>
    <mergeCell ref="A198:A199"/>
    <mergeCell ref="B39:C39"/>
    <mergeCell ref="B21:I21"/>
    <mergeCell ref="B22:I22"/>
    <mergeCell ref="B23:I23"/>
    <mergeCell ref="B24:I24"/>
    <mergeCell ref="B25:I25"/>
    <mergeCell ref="A20:I20"/>
    <mergeCell ref="A19:I19"/>
    <mergeCell ref="A17:I17"/>
    <mergeCell ref="A28:A29"/>
    <mergeCell ref="A38:A39"/>
    <mergeCell ref="A27:C27"/>
    <mergeCell ref="B28:C28"/>
    <mergeCell ref="B29:C29"/>
    <mergeCell ref="B30:C30"/>
    <mergeCell ref="B31:C31"/>
    <mergeCell ref="A14:I14"/>
    <mergeCell ref="A30:A31"/>
    <mergeCell ref="A32:A33"/>
    <mergeCell ref="A34:A35"/>
    <mergeCell ref="A36:A37"/>
    <mergeCell ref="B9:G9"/>
    <mergeCell ref="B10:G10"/>
    <mergeCell ref="B11:G11"/>
    <mergeCell ref="B12:G12"/>
    <mergeCell ref="B13:G13"/>
    <mergeCell ref="B32:C32"/>
    <mergeCell ref="B33:C33"/>
    <mergeCell ref="B34:C34"/>
    <mergeCell ref="B35:C35"/>
    <mergeCell ref="B36:C36"/>
    <mergeCell ref="B37:C37"/>
    <mergeCell ref="F39:G39"/>
    <mergeCell ref="F195:G195"/>
    <mergeCell ref="F196:G196"/>
    <mergeCell ref="F197:G197"/>
    <mergeCell ref="F198:G198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50:G50"/>
    <mergeCell ref="F51:G51"/>
    <mergeCell ref="F52:G52"/>
    <mergeCell ref="F53:G53"/>
    <mergeCell ref="B167:I167"/>
    <mergeCell ref="B168:I168"/>
    <mergeCell ref="B169:I169"/>
    <mergeCell ref="A176:A177"/>
    <mergeCell ref="F205:G205"/>
    <mergeCell ref="F206:G206"/>
    <mergeCell ref="F207:G207"/>
    <mergeCell ref="B315:I315"/>
    <mergeCell ref="B316:I316"/>
    <mergeCell ref="F200:G200"/>
    <mergeCell ref="F201:G201"/>
    <mergeCell ref="F203:G203"/>
    <mergeCell ref="F202:G202"/>
    <mergeCell ref="F204:G204"/>
    <mergeCell ref="A217:C217"/>
    <mergeCell ref="F217:G217"/>
    <mergeCell ref="A218:A219"/>
    <mergeCell ref="B218:C218"/>
    <mergeCell ref="F218:G218"/>
    <mergeCell ref="B219:C219"/>
    <mergeCell ref="F219:G219"/>
    <mergeCell ref="A220:A221"/>
    <mergeCell ref="B220:C220"/>
    <mergeCell ref="F220:G220"/>
    <mergeCell ref="B221:C221"/>
    <mergeCell ref="F221:G221"/>
    <mergeCell ref="B185:C185"/>
    <mergeCell ref="F185:G185"/>
    <mergeCell ref="F199:G199"/>
    <mergeCell ref="A308:I308"/>
    <mergeCell ref="A200:A201"/>
    <mergeCell ref="A202:A203"/>
    <mergeCell ref="A204:A205"/>
    <mergeCell ref="A206:A207"/>
    <mergeCell ref="A50:C50"/>
    <mergeCell ref="A51:A52"/>
    <mergeCell ref="B51:C51"/>
    <mergeCell ref="B52:C52"/>
    <mergeCell ref="A53:A54"/>
    <mergeCell ref="B53:C53"/>
    <mergeCell ref="A174:A175"/>
    <mergeCell ref="B183:C183"/>
    <mergeCell ref="F183:G183"/>
    <mergeCell ref="B184:C184"/>
    <mergeCell ref="F184:G184"/>
    <mergeCell ref="F166:G166"/>
    <mergeCell ref="F173:G173"/>
    <mergeCell ref="B170:I170"/>
    <mergeCell ref="B171:I171"/>
    <mergeCell ref="A178:A179"/>
    <mergeCell ref="A73:C73"/>
    <mergeCell ref="F73:G73"/>
    <mergeCell ref="A74:A75"/>
    <mergeCell ref="B74:C74"/>
    <mergeCell ref="F74:G74"/>
    <mergeCell ref="B75:C75"/>
    <mergeCell ref="F75:G75"/>
    <mergeCell ref="A76:A77"/>
    <mergeCell ref="B76:C76"/>
    <mergeCell ref="F76:G76"/>
    <mergeCell ref="B77:C77"/>
    <mergeCell ref="F77:G77"/>
    <mergeCell ref="A78:A79"/>
    <mergeCell ref="B78:C78"/>
    <mergeCell ref="F78:G78"/>
    <mergeCell ref="B79:C79"/>
    <mergeCell ref="F79:G79"/>
    <mergeCell ref="A84:A85"/>
    <mergeCell ref="B84:C84"/>
    <mergeCell ref="F84:G84"/>
    <mergeCell ref="B85:C85"/>
    <mergeCell ref="F85:G85"/>
    <mergeCell ref="A80:A81"/>
    <mergeCell ref="B80:C80"/>
    <mergeCell ref="F80:G80"/>
    <mergeCell ref="B81:C81"/>
    <mergeCell ref="F81:G81"/>
    <mergeCell ref="A82:A83"/>
    <mergeCell ref="B82:C82"/>
    <mergeCell ref="F82:G82"/>
    <mergeCell ref="B83:C83"/>
    <mergeCell ref="F83:G83"/>
    <mergeCell ref="A92:A93"/>
    <mergeCell ref="B92:C92"/>
    <mergeCell ref="F92:G92"/>
    <mergeCell ref="B93:C93"/>
    <mergeCell ref="F93:G93"/>
    <mergeCell ref="F87:G87"/>
    <mergeCell ref="A88:A89"/>
    <mergeCell ref="B88:C88"/>
    <mergeCell ref="F88:G88"/>
    <mergeCell ref="B89:C89"/>
    <mergeCell ref="F89:G89"/>
    <mergeCell ref="A90:A91"/>
    <mergeCell ref="B90:C90"/>
    <mergeCell ref="F90:G90"/>
    <mergeCell ref="B91:C91"/>
    <mergeCell ref="F91:G91"/>
    <mergeCell ref="A86:A87"/>
    <mergeCell ref="B86:C86"/>
    <mergeCell ref="F86:G86"/>
    <mergeCell ref="B87:C87"/>
    <mergeCell ref="A232:A233"/>
    <mergeCell ref="B232:C232"/>
    <mergeCell ref="F232:G232"/>
    <mergeCell ref="B233:C233"/>
    <mergeCell ref="F233:G233"/>
    <mergeCell ref="A234:A235"/>
    <mergeCell ref="B234:C234"/>
    <mergeCell ref="F222:G222"/>
    <mergeCell ref="B223:C223"/>
    <mergeCell ref="F223:G223"/>
    <mergeCell ref="A224:A225"/>
    <mergeCell ref="B224:C224"/>
    <mergeCell ref="F224:G224"/>
    <mergeCell ref="B225:C225"/>
    <mergeCell ref="F225:G225"/>
    <mergeCell ref="A226:A227"/>
    <mergeCell ref="B226:C226"/>
    <mergeCell ref="F226:G226"/>
    <mergeCell ref="B227:C227"/>
    <mergeCell ref="F227:G227"/>
    <mergeCell ref="A222:A223"/>
    <mergeCell ref="B222:C222"/>
    <mergeCell ref="A228:A229"/>
    <mergeCell ref="B228:C228"/>
    <mergeCell ref="F228:G228"/>
    <mergeCell ref="B229:C229"/>
    <mergeCell ref="F229:G229"/>
    <mergeCell ref="A230:A231"/>
    <mergeCell ref="B230:C230"/>
    <mergeCell ref="F230:G230"/>
    <mergeCell ref="B231:C231"/>
    <mergeCell ref="F231:G231"/>
    <mergeCell ref="A379:A380"/>
    <mergeCell ref="A333:A334"/>
    <mergeCell ref="A358:A359"/>
    <mergeCell ref="A360:A361"/>
    <mergeCell ref="A362:A363"/>
    <mergeCell ref="A356:A357"/>
    <mergeCell ref="A339:A340"/>
    <mergeCell ref="A337:A338"/>
    <mergeCell ref="A371:A372"/>
    <mergeCell ref="F234:G234"/>
    <mergeCell ref="B235:C235"/>
    <mergeCell ref="F235:G235"/>
    <mergeCell ref="A236:A237"/>
    <mergeCell ref="B236:C236"/>
    <mergeCell ref="F236:G236"/>
    <mergeCell ref="B237:C237"/>
    <mergeCell ref="A186:A187"/>
    <mergeCell ref="B186:C186"/>
    <mergeCell ref="F186:G186"/>
    <mergeCell ref="B187:C187"/>
    <mergeCell ref="F187:G187"/>
    <mergeCell ref="A188:A189"/>
    <mergeCell ref="B188:C188"/>
    <mergeCell ref="F188:G188"/>
    <mergeCell ref="B189:C189"/>
    <mergeCell ref="F189:G189"/>
    <mergeCell ref="A190:A191"/>
    <mergeCell ref="B190:C190"/>
    <mergeCell ref="F190:G190"/>
    <mergeCell ref="B191:C191"/>
    <mergeCell ref="F191:G191"/>
    <mergeCell ref="A192:A193"/>
    <mergeCell ref="B192:C192"/>
    <mergeCell ref="F192:G192"/>
    <mergeCell ref="B193:C193"/>
    <mergeCell ref="F193:G193"/>
    <mergeCell ref="A208:A209"/>
    <mergeCell ref="B208:C208"/>
    <mergeCell ref="F208:G208"/>
    <mergeCell ref="B209:C209"/>
    <mergeCell ref="F209:G209"/>
    <mergeCell ref="A210:A211"/>
    <mergeCell ref="B210:C210"/>
    <mergeCell ref="F210:G210"/>
    <mergeCell ref="B211:C211"/>
    <mergeCell ref="F211:G211"/>
    <mergeCell ref="A212:A213"/>
    <mergeCell ref="B212:C212"/>
    <mergeCell ref="F212:G212"/>
    <mergeCell ref="B213:C213"/>
    <mergeCell ref="F213:G213"/>
    <mergeCell ref="A214:A215"/>
    <mergeCell ref="B214:C214"/>
    <mergeCell ref="F214:G214"/>
    <mergeCell ref="B215:C215"/>
    <mergeCell ref="F215:G215"/>
    <mergeCell ref="F237:G237"/>
    <mergeCell ref="A335:A336"/>
    <mergeCell ref="A327:A328"/>
    <mergeCell ref="A40:A41"/>
    <mergeCell ref="B40:C40"/>
    <mergeCell ref="F40:G40"/>
    <mergeCell ref="B41:C41"/>
    <mergeCell ref="F41:G41"/>
    <mergeCell ref="A42:A43"/>
    <mergeCell ref="B42:C42"/>
    <mergeCell ref="F42:G42"/>
    <mergeCell ref="B43:C43"/>
    <mergeCell ref="F43:G43"/>
    <mergeCell ref="A44:A45"/>
    <mergeCell ref="B44:C44"/>
    <mergeCell ref="F44:G44"/>
    <mergeCell ref="B45:C45"/>
    <mergeCell ref="F45:G45"/>
    <mergeCell ref="A46:A47"/>
    <mergeCell ref="B46:C46"/>
    <mergeCell ref="F46:G46"/>
    <mergeCell ref="B47:C47"/>
    <mergeCell ref="F47:G47"/>
    <mergeCell ref="A63:A64"/>
    <mergeCell ref="B63:C63"/>
    <mergeCell ref="F63:G63"/>
    <mergeCell ref="B64:C64"/>
    <mergeCell ref="F64:G64"/>
    <mergeCell ref="A65:A66"/>
    <mergeCell ref="B65:C65"/>
    <mergeCell ref="F65:G65"/>
    <mergeCell ref="B66:C66"/>
    <mergeCell ref="F66:G66"/>
    <mergeCell ref="A67:A68"/>
    <mergeCell ref="B67:C67"/>
    <mergeCell ref="F67:G67"/>
    <mergeCell ref="B68:C68"/>
    <mergeCell ref="F68:G68"/>
    <mergeCell ref="A69:A70"/>
    <mergeCell ref="B69:C69"/>
    <mergeCell ref="F69:G69"/>
    <mergeCell ref="B70:C70"/>
    <mergeCell ref="F70:G70"/>
    <mergeCell ref="A96:C96"/>
    <mergeCell ref="F96:G96"/>
    <mergeCell ref="A97:A98"/>
    <mergeCell ref="B97:C97"/>
    <mergeCell ref="F97:G97"/>
    <mergeCell ref="B98:C98"/>
    <mergeCell ref="F98:G98"/>
    <mergeCell ref="A99:A100"/>
    <mergeCell ref="B99:C99"/>
    <mergeCell ref="F99:G99"/>
    <mergeCell ref="B100:C100"/>
    <mergeCell ref="F100:G100"/>
    <mergeCell ref="A101:A102"/>
    <mergeCell ref="B101:C101"/>
    <mergeCell ref="F101:G101"/>
    <mergeCell ref="B102:C102"/>
    <mergeCell ref="F102:G102"/>
    <mergeCell ref="A103:A104"/>
    <mergeCell ref="B103:C103"/>
    <mergeCell ref="F103:G103"/>
    <mergeCell ref="B104:C104"/>
    <mergeCell ref="F104:G104"/>
    <mergeCell ref="A105:A106"/>
    <mergeCell ref="B105:C105"/>
    <mergeCell ref="F105:G105"/>
    <mergeCell ref="B106:C106"/>
    <mergeCell ref="F106:G106"/>
    <mergeCell ref="A107:A108"/>
    <mergeCell ref="B107:C107"/>
    <mergeCell ref="F107:G107"/>
    <mergeCell ref="B108:C108"/>
    <mergeCell ref="F108:G108"/>
    <mergeCell ref="A109:A110"/>
    <mergeCell ref="B109:C109"/>
    <mergeCell ref="F109:G109"/>
    <mergeCell ref="B110:C110"/>
    <mergeCell ref="F110:G110"/>
    <mergeCell ref="A111:A112"/>
    <mergeCell ref="B111:C111"/>
    <mergeCell ref="F111:G111"/>
    <mergeCell ref="B112:C112"/>
    <mergeCell ref="F112:G112"/>
    <mergeCell ref="A113:A114"/>
    <mergeCell ref="B113:C113"/>
    <mergeCell ref="F113:G113"/>
    <mergeCell ref="B114:C114"/>
    <mergeCell ref="F114:G114"/>
    <mergeCell ref="A115:A116"/>
    <mergeCell ref="B115:C115"/>
    <mergeCell ref="F115:G115"/>
    <mergeCell ref="B116:C116"/>
    <mergeCell ref="F116:G116"/>
    <mergeCell ref="A119:C119"/>
    <mergeCell ref="F119:G119"/>
    <mergeCell ref="A120:A121"/>
    <mergeCell ref="B120:C120"/>
    <mergeCell ref="F120:G120"/>
    <mergeCell ref="B121:C121"/>
    <mergeCell ref="F121:G121"/>
    <mergeCell ref="A122:A123"/>
    <mergeCell ref="B122:C122"/>
    <mergeCell ref="F122:G122"/>
    <mergeCell ref="B123:C123"/>
    <mergeCell ref="F123:G123"/>
    <mergeCell ref="A124:A125"/>
    <mergeCell ref="B124:C124"/>
    <mergeCell ref="F124:G124"/>
    <mergeCell ref="B125:C125"/>
    <mergeCell ref="F125:G125"/>
    <mergeCell ref="A126:A127"/>
    <mergeCell ref="B126:C126"/>
    <mergeCell ref="F126:G126"/>
    <mergeCell ref="B127:C127"/>
    <mergeCell ref="F127:G127"/>
    <mergeCell ref="A128:A129"/>
    <mergeCell ref="B128:C128"/>
    <mergeCell ref="F128:G128"/>
    <mergeCell ref="B129:C129"/>
    <mergeCell ref="F129:G129"/>
    <mergeCell ref="A130:A131"/>
    <mergeCell ref="B130:C130"/>
    <mergeCell ref="F130:G130"/>
    <mergeCell ref="B131:C131"/>
    <mergeCell ref="F131:G131"/>
    <mergeCell ref="A132:A133"/>
    <mergeCell ref="B132:C132"/>
    <mergeCell ref="F132:G132"/>
    <mergeCell ref="B133:C133"/>
    <mergeCell ref="F133:G133"/>
    <mergeCell ref="A134:A135"/>
    <mergeCell ref="B134:C134"/>
    <mergeCell ref="F134:G134"/>
    <mergeCell ref="B135:C135"/>
    <mergeCell ref="F135:G135"/>
    <mergeCell ref="A136:A137"/>
    <mergeCell ref="B136:C136"/>
    <mergeCell ref="F136:G136"/>
    <mergeCell ref="B137:C137"/>
    <mergeCell ref="F137:G137"/>
    <mergeCell ref="A138:A139"/>
    <mergeCell ref="B138:C138"/>
    <mergeCell ref="F138:G138"/>
    <mergeCell ref="B139:C139"/>
    <mergeCell ref="F139:G139"/>
    <mergeCell ref="A142:C142"/>
    <mergeCell ref="F142:G142"/>
    <mergeCell ref="A143:A144"/>
    <mergeCell ref="B143:C143"/>
    <mergeCell ref="F143:G143"/>
    <mergeCell ref="B144:C144"/>
    <mergeCell ref="F144:G144"/>
    <mergeCell ref="A145:A146"/>
    <mergeCell ref="B145:C145"/>
    <mergeCell ref="F145:G145"/>
    <mergeCell ref="B146:C146"/>
    <mergeCell ref="F146:G146"/>
    <mergeCell ref="A147:A148"/>
    <mergeCell ref="B147:C147"/>
    <mergeCell ref="F147:G147"/>
    <mergeCell ref="B148:C148"/>
    <mergeCell ref="F148:G148"/>
    <mergeCell ref="A149:A150"/>
    <mergeCell ref="B149:C149"/>
    <mergeCell ref="F149:G149"/>
    <mergeCell ref="B150:C150"/>
    <mergeCell ref="F150:G150"/>
    <mergeCell ref="A151:A152"/>
    <mergeCell ref="B151:C151"/>
    <mergeCell ref="F151:G151"/>
    <mergeCell ref="B152:C152"/>
    <mergeCell ref="F152:G152"/>
    <mergeCell ref="A153:A154"/>
    <mergeCell ref="B153:C153"/>
    <mergeCell ref="F153:G153"/>
    <mergeCell ref="B154:C154"/>
    <mergeCell ref="F154:G154"/>
    <mergeCell ref="A155:A156"/>
    <mergeCell ref="B155:C155"/>
    <mergeCell ref="F155:G155"/>
    <mergeCell ref="B156:C156"/>
    <mergeCell ref="F156:G156"/>
    <mergeCell ref="A157:A158"/>
    <mergeCell ref="B157:C157"/>
    <mergeCell ref="F157:G157"/>
    <mergeCell ref="B158:C158"/>
    <mergeCell ref="F158:G158"/>
    <mergeCell ref="A159:A160"/>
    <mergeCell ref="B159:C159"/>
    <mergeCell ref="F159:G159"/>
    <mergeCell ref="B160:C160"/>
    <mergeCell ref="F160:G160"/>
    <mergeCell ref="A161:A162"/>
    <mergeCell ref="B161:C161"/>
    <mergeCell ref="F161:G161"/>
    <mergeCell ref="B162:C162"/>
    <mergeCell ref="F162:G162"/>
    <mergeCell ref="A239:C239"/>
    <mergeCell ref="F239:G239"/>
    <mergeCell ref="A240:A241"/>
    <mergeCell ref="B240:C240"/>
    <mergeCell ref="F240:G240"/>
    <mergeCell ref="B241:C241"/>
    <mergeCell ref="F241:G241"/>
    <mergeCell ref="A242:A243"/>
    <mergeCell ref="B242:C242"/>
    <mergeCell ref="F242:G242"/>
    <mergeCell ref="B243:C243"/>
    <mergeCell ref="F243:G243"/>
    <mergeCell ref="A244:A245"/>
    <mergeCell ref="B244:C244"/>
    <mergeCell ref="F244:G244"/>
    <mergeCell ref="B245:C245"/>
    <mergeCell ref="F245:G245"/>
    <mergeCell ref="A246:A247"/>
    <mergeCell ref="B246:C246"/>
    <mergeCell ref="F246:G246"/>
    <mergeCell ref="B247:C247"/>
    <mergeCell ref="F247:G247"/>
    <mergeCell ref="A248:A249"/>
    <mergeCell ref="B248:C248"/>
    <mergeCell ref="F248:G248"/>
    <mergeCell ref="B249:C249"/>
    <mergeCell ref="F249:G249"/>
    <mergeCell ref="A250:A251"/>
    <mergeCell ref="B250:C250"/>
    <mergeCell ref="F250:G250"/>
    <mergeCell ref="B251:C251"/>
    <mergeCell ref="F251:G251"/>
    <mergeCell ref="A252:A253"/>
    <mergeCell ref="B252:C252"/>
    <mergeCell ref="F252:G252"/>
    <mergeCell ref="B253:C253"/>
    <mergeCell ref="F253:G253"/>
    <mergeCell ref="A254:A255"/>
    <mergeCell ref="B254:C254"/>
    <mergeCell ref="F254:G254"/>
    <mergeCell ref="B255:C255"/>
    <mergeCell ref="F255:G255"/>
    <mergeCell ref="A256:A257"/>
    <mergeCell ref="B256:C256"/>
    <mergeCell ref="F256:G256"/>
    <mergeCell ref="B257:C257"/>
    <mergeCell ref="F257:G257"/>
    <mergeCell ref="A258:A259"/>
    <mergeCell ref="B258:C258"/>
    <mergeCell ref="F258:G258"/>
    <mergeCell ref="B259:C259"/>
    <mergeCell ref="F259:G259"/>
    <mergeCell ref="A261:C261"/>
    <mergeCell ref="F261:G261"/>
    <mergeCell ref="A262:A263"/>
    <mergeCell ref="B262:C262"/>
    <mergeCell ref="F262:G262"/>
    <mergeCell ref="B263:C263"/>
    <mergeCell ref="F263:G263"/>
    <mergeCell ref="A264:A265"/>
    <mergeCell ref="B264:C264"/>
    <mergeCell ref="F264:G264"/>
    <mergeCell ref="B265:C265"/>
    <mergeCell ref="F265:G265"/>
    <mergeCell ref="A266:A267"/>
    <mergeCell ref="B266:C266"/>
    <mergeCell ref="F266:G266"/>
    <mergeCell ref="B267:C267"/>
    <mergeCell ref="F267:G267"/>
    <mergeCell ref="A268:A269"/>
    <mergeCell ref="B268:C268"/>
    <mergeCell ref="F268:G268"/>
    <mergeCell ref="B269:C269"/>
    <mergeCell ref="F269:G269"/>
    <mergeCell ref="A270:A271"/>
    <mergeCell ref="B270:C270"/>
    <mergeCell ref="F270:G270"/>
    <mergeCell ref="B271:C271"/>
    <mergeCell ref="F271:G271"/>
    <mergeCell ref="A272:A273"/>
    <mergeCell ref="B272:C272"/>
    <mergeCell ref="F272:G272"/>
    <mergeCell ref="B273:C273"/>
    <mergeCell ref="F273:G273"/>
    <mergeCell ref="A274:A275"/>
    <mergeCell ref="B274:C274"/>
    <mergeCell ref="F274:G274"/>
    <mergeCell ref="B275:C275"/>
    <mergeCell ref="F275:G275"/>
    <mergeCell ref="A276:A277"/>
    <mergeCell ref="B276:C276"/>
    <mergeCell ref="F276:G276"/>
    <mergeCell ref="B277:C277"/>
    <mergeCell ref="F277:G277"/>
    <mergeCell ref="A278:A279"/>
    <mergeCell ref="B278:C278"/>
    <mergeCell ref="F278:G278"/>
    <mergeCell ref="B279:C279"/>
    <mergeCell ref="F279:G279"/>
    <mergeCell ref="A280:A281"/>
    <mergeCell ref="B280:C280"/>
    <mergeCell ref="F280:G280"/>
    <mergeCell ref="B281:C281"/>
    <mergeCell ref="F281:G281"/>
    <mergeCell ref="A283:C283"/>
    <mergeCell ref="F283:G283"/>
    <mergeCell ref="A284:A285"/>
    <mergeCell ref="B284:C284"/>
    <mergeCell ref="F284:G284"/>
    <mergeCell ref="B285:C285"/>
    <mergeCell ref="F285:G285"/>
    <mergeCell ref="A286:A287"/>
    <mergeCell ref="B286:C286"/>
    <mergeCell ref="F286:G286"/>
    <mergeCell ref="B287:C287"/>
    <mergeCell ref="F287:G287"/>
    <mergeCell ref="A288:A289"/>
    <mergeCell ref="B288:C288"/>
    <mergeCell ref="F288:G288"/>
    <mergeCell ref="B289:C289"/>
    <mergeCell ref="F289:G289"/>
    <mergeCell ref="A290:A291"/>
    <mergeCell ref="B290:C290"/>
    <mergeCell ref="F290:G290"/>
    <mergeCell ref="B291:C291"/>
    <mergeCell ref="F291:G291"/>
    <mergeCell ref="A292:A293"/>
    <mergeCell ref="B292:C292"/>
    <mergeCell ref="F292:G292"/>
    <mergeCell ref="B293:C293"/>
    <mergeCell ref="F293:G293"/>
    <mergeCell ref="A294:A295"/>
    <mergeCell ref="B294:C294"/>
    <mergeCell ref="F294:G294"/>
    <mergeCell ref="B295:C295"/>
    <mergeCell ref="F295:G295"/>
    <mergeCell ref="A296:A297"/>
    <mergeCell ref="B296:C296"/>
    <mergeCell ref="F296:G296"/>
    <mergeCell ref="B297:C297"/>
    <mergeCell ref="F297:G297"/>
    <mergeCell ref="A298:A299"/>
    <mergeCell ref="B298:C298"/>
    <mergeCell ref="F298:G298"/>
    <mergeCell ref="B299:C299"/>
    <mergeCell ref="F299:G299"/>
    <mergeCell ref="A300:A301"/>
    <mergeCell ref="B300:C300"/>
    <mergeCell ref="F300:G300"/>
    <mergeCell ref="B301:C301"/>
    <mergeCell ref="F301:G301"/>
    <mergeCell ref="A302:A303"/>
    <mergeCell ref="B302:C302"/>
    <mergeCell ref="F302:G302"/>
    <mergeCell ref="B303:C303"/>
    <mergeCell ref="F303:G303"/>
    <mergeCell ref="A396:A397"/>
    <mergeCell ref="A398:A399"/>
    <mergeCell ref="A400:A401"/>
    <mergeCell ref="A402:A403"/>
    <mergeCell ref="A404:A405"/>
    <mergeCell ref="A406:A407"/>
    <mergeCell ref="A408:A409"/>
    <mergeCell ref="A412:B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52:A453"/>
    <mergeCell ref="A454:A455"/>
    <mergeCell ref="A435:B435"/>
    <mergeCell ref="A436:A437"/>
    <mergeCell ref="A438:A439"/>
    <mergeCell ref="A440:A441"/>
    <mergeCell ref="A442:A443"/>
    <mergeCell ref="A444:A445"/>
    <mergeCell ref="A446:A447"/>
    <mergeCell ref="A448:A449"/>
    <mergeCell ref="A450:A451"/>
  </mergeCells>
  <phoneticPr fontId="21" type="noConversion"/>
  <conditionalFormatting sqref="L1:L162">
    <cfRule type="cellIs" dxfId="72" priority="40" operator="equal">
      <formula>0</formula>
    </cfRule>
  </conditionalFormatting>
  <conditionalFormatting sqref="L163:L238">
    <cfRule type="cellIs" dxfId="71" priority="208" operator="equal">
      <formula>0</formula>
    </cfRule>
  </conditionalFormatting>
  <conditionalFormatting sqref="L174:L193 L196:L215 L218:L238">
    <cfRule type="cellIs" dxfId="70" priority="217" operator="lessThan">
      <formula>0</formula>
    </cfRule>
  </conditionalFormatting>
  <conditionalFormatting sqref="L174:L193">
    <cfRule type="cellIs" dxfId="69" priority="172" operator="lessThan">
      <formula>0.95</formula>
    </cfRule>
  </conditionalFormatting>
  <conditionalFormatting sqref="L196:L215">
    <cfRule type="cellIs" dxfId="68" priority="46" operator="lessThan">
      <formula>0.95</formula>
    </cfRule>
  </conditionalFormatting>
  <conditionalFormatting sqref="L218:L238">
    <cfRule type="cellIs" dxfId="67" priority="45" operator="lessThan">
      <formula>0.95</formula>
    </cfRule>
  </conditionalFormatting>
  <conditionalFormatting sqref="L239:L305">
    <cfRule type="cellIs" dxfId="66" priority="35" operator="equal">
      <formula>0</formula>
    </cfRule>
  </conditionalFormatting>
  <conditionalFormatting sqref="L240:L259 L262:L281 L284:L303">
    <cfRule type="cellIs" dxfId="65" priority="39" operator="lessThan">
      <formula>0</formula>
    </cfRule>
  </conditionalFormatting>
  <conditionalFormatting sqref="L240:L259">
    <cfRule type="cellIs" dxfId="64" priority="34" operator="lessThan">
      <formula>0.95</formula>
    </cfRule>
  </conditionalFormatting>
  <conditionalFormatting sqref="L262:L281">
    <cfRule type="cellIs" dxfId="63" priority="26" operator="lessThan">
      <formula>0.95</formula>
    </cfRule>
  </conditionalFormatting>
  <conditionalFormatting sqref="L284:L303">
    <cfRule type="cellIs" dxfId="62" priority="25" operator="lessThan">
      <formula>0.95</formula>
    </cfRule>
  </conditionalFormatting>
  <conditionalFormatting sqref="L307:L388">
    <cfRule type="cellIs" dxfId="61" priority="193" operator="equal">
      <formula>0</formula>
    </cfRule>
  </conditionalFormatting>
  <conditionalFormatting sqref="L321:L340">
    <cfRule type="cellIs" dxfId="60" priority="43" operator="lessThan">
      <formula>0.9</formula>
    </cfRule>
    <cfRule type="cellIs" dxfId="59" priority="159" operator="lessThan">
      <formula>0.9</formula>
    </cfRule>
    <cfRule type="cellIs" dxfId="58" priority="56" operator="lessThan">
      <formula>0</formula>
    </cfRule>
    <cfRule type="cellIs" dxfId="57" priority="55" operator="lessThan">
      <formula>0.9</formula>
    </cfRule>
    <cfRule type="cellIs" dxfId="56" priority="44" operator="lessThan">
      <formula>0</formula>
    </cfRule>
  </conditionalFormatting>
  <conditionalFormatting sqref="L321:L388">
    <cfRule type="cellIs" dxfId="55" priority="194" operator="lessThan">
      <formula>0</formula>
    </cfRule>
  </conditionalFormatting>
  <conditionalFormatting sqref="L322:L340">
    <cfRule type="cellIs" dxfId="54" priority="54" operator="lessThan">
      <formula>0</formula>
    </cfRule>
    <cfRule type="cellIs" dxfId="53" priority="53" operator="lessThan">
      <formula>0.9</formula>
    </cfRule>
  </conditionalFormatting>
  <conditionalFormatting sqref="L344:L363 L367:L386">
    <cfRule type="cellIs" dxfId="52" priority="41" operator="lessThan">
      <formula>0.9</formula>
    </cfRule>
    <cfRule type="cellIs" dxfId="51" priority="42" operator="lessThan">
      <formula>0</formula>
    </cfRule>
  </conditionalFormatting>
  <conditionalFormatting sqref="L344:L363">
    <cfRule type="cellIs" dxfId="50" priority="52" operator="lessThan">
      <formula>0.9</formula>
    </cfRule>
    <cfRule type="cellIs" dxfId="49" priority="51" operator="lessThan">
      <formula>0</formula>
    </cfRule>
    <cfRule type="cellIs" dxfId="48" priority="50" operator="lessThan">
      <formula>0.9</formula>
    </cfRule>
  </conditionalFormatting>
  <conditionalFormatting sqref="L367:L386">
    <cfRule type="cellIs" dxfId="47" priority="49" operator="lessThan">
      <formula>0.9</formula>
    </cfRule>
    <cfRule type="cellIs" dxfId="46" priority="48" operator="lessThan">
      <formula>0</formula>
    </cfRule>
    <cfRule type="cellIs" dxfId="45" priority="47" operator="lessThan">
      <formula>0.9</formula>
    </cfRule>
  </conditionalFormatting>
  <conditionalFormatting sqref="L389:L1048576">
    <cfRule type="cellIs" dxfId="44" priority="18" operator="equal">
      <formula>0</formula>
    </cfRule>
  </conditionalFormatting>
  <conditionalFormatting sqref="L390:L409">
    <cfRule type="cellIs" dxfId="43" priority="4" operator="lessThan">
      <formula>0</formula>
    </cfRule>
    <cfRule type="cellIs" dxfId="42" priority="3" operator="lessThan">
      <formula>0.9</formula>
    </cfRule>
    <cfRule type="cellIs" dxfId="41" priority="17" operator="lessThan">
      <formula>0.9</formula>
    </cfRule>
    <cfRule type="cellIs" dxfId="40" priority="14" operator="lessThan">
      <formula>0</formula>
    </cfRule>
    <cfRule type="cellIs" dxfId="39" priority="13" operator="lessThan">
      <formula>0.9</formula>
    </cfRule>
  </conditionalFormatting>
  <conditionalFormatting sqref="L390:L456">
    <cfRule type="cellIs" dxfId="38" priority="19" operator="lessThan">
      <formula>0</formula>
    </cfRule>
  </conditionalFormatting>
  <conditionalFormatting sqref="L391:L409">
    <cfRule type="cellIs" dxfId="37" priority="12" operator="lessThan">
      <formula>0</formula>
    </cfRule>
    <cfRule type="cellIs" dxfId="36" priority="11" operator="lessThan">
      <formula>0.9</formula>
    </cfRule>
  </conditionalFormatting>
  <conditionalFormatting sqref="L413:L432 L436:L455">
    <cfRule type="cellIs" dxfId="35" priority="2" operator="lessThan">
      <formula>0</formula>
    </cfRule>
    <cfRule type="cellIs" dxfId="34" priority="1" operator="lessThan">
      <formula>0.9</formula>
    </cfRule>
  </conditionalFormatting>
  <conditionalFormatting sqref="L413:L432">
    <cfRule type="cellIs" dxfId="33" priority="10" operator="lessThan">
      <formula>0.9</formula>
    </cfRule>
    <cfRule type="cellIs" dxfId="32" priority="9" operator="lessThan">
      <formula>0</formula>
    </cfRule>
    <cfRule type="cellIs" dxfId="31" priority="8" operator="lessThan">
      <formula>0.9</formula>
    </cfRule>
  </conditionalFormatting>
  <conditionalFormatting sqref="L436:L455">
    <cfRule type="cellIs" dxfId="30" priority="7" operator="lessThan">
      <formula>0.9</formula>
    </cfRule>
    <cfRule type="cellIs" dxfId="29" priority="6" operator="lessThan">
      <formula>0</formula>
    </cfRule>
    <cfRule type="cellIs" dxfId="28" priority="5" operator="lessThan">
      <formula>0.9</formula>
    </cfRule>
  </conditionalFormatting>
  <pageMargins left="0.7" right="0.7" top="0.75" bottom="0.75" header="0.3" footer="0.3"/>
  <pageSetup scale="43" orientation="portrait" r:id="rId1"/>
  <rowBreaks count="4" manualBreakCount="4">
    <brk id="16" max="16383" man="1"/>
    <brk id="164" max="16383" man="1"/>
    <brk id="304" max="16383" man="1"/>
    <brk id="41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61" r:id="rId4" name="Check Box 289">
              <controlPr defaultSize="0" autoFill="0" autoLine="0" autoPict="0">
                <anchor moveWithCells="1">
                  <from>
                    <xdr:col>7</xdr:col>
                    <xdr:colOff>228600</xdr:colOff>
                    <xdr:row>5</xdr:row>
                    <xdr:rowOff>25400</xdr:rowOff>
                  </from>
                  <to>
                    <xdr:col>7</xdr:col>
                    <xdr:colOff>457200</xdr:colOff>
                    <xdr:row>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r:id="rId5" name="Check Box 290">
              <controlPr defaultSize="0" autoFill="0" autoLine="0" autoPict="0">
                <anchor moveWithCells="1">
                  <from>
                    <xdr:col>7</xdr:col>
                    <xdr:colOff>723900</xdr:colOff>
                    <xdr:row>5</xdr:row>
                    <xdr:rowOff>12700</xdr:rowOff>
                  </from>
                  <to>
                    <xdr:col>7</xdr:col>
                    <xdr:colOff>965200</xdr:colOff>
                    <xdr:row>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r:id="rId6" name="Check Box 291">
              <controlPr defaultSize="0" autoFill="0" autoLine="0" autoPict="0">
                <anchor moveWithCells="1">
                  <from>
                    <xdr:col>7</xdr:col>
                    <xdr:colOff>228600</xdr:colOff>
                    <xdr:row>6</xdr:row>
                    <xdr:rowOff>25400</xdr:rowOff>
                  </from>
                  <to>
                    <xdr:col>7</xdr:col>
                    <xdr:colOff>457200</xdr:colOff>
                    <xdr:row>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r:id="rId7" name="Check Box 292">
              <controlPr defaultSize="0" autoFill="0" autoLine="0" autoPict="0">
                <anchor moveWithCells="1">
                  <from>
                    <xdr:col>7</xdr:col>
                    <xdr:colOff>723900</xdr:colOff>
                    <xdr:row>6</xdr:row>
                    <xdr:rowOff>12700</xdr:rowOff>
                  </from>
                  <to>
                    <xdr:col>7</xdr:col>
                    <xdr:colOff>965200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r:id="rId8" name="Check Box 293">
              <controlPr defaultSize="0" autoFill="0" autoLine="0" autoPict="0">
                <anchor moveWithCells="1">
                  <from>
                    <xdr:col>7</xdr:col>
                    <xdr:colOff>228600</xdr:colOff>
                    <xdr:row>7</xdr:row>
                    <xdr:rowOff>25400</xdr:rowOff>
                  </from>
                  <to>
                    <xdr:col>7</xdr:col>
                    <xdr:colOff>457200</xdr:colOff>
                    <xdr:row>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r:id="rId9" name="Check Box 294">
              <controlPr defaultSize="0" autoFill="0" autoLine="0" autoPict="0">
                <anchor moveWithCells="1">
                  <from>
                    <xdr:col>7</xdr:col>
                    <xdr:colOff>723900</xdr:colOff>
                    <xdr:row>7</xdr:row>
                    <xdr:rowOff>12700</xdr:rowOff>
                  </from>
                  <to>
                    <xdr:col>7</xdr:col>
                    <xdr:colOff>965200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r:id="rId10" name="Check Box 295">
              <controlPr defaultSize="0" autoFill="0" autoLine="0" autoPict="0">
                <anchor moveWithCells="1">
                  <from>
                    <xdr:col>7</xdr:col>
                    <xdr:colOff>228600</xdr:colOff>
                    <xdr:row>8</xdr:row>
                    <xdr:rowOff>25400</xdr:rowOff>
                  </from>
                  <to>
                    <xdr:col>7</xdr:col>
                    <xdr:colOff>457200</xdr:colOff>
                    <xdr:row>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r:id="rId11" name="Check Box 296">
              <controlPr defaultSize="0" autoFill="0" autoLine="0" autoPict="0">
                <anchor moveWithCells="1">
                  <from>
                    <xdr:col>7</xdr:col>
                    <xdr:colOff>723900</xdr:colOff>
                    <xdr:row>8</xdr:row>
                    <xdr:rowOff>12700</xdr:rowOff>
                  </from>
                  <to>
                    <xdr:col>7</xdr:col>
                    <xdr:colOff>965200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r:id="rId12" name="Check Box 297">
              <controlPr defaultSize="0" autoFill="0" autoLine="0" autoPict="0">
                <anchor moveWithCells="1">
                  <from>
                    <xdr:col>7</xdr:col>
                    <xdr:colOff>228600</xdr:colOff>
                    <xdr:row>9</xdr:row>
                    <xdr:rowOff>25400</xdr:rowOff>
                  </from>
                  <to>
                    <xdr:col>7</xdr:col>
                    <xdr:colOff>457200</xdr:colOff>
                    <xdr:row>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r:id="rId13" name="Check Box 298">
              <controlPr defaultSize="0" autoFill="0" autoLine="0" autoPict="0">
                <anchor moveWithCells="1">
                  <from>
                    <xdr:col>7</xdr:col>
                    <xdr:colOff>723900</xdr:colOff>
                    <xdr:row>9</xdr:row>
                    <xdr:rowOff>12700</xdr:rowOff>
                  </from>
                  <to>
                    <xdr:col>7</xdr:col>
                    <xdr:colOff>965200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r:id="rId14" name="Check Box 299">
              <controlPr defaultSize="0" autoFill="0" autoLine="0" autoPict="0">
                <anchor moveWithCells="1">
                  <from>
                    <xdr:col>7</xdr:col>
                    <xdr:colOff>228600</xdr:colOff>
                    <xdr:row>10</xdr:row>
                    <xdr:rowOff>25400</xdr:rowOff>
                  </from>
                  <to>
                    <xdr:col>7</xdr:col>
                    <xdr:colOff>457200</xdr:colOff>
                    <xdr:row>10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r:id="rId15" name="Check Box 300">
              <controlPr defaultSize="0" autoFill="0" autoLine="0" autoPict="0">
                <anchor moveWithCells="1">
                  <from>
                    <xdr:col>7</xdr:col>
                    <xdr:colOff>723900</xdr:colOff>
                    <xdr:row>10</xdr:row>
                    <xdr:rowOff>12700</xdr:rowOff>
                  </from>
                  <to>
                    <xdr:col>7</xdr:col>
                    <xdr:colOff>965200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r:id="rId16" name="Check Box 301">
              <controlPr defaultSize="0" autoFill="0" autoLine="0" autoPict="0">
                <anchor moveWithCells="1">
                  <from>
                    <xdr:col>7</xdr:col>
                    <xdr:colOff>228600</xdr:colOff>
                    <xdr:row>11</xdr:row>
                    <xdr:rowOff>25400</xdr:rowOff>
                  </from>
                  <to>
                    <xdr:col>7</xdr:col>
                    <xdr:colOff>457200</xdr:colOff>
                    <xdr:row>11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r:id="rId17" name="Check Box 302">
              <controlPr defaultSize="0" autoFill="0" autoLine="0" autoPict="0">
                <anchor moveWithCells="1">
                  <from>
                    <xdr:col>7</xdr:col>
                    <xdr:colOff>723900</xdr:colOff>
                    <xdr:row>11</xdr:row>
                    <xdr:rowOff>12700</xdr:rowOff>
                  </from>
                  <to>
                    <xdr:col>7</xdr:col>
                    <xdr:colOff>965200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r:id="rId18" name="Check Box 303">
              <controlPr defaultSize="0" autoFill="0" autoLine="0" autoPict="0">
                <anchor moveWithCells="1">
                  <from>
                    <xdr:col>7</xdr:col>
                    <xdr:colOff>228600</xdr:colOff>
                    <xdr:row>12</xdr:row>
                    <xdr:rowOff>25400</xdr:rowOff>
                  </from>
                  <to>
                    <xdr:col>7</xdr:col>
                    <xdr:colOff>457200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r:id="rId19" name="Check Box 304">
              <controlPr defaultSize="0" autoFill="0" autoLine="0" autoPict="0">
                <anchor moveWithCells="1">
                  <from>
                    <xdr:col>7</xdr:col>
                    <xdr:colOff>723900</xdr:colOff>
                    <xdr:row>12</xdr:row>
                    <xdr:rowOff>12700</xdr:rowOff>
                  </from>
                  <to>
                    <xdr:col>7</xdr:col>
                    <xdr:colOff>965200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r:id="rId20" name="Check Box 305">
              <controlPr defaultSize="0" autoFill="0" autoLine="0" autoPict="0">
                <anchor moveWithCells="1">
                  <from>
                    <xdr:col>8</xdr:col>
                    <xdr:colOff>228600</xdr:colOff>
                    <xdr:row>5</xdr:row>
                    <xdr:rowOff>25400</xdr:rowOff>
                  </from>
                  <to>
                    <xdr:col>8</xdr:col>
                    <xdr:colOff>457200</xdr:colOff>
                    <xdr:row>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r:id="rId21" name="Check Box 306">
              <controlPr defaultSize="0" autoFill="0" autoLine="0" autoPict="0">
                <anchor moveWithCells="1">
                  <from>
                    <xdr:col>8</xdr:col>
                    <xdr:colOff>723900</xdr:colOff>
                    <xdr:row>5</xdr:row>
                    <xdr:rowOff>12700</xdr:rowOff>
                  </from>
                  <to>
                    <xdr:col>8</xdr:col>
                    <xdr:colOff>965200</xdr:colOff>
                    <xdr:row>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r:id="rId22" name="Check Box 307">
              <controlPr defaultSize="0" autoFill="0" autoLine="0" autoPict="0">
                <anchor moveWithCells="1">
                  <from>
                    <xdr:col>8</xdr:col>
                    <xdr:colOff>228600</xdr:colOff>
                    <xdr:row>6</xdr:row>
                    <xdr:rowOff>25400</xdr:rowOff>
                  </from>
                  <to>
                    <xdr:col>8</xdr:col>
                    <xdr:colOff>457200</xdr:colOff>
                    <xdr:row>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r:id="rId23" name="Check Box 308">
              <controlPr defaultSize="0" autoFill="0" autoLine="0" autoPict="0">
                <anchor moveWithCells="1">
                  <from>
                    <xdr:col>8</xdr:col>
                    <xdr:colOff>723900</xdr:colOff>
                    <xdr:row>6</xdr:row>
                    <xdr:rowOff>12700</xdr:rowOff>
                  </from>
                  <to>
                    <xdr:col>8</xdr:col>
                    <xdr:colOff>965200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r:id="rId24" name="Check Box 309">
              <controlPr defaultSize="0" autoFill="0" autoLine="0" autoPict="0">
                <anchor moveWithCells="1">
                  <from>
                    <xdr:col>8</xdr:col>
                    <xdr:colOff>228600</xdr:colOff>
                    <xdr:row>7</xdr:row>
                    <xdr:rowOff>25400</xdr:rowOff>
                  </from>
                  <to>
                    <xdr:col>8</xdr:col>
                    <xdr:colOff>457200</xdr:colOff>
                    <xdr:row>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r:id="rId25" name="Check Box 310">
              <controlPr defaultSize="0" autoFill="0" autoLine="0" autoPict="0">
                <anchor moveWithCells="1">
                  <from>
                    <xdr:col>8</xdr:col>
                    <xdr:colOff>723900</xdr:colOff>
                    <xdr:row>7</xdr:row>
                    <xdr:rowOff>12700</xdr:rowOff>
                  </from>
                  <to>
                    <xdr:col>8</xdr:col>
                    <xdr:colOff>965200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r:id="rId26" name="Check Box 311">
              <controlPr defaultSize="0" autoFill="0" autoLine="0" autoPict="0">
                <anchor moveWithCells="1">
                  <from>
                    <xdr:col>8</xdr:col>
                    <xdr:colOff>228600</xdr:colOff>
                    <xdr:row>8</xdr:row>
                    <xdr:rowOff>25400</xdr:rowOff>
                  </from>
                  <to>
                    <xdr:col>8</xdr:col>
                    <xdr:colOff>457200</xdr:colOff>
                    <xdr:row>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r:id="rId27" name="Check Box 312">
              <controlPr defaultSize="0" autoFill="0" autoLine="0" autoPict="0">
                <anchor moveWithCells="1">
                  <from>
                    <xdr:col>8</xdr:col>
                    <xdr:colOff>723900</xdr:colOff>
                    <xdr:row>8</xdr:row>
                    <xdr:rowOff>12700</xdr:rowOff>
                  </from>
                  <to>
                    <xdr:col>8</xdr:col>
                    <xdr:colOff>965200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r:id="rId28" name="Check Box 313">
              <controlPr defaultSize="0" autoFill="0" autoLine="0" autoPict="0">
                <anchor moveWithCells="1">
                  <from>
                    <xdr:col>8</xdr:col>
                    <xdr:colOff>228600</xdr:colOff>
                    <xdr:row>9</xdr:row>
                    <xdr:rowOff>25400</xdr:rowOff>
                  </from>
                  <to>
                    <xdr:col>8</xdr:col>
                    <xdr:colOff>457200</xdr:colOff>
                    <xdr:row>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r:id="rId29" name="Check Box 314">
              <controlPr defaultSize="0" autoFill="0" autoLine="0" autoPict="0">
                <anchor moveWithCells="1">
                  <from>
                    <xdr:col>8</xdr:col>
                    <xdr:colOff>723900</xdr:colOff>
                    <xdr:row>9</xdr:row>
                    <xdr:rowOff>12700</xdr:rowOff>
                  </from>
                  <to>
                    <xdr:col>8</xdr:col>
                    <xdr:colOff>965200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r:id="rId30" name="Check Box 315">
              <controlPr defaultSize="0" autoFill="0" autoLine="0" autoPict="0">
                <anchor moveWithCells="1">
                  <from>
                    <xdr:col>8</xdr:col>
                    <xdr:colOff>228600</xdr:colOff>
                    <xdr:row>10</xdr:row>
                    <xdr:rowOff>25400</xdr:rowOff>
                  </from>
                  <to>
                    <xdr:col>8</xdr:col>
                    <xdr:colOff>457200</xdr:colOff>
                    <xdr:row>10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r:id="rId31" name="Check Box 316">
              <controlPr defaultSize="0" autoFill="0" autoLine="0" autoPict="0">
                <anchor moveWithCells="1">
                  <from>
                    <xdr:col>8</xdr:col>
                    <xdr:colOff>723900</xdr:colOff>
                    <xdr:row>10</xdr:row>
                    <xdr:rowOff>12700</xdr:rowOff>
                  </from>
                  <to>
                    <xdr:col>8</xdr:col>
                    <xdr:colOff>965200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r:id="rId32" name="Check Box 317">
              <controlPr defaultSize="0" autoFill="0" autoLine="0" autoPict="0">
                <anchor moveWithCells="1">
                  <from>
                    <xdr:col>8</xdr:col>
                    <xdr:colOff>228600</xdr:colOff>
                    <xdr:row>11</xdr:row>
                    <xdr:rowOff>25400</xdr:rowOff>
                  </from>
                  <to>
                    <xdr:col>8</xdr:col>
                    <xdr:colOff>457200</xdr:colOff>
                    <xdr:row>11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r:id="rId33" name="Check Box 318">
              <controlPr defaultSize="0" autoFill="0" autoLine="0" autoPict="0">
                <anchor moveWithCells="1">
                  <from>
                    <xdr:col>8</xdr:col>
                    <xdr:colOff>723900</xdr:colOff>
                    <xdr:row>11</xdr:row>
                    <xdr:rowOff>12700</xdr:rowOff>
                  </from>
                  <to>
                    <xdr:col>8</xdr:col>
                    <xdr:colOff>965200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r:id="rId34" name="Check Box 319">
              <controlPr defaultSize="0" autoFill="0" autoLine="0" autoPict="0">
                <anchor moveWithCells="1">
                  <from>
                    <xdr:col>8</xdr:col>
                    <xdr:colOff>228600</xdr:colOff>
                    <xdr:row>12</xdr:row>
                    <xdr:rowOff>25400</xdr:rowOff>
                  </from>
                  <to>
                    <xdr:col>8</xdr:col>
                    <xdr:colOff>457200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r:id="rId35" name="Check Box 320">
              <controlPr defaultSize="0" autoFill="0" autoLine="0" autoPict="0">
                <anchor moveWithCells="1">
                  <from>
                    <xdr:col>8</xdr:col>
                    <xdr:colOff>723900</xdr:colOff>
                    <xdr:row>12</xdr:row>
                    <xdr:rowOff>12700</xdr:rowOff>
                  </from>
                  <to>
                    <xdr:col>8</xdr:col>
                    <xdr:colOff>965200</xdr:colOff>
                    <xdr:row>12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D47E-5FAA-4AD1-A4C2-79241B8A660C}">
  <dimension ref="A1:AH167"/>
  <sheetViews>
    <sheetView tabSelected="1" zoomScale="125" zoomScaleNormal="70" workbookViewId="0">
      <pane xSplit="3" ySplit="1" topLeftCell="X2" activePane="bottomRight" state="frozen"/>
      <selection pane="topRight" activeCell="D1" sqref="D1"/>
      <selection pane="bottomLeft" activeCell="A2" sqref="A2"/>
      <selection pane="bottomRight" activeCell="F11" sqref="F11"/>
    </sheetView>
  </sheetViews>
  <sheetFormatPr baseColWidth="10" defaultColWidth="8.83203125" defaultRowHeight="15"/>
  <cols>
    <col min="1" max="1" width="17" customWidth="1"/>
    <col min="2" max="2" width="11.5" customWidth="1"/>
    <col min="3" max="3" width="24" customWidth="1"/>
    <col min="4" max="6" width="16" style="26" customWidth="1"/>
    <col min="7" max="8" width="18.5" style="26" customWidth="1"/>
    <col min="9" max="9" width="18.83203125" style="26" hidden="1" customWidth="1"/>
    <col min="10" max="10" width="9.5" style="26" hidden="1" customWidth="1"/>
    <col min="11" max="11" width="18.5" style="26" customWidth="1"/>
    <col min="12" max="13" width="18.5" style="26" hidden="1" customWidth="1"/>
    <col min="14" max="14" width="22" style="26" hidden="1" customWidth="1"/>
    <col min="15" max="15" width="18.5" style="26" hidden="1" customWidth="1"/>
    <col min="16" max="21" width="16" style="26" customWidth="1"/>
    <col min="22" max="22" width="16" style="26" hidden="1" customWidth="1"/>
    <col min="23" max="25" width="16" style="26" customWidth="1"/>
    <col min="27" max="34" width="9.1640625" style="38"/>
  </cols>
  <sheetData>
    <row r="1" spans="1:34" s="27" customFormat="1" ht="17" thickBot="1">
      <c r="A1" s="50" t="s">
        <v>67</v>
      </c>
      <c r="B1" s="50" t="s">
        <v>68</v>
      </c>
      <c r="C1" s="51" t="s">
        <v>1</v>
      </c>
      <c r="D1" s="52" t="s">
        <v>55</v>
      </c>
      <c r="E1" s="53" t="s">
        <v>15</v>
      </c>
      <c r="F1" s="53" t="s">
        <v>69</v>
      </c>
      <c r="G1" s="53" t="s">
        <v>79</v>
      </c>
      <c r="H1" s="54" t="s">
        <v>80</v>
      </c>
      <c r="I1" s="52" t="s">
        <v>81</v>
      </c>
      <c r="J1" s="52" t="s">
        <v>107</v>
      </c>
      <c r="K1" s="52" t="s">
        <v>32</v>
      </c>
      <c r="L1" s="52" t="s">
        <v>70</v>
      </c>
      <c r="M1" s="55" t="s">
        <v>71</v>
      </c>
      <c r="N1" s="52" t="s">
        <v>72</v>
      </c>
      <c r="O1" s="52" t="s">
        <v>73</v>
      </c>
      <c r="P1" s="27" t="s">
        <v>74</v>
      </c>
      <c r="Q1" s="27" t="s">
        <v>122</v>
      </c>
      <c r="R1" s="27" t="s">
        <v>75</v>
      </c>
      <c r="S1" s="27" t="s">
        <v>55</v>
      </c>
      <c r="T1" s="26" t="s">
        <v>76</v>
      </c>
      <c r="U1" s="26" t="s">
        <v>77</v>
      </c>
      <c r="V1" s="26" t="s">
        <v>78</v>
      </c>
      <c r="Z1" s="10" t="s">
        <v>24</v>
      </c>
      <c r="AA1" s="162" t="s">
        <v>18</v>
      </c>
      <c r="AB1" s="162"/>
      <c r="AC1" s="162"/>
      <c r="AD1" s="162"/>
      <c r="AE1" s="162"/>
      <c r="AF1" s="162"/>
      <c r="AG1" s="162"/>
      <c r="AH1" s="162"/>
    </row>
    <row r="2" spans="1:34" s="25" customFormat="1" ht="16">
      <c r="A2">
        <v>1</v>
      </c>
      <c r="B2">
        <v>1</v>
      </c>
      <c r="C2" s="143">
        <v>1</v>
      </c>
      <c r="D2" s="59">
        <f>Table3[[#This Row],[Tm]]+Table3[[#This Row],[ΔT]]*(Table3[[#This Row],[G]]/Table3[[#This Row],[Gstc]])</f>
        <v>47.7</v>
      </c>
      <c r="E2" s="103">
        <v>900</v>
      </c>
      <c r="F2" s="104">
        <v>45</v>
      </c>
      <c r="G2" s="80">
        <v>649</v>
      </c>
      <c r="H2" s="93">
        <v>5.45</v>
      </c>
      <c r="I2" s="26"/>
      <c r="J2" s="26"/>
      <c r="K2" s="26">
        <v>14</v>
      </c>
      <c r="L2" s="26">
        <f>IF(K2&gt;0,1000,0)</f>
        <v>1000</v>
      </c>
      <c r="M2" s="26">
        <f>IF(L2&gt;0,3,0)</f>
        <v>3</v>
      </c>
      <c r="N2" s="26"/>
      <c r="O2" s="26">
        <f>K2</f>
        <v>14</v>
      </c>
      <c r="P2" s="42">
        <f>'Voc &amp; Isc Test Result'!L174</f>
        <v>0.94222258501130896</v>
      </c>
      <c r="Q2" s="42">
        <f>'Voc &amp; Isc Test Result'!L321</f>
        <v>0.42555766433042924</v>
      </c>
      <c r="R2" s="41">
        <v>-2.3E-3</v>
      </c>
      <c r="S2" s="28"/>
      <c r="T2" s="28">
        <v>14.07</v>
      </c>
      <c r="U2" s="43">
        <v>5.0000000000000001E-4</v>
      </c>
      <c r="V2" s="28"/>
      <c r="W2" s="28"/>
      <c r="X2" s="28"/>
      <c r="Y2" s="28"/>
      <c r="Z2" s="29" t="s">
        <v>25</v>
      </c>
      <c r="AA2" s="175" t="s">
        <v>17</v>
      </c>
      <c r="AB2" s="175"/>
      <c r="AC2" s="175"/>
      <c r="AD2" s="175"/>
      <c r="AE2" s="175"/>
      <c r="AF2" s="175"/>
      <c r="AG2" s="175"/>
      <c r="AH2" s="175"/>
    </row>
    <row r="3" spans="1:34" ht="16">
      <c r="C3" s="143">
        <v>2</v>
      </c>
      <c r="D3" s="59">
        <f>Table3[[#This Row],[Tm]]+Table3[[#This Row],[ΔT]]*(Table3[[#This Row],[G]]/Table3[[#This Row],[Gstc]])</f>
        <v>35.109000000000002</v>
      </c>
      <c r="E3" s="79">
        <v>703</v>
      </c>
      <c r="F3" s="81">
        <v>33</v>
      </c>
      <c r="G3" s="87">
        <v>735</v>
      </c>
      <c r="H3" s="87">
        <v>5.94</v>
      </c>
      <c r="K3" s="26">
        <v>16</v>
      </c>
      <c r="L3" s="26">
        <f t="shared" ref="L3:L61" si="0">IF(K3&gt;0,1000,0)</f>
        <v>1000</v>
      </c>
      <c r="M3" s="26">
        <f t="shared" ref="M3:M61" si="1">IF(L3&gt;0,3,0)</f>
        <v>3</v>
      </c>
      <c r="O3" s="26">
        <f t="shared" ref="O3:O61" si="2">K3</f>
        <v>16</v>
      </c>
      <c r="P3" s="42">
        <f>'Voc &amp; Isc Test Result'!L175</f>
        <v>1.0179870943528515</v>
      </c>
      <c r="Q3" s="42">
        <f>'Voc &amp; Isc Test Result'!L322</f>
        <v>0.59751307087357952</v>
      </c>
      <c r="Z3" s="10" t="s">
        <v>15</v>
      </c>
      <c r="AA3" s="162" t="s">
        <v>21</v>
      </c>
      <c r="AB3" s="162"/>
      <c r="AC3" s="162"/>
      <c r="AD3" s="162"/>
      <c r="AE3" s="162"/>
      <c r="AF3" s="162"/>
      <c r="AG3" s="162"/>
      <c r="AH3" s="162"/>
    </row>
    <row r="4" spans="1:34" ht="16">
      <c r="B4">
        <v>2</v>
      </c>
      <c r="C4" s="143">
        <v>3</v>
      </c>
      <c r="D4" s="59">
        <f>Table3[[#This Row],[Tm]]+Table3[[#This Row],[ΔT]]*(Table3[[#This Row],[G]]/Table3[[#This Row],[Gstc]])</f>
        <v>35.109000000000002</v>
      </c>
      <c r="E4" s="79">
        <v>703</v>
      </c>
      <c r="F4" s="81">
        <v>33</v>
      </c>
      <c r="G4" s="81">
        <v>834</v>
      </c>
      <c r="H4" s="94">
        <v>6.48</v>
      </c>
      <c r="K4" s="26">
        <v>18</v>
      </c>
      <c r="L4" s="26">
        <f t="shared" si="0"/>
        <v>1000</v>
      </c>
      <c r="M4" s="26">
        <f t="shared" si="1"/>
        <v>3</v>
      </c>
      <c r="O4" s="26">
        <f t="shared" si="2"/>
        <v>18</v>
      </c>
      <c r="P4" s="42">
        <f>'Voc &amp; Isc Test Result'!L176</f>
        <v>1.0267588652338966</v>
      </c>
      <c r="Q4" s="42">
        <f>'Voc &amp; Isc Test Result'!L323</f>
        <v>0.65183244095299586</v>
      </c>
      <c r="Z4" s="10" t="s">
        <v>26</v>
      </c>
      <c r="AA4" s="162" t="s">
        <v>22</v>
      </c>
      <c r="AB4" s="162"/>
      <c r="AC4" s="162"/>
      <c r="AD4" s="162"/>
      <c r="AE4" s="162"/>
      <c r="AF4" s="162"/>
      <c r="AG4" s="162"/>
      <c r="AH4" s="162"/>
    </row>
    <row r="5" spans="1:34" s="38" customFormat="1" ht="25" customHeight="1">
      <c r="D5" s="59" t="e">
        <f>Table3[[#This Row],[Tm]]+Table3[[#This Row],[ΔT]]*(Table3[[#This Row],[G]]/Table3[[#This Row],[Gstc]])</f>
        <v>#DIV/0!</v>
      </c>
      <c r="E5" s="82"/>
      <c r="F5" s="83"/>
      <c r="G5" s="83"/>
      <c r="H5" s="95"/>
      <c r="I5" s="57"/>
      <c r="J5" s="57"/>
      <c r="K5" s="57"/>
      <c r="L5" s="57">
        <f t="shared" si="0"/>
        <v>0</v>
      </c>
      <c r="M5" s="57">
        <f t="shared" si="1"/>
        <v>0</v>
      </c>
      <c r="N5" s="57"/>
      <c r="O5" s="26">
        <f t="shared" si="2"/>
        <v>0</v>
      </c>
      <c r="P5" s="42" t="str">
        <f>'Voc &amp; Isc Test Result'!L177</f>
        <v/>
      </c>
      <c r="Q5" s="42" t="str">
        <f>'Voc &amp; Isc Test Result'!L324</f>
        <v/>
      </c>
      <c r="R5" s="57"/>
      <c r="S5" s="57"/>
      <c r="T5" s="57"/>
      <c r="U5" s="57"/>
      <c r="V5" s="57"/>
      <c r="W5" s="57"/>
      <c r="X5" s="57"/>
      <c r="Y5" s="57"/>
      <c r="Z5" s="10" t="s">
        <v>16</v>
      </c>
      <c r="AA5" s="162" t="s">
        <v>23</v>
      </c>
      <c r="AB5" s="162"/>
      <c r="AC5" s="162"/>
      <c r="AD5" s="162"/>
      <c r="AE5" s="162"/>
      <c r="AF5" s="162"/>
      <c r="AG5" s="162"/>
      <c r="AH5" s="162"/>
    </row>
    <row r="6" spans="1:34" ht="16">
      <c r="B6">
        <v>3</v>
      </c>
      <c r="C6">
        <v>4</v>
      </c>
      <c r="D6" s="59">
        <f>Table3[[#This Row],[Tm]]+Table3[[#This Row],[ΔT]]*(Table3[[#This Row],[G]]/Table3[[#This Row],[Gstc]])</f>
        <v>38.076000000000001</v>
      </c>
      <c r="E6" s="82">
        <v>692</v>
      </c>
      <c r="F6" s="83">
        <v>36</v>
      </c>
      <c r="G6" s="81">
        <v>776</v>
      </c>
      <c r="H6" s="94">
        <v>7.62</v>
      </c>
      <c r="K6" s="26">
        <v>17</v>
      </c>
      <c r="L6" s="26">
        <f t="shared" si="0"/>
        <v>1000</v>
      </c>
      <c r="M6" s="26">
        <f t="shared" si="1"/>
        <v>3</v>
      </c>
      <c r="O6" s="26">
        <f t="shared" si="2"/>
        <v>17</v>
      </c>
      <c r="P6" s="42">
        <f>'Voc &amp; Isc Test Result'!L178</f>
        <v>1.0186678068235264</v>
      </c>
      <c r="Q6" s="42">
        <f>'Voc &amp; Isc Test Result'!L325</f>
        <v>0.77754333663604869</v>
      </c>
      <c r="Z6" s="10" t="s">
        <v>56</v>
      </c>
      <c r="AA6" s="162" t="s">
        <v>60</v>
      </c>
      <c r="AB6" s="162"/>
      <c r="AC6" s="162"/>
      <c r="AD6" s="162"/>
      <c r="AE6" s="162"/>
      <c r="AF6" s="162"/>
      <c r="AG6" s="162"/>
      <c r="AH6" s="162"/>
    </row>
    <row r="7" spans="1:34" ht="16">
      <c r="C7">
        <v>5</v>
      </c>
      <c r="D7" s="59">
        <f>Table3[[#This Row],[Tm]]+Table3[[#This Row],[ΔT]]*(Table3[[#This Row],[G]]/Table3[[#This Row],[Gstc]])</f>
        <v>37.085000000000001</v>
      </c>
      <c r="E7" s="82">
        <v>695</v>
      </c>
      <c r="F7" s="83">
        <v>35</v>
      </c>
      <c r="G7" s="81">
        <v>774</v>
      </c>
      <c r="H7" s="94">
        <v>7.68</v>
      </c>
      <c r="K7" s="26">
        <v>17</v>
      </c>
      <c r="L7" s="26">
        <f t="shared" si="0"/>
        <v>1000</v>
      </c>
      <c r="M7" s="26">
        <f t="shared" si="1"/>
        <v>3</v>
      </c>
      <c r="O7" s="26">
        <f t="shared" si="2"/>
        <v>17</v>
      </c>
      <c r="P7" s="42">
        <f>'Voc &amp; Isc Test Result'!L179</f>
        <v>1.0136602979436546</v>
      </c>
      <c r="Q7" s="42">
        <f>'Voc &amp; Isc Test Result'!L326</f>
        <v>0.78066730340766077</v>
      </c>
      <c r="Z7" s="10" t="s">
        <v>57</v>
      </c>
      <c r="AA7" s="162" t="s">
        <v>61</v>
      </c>
      <c r="AB7" s="162"/>
      <c r="AC7" s="162"/>
      <c r="AD7" s="162"/>
      <c r="AE7" s="162"/>
      <c r="AF7" s="162"/>
      <c r="AG7" s="162"/>
      <c r="AH7" s="162"/>
    </row>
    <row r="8" spans="1:34" ht="16">
      <c r="B8">
        <v>4</v>
      </c>
      <c r="C8">
        <v>6</v>
      </c>
      <c r="D8" s="59">
        <f>Table3[[#This Row],[Tm]]+Table3[[#This Row],[ΔT]]*(Table3[[#This Row],[G]]/Table3[[#This Row],[Gstc]])</f>
        <v>37.094000000000001</v>
      </c>
      <c r="E8" s="84">
        <v>698</v>
      </c>
      <c r="F8" s="85">
        <v>35</v>
      </c>
      <c r="G8" s="85">
        <v>778</v>
      </c>
      <c r="H8" s="96">
        <v>7.64</v>
      </c>
      <c r="K8" s="26">
        <v>17</v>
      </c>
      <c r="L8" s="26">
        <f t="shared" si="0"/>
        <v>1000</v>
      </c>
      <c r="M8" s="26">
        <f t="shared" si="1"/>
        <v>3</v>
      </c>
      <c r="O8" s="26">
        <f t="shared" si="2"/>
        <v>17</v>
      </c>
      <c r="P8" s="42">
        <f>'Voc &amp; Isc Test Result'!L180</f>
        <v>1.0189205471245033</v>
      </c>
      <c r="Q8" s="42">
        <f>'Voc &amp; Isc Test Result'!L327</f>
        <v>0.77326004104177171</v>
      </c>
      <c r="Z8" s="10" t="s">
        <v>58</v>
      </c>
      <c r="AA8" s="162" t="s">
        <v>62</v>
      </c>
      <c r="AB8" s="162"/>
      <c r="AC8" s="162"/>
      <c r="AD8" s="162"/>
      <c r="AE8" s="162"/>
      <c r="AF8" s="162"/>
      <c r="AG8" s="162"/>
      <c r="AH8" s="162"/>
    </row>
    <row r="9" spans="1:34" ht="16">
      <c r="D9" s="59" t="e">
        <f>Table3[[#This Row],[Tm]]+Table3[[#This Row],[ΔT]]*(Table3[[#This Row],[G]]/Table3[[#This Row],[Gstc]])</f>
        <v>#DIV/0!</v>
      </c>
      <c r="E9" s="84"/>
      <c r="F9" s="85"/>
      <c r="G9" s="85"/>
      <c r="H9" s="96"/>
      <c r="L9" s="26">
        <f t="shared" si="0"/>
        <v>0</v>
      </c>
      <c r="M9" s="26">
        <f t="shared" si="1"/>
        <v>0</v>
      </c>
      <c r="O9" s="26">
        <f t="shared" si="2"/>
        <v>0</v>
      </c>
      <c r="P9" s="42" t="str">
        <f>'Voc &amp; Isc Test Result'!L181</f>
        <v/>
      </c>
      <c r="Q9" s="42" t="str">
        <f>'Voc &amp; Isc Test Result'!L328</f>
        <v/>
      </c>
      <c r="Z9" s="22" t="s">
        <v>59</v>
      </c>
      <c r="AA9" s="162" t="s">
        <v>63</v>
      </c>
      <c r="AB9" s="162"/>
      <c r="AC9" s="162"/>
      <c r="AD9" s="162"/>
      <c r="AE9" s="162"/>
      <c r="AF9" s="162"/>
      <c r="AG9" s="162"/>
      <c r="AH9" s="162"/>
    </row>
    <row r="10" spans="1:34" ht="16">
      <c r="B10">
        <v>5</v>
      </c>
      <c r="C10" s="143">
        <v>7</v>
      </c>
      <c r="D10" s="59">
        <f>Table3[[#This Row],[Tm]]+Table3[[#This Row],[ΔT]]*(Table3[[#This Row],[G]]/Table3[[#This Row],[Gstc]])</f>
        <v>35.65</v>
      </c>
      <c r="E10" s="84">
        <v>550</v>
      </c>
      <c r="F10" s="85">
        <v>34</v>
      </c>
      <c r="G10" s="85">
        <v>775</v>
      </c>
      <c r="H10" s="96">
        <v>7.58</v>
      </c>
      <c r="K10" s="26">
        <v>17</v>
      </c>
      <c r="L10" s="26">
        <f t="shared" si="0"/>
        <v>1000</v>
      </c>
      <c r="M10" s="26">
        <f t="shared" si="1"/>
        <v>3</v>
      </c>
      <c r="O10" s="26">
        <f t="shared" si="2"/>
        <v>17</v>
      </c>
      <c r="P10" s="42">
        <f>'Voc &amp; Isc Test Result'!L182</f>
        <v>1.01153591186054</v>
      </c>
      <c r="Q10" s="42">
        <f>'Voc &amp; Isc Test Result'!L329</f>
        <v>0.97432968885023996</v>
      </c>
      <c r="Z10" s="10" t="s">
        <v>24</v>
      </c>
      <c r="AA10" s="162" t="s">
        <v>28</v>
      </c>
      <c r="AB10" s="162"/>
      <c r="AC10" s="162"/>
      <c r="AD10" s="162"/>
      <c r="AE10" s="162"/>
      <c r="AF10" s="162"/>
      <c r="AG10" s="162"/>
      <c r="AH10" s="162"/>
    </row>
    <row r="11" spans="1:34">
      <c r="D11" s="59" t="e">
        <f>Table3[[#This Row],[Tm]]+Table3[[#This Row],[ΔT]]*(Table3[[#This Row],[G]]/Table3[[#This Row],[Gstc]])</f>
        <v>#DIV/0!</v>
      </c>
      <c r="E11" s="84"/>
      <c r="F11" s="85"/>
      <c r="G11" s="85"/>
      <c r="H11" s="96"/>
      <c r="L11" s="26">
        <f t="shared" si="0"/>
        <v>0</v>
      </c>
      <c r="M11" s="26">
        <f t="shared" si="1"/>
        <v>0</v>
      </c>
      <c r="O11" s="26">
        <f t="shared" si="2"/>
        <v>0</v>
      </c>
      <c r="P11" s="42" t="str">
        <f>'Voc &amp; Isc Test Result'!L183</f>
        <v/>
      </c>
      <c r="Q11" s="42" t="str">
        <f>'Voc &amp; Isc Test Result'!L330</f>
        <v/>
      </c>
      <c r="Z11" s="17" t="s">
        <v>32</v>
      </c>
      <c r="AA11" s="162" t="s">
        <v>38</v>
      </c>
      <c r="AB11" s="162"/>
      <c r="AC11" s="162"/>
      <c r="AD11" s="162"/>
      <c r="AE11" s="162"/>
      <c r="AF11" s="162"/>
      <c r="AG11" s="162"/>
      <c r="AH11" s="162"/>
    </row>
    <row r="12" spans="1:34">
      <c r="B12">
        <v>6</v>
      </c>
      <c r="C12" s="143">
        <v>8</v>
      </c>
      <c r="D12" s="59">
        <f>Table3[[#This Row],[Tm]]+Table3[[#This Row],[ΔT]]*(Table3[[#This Row],[G]]/Table3[[#This Row],[Gstc]])</f>
        <v>35.65</v>
      </c>
      <c r="E12" s="86">
        <v>550</v>
      </c>
      <c r="F12" s="86">
        <v>34</v>
      </c>
      <c r="G12" s="86">
        <v>777</v>
      </c>
      <c r="H12" s="86">
        <v>7.57</v>
      </c>
      <c r="I12" s="27"/>
      <c r="J12" s="27"/>
      <c r="K12" s="27">
        <v>17</v>
      </c>
      <c r="L12" s="26">
        <f t="shared" si="0"/>
        <v>1000</v>
      </c>
      <c r="M12" s="26">
        <f t="shared" si="1"/>
        <v>3</v>
      </c>
      <c r="N12" s="27"/>
      <c r="O12" s="26">
        <f t="shared" si="2"/>
        <v>17</v>
      </c>
      <c r="P12" s="42">
        <f>'Voc &amp; Isc Test Result'!L184</f>
        <v>1.0141463271169544</v>
      </c>
      <c r="Q12" s="42">
        <f>'Voc &amp; Isc Test Result'!L331</f>
        <v>0.97304429348236365</v>
      </c>
      <c r="R12" s="27"/>
      <c r="S12" s="27"/>
      <c r="T12" s="27"/>
      <c r="U12" s="27"/>
      <c r="V12" s="27"/>
      <c r="W12" s="27"/>
      <c r="X12" s="27"/>
      <c r="Y12" s="27"/>
      <c r="Z12" s="27" t="s">
        <v>76</v>
      </c>
      <c r="AA12" s="174" t="s">
        <v>43</v>
      </c>
      <c r="AB12" s="174"/>
      <c r="AC12" s="174"/>
      <c r="AD12" s="174"/>
      <c r="AE12" s="174"/>
      <c r="AF12" s="174"/>
      <c r="AG12" s="174"/>
      <c r="AH12" s="174"/>
    </row>
    <row r="13" spans="1:34">
      <c r="D13" s="59" t="e">
        <f>Table3[[#This Row],[Tm]]+Table3[[#This Row],[ΔT]]*(Table3[[#This Row],[G]]/Table3[[#This Row],[Gstc]])</f>
        <v>#DIV/0!</v>
      </c>
      <c r="E13" s="86"/>
      <c r="F13" s="86"/>
      <c r="G13" s="86"/>
      <c r="H13" s="86"/>
      <c r="I13" s="27"/>
      <c r="J13" s="27"/>
      <c r="K13" s="27"/>
      <c r="L13" s="26">
        <f t="shared" si="0"/>
        <v>0</v>
      </c>
      <c r="M13" s="26">
        <f t="shared" si="1"/>
        <v>0</v>
      </c>
      <c r="N13" s="27"/>
      <c r="O13" s="26">
        <f t="shared" si="2"/>
        <v>0</v>
      </c>
      <c r="P13" s="42" t="str">
        <f>'Voc &amp; Isc Test Result'!L185</f>
        <v/>
      </c>
      <c r="Q13" s="42" t="str">
        <f>'Voc &amp; Isc Test Result'!L332</f>
        <v/>
      </c>
      <c r="R13" s="27"/>
      <c r="S13" s="27"/>
      <c r="T13" s="27"/>
      <c r="U13" s="27"/>
      <c r="V13" s="27"/>
      <c r="W13" s="27"/>
      <c r="X13" s="27"/>
      <c r="Y13" s="27"/>
      <c r="Z13" s="27" t="s">
        <v>15</v>
      </c>
      <c r="AA13" s="174" t="s">
        <v>21</v>
      </c>
      <c r="AB13" s="174"/>
      <c r="AC13" s="174"/>
      <c r="AD13" s="174"/>
      <c r="AE13" s="174"/>
      <c r="AF13" s="174"/>
      <c r="AG13" s="174"/>
      <c r="AH13" s="174"/>
    </row>
    <row r="14" spans="1:34">
      <c r="B14">
        <v>7</v>
      </c>
      <c r="C14" s="143">
        <v>9</v>
      </c>
      <c r="D14" s="59">
        <f>Table3[[#This Row],[Tm]]+Table3[[#This Row],[ΔT]]*(Table3[[#This Row],[G]]/Table3[[#This Row],[Gstc]])</f>
        <v>35.65</v>
      </c>
      <c r="E14" s="86">
        <v>550</v>
      </c>
      <c r="F14" s="87">
        <v>34</v>
      </c>
      <c r="G14" s="87">
        <v>866</v>
      </c>
      <c r="H14" s="87">
        <v>7.63</v>
      </c>
      <c r="K14" s="26">
        <v>19</v>
      </c>
      <c r="L14" s="26">
        <f t="shared" si="0"/>
        <v>1000</v>
      </c>
      <c r="M14" s="26">
        <f t="shared" si="1"/>
        <v>3</v>
      </c>
      <c r="O14" s="26">
        <f t="shared" si="2"/>
        <v>19</v>
      </c>
      <c r="P14" s="42">
        <f>'Voc &amp; Isc Test Result'!L186</f>
        <v>1.0113298264455599</v>
      </c>
      <c r="Q14" s="42">
        <f>'Voc &amp; Isc Test Result'!L333</f>
        <v>0.9807566656896215</v>
      </c>
      <c r="R14" s="27"/>
      <c r="S14" s="27"/>
      <c r="T14" s="27"/>
      <c r="U14" s="27"/>
      <c r="V14" s="27"/>
      <c r="W14" s="27"/>
      <c r="X14" s="27"/>
      <c r="Y14" s="27"/>
      <c r="Z14" s="27"/>
      <c r="AA14" s="48"/>
      <c r="AB14" s="48"/>
      <c r="AC14" s="48"/>
      <c r="AD14" s="48"/>
      <c r="AE14" s="48"/>
      <c r="AF14" s="48"/>
      <c r="AG14" s="48"/>
      <c r="AH14" s="48"/>
    </row>
    <row r="15" spans="1:34">
      <c r="D15" s="59" t="e">
        <f>Table3[[#This Row],[Tm]]+Table3[[#This Row],[ΔT]]*(Table3[[#This Row],[G]]/Table3[[#This Row],[Gstc]])</f>
        <v>#DIV/0!</v>
      </c>
      <c r="E15" s="87"/>
      <c r="F15" s="87"/>
      <c r="G15" s="87"/>
      <c r="H15" s="87"/>
      <c r="L15" s="26">
        <f t="shared" si="0"/>
        <v>0</v>
      </c>
      <c r="M15" s="26">
        <f t="shared" si="1"/>
        <v>0</v>
      </c>
      <c r="O15" s="26">
        <f t="shared" si="2"/>
        <v>0</v>
      </c>
      <c r="P15" s="42" t="str">
        <f>'Voc &amp; Isc Test Result'!L187</f>
        <v/>
      </c>
      <c r="Q15" s="42" t="str">
        <f>'Voc &amp; Isc Test Result'!L334</f>
        <v/>
      </c>
      <c r="R15" s="27"/>
      <c r="S15" s="27"/>
      <c r="T15" s="27"/>
      <c r="U15" s="27"/>
      <c r="V15" s="27"/>
      <c r="W15" s="27"/>
      <c r="X15" s="27"/>
      <c r="Y15" s="27"/>
      <c r="Z15" s="27"/>
      <c r="AA15" s="48"/>
      <c r="AB15" s="48"/>
      <c r="AC15" s="48"/>
      <c r="AD15" s="48"/>
      <c r="AE15" s="48"/>
      <c r="AF15" s="48"/>
      <c r="AG15" s="48"/>
      <c r="AH15" s="48"/>
    </row>
    <row r="16" spans="1:34">
      <c r="B16">
        <v>8</v>
      </c>
      <c r="C16" s="143">
        <v>10</v>
      </c>
      <c r="D16" s="59">
        <f>Table3[[#This Row],[Tm]]+Table3[[#This Row],[ΔT]]*(Table3[[#This Row],[G]]/Table3[[#This Row],[Gstc]])</f>
        <v>34.655999999999999</v>
      </c>
      <c r="E16" s="86">
        <v>552</v>
      </c>
      <c r="F16" s="86">
        <v>33</v>
      </c>
      <c r="G16" s="86">
        <v>868</v>
      </c>
      <c r="H16" s="86">
        <v>7.61</v>
      </c>
      <c r="I16" s="27"/>
      <c r="J16" s="27"/>
      <c r="K16" s="27">
        <v>19</v>
      </c>
      <c r="L16" s="26">
        <f t="shared" si="0"/>
        <v>1000</v>
      </c>
      <c r="M16" s="26">
        <f t="shared" si="1"/>
        <v>3</v>
      </c>
      <c r="N16" s="27"/>
      <c r="O16" s="26">
        <f t="shared" si="2"/>
        <v>19</v>
      </c>
      <c r="P16" s="42">
        <f>'Voc &amp; Isc Test Result'!L188</f>
        <v>1.0112953825702573</v>
      </c>
      <c r="Q16" s="42">
        <f>'Voc &amp; Isc Test Result'!L335</f>
        <v>0.97512379273789873</v>
      </c>
      <c r="R16" s="27"/>
      <c r="S16" s="27"/>
      <c r="T16" s="27"/>
      <c r="U16" s="27"/>
      <c r="V16" s="27"/>
      <c r="W16" s="27"/>
      <c r="X16" s="27"/>
      <c r="Y16" s="27"/>
      <c r="Z16" s="27"/>
      <c r="AA16" s="48"/>
      <c r="AB16" s="48"/>
      <c r="AC16" s="48"/>
      <c r="AD16" s="48"/>
      <c r="AE16" s="48"/>
      <c r="AF16" s="48"/>
      <c r="AG16" s="48"/>
      <c r="AH16" s="48"/>
    </row>
    <row r="17" spans="1:34">
      <c r="D17" s="59" t="e">
        <f>Table3[[#This Row],[Tm]]+Table3[[#This Row],[ΔT]]*(Table3[[#This Row],[G]]/Table3[[#This Row],[Gstc]])</f>
        <v>#DIV/0!</v>
      </c>
      <c r="E17" s="86"/>
      <c r="F17" s="86"/>
      <c r="G17" s="86"/>
      <c r="H17" s="86"/>
      <c r="I17" s="27"/>
      <c r="J17" s="27"/>
      <c r="K17" s="27"/>
      <c r="L17" s="26">
        <f t="shared" si="0"/>
        <v>0</v>
      </c>
      <c r="M17" s="26">
        <f t="shared" si="1"/>
        <v>0</v>
      </c>
      <c r="N17" s="27"/>
      <c r="O17" s="26">
        <f t="shared" si="2"/>
        <v>0</v>
      </c>
      <c r="P17" s="42" t="str">
        <f>'Voc &amp; Isc Test Result'!L189</f>
        <v/>
      </c>
      <c r="Q17" s="42" t="str">
        <f>'Voc &amp; Isc Test Result'!L336</f>
        <v/>
      </c>
      <c r="R17" s="27"/>
      <c r="S17" s="27"/>
      <c r="T17" s="27"/>
      <c r="U17" s="27"/>
      <c r="V17" s="27"/>
      <c r="W17" s="27"/>
      <c r="X17" s="27"/>
      <c r="Y17" s="27"/>
      <c r="Z17" s="27"/>
      <c r="AA17" s="48"/>
      <c r="AB17" s="48"/>
      <c r="AC17" s="48"/>
      <c r="AD17" s="48"/>
      <c r="AE17" s="48"/>
      <c r="AF17" s="48"/>
      <c r="AG17" s="48"/>
      <c r="AH17" s="48"/>
    </row>
    <row r="18" spans="1:34">
      <c r="B18">
        <v>9</v>
      </c>
      <c r="C18" s="143">
        <v>11</v>
      </c>
      <c r="D18" s="59">
        <f>Table3[[#This Row],[Tm]]+Table3[[#This Row],[ΔT]]*(Table3[[#This Row],[G]]/Table3[[#This Row],[Gstc]])</f>
        <v>37.655999999999999</v>
      </c>
      <c r="E18" s="87">
        <v>552</v>
      </c>
      <c r="F18" s="87">
        <v>36</v>
      </c>
      <c r="G18" s="86">
        <v>729</v>
      </c>
      <c r="H18" s="86">
        <v>7.65</v>
      </c>
      <c r="K18" s="26">
        <v>16</v>
      </c>
      <c r="L18" s="26">
        <f t="shared" si="0"/>
        <v>1000</v>
      </c>
      <c r="M18" s="26">
        <f t="shared" si="1"/>
        <v>3</v>
      </c>
      <c r="O18" s="26">
        <f t="shared" si="2"/>
        <v>16</v>
      </c>
      <c r="P18" s="42">
        <f>'Voc &amp; Isc Test Result'!L190</f>
        <v>1.0157691188274223</v>
      </c>
      <c r="Q18" s="42">
        <f>'Voc &amp; Isc Test Result'!L337</f>
        <v>0.97878815126351759</v>
      </c>
      <c r="R18" s="27"/>
      <c r="S18" s="27"/>
      <c r="T18" s="27"/>
      <c r="U18" s="27"/>
      <c r="V18" s="27"/>
      <c r="W18" s="27"/>
      <c r="X18" s="27"/>
      <c r="Y18" s="27"/>
      <c r="Z18" s="27"/>
      <c r="AA18" s="48"/>
      <c r="AB18" s="48"/>
      <c r="AC18" s="48"/>
      <c r="AD18" s="48"/>
      <c r="AE18" s="48"/>
      <c r="AF18" s="48"/>
      <c r="AG18" s="48"/>
      <c r="AH18" s="48"/>
    </row>
    <row r="19" spans="1:34">
      <c r="C19" s="143">
        <v>12</v>
      </c>
      <c r="D19" s="59">
        <f>Table3[[#This Row],[Tm]]+Table3[[#This Row],[ΔT]]*(Table3[[#This Row],[G]]/Table3[[#This Row],[Gstc]])</f>
        <v>37.655999999999999</v>
      </c>
      <c r="E19" s="87">
        <v>552</v>
      </c>
      <c r="F19" s="87">
        <v>36</v>
      </c>
      <c r="G19" s="87">
        <v>732</v>
      </c>
      <c r="H19" s="87">
        <v>7.59</v>
      </c>
      <c r="K19" s="26">
        <v>16</v>
      </c>
      <c r="L19" s="26">
        <f>IF(K19&gt;0,1000,0)</f>
        <v>1000</v>
      </c>
      <c r="M19" s="26">
        <f t="shared" si="1"/>
        <v>3</v>
      </c>
      <c r="O19" s="26">
        <f>K19</f>
        <v>16</v>
      </c>
      <c r="P19" s="42">
        <f>'Voc &amp; Isc Test Result'!L191</f>
        <v>1.0199492386579878</v>
      </c>
      <c r="Q19" s="42">
        <f>'Voc &amp; Isc Test Result'!L338</f>
        <v>0.97111138144968601</v>
      </c>
      <c r="R19" s="27"/>
      <c r="S19" s="27"/>
      <c r="T19" s="27"/>
      <c r="U19" s="27"/>
      <c r="V19" s="27"/>
      <c r="W19" s="27"/>
      <c r="X19" s="27"/>
      <c r="Y19" s="27"/>
      <c r="Z19" s="27"/>
      <c r="AA19" s="48"/>
      <c r="AB19" s="48"/>
      <c r="AC19" s="48"/>
      <c r="AD19" s="48"/>
      <c r="AE19" s="48"/>
      <c r="AF19" s="48"/>
      <c r="AG19" s="48"/>
      <c r="AH19" s="48"/>
    </row>
    <row r="20" spans="1:34">
      <c r="B20">
        <v>10</v>
      </c>
      <c r="C20">
        <v>13</v>
      </c>
      <c r="D20" s="59">
        <f>Table3[[#This Row],[Tm]]+Table3[[#This Row],[ΔT]]*(Table3[[#This Row],[G]]/Table3[[#This Row],[Gstc]])</f>
        <v>38.139000000000003</v>
      </c>
      <c r="E20" s="86">
        <v>713</v>
      </c>
      <c r="F20" s="86">
        <v>36</v>
      </c>
      <c r="G20" s="86">
        <v>736</v>
      </c>
      <c r="H20" s="86">
        <v>7.55</v>
      </c>
      <c r="I20" s="27"/>
      <c r="J20" s="27"/>
      <c r="K20" s="27">
        <v>16</v>
      </c>
      <c r="L20" s="26">
        <f>IF(K20&gt;0,1000,0)</f>
        <v>1000</v>
      </c>
      <c r="M20" s="26">
        <f t="shared" si="1"/>
        <v>3</v>
      </c>
      <c r="N20" s="27"/>
      <c r="O20" s="26">
        <f>K20</f>
        <v>16</v>
      </c>
      <c r="P20" s="42">
        <f>'Voc &amp; Isc Test Result'!L192</f>
        <v>1.0266974856789683</v>
      </c>
      <c r="Q20" s="42">
        <f>'Voc &amp; Isc Test Result'!L339</f>
        <v>0.74768653164982901</v>
      </c>
      <c r="R20" s="27"/>
      <c r="S20" s="27"/>
      <c r="T20" s="27"/>
      <c r="U20" s="27"/>
      <c r="V20" s="27"/>
      <c r="W20" s="27"/>
      <c r="X20" s="27"/>
      <c r="Y20" s="27"/>
      <c r="Z20" s="27"/>
      <c r="AA20" s="48"/>
      <c r="AB20" s="48"/>
      <c r="AC20" s="48"/>
      <c r="AD20" s="48"/>
      <c r="AE20" s="48"/>
      <c r="AF20" s="48"/>
      <c r="AG20" s="48"/>
      <c r="AH20" s="48"/>
    </row>
    <row r="21" spans="1:34" ht="16" thickBot="1">
      <c r="A21" s="46"/>
      <c r="B21" s="46"/>
      <c r="C21" s="46"/>
      <c r="D21" s="60" t="e">
        <f>Table3[[#This Row],[Tm]]+Table3[[#This Row],[ΔT]]*(Table3[[#This Row],[G]]/Table3[[#This Row],[Gstc]])</f>
        <v>#DIV/0!</v>
      </c>
      <c r="E21" s="88"/>
      <c r="F21" s="89"/>
      <c r="G21" s="89"/>
      <c r="H21" s="97"/>
      <c r="I21" s="64"/>
      <c r="J21" s="52"/>
      <c r="K21" s="52"/>
      <c r="L21" s="47">
        <f t="shared" si="0"/>
        <v>0</v>
      </c>
      <c r="M21" s="47">
        <f t="shared" si="1"/>
        <v>0</v>
      </c>
      <c r="N21" s="52"/>
      <c r="O21" s="47">
        <f t="shared" si="2"/>
        <v>0</v>
      </c>
      <c r="P21" s="42" t="str">
        <f>'Voc &amp; Isc Test Result'!L193</f>
        <v/>
      </c>
      <c r="Q21" s="42" t="str">
        <f>'Voc &amp; Isc Test Result'!L340</f>
        <v/>
      </c>
      <c r="R21" s="27"/>
      <c r="S21" s="27"/>
      <c r="T21" s="27"/>
      <c r="U21" s="27"/>
      <c r="V21" s="27"/>
      <c r="W21" s="27"/>
      <c r="X21" s="27"/>
      <c r="Y21" s="27"/>
      <c r="Z21" s="27"/>
      <c r="AA21" s="48"/>
      <c r="AB21" s="48"/>
      <c r="AC21" s="48"/>
      <c r="AD21" s="48"/>
      <c r="AE21" s="48"/>
      <c r="AF21" s="48"/>
      <c r="AG21" s="48"/>
      <c r="AH21" s="48"/>
    </row>
    <row r="22" spans="1:34" s="25" customFormat="1" ht="16">
      <c r="A22" s="25">
        <v>2</v>
      </c>
      <c r="B22" s="25">
        <v>1</v>
      </c>
      <c r="C22" s="143">
        <v>14</v>
      </c>
      <c r="D22" s="59">
        <f>Table3[[#This Row],[Tm]]+Table3[[#This Row],[ΔT]]*(Table3[[#This Row],[G]]/Table3[[#This Row],[Gstc]])</f>
        <v>32.136000000000003</v>
      </c>
      <c r="E22" s="87">
        <v>712</v>
      </c>
      <c r="F22" s="90">
        <v>30</v>
      </c>
      <c r="G22" s="85">
        <v>818</v>
      </c>
      <c r="H22" s="96">
        <v>6.17</v>
      </c>
      <c r="I22" s="26"/>
      <c r="J22" s="26"/>
      <c r="K22" s="61">
        <v>18</v>
      </c>
      <c r="L22" s="26">
        <f t="shared" si="0"/>
        <v>1000</v>
      </c>
      <c r="M22" s="26">
        <f t="shared" si="1"/>
        <v>3</v>
      </c>
      <c r="N22" s="26"/>
      <c r="O22" s="26">
        <f t="shared" si="2"/>
        <v>18</v>
      </c>
      <c r="P22" s="42">
        <f>'Voc &amp; Isc Test Result'!L196</f>
        <v>1.000059764549583</v>
      </c>
      <c r="Q22" s="42">
        <f>'Voc &amp; Isc Test Result'!L344</f>
        <v>0.61371150953572851</v>
      </c>
      <c r="R22" s="28"/>
      <c r="S22" s="28"/>
      <c r="T22" s="28"/>
      <c r="U22" s="28"/>
      <c r="V22" s="28"/>
      <c r="W22" s="28"/>
      <c r="X22" s="28"/>
      <c r="Y22" s="28"/>
      <c r="Z22" s="29" t="s">
        <v>26</v>
      </c>
      <c r="AA22" s="175" t="s">
        <v>40</v>
      </c>
      <c r="AB22" s="175"/>
      <c r="AC22" s="175"/>
      <c r="AD22" s="175"/>
      <c r="AE22" s="175"/>
      <c r="AF22" s="175"/>
      <c r="AG22" s="175"/>
      <c r="AH22" s="175"/>
    </row>
    <row r="23" spans="1:34">
      <c r="C23" s="143">
        <v>15</v>
      </c>
      <c r="D23" s="59">
        <f>Table3[[#This Row],[Tm]]+Table3[[#This Row],[ΔT]]*(Table3[[#This Row],[G]]/Table3[[#This Row],[Gstc]])</f>
        <v>32.136000000000003</v>
      </c>
      <c r="E23" s="87">
        <v>712</v>
      </c>
      <c r="F23" s="90">
        <v>30</v>
      </c>
      <c r="G23" s="85">
        <v>817</v>
      </c>
      <c r="H23" s="96">
        <v>6.1</v>
      </c>
      <c r="K23" s="62">
        <v>18</v>
      </c>
      <c r="L23" s="26">
        <f t="shared" si="0"/>
        <v>1000</v>
      </c>
      <c r="M23" s="26">
        <f t="shared" si="1"/>
        <v>3</v>
      </c>
      <c r="O23" s="26">
        <f t="shared" si="2"/>
        <v>18</v>
      </c>
      <c r="P23" s="42">
        <f>'Voc &amp; Isc Test Result'!L197</f>
        <v>0.99883719760025591</v>
      </c>
      <c r="Q23" s="42">
        <f>'Voc &amp; Isc Test Result'!L345</f>
        <v>0.60674881817956949</v>
      </c>
      <c r="Z23" s="18" t="s">
        <v>36</v>
      </c>
      <c r="AA23" s="162" t="s">
        <v>41</v>
      </c>
      <c r="AB23" s="162"/>
      <c r="AC23" s="162"/>
      <c r="AD23" s="162"/>
      <c r="AE23" s="162"/>
      <c r="AF23" s="162"/>
      <c r="AG23" s="162"/>
      <c r="AH23" s="162"/>
    </row>
    <row r="24" spans="1:34">
      <c r="B24">
        <v>2</v>
      </c>
      <c r="C24" s="143">
        <v>16</v>
      </c>
      <c r="D24" s="59">
        <f>Table3[[#This Row],[Tm]]+Table3[[#This Row],[ΔT]]*(Table3[[#This Row],[G]]/Table3[[#This Row],[Gstc]])</f>
        <v>32.136000000000003</v>
      </c>
      <c r="E24" s="87">
        <v>712</v>
      </c>
      <c r="F24" s="90">
        <v>30</v>
      </c>
      <c r="G24" s="85">
        <v>814</v>
      </c>
      <c r="H24" s="96">
        <v>6.14</v>
      </c>
      <c r="K24" s="62">
        <v>18</v>
      </c>
      <c r="L24" s="26">
        <f t="shared" si="0"/>
        <v>1000</v>
      </c>
      <c r="M24" s="26">
        <f t="shared" si="1"/>
        <v>3</v>
      </c>
      <c r="O24" s="26">
        <f t="shared" si="2"/>
        <v>18</v>
      </c>
      <c r="P24" s="42">
        <f>'Voc &amp; Isc Test Result'!L198</f>
        <v>0.99516949675227451</v>
      </c>
      <c r="Q24" s="42">
        <f>'Voc &amp; Isc Test Result'!L346</f>
        <v>0.6107274989545175</v>
      </c>
      <c r="Z24" s="17" t="s">
        <v>24</v>
      </c>
      <c r="AA24" s="162" t="s">
        <v>28</v>
      </c>
      <c r="AB24" s="162"/>
      <c r="AC24" s="162"/>
      <c r="AD24" s="162"/>
      <c r="AE24" s="162"/>
      <c r="AF24" s="162"/>
      <c r="AG24" s="162"/>
      <c r="AH24" s="162"/>
    </row>
    <row r="25" spans="1:34">
      <c r="C25" s="143">
        <v>17</v>
      </c>
      <c r="D25" s="59">
        <f>Table3[[#This Row],[Tm]]+Table3[[#This Row],[ΔT]]*(Table3[[#This Row],[G]]/Table3[[#This Row],[Gstc]])</f>
        <v>34.115000000000002</v>
      </c>
      <c r="E25" s="125">
        <v>705</v>
      </c>
      <c r="F25" s="126">
        <v>32</v>
      </c>
      <c r="G25" s="85">
        <v>822</v>
      </c>
      <c r="H25" s="96">
        <v>6.11</v>
      </c>
      <c r="K25" s="62">
        <v>18</v>
      </c>
      <c r="L25" s="26">
        <f t="shared" si="0"/>
        <v>1000</v>
      </c>
      <c r="M25" s="26">
        <f t="shared" si="1"/>
        <v>3</v>
      </c>
      <c r="O25" s="26">
        <f t="shared" si="2"/>
        <v>18</v>
      </c>
      <c r="P25" s="42">
        <f>'Voc &amp; Isc Test Result'!L199</f>
        <v>1.0096222133477166</v>
      </c>
      <c r="Q25" s="42">
        <f>'Voc &amp; Isc Test Result'!L347</f>
        <v>0.61317324309149512</v>
      </c>
      <c r="Z25" s="17" t="s">
        <v>37</v>
      </c>
      <c r="AA25" s="162" t="s">
        <v>42</v>
      </c>
      <c r="AB25" s="162"/>
      <c r="AC25" s="162"/>
      <c r="AD25" s="162"/>
      <c r="AE25" s="162"/>
      <c r="AF25" s="162"/>
      <c r="AG25" s="162"/>
      <c r="AH25" s="162"/>
    </row>
    <row r="26" spans="1:34">
      <c r="B26">
        <v>3</v>
      </c>
      <c r="C26" s="143">
        <v>18</v>
      </c>
      <c r="D26" s="59">
        <f>Table3[[#This Row],[Tm]]+Table3[[#This Row],[ΔT]]*(Table3[[#This Row],[G]]/Table3[[#This Row],[Gstc]])</f>
        <v>34.106000000000002</v>
      </c>
      <c r="E26" s="87">
        <v>702</v>
      </c>
      <c r="F26" s="126">
        <v>32</v>
      </c>
      <c r="G26" s="85">
        <v>822</v>
      </c>
      <c r="H26" s="96">
        <v>6.32</v>
      </c>
      <c r="K26" s="62">
        <v>18</v>
      </c>
      <c r="L26" s="26">
        <f t="shared" si="0"/>
        <v>1000</v>
      </c>
      <c r="M26" s="26">
        <f t="shared" si="1"/>
        <v>3</v>
      </c>
      <c r="O26" s="26">
        <f t="shared" si="2"/>
        <v>18</v>
      </c>
      <c r="P26" s="42">
        <f>'Voc &amp; Isc Test Result'!L200</f>
        <v>1.0096008670962795</v>
      </c>
      <c r="Q26" s="42">
        <f>'Voc &amp; Isc Test Result'!L348</f>
        <v>0.63696125179930707</v>
      </c>
    </row>
    <row r="27" spans="1:34">
      <c r="C27">
        <v>19</v>
      </c>
      <c r="D27" s="59">
        <f>Table3[[#This Row],[Tm]]+Table3[[#This Row],[ΔT]]*(Table3[[#This Row],[G]]/Table3[[#This Row],[Gstc]])</f>
        <v>34.106000000000002</v>
      </c>
      <c r="E27" s="84">
        <v>702</v>
      </c>
      <c r="F27" s="126">
        <v>32</v>
      </c>
      <c r="G27" s="85">
        <v>824</v>
      </c>
      <c r="H27" s="96">
        <v>6.42</v>
      </c>
      <c r="K27" s="62">
        <v>18</v>
      </c>
      <c r="L27" s="26">
        <f t="shared" si="0"/>
        <v>1000</v>
      </c>
      <c r="M27" s="26">
        <f t="shared" si="1"/>
        <v>3</v>
      </c>
      <c r="O27" s="26">
        <f t="shared" si="2"/>
        <v>18</v>
      </c>
      <c r="P27" s="42">
        <f>'Voc &amp; Isc Test Result'!L201</f>
        <v>1.0120573168945672</v>
      </c>
      <c r="Q27" s="42" t="str">
        <f>'Voc &amp; Isc Test Result'!L349</f>
        <v/>
      </c>
    </row>
    <row r="28" spans="1:34">
      <c r="B28">
        <v>4</v>
      </c>
      <c r="C28" s="143">
        <v>20</v>
      </c>
      <c r="D28" s="59">
        <f>Table3[[#This Row],[Tm]]+Table3[[#This Row],[ΔT]]*(Table3[[#This Row],[G]]/Table3[[#This Row],[Gstc]])</f>
        <v>34.106000000000002</v>
      </c>
      <c r="E28" s="84">
        <v>702</v>
      </c>
      <c r="F28" s="126">
        <v>32</v>
      </c>
      <c r="G28" s="85">
        <v>824</v>
      </c>
      <c r="H28" s="87">
        <v>6.17</v>
      </c>
      <c r="K28" s="62">
        <v>18</v>
      </c>
      <c r="L28" s="26">
        <f t="shared" si="0"/>
        <v>1000</v>
      </c>
      <c r="M28" s="26">
        <f t="shared" si="1"/>
        <v>3</v>
      </c>
      <c r="O28" s="26">
        <f t="shared" si="2"/>
        <v>18</v>
      </c>
      <c r="P28" s="42">
        <f>'Voc &amp; Isc Test Result'!L202</f>
        <v>1.0120573168945672</v>
      </c>
      <c r="Q28" s="42">
        <f>'Voc &amp; Isc Test Result'!L350</f>
        <v>0.62184350056989313</v>
      </c>
    </row>
    <row r="29" spans="1:34">
      <c r="D29" s="59" t="e">
        <f>Table3[[#This Row],[Tm]]+Table3[[#This Row],[ΔT]]*(Table3[[#This Row],[G]]/Table3[[#This Row],[Gstc]])</f>
        <v>#DIV/0!</v>
      </c>
      <c r="E29" s="84"/>
      <c r="F29" s="85"/>
      <c r="G29" s="85"/>
      <c r="H29" s="87"/>
      <c r="K29" s="62"/>
      <c r="L29" s="26">
        <f t="shared" si="0"/>
        <v>0</v>
      </c>
      <c r="M29" s="26">
        <f t="shared" si="1"/>
        <v>0</v>
      </c>
      <c r="O29" s="26">
        <f t="shared" si="2"/>
        <v>0</v>
      </c>
      <c r="P29" s="42" t="str">
        <f>'Voc &amp; Isc Test Result'!L203</f>
        <v/>
      </c>
      <c r="Q29" s="42" t="str">
        <f>'Voc &amp; Isc Test Result'!L351</f>
        <v/>
      </c>
    </row>
    <row r="30" spans="1:34">
      <c r="B30">
        <v>5</v>
      </c>
      <c r="C30">
        <v>21</v>
      </c>
      <c r="D30" s="59">
        <f>Table3[[#This Row],[Tm]]+Table3[[#This Row],[ΔT]]*(Table3[[#This Row],[G]]/Table3[[#This Row],[Gstc]])</f>
        <v>2.1059999999999999</v>
      </c>
      <c r="E30" s="84">
        <v>702</v>
      </c>
      <c r="F30" s="85"/>
      <c r="G30" s="85">
        <v>785</v>
      </c>
      <c r="H30" s="87">
        <v>7.45</v>
      </c>
      <c r="K30" s="62">
        <v>17</v>
      </c>
      <c r="L30" s="26">
        <f t="shared" si="0"/>
        <v>1000</v>
      </c>
      <c r="M30" s="26">
        <f t="shared" si="1"/>
        <v>3</v>
      </c>
      <c r="O30" s="26">
        <f t="shared" si="2"/>
        <v>17</v>
      </c>
      <c r="P30" s="42">
        <f>'Voc &amp; Isc Test Result'!L204</f>
        <v>0.94949396144064724</v>
      </c>
      <c r="Q30" s="42">
        <f>'Voc &amp; Isc Test Result'!L352</f>
        <v>0.76300099582030745</v>
      </c>
    </row>
    <row r="31" spans="1:34">
      <c r="C31">
        <v>22</v>
      </c>
      <c r="D31" s="59">
        <f>Table3[[#This Row],[Tm]]+Table3[[#This Row],[ΔT]]*(Table3[[#This Row],[G]]/Table3[[#This Row],[Gstc]])</f>
        <v>2.1059999999999999</v>
      </c>
      <c r="E31" s="84">
        <v>702</v>
      </c>
      <c r="F31" s="85"/>
      <c r="G31" s="85">
        <v>777</v>
      </c>
      <c r="H31" s="87">
        <v>7.49</v>
      </c>
      <c r="K31" s="62">
        <v>17</v>
      </c>
      <c r="L31" s="26">
        <f t="shared" si="0"/>
        <v>1000</v>
      </c>
      <c r="M31" s="26">
        <f t="shared" si="1"/>
        <v>3</v>
      </c>
      <c r="O31" s="26">
        <f t="shared" si="2"/>
        <v>17</v>
      </c>
      <c r="P31" s="42">
        <f>'Voc &amp; Isc Test Result'!L205</f>
        <v>0.93981758985908659</v>
      </c>
      <c r="Q31" s="42">
        <f>'Voc &amp; Isc Test Result'!L353</f>
        <v>0.76709764546229564</v>
      </c>
    </row>
    <row r="32" spans="1:34">
      <c r="B32">
        <v>6</v>
      </c>
      <c r="C32" s="143">
        <v>23</v>
      </c>
      <c r="D32" s="59">
        <f>Table3[[#This Row],[Tm]]+Table3[[#This Row],[ΔT]]*(Table3[[#This Row],[G]]/Table3[[#This Row],[Gstc]])</f>
        <v>2.1059999999999999</v>
      </c>
      <c r="E32" s="84">
        <v>702</v>
      </c>
      <c r="F32" s="85"/>
      <c r="G32" s="85"/>
      <c r="H32" s="87"/>
      <c r="K32" s="62">
        <v>17</v>
      </c>
      <c r="L32" s="26">
        <f t="shared" si="0"/>
        <v>1000</v>
      </c>
      <c r="M32" s="26">
        <f t="shared" si="1"/>
        <v>3</v>
      </c>
      <c r="O32" s="26">
        <f t="shared" si="2"/>
        <v>17</v>
      </c>
      <c r="P32" s="42">
        <f>'Voc &amp; Isc Test Result'!L206</f>
        <v>0</v>
      </c>
      <c r="Q32" s="42">
        <f>'Voc &amp; Isc Test Result'!L354</f>
        <v>0</v>
      </c>
    </row>
    <row r="33" spans="1:34">
      <c r="C33">
        <v>24</v>
      </c>
      <c r="D33" s="59">
        <f>Table3[[#This Row],[Tm]]+Table3[[#This Row],[ΔT]]*(Table3[[#This Row],[G]]/Table3[[#This Row],[Gstc]])</f>
        <v>31.736999999999998</v>
      </c>
      <c r="E33" s="84">
        <v>579</v>
      </c>
      <c r="F33" s="85">
        <v>30</v>
      </c>
      <c r="G33" s="85">
        <v>778</v>
      </c>
      <c r="H33" s="87">
        <v>7.39</v>
      </c>
      <c r="K33" s="61">
        <v>17</v>
      </c>
      <c r="L33" s="26">
        <f t="shared" si="0"/>
        <v>1000</v>
      </c>
      <c r="M33" s="26">
        <f t="shared" si="1"/>
        <v>3</v>
      </c>
      <c r="O33" s="26">
        <f t="shared" si="2"/>
        <v>17</v>
      </c>
      <c r="P33" s="42">
        <f>'Voc &amp; Isc Test Result'!L207</f>
        <v>1.0061687345604666</v>
      </c>
      <c r="Q33" s="42">
        <f>'Voc &amp; Isc Test Result'!L355</f>
        <v>0.90408926945397039</v>
      </c>
    </row>
    <row r="34" spans="1:34">
      <c r="B34">
        <v>7</v>
      </c>
      <c r="C34">
        <v>25</v>
      </c>
      <c r="D34" s="59">
        <f>Table3[[#This Row],[Tm]]+Table3[[#This Row],[ΔT]]*(Table3[[#This Row],[G]]/Table3[[#This Row],[Gstc]])</f>
        <v>31.736999999999998</v>
      </c>
      <c r="E34" s="87">
        <v>579</v>
      </c>
      <c r="F34" s="87">
        <v>30</v>
      </c>
      <c r="G34" s="85">
        <v>774</v>
      </c>
      <c r="H34" s="87">
        <v>7.35</v>
      </c>
      <c r="K34" s="61">
        <v>17</v>
      </c>
      <c r="L34" s="26">
        <f t="shared" si="0"/>
        <v>1000</v>
      </c>
      <c r="M34" s="26">
        <f t="shared" si="1"/>
        <v>3</v>
      </c>
      <c r="O34" s="26">
        <f t="shared" si="2"/>
        <v>17</v>
      </c>
      <c r="P34" s="42">
        <f>'Voc &amp; Isc Test Result'!L208</f>
        <v>1.0009956305267367</v>
      </c>
      <c r="Q34" s="42">
        <f>'Voc &amp; Isc Test Result'!L356</f>
        <v>0.89919568748128309</v>
      </c>
    </row>
    <row r="35" spans="1:34">
      <c r="D35" s="59" t="e">
        <f>Table3[[#This Row],[Tm]]+Table3[[#This Row],[ΔT]]*(Table3[[#This Row],[G]]/Table3[[#This Row],[Gstc]])</f>
        <v>#DIV/0!</v>
      </c>
      <c r="E35" s="87"/>
      <c r="F35" s="90"/>
      <c r="G35" s="85"/>
      <c r="H35" s="87"/>
      <c r="K35" s="61"/>
      <c r="L35" s="26">
        <f t="shared" si="0"/>
        <v>0</v>
      </c>
      <c r="M35" s="26">
        <f t="shared" si="1"/>
        <v>0</v>
      </c>
      <c r="O35" s="26">
        <f t="shared" si="2"/>
        <v>0</v>
      </c>
      <c r="P35" s="42" t="str">
        <f>'Voc &amp; Isc Test Result'!L209</f>
        <v/>
      </c>
      <c r="Q35" s="42" t="str">
        <f>'Voc &amp; Isc Test Result'!L357</f>
        <v/>
      </c>
    </row>
    <row r="36" spans="1:34">
      <c r="B36">
        <v>8</v>
      </c>
      <c r="C36">
        <v>26</v>
      </c>
      <c r="D36" s="59">
        <f>Table3[[#This Row],[Tm]]+Table3[[#This Row],[ΔT]]*(Table3[[#This Row],[G]]/Table3[[#This Row],[Gstc]])</f>
        <v>31.736999999999998</v>
      </c>
      <c r="E36" s="84">
        <v>579</v>
      </c>
      <c r="F36" s="85">
        <v>30</v>
      </c>
      <c r="G36" s="85">
        <v>777</v>
      </c>
      <c r="H36" s="87">
        <v>7.27</v>
      </c>
      <c r="K36" s="61">
        <v>17</v>
      </c>
      <c r="L36" s="26">
        <f t="shared" si="0"/>
        <v>1000</v>
      </c>
      <c r="M36" s="26">
        <f t="shared" si="1"/>
        <v>3</v>
      </c>
      <c r="O36" s="26">
        <f t="shared" si="2"/>
        <v>17</v>
      </c>
      <c r="P36" s="42">
        <f>'Voc &amp; Isc Test Result'!L210</f>
        <v>1.0048754585520341</v>
      </c>
      <c r="Q36" s="42">
        <f>'Voc &amp; Isc Test Result'!L358</f>
        <v>0.8894085235359086</v>
      </c>
    </row>
    <row r="37" spans="1:34">
      <c r="D37" s="59" t="e">
        <f>Table3[[#This Row],[Tm]]+Table3[[#This Row],[ΔT]]*(Table3[[#This Row],[G]]/Table3[[#This Row],[Gstc]])</f>
        <v>#DIV/0!</v>
      </c>
      <c r="E37" s="84"/>
      <c r="F37" s="85"/>
      <c r="G37" s="85"/>
      <c r="H37" s="87"/>
      <c r="K37" s="61"/>
      <c r="L37" s="26">
        <f t="shared" si="0"/>
        <v>0</v>
      </c>
      <c r="M37" s="26">
        <f t="shared" si="1"/>
        <v>0</v>
      </c>
      <c r="O37" s="26">
        <f t="shared" si="2"/>
        <v>0</v>
      </c>
      <c r="P37" s="42" t="str">
        <f>'Voc &amp; Isc Test Result'!L211</f>
        <v/>
      </c>
      <c r="Q37" s="42" t="str">
        <f>'Voc &amp; Isc Test Result'!L359</f>
        <v/>
      </c>
    </row>
    <row r="38" spans="1:34">
      <c r="B38">
        <v>9</v>
      </c>
      <c r="C38">
        <v>27</v>
      </c>
      <c r="D38" s="59">
        <f>Table3[[#This Row],[Tm]]+Table3[[#This Row],[ΔT]]*(Table3[[#This Row],[G]]/Table3[[#This Row],[Gstc]])</f>
        <v>31.736999999999998</v>
      </c>
      <c r="E38" s="84">
        <v>579</v>
      </c>
      <c r="F38" s="85">
        <v>30</v>
      </c>
      <c r="G38" s="85">
        <v>775</v>
      </c>
      <c r="H38" s="87">
        <v>7.29</v>
      </c>
      <c r="K38" s="61">
        <v>17</v>
      </c>
      <c r="L38" s="26">
        <f t="shared" si="0"/>
        <v>1000</v>
      </c>
      <c r="M38" s="26">
        <f t="shared" si="1"/>
        <v>3</v>
      </c>
      <c r="O38" s="26">
        <f t="shared" si="2"/>
        <v>17</v>
      </c>
      <c r="P38" s="42">
        <f>'Voc &amp; Isc Test Result'!L212</f>
        <v>1.0022889065351692</v>
      </c>
      <c r="Q38" s="42">
        <f>'Voc &amp; Isc Test Result'!L360</f>
        <v>0.89185531452225231</v>
      </c>
    </row>
    <row r="39" spans="1:34">
      <c r="D39" s="59" t="e">
        <f>Table3[[#This Row],[Tm]]+Table3[[#This Row],[ΔT]]*(Table3[[#This Row],[G]]/Table3[[#This Row],[Gstc]])</f>
        <v>#DIV/0!</v>
      </c>
      <c r="E39" s="84"/>
      <c r="F39" s="85"/>
      <c r="G39" s="85"/>
      <c r="H39" s="87"/>
      <c r="K39" s="61"/>
      <c r="L39" s="26">
        <f t="shared" si="0"/>
        <v>0</v>
      </c>
      <c r="M39" s="26">
        <f t="shared" si="1"/>
        <v>0</v>
      </c>
      <c r="O39" s="26">
        <f t="shared" si="2"/>
        <v>0</v>
      </c>
      <c r="P39" s="42" t="str">
        <f>'Voc &amp; Isc Test Result'!L213</f>
        <v/>
      </c>
      <c r="Q39" s="42" t="str">
        <f>'Voc &amp; Isc Test Result'!L361</f>
        <v/>
      </c>
    </row>
    <row r="40" spans="1:34">
      <c r="B40">
        <v>10</v>
      </c>
      <c r="C40">
        <v>28</v>
      </c>
      <c r="D40" s="59">
        <f>Table3[[#This Row],[Tm]]+Table3[[#This Row],[ΔT]]*(Table3[[#This Row],[G]]/Table3[[#This Row],[Gstc]])</f>
        <v>31.736999999999998</v>
      </c>
      <c r="E40" s="84">
        <v>579</v>
      </c>
      <c r="F40" s="85">
        <v>30</v>
      </c>
      <c r="G40" s="85">
        <v>864</v>
      </c>
      <c r="H40" s="96">
        <v>7.23</v>
      </c>
      <c r="K40" s="61">
        <v>19</v>
      </c>
      <c r="L40" s="26">
        <f t="shared" si="0"/>
        <v>1000</v>
      </c>
      <c r="M40" s="26">
        <f t="shared" si="1"/>
        <v>3</v>
      </c>
      <c r="O40" s="26">
        <f t="shared" si="2"/>
        <v>19</v>
      </c>
      <c r="P40" s="42">
        <f>'Voc &amp; Isc Test Result'!L214</f>
        <v>0.99977042167664276</v>
      </c>
      <c r="Q40" s="42">
        <f>'Voc &amp; Isc Test Result'!L362</f>
        <v>0.88451494156322141</v>
      </c>
    </row>
    <row r="41" spans="1:34" ht="16" thickBot="1">
      <c r="A41" s="46"/>
      <c r="B41" s="46"/>
      <c r="C41" s="46"/>
      <c r="D41" s="60" t="e">
        <f>Table3[[#This Row],[Tm]]+Table3[[#This Row],[ΔT]]*(Table3[[#This Row],[G]]/Table3[[#This Row],[Gstc]])</f>
        <v>#DIV/0!</v>
      </c>
      <c r="E41" s="91"/>
      <c r="F41" s="92"/>
      <c r="G41" s="92"/>
      <c r="H41" s="98"/>
      <c r="I41" s="47"/>
      <c r="J41" s="47"/>
      <c r="K41" s="63"/>
      <c r="L41" s="47">
        <f t="shared" si="0"/>
        <v>0</v>
      </c>
      <c r="M41" s="47">
        <f t="shared" si="1"/>
        <v>0</v>
      </c>
      <c r="N41" s="47"/>
      <c r="O41" s="47">
        <f t="shared" si="2"/>
        <v>0</v>
      </c>
      <c r="P41" s="42" t="str">
        <f>'Voc &amp; Isc Test Result'!L215</f>
        <v/>
      </c>
      <c r="Q41" s="42" t="str">
        <f>'Voc &amp; Isc Test Result'!L363</f>
        <v/>
      </c>
    </row>
    <row r="42" spans="1:34" s="25" customFormat="1">
      <c r="A42" s="109">
        <v>3</v>
      </c>
      <c r="B42" s="25">
        <v>1</v>
      </c>
      <c r="C42" s="144">
        <v>29</v>
      </c>
      <c r="D42" s="119">
        <f>Table3[[#This Row],[Tm]]+Table3[[#This Row],[ΔT]]*(Table3[[#This Row],[G]]/Table3[[#This Row],[Gstc]])</f>
        <v>32.07</v>
      </c>
      <c r="E42" s="120">
        <v>690</v>
      </c>
      <c r="F42" s="121">
        <v>30</v>
      </c>
      <c r="G42" s="121">
        <v>915</v>
      </c>
      <c r="H42" s="122">
        <v>5.77</v>
      </c>
      <c r="I42" s="28"/>
      <c r="J42" s="28"/>
      <c r="K42" s="123">
        <v>20</v>
      </c>
      <c r="L42" s="28">
        <f t="shared" si="0"/>
        <v>1000</v>
      </c>
      <c r="M42" s="28">
        <f t="shared" si="1"/>
        <v>3</v>
      </c>
      <c r="N42" s="28"/>
      <c r="O42" s="28">
        <f t="shared" si="2"/>
        <v>20</v>
      </c>
      <c r="P42" s="42">
        <f>'Voc &amp; Isc Test Result'!L218</f>
        <v>1.0066285267329447</v>
      </c>
      <c r="Q42" s="42">
        <f>'Voc &amp; Isc Test Result'!L367</f>
        <v>0.59224322479025338</v>
      </c>
      <c r="R42" s="28"/>
      <c r="S42" s="28"/>
      <c r="T42" s="28"/>
      <c r="U42" s="28"/>
      <c r="V42" s="28"/>
      <c r="W42" s="28"/>
      <c r="X42" s="28"/>
      <c r="Y42" s="28"/>
      <c r="AA42" s="39"/>
      <c r="AB42" s="39"/>
      <c r="AC42" s="39"/>
      <c r="AD42" s="39"/>
      <c r="AE42" s="39"/>
      <c r="AF42" s="39"/>
      <c r="AG42" s="39"/>
      <c r="AH42" s="39"/>
    </row>
    <row r="43" spans="1:34">
      <c r="A43" s="102"/>
      <c r="D43" s="59" t="e">
        <f>Table3[[#This Row],[Tm]]+Table3[[#This Row],[ΔT]]*(Table3[[#This Row],[G]]/Table3[[#This Row],[Gstc]])</f>
        <v>#DIV/0!</v>
      </c>
      <c r="E43" s="84"/>
      <c r="F43" s="85"/>
      <c r="G43" s="85"/>
      <c r="H43" s="96"/>
      <c r="K43" s="65"/>
      <c r="L43" s="26">
        <f t="shared" si="0"/>
        <v>0</v>
      </c>
      <c r="M43" s="26">
        <f t="shared" si="1"/>
        <v>0</v>
      </c>
      <c r="O43" s="26">
        <f t="shared" si="2"/>
        <v>0</v>
      </c>
      <c r="P43" s="42" t="str">
        <f>'Voc &amp; Isc Test Result'!L219</f>
        <v/>
      </c>
      <c r="Q43" s="42" t="str">
        <f>'Voc &amp; Isc Test Result'!L368</f>
        <v/>
      </c>
    </row>
    <row r="44" spans="1:34">
      <c r="A44" s="102"/>
      <c r="B44">
        <v>2</v>
      </c>
      <c r="C44" s="143">
        <v>30</v>
      </c>
      <c r="D44" s="59">
        <f>Table3[[#This Row],[Tm]]+Table3[[#This Row],[ΔT]]*(Table3[[#This Row],[G]]/Table3[[#This Row],[Gstc]])</f>
        <v>1.833</v>
      </c>
      <c r="E44" s="84">
        <v>611</v>
      </c>
      <c r="F44" s="85"/>
      <c r="G44" s="85">
        <v>914</v>
      </c>
      <c r="H44" s="96">
        <v>5.77</v>
      </c>
      <c r="K44" s="65">
        <v>20</v>
      </c>
      <c r="L44" s="26">
        <f t="shared" si="0"/>
        <v>1000</v>
      </c>
      <c r="M44" s="26">
        <f t="shared" si="1"/>
        <v>3</v>
      </c>
      <c r="O44" s="26">
        <f t="shared" si="2"/>
        <v>20</v>
      </c>
      <c r="P44" s="42">
        <f>'Voc &amp; Isc Test Result'!L220</f>
        <v>0.93913644872972946</v>
      </c>
      <c r="Q44" s="42">
        <f>'Voc &amp; Isc Test Result'!L369</f>
        <v>0.67904806946158036</v>
      </c>
    </row>
    <row r="45" spans="1:34">
      <c r="A45" s="102"/>
      <c r="D45" s="59" t="e">
        <f>Table3[[#This Row],[Tm]]+Table3[[#This Row],[ΔT]]*(Table3[[#This Row],[G]]/Table3[[#This Row],[Gstc]])</f>
        <v>#DIV/0!</v>
      </c>
      <c r="E45" s="84"/>
      <c r="F45" s="85"/>
      <c r="G45" s="85"/>
      <c r="H45" s="96"/>
      <c r="K45" s="65"/>
      <c r="L45" s="26">
        <f t="shared" si="0"/>
        <v>0</v>
      </c>
      <c r="M45" s="26">
        <f t="shared" si="1"/>
        <v>0</v>
      </c>
      <c r="O45" s="26">
        <f t="shared" si="2"/>
        <v>0</v>
      </c>
      <c r="P45" s="42" t="str">
        <f>'Voc &amp; Isc Test Result'!L221</f>
        <v/>
      </c>
      <c r="Q45" s="42" t="str">
        <f>'Voc &amp; Isc Test Result'!L370</f>
        <v/>
      </c>
    </row>
    <row r="46" spans="1:34">
      <c r="A46" s="102"/>
      <c r="B46">
        <v>3</v>
      </c>
      <c r="C46" s="143">
        <v>31</v>
      </c>
      <c r="D46" s="59">
        <f>Table3[[#This Row],[Tm]]+Table3[[#This Row],[ΔT]]*(Table3[[#This Row],[G]]/Table3[[#This Row],[Gstc]])</f>
        <v>1.833</v>
      </c>
      <c r="E46" s="84">
        <v>611</v>
      </c>
      <c r="F46" s="85"/>
      <c r="G46" s="85">
        <v>914</v>
      </c>
      <c r="H46" s="96">
        <v>5.72</v>
      </c>
      <c r="I46" s="56"/>
      <c r="J46" s="56"/>
      <c r="K46" s="65">
        <v>20</v>
      </c>
      <c r="L46" s="26">
        <f t="shared" si="0"/>
        <v>1000</v>
      </c>
      <c r="M46" s="26">
        <f t="shared" si="1"/>
        <v>3</v>
      </c>
      <c r="O46" s="26">
        <f t="shared" si="2"/>
        <v>20</v>
      </c>
      <c r="P46" s="42">
        <f>'Voc &amp; Isc Test Result'!L222</f>
        <v>0.93913644872972946</v>
      </c>
      <c r="Q46" s="42">
        <f>'Voc &amp; Isc Test Result'!L371</f>
        <v>0.67316377076607281</v>
      </c>
    </row>
    <row r="47" spans="1:34">
      <c r="A47" s="102"/>
      <c r="D47" s="59" t="e">
        <f>Table3[[#This Row],[Tm]]+Table3[[#This Row],[ΔT]]*(Table3[[#This Row],[G]]/Table3[[#This Row],[Gstc]])</f>
        <v>#DIV/0!</v>
      </c>
      <c r="E47" s="84"/>
      <c r="F47" s="85"/>
      <c r="G47" s="85"/>
      <c r="H47" s="96"/>
      <c r="K47" s="65"/>
      <c r="L47" s="26">
        <f t="shared" si="0"/>
        <v>0</v>
      </c>
      <c r="M47" s="26">
        <f t="shared" si="1"/>
        <v>0</v>
      </c>
      <c r="O47" s="26">
        <f t="shared" si="2"/>
        <v>0</v>
      </c>
      <c r="P47" s="42" t="str">
        <f>'Voc &amp; Isc Test Result'!L223</f>
        <v/>
      </c>
      <c r="Q47" s="42" t="str">
        <f>'Voc &amp; Isc Test Result'!L372</f>
        <v/>
      </c>
    </row>
    <row r="48" spans="1:34">
      <c r="A48" s="102"/>
      <c r="B48">
        <v>4</v>
      </c>
      <c r="C48" s="143">
        <v>32</v>
      </c>
      <c r="D48" s="59">
        <f>Table3[[#This Row],[Tm]]+Table3[[#This Row],[ΔT]]*(Table3[[#This Row],[G]]/Table3[[#This Row],[Gstc]])</f>
        <v>1.833</v>
      </c>
      <c r="E48" s="84">
        <v>611</v>
      </c>
      <c r="F48" s="85"/>
      <c r="G48" s="85">
        <v>916</v>
      </c>
      <c r="H48" s="96">
        <v>5.66</v>
      </c>
      <c r="K48" s="65">
        <v>20</v>
      </c>
      <c r="L48" s="26">
        <f t="shared" si="0"/>
        <v>1000</v>
      </c>
      <c r="M48" s="26">
        <f t="shared" si="1"/>
        <v>3</v>
      </c>
      <c r="O48" s="26">
        <f t="shared" si="2"/>
        <v>20</v>
      </c>
      <c r="P48" s="42">
        <f>'Voc &amp; Isc Test Result'!L224</f>
        <v>0.94119145189981634</v>
      </c>
      <c r="Q48" s="42">
        <f>'Voc &amp; Isc Test Result'!L373</f>
        <v>0.66610261233146362</v>
      </c>
    </row>
    <row r="49" spans="1:17">
      <c r="A49" s="102"/>
      <c r="D49" s="59" t="e">
        <f>Table3[[#This Row],[Tm]]+Table3[[#This Row],[ΔT]]*(Table3[[#This Row],[G]]/Table3[[#This Row],[Gstc]])</f>
        <v>#DIV/0!</v>
      </c>
      <c r="E49" s="84"/>
      <c r="F49" s="85"/>
      <c r="G49" s="85"/>
      <c r="H49" s="96"/>
      <c r="K49" s="65"/>
      <c r="L49" s="26">
        <f t="shared" si="0"/>
        <v>0</v>
      </c>
      <c r="M49" s="26">
        <f t="shared" si="1"/>
        <v>0</v>
      </c>
      <c r="O49" s="26">
        <f t="shared" si="2"/>
        <v>0</v>
      </c>
      <c r="P49" s="42" t="str">
        <f>'Voc &amp; Isc Test Result'!L225</f>
        <v/>
      </c>
      <c r="Q49" s="42" t="str">
        <f>'Voc &amp; Isc Test Result'!L374</f>
        <v/>
      </c>
    </row>
    <row r="50" spans="1:17">
      <c r="A50" s="102"/>
      <c r="B50">
        <v>5</v>
      </c>
      <c r="C50" s="143">
        <v>33</v>
      </c>
      <c r="D50" s="59">
        <f>Table3[[#This Row],[Tm]]+Table3[[#This Row],[ΔT]]*(Table3[[#This Row],[G]]/Table3[[#This Row],[Gstc]])</f>
        <v>34.814999999999998</v>
      </c>
      <c r="E50" s="84">
        <v>605</v>
      </c>
      <c r="F50" s="85">
        <v>33</v>
      </c>
      <c r="G50" s="85">
        <v>821</v>
      </c>
      <c r="H50" s="96">
        <v>7.17</v>
      </c>
      <c r="K50" s="65">
        <v>18</v>
      </c>
      <c r="L50" s="26">
        <f t="shared" si="0"/>
        <v>1000</v>
      </c>
      <c r="M50" s="26">
        <f t="shared" si="1"/>
        <v>3</v>
      </c>
      <c r="O50" s="26">
        <f t="shared" si="2"/>
        <v>18</v>
      </c>
      <c r="P50" s="42">
        <f>'Voc &amp; Isc Test Result'!L226</f>
        <v>1.0100549732470527</v>
      </c>
      <c r="Q50" s="42">
        <f>'Voc &amp; Isc Test Result'!L375</f>
        <v>0.83819216324681844</v>
      </c>
    </row>
    <row r="51" spans="1:17">
      <c r="A51" s="102"/>
      <c r="C51">
        <v>34</v>
      </c>
      <c r="D51" s="59">
        <f>Table3[[#This Row],[Tm]]+Table3[[#This Row],[ΔT]]*(Table3[[#This Row],[G]]/Table3[[#This Row],[Gstc]])</f>
        <v>34.814999999999998</v>
      </c>
      <c r="E51" s="84">
        <v>605</v>
      </c>
      <c r="F51" s="85">
        <v>33</v>
      </c>
      <c r="G51" s="85"/>
      <c r="H51" s="96"/>
      <c r="K51" s="65">
        <v>18</v>
      </c>
      <c r="L51" s="26">
        <f t="shared" si="0"/>
        <v>1000</v>
      </c>
      <c r="M51" s="26">
        <f t="shared" si="1"/>
        <v>3</v>
      </c>
      <c r="O51" s="26">
        <f t="shared" si="2"/>
        <v>18</v>
      </c>
      <c r="P51" s="42">
        <f>'Voc &amp; Isc Test Result'!L227</f>
        <v>0</v>
      </c>
      <c r="Q51" s="42">
        <f>'Voc &amp; Isc Test Result'!L376</f>
        <v>0</v>
      </c>
    </row>
    <row r="52" spans="1:17">
      <c r="A52" s="102"/>
      <c r="B52">
        <v>6</v>
      </c>
      <c r="C52">
        <v>35</v>
      </c>
      <c r="D52" s="59">
        <f>Table3[[#This Row],[Tm]]+Table3[[#This Row],[ΔT]]*(Table3[[#This Row],[G]]/Table3[[#This Row],[Gstc]])</f>
        <v>34.814999999999998</v>
      </c>
      <c r="E52" s="84">
        <v>605</v>
      </c>
      <c r="F52" s="85">
        <v>33</v>
      </c>
      <c r="G52" s="85">
        <v>820</v>
      </c>
      <c r="H52" s="96">
        <v>7.14</v>
      </c>
      <c r="K52" s="65">
        <v>18</v>
      </c>
      <c r="L52" s="26">
        <f t="shared" si="0"/>
        <v>1000</v>
      </c>
      <c r="M52" s="26">
        <f t="shared" si="1"/>
        <v>3</v>
      </c>
      <c r="O52" s="26">
        <f t="shared" si="2"/>
        <v>18</v>
      </c>
      <c r="P52" s="42">
        <f>'Voc &amp; Isc Test Result'!L228</f>
        <v>1.0088246992236094</v>
      </c>
      <c r="Q52" s="42">
        <f>'Voc &amp; Isc Test Result'!L377</f>
        <v>0.83468508306586942</v>
      </c>
    </row>
    <row r="53" spans="1:17">
      <c r="A53" s="102"/>
      <c r="C53">
        <v>36</v>
      </c>
      <c r="D53" s="59">
        <f>Table3[[#This Row],[Tm]]+Table3[[#This Row],[ΔT]]*(Table3[[#This Row],[G]]/Table3[[#This Row],[Gstc]])</f>
        <v>30.728000000000002</v>
      </c>
      <c r="E53" s="84">
        <v>576</v>
      </c>
      <c r="F53" s="87">
        <v>29</v>
      </c>
      <c r="G53" s="85">
        <v>821</v>
      </c>
      <c r="H53" s="96">
        <v>7.04</v>
      </c>
      <c r="I53" s="56"/>
      <c r="J53" s="56"/>
      <c r="K53" s="65">
        <v>18</v>
      </c>
      <c r="L53" s="26">
        <f t="shared" si="0"/>
        <v>1000</v>
      </c>
      <c r="M53" s="26">
        <f t="shared" si="1"/>
        <v>3</v>
      </c>
      <c r="O53" s="26">
        <f t="shared" si="2"/>
        <v>18</v>
      </c>
      <c r="P53" s="42">
        <f>'Voc &amp; Isc Test Result'!L229</f>
        <v>1.0004335996689662</v>
      </c>
      <c r="Q53" s="42">
        <f>'Voc &amp; Isc Test Result'!L378</f>
        <v>0.86619173732784827</v>
      </c>
    </row>
    <row r="54" spans="1:17">
      <c r="A54" s="102"/>
      <c r="B54">
        <v>7</v>
      </c>
      <c r="C54">
        <v>37</v>
      </c>
      <c r="D54" s="59">
        <f>Table3[[#This Row],[Tm]]+Table3[[#This Row],[ΔT]]*(Table3[[#This Row],[G]]/Table3[[#This Row],[Gstc]])</f>
        <v>30.728000000000002</v>
      </c>
      <c r="E54" s="84">
        <v>576</v>
      </c>
      <c r="F54" s="87">
        <v>29</v>
      </c>
      <c r="G54" s="85">
        <v>814</v>
      </c>
      <c r="H54" s="96">
        <v>7</v>
      </c>
      <c r="I54" s="56"/>
      <c r="J54" s="56"/>
      <c r="K54" s="65">
        <v>18</v>
      </c>
      <c r="L54" s="26">
        <f t="shared" si="0"/>
        <v>1000</v>
      </c>
      <c r="M54" s="26">
        <f t="shared" si="1"/>
        <v>3</v>
      </c>
      <c r="O54" s="26">
        <f t="shared" si="2"/>
        <v>18</v>
      </c>
      <c r="P54" s="42">
        <f>'Voc &amp; Isc Test Result'!L230</f>
        <v>0.99190371514072884</v>
      </c>
      <c r="Q54" s="42">
        <f>'Voc &amp; Isc Test Result'!L379</f>
        <v>0.86127019336575827</v>
      </c>
    </row>
    <row r="55" spans="1:17">
      <c r="A55" s="102"/>
      <c r="C55">
        <v>38</v>
      </c>
      <c r="D55" s="59">
        <f>Table3[[#This Row],[Tm]]+Table3[[#This Row],[ΔT]]*(Table3[[#This Row],[G]]/Table3[[#This Row],[Gstc]])</f>
        <v>30.728000000000002</v>
      </c>
      <c r="E55" s="84">
        <v>576</v>
      </c>
      <c r="F55" s="87">
        <v>29</v>
      </c>
      <c r="G55" s="85">
        <v>810</v>
      </c>
      <c r="H55" s="96">
        <v>7.07</v>
      </c>
      <c r="I55" s="56"/>
      <c r="J55" s="56"/>
      <c r="K55" s="65">
        <v>18</v>
      </c>
      <c r="L55" s="26">
        <f t="shared" si="0"/>
        <v>1000</v>
      </c>
      <c r="M55" s="26">
        <f t="shared" si="1"/>
        <v>3</v>
      </c>
      <c r="O55" s="26">
        <f t="shared" si="2"/>
        <v>18</v>
      </c>
      <c r="P55" s="42">
        <f>'Voc &amp; Isc Test Result'!L231</f>
        <v>0.9870294954103076</v>
      </c>
      <c r="Q55" s="42">
        <f>'Voc &amp; Isc Test Result'!L380</f>
        <v>0.86988289529941587</v>
      </c>
    </row>
    <row r="56" spans="1:17">
      <c r="A56" s="102"/>
      <c r="B56">
        <v>8</v>
      </c>
      <c r="C56">
        <v>39</v>
      </c>
      <c r="D56" s="59">
        <f>Table3[[#This Row],[Tm]]+Table3[[#This Row],[ΔT]]*(Table3[[#This Row],[G]]/Table3[[#This Row],[Gstc]])</f>
        <v>30.728000000000002</v>
      </c>
      <c r="E56" s="84">
        <v>576</v>
      </c>
      <c r="F56" s="87">
        <v>29</v>
      </c>
      <c r="G56" s="85">
        <v>816</v>
      </c>
      <c r="H56" s="96">
        <v>6.96</v>
      </c>
      <c r="I56" s="56"/>
      <c r="J56" s="56"/>
      <c r="K56" s="65">
        <v>18</v>
      </c>
      <c r="L56" s="26">
        <f t="shared" si="0"/>
        <v>1000</v>
      </c>
      <c r="M56" s="26">
        <f t="shared" si="1"/>
        <v>3</v>
      </c>
      <c r="O56" s="26">
        <f t="shared" si="2"/>
        <v>18</v>
      </c>
      <c r="P56" s="42">
        <f>'Voc &amp; Isc Test Result'!L232</f>
        <v>0.99434082500593945</v>
      </c>
      <c r="Q56" s="42">
        <f>'Voc &amp; Isc Test Result'!L381</f>
        <v>0.85634864940366817</v>
      </c>
    </row>
    <row r="57" spans="1:17">
      <c r="A57" s="102"/>
      <c r="D57" s="59" t="e">
        <f>Table3[[#This Row],[Tm]]+Table3[[#This Row],[ΔT]]*(Table3[[#This Row],[G]]/Table3[[#This Row],[Gstc]])</f>
        <v>#DIV/0!</v>
      </c>
      <c r="E57" s="87"/>
      <c r="F57" s="85"/>
      <c r="G57" s="85"/>
      <c r="H57" s="96"/>
      <c r="I57" s="56"/>
      <c r="J57" s="56"/>
      <c r="K57" s="65"/>
      <c r="L57" s="26">
        <f t="shared" si="0"/>
        <v>0</v>
      </c>
      <c r="M57" s="26">
        <f t="shared" si="1"/>
        <v>0</v>
      </c>
      <c r="O57" s="26">
        <f t="shared" si="2"/>
        <v>0</v>
      </c>
      <c r="P57" s="42" t="str">
        <f>'Voc &amp; Isc Test Result'!L233</f>
        <v/>
      </c>
      <c r="Q57" s="42" t="str">
        <f>'Voc &amp; Isc Test Result'!L382</f>
        <v/>
      </c>
    </row>
    <row r="58" spans="1:17">
      <c r="A58" s="102"/>
      <c r="B58">
        <v>9</v>
      </c>
      <c r="C58">
        <v>40</v>
      </c>
      <c r="D58" s="59">
        <f>Table3[[#This Row],[Tm]]+Table3[[#This Row],[ΔT]]*(Table3[[#This Row],[G]]/Table3[[#This Row],[Gstc]])</f>
        <v>36.941000000000003</v>
      </c>
      <c r="E58" s="87">
        <v>647</v>
      </c>
      <c r="F58" s="85">
        <v>35</v>
      </c>
      <c r="G58" s="85">
        <v>812</v>
      </c>
      <c r="H58" s="96">
        <v>7</v>
      </c>
      <c r="I58" s="56"/>
      <c r="J58" s="56"/>
      <c r="K58" s="65">
        <v>18</v>
      </c>
      <c r="L58" s="26">
        <f t="shared" si="0"/>
        <v>1000</v>
      </c>
      <c r="M58" s="26">
        <f t="shared" si="1"/>
        <v>3</v>
      </c>
      <c r="O58" s="26">
        <f t="shared" si="2"/>
        <v>18</v>
      </c>
      <c r="P58" s="42">
        <f>'Voc &amp; Isc Test Result'!L234</f>
        <v>1.0040052786041442</v>
      </c>
      <c r="Q58" s="42">
        <f>'Voc &amp; Isc Test Result'!L383</f>
        <v>0.76438897883362833</v>
      </c>
    </row>
    <row r="59" spans="1:17">
      <c r="A59" s="102"/>
      <c r="D59" s="59" t="e">
        <f>Table3[[#This Row],[Tm]]+Table3[[#This Row],[ΔT]]*(Table3[[#This Row],[G]]/Table3[[#This Row],[Gstc]])</f>
        <v>#DIV/0!</v>
      </c>
      <c r="E59" s="85"/>
      <c r="F59" s="85"/>
      <c r="G59" s="85"/>
      <c r="H59" s="96"/>
      <c r="I59" s="56"/>
      <c r="J59" s="56"/>
      <c r="K59" s="65"/>
      <c r="L59" s="26">
        <f t="shared" si="0"/>
        <v>0</v>
      </c>
      <c r="M59" s="26">
        <f t="shared" si="1"/>
        <v>0</v>
      </c>
      <c r="O59" s="26">
        <f t="shared" si="2"/>
        <v>0</v>
      </c>
      <c r="P59" s="42" t="str">
        <f>'Voc &amp; Isc Test Result'!L235</f>
        <v/>
      </c>
      <c r="Q59" s="42" t="str">
        <f>'Voc &amp; Isc Test Result'!L384</f>
        <v/>
      </c>
    </row>
    <row r="60" spans="1:17">
      <c r="A60" s="102"/>
      <c r="B60">
        <v>10</v>
      </c>
      <c r="C60">
        <v>41</v>
      </c>
      <c r="D60" s="59">
        <f>Table3[[#This Row],[Tm]]+Table3[[#This Row],[ΔT]]*(Table3[[#This Row],[G]]/Table3[[#This Row],[Gstc]])</f>
        <v>36.941000000000003</v>
      </c>
      <c r="E60" s="87">
        <v>647</v>
      </c>
      <c r="F60" s="85">
        <v>35</v>
      </c>
      <c r="G60" s="85">
        <v>815</v>
      </c>
      <c r="H60" s="100">
        <v>6.98</v>
      </c>
      <c r="I60" s="56"/>
      <c r="J60" s="56"/>
      <c r="K60" s="65">
        <v>18</v>
      </c>
      <c r="L60" s="26">
        <f t="shared" si="0"/>
        <v>1000</v>
      </c>
      <c r="M60" s="26">
        <f t="shared" si="1"/>
        <v>3</v>
      </c>
      <c r="O60" s="26">
        <f t="shared" si="2"/>
        <v>18</v>
      </c>
      <c r="P60" s="42">
        <f>'Voc &amp; Isc Test Result'!L236</f>
        <v>1.0077146577122875</v>
      </c>
      <c r="Q60" s="42">
        <f>'Voc &amp; Isc Test Result'!L385</f>
        <v>0.76220501032267518</v>
      </c>
    </row>
    <row r="61" spans="1:17" ht="16" thickBot="1">
      <c r="A61" s="108"/>
      <c r="B61" s="46"/>
      <c r="C61" s="46"/>
      <c r="D61" s="60" t="e">
        <f>Table3[[#This Row],[Tm]]+Table3[[#This Row],[ΔT]]*(Table3[[#This Row],[G]]/Table3[[#This Row],[Gstc]])</f>
        <v>#DIV/0!</v>
      </c>
      <c r="E61" s="91"/>
      <c r="F61" s="92"/>
      <c r="G61" s="92"/>
      <c r="H61" s="101"/>
      <c r="I61" s="77"/>
      <c r="J61" s="77"/>
      <c r="K61" s="78"/>
      <c r="L61" s="47">
        <f t="shared" si="0"/>
        <v>0</v>
      </c>
      <c r="M61" s="47">
        <f t="shared" si="1"/>
        <v>0</v>
      </c>
      <c r="N61" s="47"/>
      <c r="O61" s="47">
        <f t="shared" si="2"/>
        <v>0</v>
      </c>
      <c r="P61" s="42" t="str">
        <f>'Voc &amp; Isc Test Result'!L237</f>
        <v/>
      </c>
      <c r="Q61" s="42" t="str">
        <f>'Voc &amp; Isc Test Result'!L386</f>
        <v/>
      </c>
    </row>
    <row r="62" spans="1:17">
      <c r="A62">
        <v>4</v>
      </c>
      <c r="B62">
        <v>1</v>
      </c>
      <c r="C62" s="143">
        <v>42</v>
      </c>
      <c r="D62" s="59">
        <f>Table3[[#This Row],[Tm]]+Table3[[#This Row],[ΔT]]*(Table3[[#This Row],[G]]/Table3[[#This Row],[Gstc]])</f>
        <v>33.956000000000003</v>
      </c>
      <c r="E62" s="87">
        <v>652</v>
      </c>
      <c r="F62" s="90">
        <v>32</v>
      </c>
      <c r="G62" s="90">
        <v>788</v>
      </c>
      <c r="H62" s="100">
        <v>6.26</v>
      </c>
      <c r="I62" s="56"/>
      <c r="J62" s="56"/>
      <c r="K62" s="65">
        <v>17</v>
      </c>
      <c r="L62" s="26">
        <f t="shared" ref="L62:L121" si="3">IF(K62&gt;0,1000,0)</f>
        <v>1000</v>
      </c>
      <c r="M62" s="26">
        <f t="shared" ref="M62:M121" si="4">IF(L62&gt;0,3,0)</f>
        <v>3</v>
      </c>
      <c r="O62" s="26">
        <f t="shared" ref="O62:O121" si="5">K62</f>
        <v>17</v>
      </c>
      <c r="P62" s="42">
        <f>'Voc &amp; Isc Test Result'!L240</f>
        <v>1.024412074515654</v>
      </c>
      <c r="Q62" s="42">
        <f>'Voc &amp; Isc Test Result'!L390</f>
        <v>0.67934785853150226</v>
      </c>
    </row>
    <row r="63" spans="1:17">
      <c r="D63" s="59" t="e">
        <f>Table3[[#This Row],[Tm]]+Table3[[#This Row],[ΔT]]*(Table3[[#This Row],[G]]/Table3[[#This Row],[Gstc]])</f>
        <v>#DIV/0!</v>
      </c>
      <c r="E63" s="84"/>
      <c r="F63" s="85"/>
      <c r="G63" s="85"/>
      <c r="H63" s="99"/>
      <c r="I63" s="56"/>
      <c r="J63" s="56"/>
      <c r="K63" s="65"/>
      <c r="L63" s="26">
        <f t="shared" si="3"/>
        <v>0</v>
      </c>
      <c r="M63" s="26">
        <f t="shared" si="4"/>
        <v>0</v>
      </c>
      <c r="O63" s="26">
        <f t="shared" si="5"/>
        <v>0</v>
      </c>
      <c r="P63" s="42" t="str">
        <f>'Voc &amp; Isc Test Result'!L241</f>
        <v/>
      </c>
      <c r="Q63" s="42" t="str">
        <f>'Voc &amp; Isc Test Result'!L391</f>
        <v/>
      </c>
    </row>
    <row r="64" spans="1:17">
      <c r="B64">
        <v>2</v>
      </c>
      <c r="C64" s="143">
        <v>43</v>
      </c>
      <c r="D64" s="59">
        <f>Table3[[#This Row],[Tm]]+Table3[[#This Row],[ΔT]]*(Table3[[#This Row],[G]]/Table3[[#This Row],[Gstc]])</f>
        <v>33.956000000000003</v>
      </c>
      <c r="E64" s="84">
        <v>652</v>
      </c>
      <c r="F64" s="85">
        <v>32</v>
      </c>
      <c r="G64" s="85">
        <v>781</v>
      </c>
      <c r="H64" s="99">
        <v>6.39</v>
      </c>
      <c r="I64" s="56"/>
      <c r="J64" s="56"/>
      <c r="K64" s="65">
        <v>17</v>
      </c>
      <c r="L64" s="26">
        <f t="shared" si="3"/>
        <v>1000</v>
      </c>
      <c r="M64" s="26">
        <f t="shared" si="4"/>
        <v>3</v>
      </c>
      <c r="O64" s="26">
        <f t="shared" si="5"/>
        <v>17</v>
      </c>
      <c r="P64" s="42">
        <f>'Voc &amp; Isc Test Result'!L242</f>
        <v>1.0153119672547279</v>
      </c>
      <c r="Q64" s="42">
        <f>'Voc &amp; Isc Test Result'!L392</f>
        <v>0.69345572140835454</v>
      </c>
    </row>
    <row r="65" spans="2:17">
      <c r="D65" s="59" t="e">
        <f>Table3[[#This Row],[Tm]]+Table3[[#This Row],[ΔT]]*(Table3[[#This Row],[G]]/Table3[[#This Row],[Gstc]])</f>
        <v>#DIV/0!</v>
      </c>
      <c r="E65" s="84"/>
      <c r="F65" s="85"/>
      <c r="G65" s="85"/>
      <c r="H65" s="99"/>
      <c r="I65" s="56"/>
      <c r="J65" s="56"/>
      <c r="K65" s="65"/>
      <c r="L65" s="26">
        <f t="shared" si="3"/>
        <v>0</v>
      </c>
      <c r="M65" s="26">
        <f t="shared" si="4"/>
        <v>0</v>
      </c>
      <c r="O65" s="26">
        <f t="shared" si="5"/>
        <v>0</v>
      </c>
      <c r="P65" s="42" t="str">
        <f>'Voc &amp; Isc Test Result'!L243</f>
        <v/>
      </c>
      <c r="Q65" s="42" t="str">
        <f>'Voc &amp; Isc Test Result'!L393</f>
        <v/>
      </c>
    </row>
    <row r="66" spans="2:17">
      <c r="B66">
        <v>3</v>
      </c>
      <c r="C66" s="143">
        <v>44</v>
      </c>
      <c r="D66" s="59">
        <f>Table3[[#This Row],[Tm]]+Table3[[#This Row],[ΔT]]*(Table3[[#This Row],[G]]/Table3[[#This Row],[Gstc]])</f>
        <v>36.941000000000003</v>
      </c>
      <c r="E66" s="84">
        <v>647</v>
      </c>
      <c r="F66" s="85">
        <v>35</v>
      </c>
      <c r="G66" s="85">
        <v>731</v>
      </c>
      <c r="H66" s="99">
        <v>6.07</v>
      </c>
      <c r="I66" s="56"/>
      <c r="J66" s="56"/>
      <c r="K66" s="65">
        <v>16</v>
      </c>
      <c r="L66" s="26">
        <f t="shared" si="3"/>
        <v>1000</v>
      </c>
      <c r="M66" s="26">
        <f t="shared" si="4"/>
        <v>3</v>
      </c>
      <c r="O66" s="26">
        <f t="shared" si="5"/>
        <v>16</v>
      </c>
      <c r="P66" s="42">
        <f>'Voc &amp; Isc Test Result'!L244</f>
        <v>1.0168335480198067</v>
      </c>
      <c r="Q66" s="42">
        <f>'Voc &amp; Isc Test Result'!L394</f>
        <v>0.66283444307430339</v>
      </c>
    </row>
    <row r="67" spans="2:17">
      <c r="D67" s="59" t="e">
        <f>Table3[[#This Row],[Tm]]+Table3[[#This Row],[ΔT]]*(Table3[[#This Row],[G]]/Table3[[#This Row],[Gstc]])</f>
        <v>#DIV/0!</v>
      </c>
      <c r="E67" s="84"/>
      <c r="F67" s="85"/>
      <c r="G67" s="85"/>
      <c r="H67" s="99"/>
      <c r="I67" s="56"/>
      <c r="J67" s="56"/>
      <c r="K67" s="65"/>
      <c r="L67" s="26">
        <f t="shared" si="3"/>
        <v>0</v>
      </c>
      <c r="M67" s="26">
        <f t="shared" si="4"/>
        <v>0</v>
      </c>
      <c r="O67" s="26">
        <f t="shared" si="5"/>
        <v>0</v>
      </c>
      <c r="P67" s="42" t="str">
        <f>'Voc &amp; Isc Test Result'!L245</f>
        <v/>
      </c>
      <c r="Q67" s="42" t="str">
        <f>'Voc &amp; Isc Test Result'!L395</f>
        <v/>
      </c>
    </row>
    <row r="68" spans="2:17">
      <c r="B68">
        <v>4</v>
      </c>
      <c r="C68" s="143">
        <v>45</v>
      </c>
      <c r="D68" s="59">
        <f>Table3[[#This Row],[Tm]]+Table3[[#This Row],[ΔT]]*(Table3[[#This Row],[G]]/Table3[[#This Row],[Gstc]])</f>
        <v>36.941000000000003</v>
      </c>
      <c r="E68" s="84">
        <v>647</v>
      </c>
      <c r="F68" s="85">
        <v>35</v>
      </c>
      <c r="G68" s="85">
        <v>730</v>
      </c>
      <c r="H68" s="99">
        <v>6.05</v>
      </c>
      <c r="I68" s="56"/>
      <c r="J68" s="56"/>
      <c r="K68" s="65">
        <v>16</v>
      </c>
      <c r="L68" s="26">
        <f t="shared" si="3"/>
        <v>1000</v>
      </c>
      <c r="M68" s="26">
        <f t="shared" si="4"/>
        <v>3</v>
      </c>
      <c r="O68" s="26">
        <f t="shared" si="5"/>
        <v>16</v>
      </c>
      <c r="P68" s="42">
        <f>'Voc &amp; Isc Test Result'!L246</f>
        <v>1.015442530854253</v>
      </c>
      <c r="Q68" s="42">
        <f>'Voc &amp; Isc Test Result'!L396</f>
        <v>0.66065047456335013</v>
      </c>
    </row>
    <row r="69" spans="2:17">
      <c r="C69" s="143">
        <v>46</v>
      </c>
      <c r="D69" s="59">
        <f>Table3[[#This Row],[Tm]]+Table3[[#This Row],[ΔT]]*(Table3[[#This Row],[G]]/Table3[[#This Row],[Gstc]])</f>
        <v>36.941000000000003</v>
      </c>
      <c r="E69" s="84">
        <v>647</v>
      </c>
      <c r="F69" s="85">
        <v>35</v>
      </c>
      <c r="G69" s="85">
        <v>730</v>
      </c>
      <c r="H69" s="99">
        <v>5.82</v>
      </c>
      <c r="I69" s="56"/>
      <c r="J69" s="56"/>
      <c r="K69" s="65">
        <v>16</v>
      </c>
      <c r="L69" s="26">
        <f t="shared" si="3"/>
        <v>1000</v>
      </c>
      <c r="M69" s="26">
        <f t="shared" si="4"/>
        <v>3</v>
      </c>
      <c r="O69" s="26">
        <f t="shared" si="5"/>
        <v>16</v>
      </c>
      <c r="P69" s="42">
        <f>'Voc &amp; Isc Test Result'!L247</f>
        <v>1.015442530854253</v>
      </c>
      <c r="Q69" s="42">
        <f>'Voc &amp; Isc Test Result'!L397</f>
        <v>0.63553483668738819</v>
      </c>
    </row>
    <row r="70" spans="2:17">
      <c r="B70">
        <v>5</v>
      </c>
      <c r="C70" s="143">
        <v>47</v>
      </c>
      <c r="D70" s="59">
        <f>Table3[[#This Row],[Tm]]+Table3[[#This Row],[ΔT]]*(Table3[[#This Row],[G]]/Table3[[#This Row],[Gstc]])</f>
        <v>36.979999999999997</v>
      </c>
      <c r="E70" s="84">
        <v>660</v>
      </c>
      <c r="F70" s="85">
        <v>35</v>
      </c>
      <c r="G70" s="85">
        <v>731</v>
      </c>
      <c r="H70" s="99">
        <v>5.93</v>
      </c>
      <c r="I70" s="56"/>
      <c r="J70" s="56"/>
      <c r="K70" s="65">
        <v>16</v>
      </c>
      <c r="L70" s="26">
        <f t="shared" si="3"/>
        <v>1000</v>
      </c>
      <c r="M70" s="26">
        <f t="shared" si="4"/>
        <v>3</v>
      </c>
      <c r="O70" s="26">
        <f t="shared" si="5"/>
        <v>16</v>
      </c>
      <c r="P70" s="42">
        <f>'Voc &amp; Isc Test Result'!L248</f>
        <v>1.0169273423993994</v>
      </c>
      <c r="Q70" s="42">
        <f>'Voc &amp; Isc Test Result'!L398</f>
        <v>0.63477965175157203</v>
      </c>
    </row>
    <row r="71" spans="2:17">
      <c r="C71" s="143">
        <v>48</v>
      </c>
      <c r="D71" s="59">
        <f>Table3[[#This Row],[Tm]]+Table3[[#This Row],[ΔT]]*(Table3[[#This Row],[G]]/Table3[[#This Row],[Gstc]])</f>
        <v>36.979999999999997</v>
      </c>
      <c r="E71" s="84">
        <v>660</v>
      </c>
      <c r="F71" s="85">
        <v>35</v>
      </c>
      <c r="G71" s="85">
        <v>729</v>
      </c>
      <c r="H71" s="99">
        <v>5.41</v>
      </c>
      <c r="I71" s="56"/>
      <c r="J71" s="56"/>
      <c r="K71" s="65">
        <v>16</v>
      </c>
      <c r="L71" s="26">
        <f t="shared" si="3"/>
        <v>1000</v>
      </c>
      <c r="M71" s="26">
        <f t="shared" si="4"/>
        <v>3</v>
      </c>
      <c r="O71" s="26">
        <f t="shared" si="5"/>
        <v>16</v>
      </c>
      <c r="P71" s="42">
        <f>'Voc &amp; Isc Test Result'!L249</f>
        <v>1.0141450514489223</v>
      </c>
      <c r="Q71" s="42">
        <f>'Voc &amp; Isc Test Result'!L399</f>
        <v>0.57911600606677993</v>
      </c>
    </row>
    <row r="72" spans="2:17">
      <c r="B72">
        <v>6</v>
      </c>
      <c r="C72">
        <v>49</v>
      </c>
      <c r="D72" s="59">
        <f>Table3[[#This Row],[Tm]]+Table3[[#This Row],[ΔT]]*(Table3[[#This Row],[G]]/Table3[[#This Row],[Gstc]])</f>
        <v>33.985999999999997</v>
      </c>
      <c r="E72" s="84">
        <v>662</v>
      </c>
      <c r="F72" s="85">
        <v>32</v>
      </c>
      <c r="G72" s="85">
        <v>729</v>
      </c>
      <c r="H72" s="99">
        <v>7.18</v>
      </c>
      <c r="I72" s="56"/>
      <c r="J72" s="56"/>
      <c r="K72" s="65">
        <v>16</v>
      </c>
      <c r="L72" s="26">
        <f t="shared" si="3"/>
        <v>1000</v>
      </c>
      <c r="M72" s="26">
        <f t="shared" si="4"/>
        <v>3</v>
      </c>
      <c r="O72" s="26">
        <f t="shared" si="5"/>
        <v>16</v>
      </c>
      <c r="P72" s="42">
        <f>'Voc &amp; Isc Test Result'!L250</f>
        <v>1.0070140639726732</v>
      </c>
      <c r="Q72" s="42">
        <f>'Voc &amp; Isc Test Result'!L400</f>
        <v>0.76740644583467532</v>
      </c>
    </row>
    <row r="73" spans="2:17">
      <c r="D73" s="59" t="e">
        <f>Table3[[#This Row],[Tm]]+Table3[[#This Row],[ΔT]]*(Table3[[#This Row],[G]]/Table3[[#This Row],[Gstc]])</f>
        <v>#DIV/0!</v>
      </c>
      <c r="E73" s="84"/>
      <c r="F73" s="85"/>
      <c r="G73" s="85"/>
      <c r="H73" s="99"/>
      <c r="I73" s="56"/>
      <c r="J73" s="56"/>
      <c r="K73" s="65"/>
      <c r="L73" s="26">
        <f t="shared" si="3"/>
        <v>0</v>
      </c>
      <c r="M73" s="26">
        <f t="shared" si="4"/>
        <v>0</v>
      </c>
      <c r="O73" s="26">
        <f t="shared" si="5"/>
        <v>0</v>
      </c>
      <c r="P73" s="42" t="str">
        <f>'Voc &amp; Isc Test Result'!L251</f>
        <v/>
      </c>
      <c r="Q73" s="42" t="str">
        <f>'Voc &amp; Isc Test Result'!L401</f>
        <v/>
      </c>
    </row>
    <row r="74" spans="2:17">
      <c r="B74">
        <v>7</v>
      </c>
      <c r="C74" s="143">
        <v>50</v>
      </c>
      <c r="D74" s="59">
        <f>Table3[[#This Row],[Tm]]+Table3[[#This Row],[ΔT]]*(Table3[[#This Row],[G]]/Table3[[#This Row],[Gstc]])</f>
        <v>33.225999999999999</v>
      </c>
      <c r="E74" s="84">
        <v>742</v>
      </c>
      <c r="F74" s="85">
        <v>31</v>
      </c>
      <c r="G74" s="105"/>
      <c r="H74" s="106"/>
      <c r="I74" s="56"/>
      <c r="J74" s="56"/>
      <c r="K74" s="65">
        <v>17</v>
      </c>
      <c r="L74" s="26">
        <f t="shared" si="3"/>
        <v>1000</v>
      </c>
      <c r="M74" s="26">
        <f t="shared" si="4"/>
        <v>3</v>
      </c>
      <c r="O74" s="26">
        <f t="shared" si="5"/>
        <v>17</v>
      </c>
      <c r="P74" s="42">
        <f>'Voc &amp; Isc Test Result'!L252</f>
        <v>0</v>
      </c>
      <c r="Q74" s="42">
        <f>'Voc &amp; Isc Test Result'!L402</f>
        <v>0</v>
      </c>
    </row>
    <row r="75" spans="2:17">
      <c r="D75" s="59" t="e">
        <f>Table3[[#This Row],[Tm]]+Table3[[#This Row],[ΔT]]*(Table3[[#This Row],[G]]/Table3[[#This Row],[Gstc]])</f>
        <v>#DIV/0!</v>
      </c>
      <c r="E75" s="84"/>
      <c r="F75" s="85"/>
      <c r="G75" s="85"/>
      <c r="H75" s="99"/>
      <c r="I75" s="56"/>
      <c r="J75" s="56"/>
      <c r="K75" s="65"/>
      <c r="L75" s="26">
        <f t="shared" si="3"/>
        <v>0</v>
      </c>
      <c r="M75" s="26">
        <f t="shared" si="4"/>
        <v>0</v>
      </c>
      <c r="O75" s="26">
        <f t="shared" si="5"/>
        <v>0</v>
      </c>
      <c r="P75" s="42" t="str">
        <f>'Voc &amp; Isc Test Result'!L253</f>
        <v/>
      </c>
      <c r="Q75" s="42" t="str">
        <f>'Voc &amp; Isc Test Result'!L403</f>
        <v/>
      </c>
    </row>
    <row r="76" spans="2:17">
      <c r="B76">
        <v>8</v>
      </c>
      <c r="C76">
        <v>51</v>
      </c>
      <c r="D76" s="59">
        <f>Table3[[#This Row],[Tm]]+Table3[[#This Row],[ΔT]]*(Table3[[#This Row],[G]]/Table3[[#This Row],[Gstc]])</f>
        <v>34.064</v>
      </c>
      <c r="E76" s="84">
        <v>688</v>
      </c>
      <c r="F76" s="85">
        <v>32</v>
      </c>
      <c r="G76" s="85">
        <v>770</v>
      </c>
      <c r="H76" s="99">
        <v>8.6999999999999993</v>
      </c>
      <c r="I76" s="56"/>
      <c r="J76" s="56"/>
      <c r="K76" s="65">
        <v>17</v>
      </c>
      <c r="L76" s="26">
        <f t="shared" si="3"/>
        <v>1000</v>
      </c>
      <c r="M76" s="26">
        <f t="shared" si="4"/>
        <v>3</v>
      </c>
      <c r="O76" s="26">
        <f t="shared" si="5"/>
        <v>17</v>
      </c>
      <c r="P76" s="42">
        <f>'Voc &amp; Isc Test Result'!L254</f>
        <v>1.0012657440827877</v>
      </c>
      <c r="Q76" s="42">
        <f>'Voc &amp; Isc Test Result'!L404</f>
        <v>0.89469073686194212</v>
      </c>
    </row>
    <row r="77" spans="2:17">
      <c r="C77">
        <v>52</v>
      </c>
      <c r="D77" s="59">
        <f>Table3[[#This Row],[Tm]]+Table3[[#This Row],[ΔT]]*(Table3[[#This Row],[G]]/Table3[[#This Row],[Gstc]])</f>
        <v>34.064</v>
      </c>
      <c r="E77" s="84">
        <v>688</v>
      </c>
      <c r="F77" s="85">
        <v>32</v>
      </c>
      <c r="G77" s="85">
        <v>767</v>
      </c>
      <c r="H77" s="99">
        <v>9.3800000000000008</v>
      </c>
      <c r="I77" s="56"/>
      <c r="J77" s="56"/>
      <c r="K77" s="65">
        <v>17</v>
      </c>
      <c r="L77" s="26">
        <f t="shared" si="3"/>
        <v>1000</v>
      </c>
      <c r="M77" s="26">
        <f t="shared" si="4"/>
        <v>3</v>
      </c>
      <c r="O77" s="26">
        <f t="shared" si="5"/>
        <v>17</v>
      </c>
      <c r="P77" s="42">
        <f>'Voc &amp; Isc Test Result'!L255</f>
        <v>0.9973647087162314</v>
      </c>
      <c r="Q77" s="42">
        <f>'Voc &amp; Isc Test Result'!L405</f>
        <v>0.96462058755919744</v>
      </c>
    </row>
    <row r="78" spans="2:17">
      <c r="B78">
        <v>9</v>
      </c>
      <c r="C78">
        <v>53</v>
      </c>
      <c r="D78" s="59">
        <f>Table3[[#This Row],[Tm]]+Table3[[#This Row],[ΔT]]*(Table3[[#This Row],[G]]/Table3[[#This Row],[Gstc]])</f>
        <v>34.064</v>
      </c>
      <c r="E78" s="84">
        <v>688</v>
      </c>
      <c r="F78" s="85">
        <v>32</v>
      </c>
      <c r="G78" s="85">
        <v>767</v>
      </c>
      <c r="H78" s="99">
        <v>9.27</v>
      </c>
      <c r="I78" s="56"/>
      <c r="J78" s="56"/>
      <c r="K78" s="65">
        <v>17</v>
      </c>
      <c r="L78" s="26">
        <f t="shared" si="3"/>
        <v>1000</v>
      </c>
      <c r="M78" s="26">
        <f t="shared" si="4"/>
        <v>3</v>
      </c>
      <c r="O78" s="26">
        <f t="shared" si="5"/>
        <v>17</v>
      </c>
      <c r="P78" s="42">
        <f>'Voc &amp; Isc Test Result'!L256</f>
        <v>0.9973647087162314</v>
      </c>
      <c r="Q78" s="42">
        <f>'Voc &amp; Isc Test Result'!L406</f>
        <v>0.95330840582875898</v>
      </c>
    </row>
    <row r="79" spans="2:17">
      <c r="C79">
        <v>54</v>
      </c>
      <c r="D79" s="59">
        <f>Table3[[#This Row],[Tm]]+Table3[[#This Row],[ΔT]]*(Table3[[#This Row],[G]]/Table3[[#This Row],[Gstc]])</f>
        <v>34.064</v>
      </c>
      <c r="E79" s="84">
        <v>688</v>
      </c>
      <c r="F79" s="85">
        <v>32</v>
      </c>
      <c r="G79" s="85">
        <v>766</v>
      </c>
      <c r="H79" s="99">
        <v>9.23</v>
      </c>
      <c r="I79" s="56"/>
      <c r="J79" s="56"/>
      <c r="K79" s="65">
        <v>17</v>
      </c>
      <c r="L79" s="26">
        <f t="shared" si="3"/>
        <v>1000</v>
      </c>
      <c r="M79" s="26">
        <f t="shared" si="4"/>
        <v>3</v>
      </c>
      <c r="O79" s="26">
        <f t="shared" si="5"/>
        <v>17</v>
      </c>
      <c r="P79" s="42">
        <f>'Voc &amp; Isc Test Result'!L257</f>
        <v>0.99606436359404593</v>
      </c>
      <c r="Q79" s="42">
        <f>'Voc &amp; Isc Test Result'!L407</f>
        <v>0.94919488519950879</v>
      </c>
    </row>
    <row r="80" spans="2:17">
      <c r="B80">
        <v>10</v>
      </c>
      <c r="C80">
        <v>55</v>
      </c>
      <c r="D80" s="59">
        <f>Table3[[#This Row],[Tm]]+Table3[[#This Row],[ΔT]]*(Table3[[#This Row],[G]]/Table3[[#This Row],[Gstc]])</f>
        <v>34.064</v>
      </c>
      <c r="E80" s="84">
        <v>688</v>
      </c>
      <c r="F80" s="85">
        <v>32</v>
      </c>
      <c r="G80" s="85">
        <v>768</v>
      </c>
      <c r="H80" s="99">
        <v>9.19</v>
      </c>
      <c r="I80" s="56"/>
      <c r="J80" s="56"/>
      <c r="K80" s="65">
        <v>17</v>
      </c>
      <c r="L80" s="26">
        <f t="shared" si="3"/>
        <v>1000</v>
      </c>
      <c r="M80" s="26">
        <f t="shared" si="4"/>
        <v>3</v>
      </c>
      <c r="O80" s="26">
        <f t="shared" si="5"/>
        <v>17</v>
      </c>
      <c r="P80" s="42">
        <f>'Voc &amp; Isc Test Result'!L258</f>
        <v>0.99866505383841675</v>
      </c>
      <c r="Q80" s="42">
        <f>'Voc &amp; Isc Test Result'!L408</f>
        <v>0.94508136457025838</v>
      </c>
    </row>
    <row r="81" spans="1:17" ht="16" thickBot="1">
      <c r="A81" s="46"/>
      <c r="B81" s="46"/>
      <c r="C81" s="46">
        <v>56</v>
      </c>
      <c r="D81" s="60">
        <f>Table3[[#This Row],[Tm]]+Table3[[#This Row],[ΔT]]*(Table3[[#This Row],[G]]/Table3[[#This Row],[Gstc]])</f>
        <v>34.064</v>
      </c>
      <c r="E81" s="91">
        <v>688</v>
      </c>
      <c r="F81" s="85">
        <v>32</v>
      </c>
      <c r="G81" s="92">
        <v>772</v>
      </c>
      <c r="H81" s="101">
        <v>8.16</v>
      </c>
      <c r="I81" s="77"/>
      <c r="J81" s="77"/>
      <c r="K81" s="142">
        <v>17</v>
      </c>
      <c r="L81" s="47">
        <f t="shared" si="3"/>
        <v>1000</v>
      </c>
      <c r="M81" s="47">
        <f t="shared" si="4"/>
        <v>3</v>
      </c>
      <c r="N81" s="47"/>
      <c r="O81" s="47">
        <f t="shared" si="5"/>
        <v>17</v>
      </c>
      <c r="P81" s="42">
        <f>'Voc &amp; Isc Test Result'!L259</f>
        <v>1.0038664343271586</v>
      </c>
      <c r="Q81" s="42">
        <f>'Voc &amp; Isc Test Result'!L409</f>
        <v>0.83915820836706301</v>
      </c>
    </row>
    <row r="82" spans="1:17">
      <c r="A82">
        <v>5</v>
      </c>
      <c r="B82">
        <v>1</v>
      </c>
      <c r="C82" s="143">
        <v>57</v>
      </c>
      <c r="D82" s="59">
        <f>Table3[[#This Row],[Tm]]+Table3[[#This Row],[ΔT]]*(Table3[[#This Row],[G]]/Table3[[#This Row],[Gstc]])</f>
        <v>34.109000000000002</v>
      </c>
      <c r="E82" s="87">
        <v>703</v>
      </c>
      <c r="F82" s="126">
        <v>32</v>
      </c>
      <c r="G82" s="90">
        <v>828</v>
      </c>
      <c r="H82" s="100">
        <v>5.84</v>
      </c>
      <c r="I82" s="56"/>
      <c r="J82" s="56"/>
      <c r="K82" s="65">
        <v>18</v>
      </c>
      <c r="L82" s="26">
        <f t="shared" si="3"/>
        <v>1000</v>
      </c>
      <c r="M82" s="26">
        <f t="shared" si="4"/>
        <v>3</v>
      </c>
      <c r="O82" s="26">
        <f t="shared" si="5"/>
        <v>18</v>
      </c>
      <c r="P82" s="42">
        <f>'Voc &amp; Isc Test Result'!L262</f>
        <v>1.0169773837446139</v>
      </c>
      <c r="Q82" s="42">
        <f>'Voc &amp; Isc Test Result'!L413</f>
        <v>0.58774632351624734</v>
      </c>
    </row>
    <row r="83" spans="1:17">
      <c r="C83" s="143">
        <v>58</v>
      </c>
      <c r="D83" s="59">
        <f>Table3[[#This Row],[Tm]]+Table3[[#This Row],[ΔT]]*(Table3[[#This Row],[G]]/Table3[[#This Row],[Gstc]])</f>
        <v>34.109000000000002</v>
      </c>
      <c r="E83" s="84">
        <v>703</v>
      </c>
      <c r="F83" s="126">
        <v>32</v>
      </c>
      <c r="G83" s="105"/>
      <c r="H83" s="106"/>
      <c r="I83" s="56"/>
      <c r="J83" s="56"/>
      <c r="K83" s="65">
        <v>18</v>
      </c>
      <c r="L83" s="26">
        <f t="shared" si="3"/>
        <v>1000</v>
      </c>
      <c r="M83" s="26">
        <f t="shared" si="4"/>
        <v>3</v>
      </c>
      <c r="O83" s="26">
        <f t="shared" si="5"/>
        <v>18</v>
      </c>
      <c r="P83" s="42">
        <f>'Voc &amp; Isc Test Result'!L263</f>
        <v>0</v>
      </c>
      <c r="Q83" s="42">
        <f>'Voc &amp; Isc Test Result'!L414</f>
        <v>0</v>
      </c>
    </row>
    <row r="84" spans="1:17">
      <c r="B84">
        <v>2</v>
      </c>
      <c r="C84" s="143">
        <v>59</v>
      </c>
      <c r="D84" s="59">
        <f>Table3[[#This Row],[Tm]]+Table3[[#This Row],[ΔT]]*(Table3[[#This Row],[G]]/Table3[[#This Row],[Gstc]])</f>
        <v>34.109000000000002</v>
      </c>
      <c r="E84" s="84">
        <v>703</v>
      </c>
      <c r="F84" s="126">
        <v>32</v>
      </c>
      <c r="G84" s="85">
        <v>823</v>
      </c>
      <c r="H84" s="99">
        <v>5.87</v>
      </c>
      <c r="I84" s="56"/>
      <c r="J84" s="56"/>
      <c r="K84" s="65">
        <v>18</v>
      </c>
      <c r="L84" s="26">
        <f t="shared" si="3"/>
        <v>1000</v>
      </c>
      <c r="M84" s="26">
        <f t="shared" si="4"/>
        <v>3</v>
      </c>
      <c r="O84" s="26">
        <f t="shared" si="5"/>
        <v>18</v>
      </c>
      <c r="P84" s="42">
        <f>'Voc &amp; Isc Test Result'!L264</f>
        <v>1.0108362159683784</v>
      </c>
      <c r="Q84" s="42">
        <f>'Voc &amp; Isc Test Result'!L415</f>
        <v>0.59076556832883076</v>
      </c>
    </row>
    <row r="85" spans="1:17">
      <c r="D85" s="59" t="e">
        <f>Table3[[#This Row],[Tm]]+Table3[[#This Row],[ΔT]]*(Table3[[#This Row],[G]]/Table3[[#This Row],[Gstc]])</f>
        <v>#DIV/0!</v>
      </c>
      <c r="E85" s="84"/>
      <c r="F85" s="85"/>
      <c r="G85" s="85"/>
      <c r="H85" s="99"/>
      <c r="I85" s="56"/>
      <c r="J85" s="56"/>
      <c r="K85" s="65"/>
      <c r="L85" s="26">
        <f t="shared" si="3"/>
        <v>0</v>
      </c>
      <c r="M85" s="26">
        <f t="shared" si="4"/>
        <v>0</v>
      </c>
      <c r="O85" s="26">
        <f t="shared" si="5"/>
        <v>0</v>
      </c>
      <c r="P85" s="42" t="str">
        <f>'Voc &amp; Isc Test Result'!L265</f>
        <v/>
      </c>
      <c r="Q85" s="42" t="str">
        <f>'Voc &amp; Isc Test Result'!L416</f>
        <v/>
      </c>
    </row>
    <row r="86" spans="1:17">
      <c r="B86">
        <v>3</v>
      </c>
      <c r="C86">
        <v>60</v>
      </c>
      <c r="D86" s="59">
        <f>Table3[[#This Row],[Tm]]+Table3[[#This Row],[ΔT]]*(Table3[[#This Row],[G]]/Table3[[#This Row],[Gstc]])</f>
        <v>34.375999999999998</v>
      </c>
      <c r="E86" s="84">
        <v>792</v>
      </c>
      <c r="F86" s="85">
        <v>32</v>
      </c>
      <c r="G86" s="85">
        <v>720</v>
      </c>
      <c r="H86" s="85">
        <v>8.92</v>
      </c>
      <c r="I86" s="56"/>
      <c r="J86" s="56"/>
      <c r="K86" s="65">
        <v>16</v>
      </c>
      <c r="L86" s="26">
        <f t="shared" si="3"/>
        <v>1000</v>
      </c>
      <c r="M86" s="26">
        <f t="shared" si="4"/>
        <v>3</v>
      </c>
      <c r="O86" s="26">
        <f t="shared" si="5"/>
        <v>16</v>
      </c>
      <c r="P86" s="42">
        <f>'Voc &amp; Isc Test Result'!L266</f>
        <v>0.99549359428807749</v>
      </c>
      <c r="Q86" s="42">
        <f>'Voc &amp; Isc Test Result'!L417</f>
        <v>0.79673585205026931</v>
      </c>
    </row>
    <row r="87" spans="1:17">
      <c r="C87">
        <v>61</v>
      </c>
      <c r="D87" s="59">
        <f>Table3[[#This Row],[Tm]]+Table3[[#This Row],[ΔT]]*(Table3[[#This Row],[G]]/Table3[[#This Row],[Gstc]])</f>
        <v>34.375999999999998</v>
      </c>
      <c r="E87" s="84">
        <v>792</v>
      </c>
      <c r="F87" s="85">
        <v>32</v>
      </c>
      <c r="G87" s="85">
        <v>721</v>
      </c>
      <c r="H87" s="85">
        <v>9.02</v>
      </c>
      <c r="I87" s="56"/>
      <c r="J87" s="56"/>
      <c r="K87" s="65">
        <v>16</v>
      </c>
      <c r="L87" s="26">
        <f t="shared" si="3"/>
        <v>1000</v>
      </c>
      <c r="M87" s="26">
        <f t="shared" si="4"/>
        <v>3</v>
      </c>
      <c r="O87" s="26">
        <f t="shared" si="5"/>
        <v>16</v>
      </c>
      <c r="P87" s="42">
        <f>'Voc &amp; Isc Test Result'!L267</f>
        <v>0.99687622428014433</v>
      </c>
      <c r="Q87" s="42">
        <f>'Voc &amp; Isc Test Result'!L418</f>
        <v>0.80566786832885973</v>
      </c>
    </row>
    <row r="88" spans="1:17">
      <c r="B88">
        <v>4</v>
      </c>
      <c r="C88">
        <v>62</v>
      </c>
      <c r="D88" s="59">
        <f>Table3[[#This Row],[Tm]]+Table3[[#This Row],[ΔT]]*(Table3[[#This Row],[G]]/Table3[[#This Row],[Gstc]])</f>
        <v>34.375999999999998</v>
      </c>
      <c r="E88" s="84">
        <v>792</v>
      </c>
      <c r="F88" s="85">
        <v>32</v>
      </c>
      <c r="G88" s="85">
        <v>717</v>
      </c>
      <c r="H88" s="85">
        <v>8.59</v>
      </c>
      <c r="I88" s="56"/>
      <c r="J88" s="56"/>
      <c r="K88" s="65">
        <v>16</v>
      </c>
      <c r="L88" s="26">
        <f t="shared" si="3"/>
        <v>1000</v>
      </c>
      <c r="M88" s="26">
        <f t="shared" si="4"/>
        <v>3</v>
      </c>
      <c r="O88" s="26">
        <f t="shared" si="5"/>
        <v>16</v>
      </c>
      <c r="P88" s="42">
        <f>'Voc &amp; Isc Test Result'!L268</f>
        <v>0.99134570431187718</v>
      </c>
      <c r="Q88" s="42">
        <f>'Voc &amp; Isc Test Result'!L419</f>
        <v>0.76726019833092085</v>
      </c>
    </row>
    <row r="89" spans="1:17">
      <c r="C89">
        <v>63</v>
      </c>
      <c r="D89" s="59">
        <f>Table3[[#This Row],[Tm]]+Table3[[#This Row],[ΔT]]*(Table3[[#This Row],[G]]/Table3[[#This Row],[Gstc]])</f>
        <v>0</v>
      </c>
      <c r="E89" s="84"/>
      <c r="F89" s="85"/>
      <c r="G89" s="85">
        <v>719</v>
      </c>
      <c r="H89" s="85">
        <v>8.64</v>
      </c>
      <c r="I89" s="56"/>
      <c r="J89" s="56"/>
      <c r="K89" s="65">
        <v>16</v>
      </c>
      <c r="L89" s="26">
        <f t="shared" si="3"/>
        <v>1000</v>
      </c>
      <c r="M89" s="26">
        <f t="shared" si="4"/>
        <v>3</v>
      </c>
      <c r="O89" s="26">
        <f t="shared" si="5"/>
        <v>16</v>
      </c>
      <c r="P89" s="42">
        <f>'Voc &amp; Isc Test Result'!L269</f>
        <v>0.91978549425357914</v>
      </c>
      <c r="Q89" s="42" t="str">
        <f>'Voc &amp; Isc Test Result'!L420</f>
        <v/>
      </c>
    </row>
    <row r="90" spans="1:17">
      <c r="B90">
        <v>5</v>
      </c>
      <c r="C90">
        <v>64</v>
      </c>
      <c r="D90" s="59">
        <f>Table3[[#This Row],[Tm]]+Table3[[#This Row],[ΔT]]*(Table3[[#This Row],[G]]/Table3[[#This Row],[Gstc]])</f>
        <v>0</v>
      </c>
      <c r="E90" s="84"/>
      <c r="F90" s="85"/>
      <c r="G90" s="85">
        <v>774</v>
      </c>
      <c r="H90" s="85">
        <v>7.87</v>
      </c>
      <c r="I90" s="56"/>
      <c r="J90" s="56"/>
      <c r="K90" s="65">
        <v>17</v>
      </c>
      <c r="L90" s="26">
        <f t="shared" si="3"/>
        <v>1000</v>
      </c>
      <c r="M90" s="26">
        <f t="shared" si="4"/>
        <v>3</v>
      </c>
      <c r="O90" s="26">
        <f t="shared" si="5"/>
        <v>17</v>
      </c>
      <c r="P90" s="42">
        <f>'Voc &amp; Isc Test Result'!L270</f>
        <v>0.93190080674436104</v>
      </c>
      <c r="Q90" s="42" t="str">
        <f>'Voc &amp; Isc Test Result'!L421</f>
        <v/>
      </c>
    </row>
    <row r="91" spans="1:17">
      <c r="C91">
        <v>65</v>
      </c>
      <c r="D91" s="59">
        <f>Table3[[#This Row],[Tm]]+Table3[[#This Row],[ΔT]]*(Table3[[#This Row],[G]]/Table3[[#This Row],[Gstc]])</f>
        <v>32.259</v>
      </c>
      <c r="E91" s="84">
        <v>753</v>
      </c>
      <c r="F91" s="85">
        <v>30</v>
      </c>
      <c r="G91" s="85">
        <v>776</v>
      </c>
      <c r="H91" s="85">
        <v>7.87</v>
      </c>
      <c r="I91" s="56"/>
      <c r="J91" s="56"/>
      <c r="K91" s="65">
        <v>17</v>
      </c>
      <c r="L91" s="26">
        <f t="shared" si="3"/>
        <v>1000</v>
      </c>
      <c r="M91" s="26">
        <f t="shared" si="4"/>
        <v>3</v>
      </c>
      <c r="O91" s="26">
        <f t="shared" si="5"/>
        <v>17</v>
      </c>
      <c r="P91" s="42">
        <f>'Voc &amp; Isc Test Result'!L271</f>
        <v>1.0048075415381283</v>
      </c>
      <c r="Q91" s="42">
        <f>'Voc &amp; Isc Test Result'!L422</f>
        <v>0.74013721316715453</v>
      </c>
    </row>
    <row r="92" spans="1:17">
      <c r="B92">
        <v>6</v>
      </c>
      <c r="C92">
        <v>66</v>
      </c>
      <c r="D92" s="59">
        <f>Table3[[#This Row],[Tm]]+Table3[[#This Row],[ΔT]]*(Table3[[#This Row],[G]]/Table3[[#This Row],[Gstc]])</f>
        <v>32.259</v>
      </c>
      <c r="E92" s="84">
        <v>753</v>
      </c>
      <c r="F92" s="85">
        <v>30</v>
      </c>
      <c r="G92" s="85">
        <v>781</v>
      </c>
      <c r="H92" s="99">
        <v>8.15</v>
      </c>
      <c r="I92" s="56"/>
      <c r="J92" s="56"/>
      <c r="K92" s="65">
        <v>17</v>
      </c>
      <c r="L92" s="26">
        <f t="shared" si="3"/>
        <v>1000</v>
      </c>
      <c r="M92" s="26">
        <f t="shared" si="4"/>
        <v>3</v>
      </c>
      <c r="O92" s="26">
        <f t="shared" si="5"/>
        <v>17</v>
      </c>
      <c r="P92" s="42">
        <f>'Voc &amp; Isc Test Result'!L272</f>
        <v>1.0112818169346369</v>
      </c>
      <c r="Q92" s="42">
        <f>'Voc &amp; Isc Test Result'!L423</f>
        <v>0.76646992214895926</v>
      </c>
    </row>
    <row r="93" spans="1:17">
      <c r="D93" s="59" t="e">
        <f>Table3[[#This Row],[Tm]]+Table3[[#This Row],[ΔT]]*(Table3[[#This Row],[G]]/Table3[[#This Row],[Gstc]])</f>
        <v>#DIV/0!</v>
      </c>
      <c r="E93" s="84"/>
      <c r="F93" s="85"/>
      <c r="G93" s="85"/>
      <c r="H93" s="99"/>
      <c r="I93" s="56"/>
      <c r="J93" s="56"/>
      <c r="K93" s="65"/>
      <c r="L93" s="26">
        <f t="shared" si="3"/>
        <v>0</v>
      </c>
      <c r="M93" s="26">
        <f t="shared" si="4"/>
        <v>0</v>
      </c>
      <c r="O93" s="26">
        <f t="shared" si="5"/>
        <v>0</v>
      </c>
      <c r="P93" s="42" t="str">
        <f>'Voc &amp; Isc Test Result'!L273</f>
        <v/>
      </c>
      <c r="Q93" s="42" t="str">
        <f>'Voc &amp; Isc Test Result'!L424</f>
        <v/>
      </c>
    </row>
    <row r="94" spans="1:17">
      <c r="B94">
        <v>7</v>
      </c>
      <c r="C94">
        <v>67</v>
      </c>
      <c r="D94" s="59">
        <f>Table3[[#This Row],[Tm]]+Table3[[#This Row],[ΔT]]*(Table3[[#This Row],[G]]/Table3[[#This Row],[Gstc]])</f>
        <v>32.259</v>
      </c>
      <c r="E94" s="84">
        <v>753</v>
      </c>
      <c r="F94" s="85">
        <v>30</v>
      </c>
      <c r="G94" s="85">
        <v>724</v>
      </c>
      <c r="H94" s="99">
        <v>8.67</v>
      </c>
      <c r="I94" s="56"/>
      <c r="J94" s="56"/>
      <c r="K94" s="65">
        <v>16</v>
      </c>
      <c r="L94" s="26">
        <f t="shared" si="3"/>
        <v>1000</v>
      </c>
      <c r="M94" s="26">
        <f t="shared" si="4"/>
        <v>3</v>
      </c>
      <c r="O94" s="26">
        <f t="shared" si="5"/>
        <v>16</v>
      </c>
      <c r="P94" s="42">
        <f>'Voc &amp; Isc Test Result'!L274</f>
        <v>0.99606726975284188</v>
      </c>
      <c r="Q94" s="42">
        <f>'Voc &amp; Isc Test Result'!L425</f>
        <v>0.81537352454373946</v>
      </c>
    </row>
    <row r="95" spans="1:17">
      <c r="D95" s="59" t="e">
        <f>Table3[[#This Row],[Tm]]+Table3[[#This Row],[ΔT]]*(Table3[[#This Row],[G]]/Table3[[#This Row],[Gstc]])</f>
        <v>#DIV/0!</v>
      </c>
      <c r="E95" s="84"/>
      <c r="F95" s="85"/>
      <c r="G95" s="85"/>
      <c r="H95" s="99"/>
      <c r="I95" s="56"/>
      <c r="J95" s="56"/>
      <c r="K95" s="65"/>
      <c r="L95" s="26">
        <f t="shared" si="3"/>
        <v>0</v>
      </c>
      <c r="M95" s="26">
        <f t="shared" si="4"/>
        <v>0</v>
      </c>
      <c r="O95" s="26">
        <f t="shared" si="5"/>
        <v>0</v>
      </c>
      <c r="P95" s="42" t="str">
        <f>'Voc &amp; Isc Test Result'!L275</f>
        <v/>
      </c>
      <c r="Q95" s="42" t="str">
        <f>'Voc &amp; Isc Test Result'!L426</f>
        <v/>
      </c>
    </row>
    <row r="96" spans="1:17">
      <c r="B96">
        <v>8</v>
      </c>
      <c r="C96" s="143">
        <v>68</v>
      </c>
      <c r="D96" s="59">
        <f>Table3[[#This Row],[Tm]]+Table3[[#This Row],[ΔT]]*(Table3[[#This Row],[G]]/Table3[[#This Row],[Gstc]])</f>
        <v>0</v>
      </c>
      <c r="E96" s="84"/>
      <c r="F96" s="85"/>
      <c r="G96" s="105"/>
      <c r="H96" s="106"/>
      <c r="I96" s="56"/>
      <c r="J96" s="56"/>
      <c r="K96" s="65">
        <v>18</v>
      </c>
      <c r="L96" s="26">
        <f t="shared" si="3"/>
        <v>1000</v>
      </c>
      <c r="M96" s="26">
        <f t="shared" si="4"/>
        <v>3</v>
      </c>
      <c r="O96" s="26">
        <f t="shared" si="5"/>
        <v>18</v>
      </c>
      <c r="P96" s="42">
        <f>'Voc &amp; Isc Test Result'!L276</f>
        <v>0</v>
      </c>
      <c r="Q96" s="42" t="str">
        <f>'Voc &amp; Isc Test Result'!L427</f>
        <v/>
      </c>
    </row>
    <row r="97" spans="1:17">
      <c r="C97">
        <v>69</v>
      </c>
      <c r="D97" s="59">
        <f>Table3[[#This Row],[Tm]]+Table3[[#This Row],[ΔT]]*(Table3[[#This Row],[G]]/Table3[[#This Row],[Gstc]])</f>
        <v>30.292000000000002</v>
      </c>
      <c r="E97" s="84">
        <v>764</v>
      </c>
      <c r="F97" s="85">
        <v>28</v>
      </c>
      <c r="G97" s="85">
        <v>818</v>
      </c>
      <c r="H97" s="99">
        <v>10.27</v>
      </c>
      <c r="I97" s="56"/>
      <c r="J97" s="56"/>
      <c r="K97" s="65">
        <v>18</v>
      </c>
      <c r="L97" s="26">
        <f t="shared" si="3"/>
        <v>1000</v>
      </c>
      <c r="M97" s="26">
        <f t="shared" si="4"/>
        <v>3</v>
      </c>
      <c r="O97" s="26">
        <f t="shared" si="5"/>
        <v>18</v>
      </c>
      <c r="P97" s="42">
        <f>'Voc &amp; Isc Test Result'!L277</f>
        <v>0.99576604969646909</v>
      </c>
      <c r="Q97" s="42">
        <f>'Voc &amp; Isc Test Result'!L428</f>
        <v>0.9528737477311191</v>
      </c>
    </row>
    <row r="98" spans="1:17">
      <c r="B98">
        <v>9</v>
      </c>
      <c r="C98">
        <v>70</v>
      </c>
      <c r="D98" s="59">
        <f>Table3[[#This Row],[Tm]]+Table3[[#This Row],[ΔT]]*(Table3[[#This Row],[G]]/Table3[[#This Row],[Gstc]])</f>
        <v>30.292000000000002</v>
      </c>
      <c r="E98" s="84">
        <v>764</v>
      </c>
      <c r="F98" s="85">
        <v>28</v>
      </c>
      <c r="G98" s="85">
        <v>761</v>
      </c>
      <c r="H98" s="99">
        <v>8.06</v>
      </c>
      <c r="I98" s="56"/>
      <c r="J98" s="56"/>
      <c r="K98" s="65">
        <v>17</v>
      </c>
      <c r="L98" s="26">
        <f t="shared" si="3"/>
        <v>1000</v>
      </c>
      <c r="M98" s="26">
        <f t="shared" si="4"/>
        <v>3</v>
      </c>
      <c r="O98" s="26">
        <f t="shared" si="5"/>
        <v>17</v>
      </c>
      <c r="P98" s="42">
        <f>'Voc &amp; Isc Test Result'!L278</f>
        <v>0.98087180704316357</v>
      </c>
      <c r="Q98" s="42">
        <f>'Voc &amp; Isc Test Result'!L429</f>
        <v>0.74782496657378972</v>
      </c>
    </row>
    <row r="99" spans="1:17">
      <c r="D99" s="59" t="e">
        <f>Table3[[#This Row],[Tm]]+Table3[[#This Row],[ΔT]]*(Table3[[#This Row],[G]]/Table3[[#This Row],[Gstc]])</f>
        <v>#DIV/0!</v>
      </c>
      <c r="E99" s="84"/>
      <c r="F99" s="85"/>
      <c r="G99" s="85"/>
      <c r="H99" s="99"/>
      <c r="I99" s="56"/>
      <c r="J99" s="56"/>
      <c r="K99" s="65"/>
      <c r="L99" s="26">
        <f t="shared" si="3"/>
        <v>0</v>
      </c>
      <c r="M99" s="26">
        <f t="shared" si="4"/>
        <v>0</v>
      </c>
      <c r="O99" s="26">
        <f t="shared" si="5"/>
        <v>0</v>
      </c>
      <c r="P99" s="42" t="str">
        <f>'Voc &amp; Isc Test Result'!L279</f>
        <v/>
      </c>
      <c r="Q99" s="42" t="str">
        <f>'Voc &amp; Isc Test Result'!L430</f>
        <v/>
      </c>
    </row>
    <row r="100" spans="1:17">
      <c r="B100">
        <v>10</v>
      </c>
      <c r="C100">
        <v>71</v>
      </c>
      <c r="D100" s="59">
        <f>Table3[[#This Row],[Tm]]+Table3[[#This Row],[ΔT]]*(Table3[[#This Row],[G]]/Table3[[#This Row],[Gstc]])</f>
        <v>30.728000000000002</v>
      </c>
      <c r="E100" s="84">
        <v>576</v>
      </c>
      <c r="F100" s="85">
        <v>29</v>
      </c>
      <c r="G100" s="85">
        <v>822</v>
      </c>
      <c r="H100" s="99">
        <v>9</v>
      </c>
      <c r="I100" s="56"/>
      <c r="J100" s="56"/>
      <c r="K100" s="65">
        <v>18</v>
      </c>
      <c r="L100" s="26">
        <f t="shared" si="3"/>
        <v>1000</v>
      </c>
      <c r="M100" s="26">
        <f t="shared" si="4"/>
        <v>3</v>
      </c>
      <c r="O100" s="26">
        <f t="shared" si="5"/>
        <v>18</v>
      </c>
      <c r="P100" s="42">
        <f>'Voc &amp; Isc Test Result'!L280</f>
        <v>1.0016521546015713</v>
      </c>
      <c r="Q100" s="42">
        <f>'Voc &amp; Isc Test Result'!L431</f>
        <v>1.1073473914702605</v>
      </c>
    </row>
    <row r="101" spans="1:17" ht="16" thickBot="1">
      <c r="A101" s="46"/>
      <c r="B101" s="46"/>
      <c r="C101" s="46"/>
      <c r="D101" s="60" t="e">
        <f>Table3[[#This Row],[Tm]]+Table3[[#This Row],[ΔT]]*(Table3[[#This Row],[G]]/Table3[[#This Row],[Gstc]])</f>
        <v>#DIV/0!</v>
      </c>
      <c r="E101" s="91"/>
      <c r="F101" s="92"/>
      <c r="G101" s="92"/>
      <c r="H101" s="101"/>
      <c r="I101" s="77"/>
      <c r="J101" s="77"/>
      <c r="K101" s="142"/>
      <c r="L101" s="47">
        <f t="shared" si="3"/>
        <v>0</v>
      </c>
      <c r="M101" s="47">
        <f t="shared" si="4"/>
        <v>0</v>
      </c>
      <c r="N101" s="47"/>
      <c r="O101" s="47">
        <f t="shared" si="5"/>
        <v>0</v>
      </c>
      <c r="P101" s="42" t="str">
        <f>'Voc &amp; Isc Test Result'!L281</f>
        <v/>
      </c>
      <c r="Q101" s="42" t="str">
        <f>'Voc &amp; Isc Test Result'!L432</f>
        <v/>
      </c>
    </row>
    <row r="102" spans="1:17">
      <c r="A102">
        <v>6</v>
      </c>
      <c r="B102">
        <v>1</v>
      </c>
      <c r="C102">
        <v>72</v>
      </c>
      <c r="D102" s="59">
        <f>Table3[[#This Row],[Tm]]+Table3[[#This Row],[ΔT]]*(Table3[[#This Row],[G]]/Table3[[#This Row],[Gstc]])</f>
        <v>30.728000000000002</v>
      </c>
      <c r="E102" s="87">
        <v>576</v>
      </c>
      <c r="F102" s="90">
        <v>29</v>
      </c>
      <c r="G102" s="90">
        <v>822</v>
      </c>
      <c r="H102" s="100">
        <v>6.45</v>
      </c>
      <c r="I102" s="56"/>
      <c r="J102" s="56"/>
      <c r="K102" s="65">
        <v>18</v>
      </c>
      <c r="L102" s="26">
        <f t="shared" si="3"/>
        <v>1000</v>
      </c>
      <c r="M102" s="26">
        <f t="shared" si="4"/>
        <v>3</v>
      </c>
      <c r="O102" s="26">
        <f t="shared" si="5"/>
        <v>18</v>
      </c>
      <c r="P102" s="42">
        <f>'Voc &amp; Isc Test Result'!L284</f>
        <v>1.0016521546015713</v>
      </c>
      <c r="Q102" s="42">
        <f>'Voc &amp; Isc Test Result'!L436</f>
        <v>0.79359896388702011</v>
      </c>
    </row>
    <row r="103" spans="1:17">
      <c r="D103" s="59" t="e">
        <f>Table3[[#This Row],[Tm]]+Table3[[#This Row],[ΔT]]*(Table3[[#This Row],[G]]/Table3[[#This Row],[Gstc]])</f>
        <v>#DIV/0!</v>
      </c>
      <c r="E103" s="84"/>
      <c r="F103" s="85"/>
      <c r="G103" s="85"/>
      <c r="H103" s="99"/>
      <c r="I103" s="56"/>
      <c r="J103" s="56"/>
      <c r="K103" s="65"/>
      <c r="L103" s="26">
        <f t="shared" si="3"/>
        <v>0</v>
      </c>
      <c r="M103" s="26">
        <f t="shared" si="4"/>
        <v>0</v>
      </c>
      <c r="O103" s="26">
        <f t="shared" si="5"/>
        <v>0</v>
      </c>
      <c r="P103" s="42" t="str">
        <f>'Voc &amp; Isc Test Result'!L285</f>
        <v/>
      </c>
      <c r="Q103" s="42" t="str">
        <f>'Voc &amp; Isc Test Result'!L437</f>
        <v/>
      </c>
    </row>
    <row r="104" spans="1:17">
      <c r="B104">
        <v>2</v>
      </c>
      <c r="C104">
        <v>73</v>
      </c>
      <c r="D104" s="59">
        <f>Table3[[#This Row],[Tm]]+Table3[[#This Row],[ΔT]]*(Table3[[#This Row],[G]]/Table3[[#This Row],[Gstc]])</f>
        <v>30.728000000000002</v>
      </c>
      <c r="E104" s="84">
        <v>576</v>
      </c>
      <c r="F104" s="85">
        <v>29</v>
      </c>
      <c r="G104" s="85">
        <v>821</v>
      </c>
      <c r="H104" s="85">
        <v>6.43</v>
      </c>
      <c r="I104" s="56"/>
      <c r="J104" s="56"/>
      <c r="K104" s="65">
        <v>18</v>
      </c>
      <c r="L104" s="26">
        <f t="shared" si="3"/>
        <v>1000</v>
      </c>
      <c r="M104" s="26">
        <f t="shared" si="4"/>
        <v>3</v>
      </c>
      <c r="O104" s="26">
        <f t="shared" si="5"/>
        <v>18</v>
      </c>
      <c r="P104" s="42">
        <f>'Voc &amp; Isc Test Result'!L286</f>
        <v>1.0004335996689662</v>
      </c>
      <c r="Q104" s="42">
        <f>'Voc &amp; Isc Test Result'!L438</f>
        <v>0.79113819190597501</v>
      </c>
    </row>
    <row r="105" spans="1:17">
      <c r="D105" s="59" t="e">
        <f>Table3[[#This Row],[Tm]]+Table3[[#This Row],[ΔT]]*(Table3[[#This Row],[G]]/Table3[[#This Row],[Gstc]])</f>
        <v>#DIV/0!</v>
      </c>
      <c r="E105" s="84"/>
      <c r="F105" s="85"/>
      <c r="G105" s="85"/>
      <c r="H105" s="85"/>
      <c r="I105" s="56"/>
      <c r="J105" s="56"/>
      <c r="K105" s="65"/>
      <c r="L105" s="26">
        <f t="shared" si="3"/>
        <v>0</v>
      </c>
      <c r="M105" s="26">
        <f t="shared" si="4"/>
        <v>0</v>
      </c>
      <c r="O105" s="26">
        <f t="shared" si="5"/>
        <v>0</v>
      </c>
      <c r="P105" s="42" t="str">
        <f>'Voc &amp; Isc Test Result'!L287</f>
        <v/>
      </c>
      <c r="Q105" s="42" t="str">
        <f>'Voc &amp; Isc Test Result'!L439</f>
        <v/>
      </c>
    </row>
    <row r="106" spans="1:17">
      <c r="B106">
        <v>3</v>
      </c>
      <c r="C106" s="143">
        <v>74</v>
      </c>
      <c r="D106" s="59">
        <f>Table3[[#This Row],[Tm]]+Table3[[#This Row],[ΔT]]*(Table3[[#This Row],[G]]/Table3[[#This Row],[Gstc]])</f>
        <v>34.153999999999996</v>
      </c>
      <c r="E106" s="84">
        <v>718</v>
      </c>
      <c r="F106" s="124">
        <v>32</v>
      </c>
      <c r="G106" s="85">
        <v>822</v>
      </c>
      <c r="H106" s="85">
        <v>6.1</v>
      </c>
      <c r="I106" s="56"/>
      <c r="J106" s="56"/>
      <c r="K106" s="65">
        <v>19</v>
      </c>
      <c r="L106" s="26">
        <f t="shared" si="3"/>
        <v>1000</v>
      </c>
      <c r="M106" s="26">
        <f t="shared" si="4"/>
        <v>3</v>
      </c>
      <c r="O106" s="26">
        <f t="shared" si="5"/>
        <v>19</v>
      </c>
      <c r="P106" s="42">
        <f>'Voc &amp; Isc Test Result'!L288</f>
        <v>0.95657184398111517</v>
      </c>
      <c r="Q106" s="42">
        <f>'Voc &amp; Isc Test Result'!L440</f>
        <v>0.60107416620082255</v>
      </c>
    </row>
    <row r="107" spans="1:17">
      <c r="D107" s="59" t="e">
        <f>Table3[[#This Row],[Tm]]+Table3[[#This Row],[ΔT]]*(Table3[[#This Row],[G]]/Table3[[#This Row],[Gstc]])</f>
        <v>#DIV/0!</v>
      </c>
      <c r="E107" s="84"/>
      <c r="F107" s="85"/>
      <c r="G107" s="85"/>
      <c r="H107" s="85"/>
      <c r="I107" s="56"/>
      <c r="J107" s="56"/>
      <c r="K107" s="65"/>
      <c r="L107" s="26">
        <f t="shared" si="3"/>
        <v>0</v>
      </c>
      <c r="M107" s="26">
        <f t="shared" si="4"/>
        <v>0</v>
      </c>
      <c r="O107" s="26">
        <f t="shared" si="5"/>
        <v>0</v>
      </c>
      <c r="P107" s="42" t="str">
        <f>'Voc &amp; Isc Test Result'!L289</f>
        <v/>
      </c>
      <c r="Q107" s="42" t="str">
        <f>'Voc &amp; Isc Test Result'!L441</f>
        <v/>
      </c>
    </row>
    <row r="108" spans="1:17">
      <c r="B108">
        <v>4</v>
      </c>
      <c r="C108" s="143">
        <v>75</v>
      </c>
      <c r="D108" s="59">
        <f>Table3[[#This Row],[Tm]]+Table3[[#This Row],[ΔT]]*(Table3[[#This Row],[G]]/Table3[[#This Row],[Gstc]])</f>
        <v>34.153999999999996</v>
      </c>
      <c r="E108" s="84">
        <v>718</v>
      </c>
      <c r="F108" s="124">
        <v>32</v>
      </c>
      <c r="G108" s="85">
        <v>849</v>
      </c>
      <c r="H108" s="85">
        <v>7.31</v>
      </c>
      <c r="I108" s="56"/>
      <c r="J108" s="56"/>
      <c r="K108" s="65">
        <v>19</v>
      </c>
      <c r="L108" s="26">
        <f t="shared" si="3"/>
        <v>1000</v>
      </c>
      <c r="M108" s="26">
        <f t="shared" si="4"/>
        <v>3</v>
      </c>
      <c r="O108" s="26">
        <f t="shared" si="5"/>
        <v>19</v>
      </c>
      <c r="P108" s="42">
        <f>'Voc &amp; Isc Test Result'!L290</f>
        <v>0.98799208703158969</v>
      </c>
      <c r="Q108" s="42">
        <f>'Voc &amp; Isc Test Result'!L442</f>
        <v>0.72030363195541192</v>
      </c>
    </row>
    <row r="109" spans="1:17">
      <c r="D109" s="59" t="e">
        <f>Table3[[#This Row],[Tm]]+Table3[[#This Row],[ΔT]]*(Table3[[#This Row],[G]]/Table3[[#This Row],[Gstc]])</f>
        <v>#DIV/0!</v>
      </c>
      <c r="E109" s="84"/>
      <c r="F109" s="85"/>
      <c r="G109" s="85"/>
      <c r="H109" s="85"/>
      <c r="I109" s="56"/>
      <c r="J109" s="56"/>
      <c r="K109" s="65"/>
      <c r="L109" s="26">
        <f t="shared" si="3"/>
        <v>0</v>
      </c>
      <c r="M109" s="26">
        <f t="shared" si="4"/>
        <v>0</v>
      </c>
      <c r="O109" s="26">
        <f t="shared" si="5"/>
        <v>0</v>
      </c>
      <c r="P109" s="42" t="str">
        <f>'Voc &amp; Isc Test Result'!L291</f>
        <v/>
      </c>
      <c r="Q109" s="42" t="str">
        <f>'Voc &amp; Isc Test Result'!L443</f>
        <v/>
      </c>
    </row>
    <row r="110" spans="1:17">
      <c r="B110">
        <v>5</v>
      </c>
      <c r="C110" s="143">
        <v>76</v>
      </c>
      <c r="D110" s="59">
        <f>Table3[[#This Row],[Tm]]+Table3[[#This Row],[ΔT]]*(Table3[[#This Row],[G]]/Table3[[#This Row],[Gstc]])</f>
        <v>34.153999999999996</v>
      </c>
      <c r="E110" s="84">
        <v>718</v>
      </c>
      <c r="F110" s="124">
        <v>32</v>
      </c>
      <c r="G110" s="85">
        <v>809</v>
      </c>
      <c r="H110" s="85">
        <v>7.36</v>
      </c>
      <c r="I110" s="56"/>
      <c r="J110" s="56"/>
      <c r="K110" s="65">
        <v>18</v>
      </c>
      <c r="L110" s="26">
        <f t="shared" si="3"/>
        <v>1000</v>
      </c>
      <c r="M110" s="26">
        <f t="shared" si="4"/>
        <v>3</v>
      </c>
      <c r="O110" s="26">
        <f t="shared" si="5"/>
        <v>18</v>
      </c>
      <c r="P110" s="42">
        <f>'Voc &amp; Isc Test Result'!L292</f>
        <v>0.99374599985359036</v>
      </c>
      <c r="Q110" s="42">
        <f>'Voc &amp; Isc Test Result'!L444</f>
        <v>0.7252304693832875</v>
      </c>
    </row>
    <row r="111" spans="1:17">
      <c r="D111" s="59" t="e">
        <f>Table3[[#This Row],[Tm]]+Table3[[#This Row],[ΔT]]*(Table3[[#This Row],[G]]/Table3[[#This Row],[Gstc]])</f>
        <v>#DIV/0!</v>
      </c>
      <c r="E111" s="84"/>
      <c r="F111" s="85"/>
      <c r="G111" s="85"/>
      <c r="H111" s="85"/>
      <c r="I111" s="56"/>
      <c r="J111" s="56"/>
      <c r="K111" s="65"/>
      <c r="L111" s="26">
        <f t="shared" si="3"/>
        <v>0</v>
      </c>
      <c r="M111" s="26">
        <f t="shared" si="4"/>
        <v>0</v>
      </c>
      <c r="O111" s="26">
        <f t="shared" si="5"/>
        <v>0</v>
      </c>
      <c r="P111" s="42" t="str">
        <f>'Voc &amp; Isc Test Result'!L293</f>
        <v/>
      </c>
      <c r="Q111" s="42" t="str">
        <f>'Voc &amp; Isc Test Result'!L445</f>
        <v/>
      </c>
    </row>
    <row r="112" spans="1:17">
      <c r="B112">
        <v>6</v>
      </c>
      <c r="C112">
        <v>77</v>
      </c>
      <c r="D112" s="59">
        <f>Table3[[#This Row],[Tm]]+Table3[[#This Row],[ΔT]]*(Table3[[#This Row],[G]]/Table3[[#This Row],[Gstc]])</f>
        <v>43.121000000000002</v>
      </c>
      <c r="E112" s="84">
        <v>707</v>
      </c>
      <c r="F112" s="85">
        <v>41</v>
      </c>
      <c r="G112" s="85">
        <v>849</v>
      </c>
      <c r="H112" s="85">
        <v>7.37</v>
      </c>
      <c r="I112" s="56"/>
      <c r="J112" s="56"/>
      <c r="K112" s="65">
        <v>19</v>
      </c>
      <c r="L112" s="26">
        <f t="shared" si="3"/>
        <v>1000</v>
      </c>
      <c r="M112" s="26">
        <f t="shared" si="4"/>
        <v>3</v>
      </c>
      <c r="O112" s="26">
        <f t="shared" si="5"/>
        <v>19</v>
      </c>
      <c r="P112" s="42">
        <f>'Voc &amp; Isc Test Result'!L294</f>
        <v>1.0092547252481179</v>
      </c>
      <c r="Q112" s="42">
        <f>'Voc &amp; Isc Test Result'!L446</f>
        <v>0.73423785350052795</v>
      </c>
    </row>
    <row r="113" spans="1:17">
      <c r="C113">
        <v>78</v>
      </c>
      <c r="D113" s="59">
        <f>Table3[[#This Row],[Tm]]+Table3[[#This Row],[ΔT]]*(Table3[[#This Row],[G]]/Table3[[#This Row],[Gstc]])</f>
        <v>43.121000000000002</v>
      </c>
      <c r="E113" s="84">
        <v>707</v>
      </c>
      <c r="F113" s="85">
        <v>41</v>
      </c>
      <c r="G113" s="85">
        <v>850</v>
      </c>
      <c r="H113" s="99">
        <v>7.42</v>
      </c>
      <c r="I113" s="56"/>
      <c r="J113" s="56"/>
      <c r="K113" s="65">
        <v>19</v>
      </c>
      <c r="L113" s="26">
        <f t="shared" si="3"/>
        <v>1000</v>
      </c>
      <c r="M113" s="26">
        <f t="shared" si="4"/>
        <v>3</v>
      </c>
      <c r="O113" s="26">
        <f t="shared" si="5"/>
        <v>19</v>
      </c>
      <c r="P113" s="42">
        <f>'Voc &amp; Isc Test Result'!L295</f>
        <v>1.0104434822861017</v>
      </c>
      <c r="Q113" s="42">
        <f>'Voc &amp; Isc Test Result'!L447</f>
        <v>0.73921911437909327</v>
      </c>
    </row>
    <row r="114" spans="1:17">
      <c r="B114">
        <v>7</v>
      </c>
      <c r="C114" s="143">
        <v>79</v>
      </c>
      <c r="D114" s="59">
        <f>Table3[[#This Row],[Tm]]+Table3[[#This Row],[ΔT]]*(Table3[[#This Row],[G]]/Table3[[#This Row],[Gstc]])</f>
        <v>34.153999999999996</v>
      </c>
      <c r="E114" s="84">
        <v>718</v>
      </c>
      <c r="F114" s="124">
        <v>32</v>
      </c>
      <c r="G114" s="85"/>
      <c r="H114" s="99"/>
      <c r="I114" s="56"/>
      <c r="J114" s="56"/>
      <c r="K114" s="65">
        <v>19</v>
      </c>
      <c r="L114" s="26">
        <f t="shared" si="3"/>
        <v>1000</v>
      </c>
      <c r="M114" s="26">
        <f t="shared" si="4"/>
        <v>3</v>
      </c>
      <c r="O114" s="26">
        <f t="shared" si="5"/>
        <v>19</v>
      </c>
      <c r="P114" s="42">
        <f>'Voc &amp; Isc Test Result'!L296</f>
        <v>0</v>
      </c>
      <c r="Q114" s="42">
        <f>'Voc &amp; Isc Test Result'!L448</f>
        <v>0</v>
      </c>
    </row>
    <row r="115" spans="1:17">
      <c r="C115">
        <v>80</v>
      </c>
      <c r="D115" s="59">
        <f>Table3[[#This Row],[Tm]]+Table3[[#This Row],[ΔT]]*(Table3[[#This Row],[G]]/Table3[[#This Row],[Gstc]])</f>
        <v>34.153999999999996</v>
      </c>
      <c r="E115" s="84">
        <v>718</v>
      </c>
      <c r="F115" s="124">
        <v>32</v>
      </c>
      <c r="G115" s="85">
        <v>863</v>
      </c>
      <c r="H115" s="99">
        <v>7.61</v>
      </c>
      <c r="I115" s="56"/>
      <c r="J115" s="56"/>
      <c r="K115" s="65">
        <v>19</v>
      </c>
      <c r="L115" s="26">
        <f t="shared" si="3"/>
        <v>1000</v>
      </c>
      <c r="M115" s="26">
        <f t="shared" si="4"/>
        <v>3</v>
      </c>
      <c r="O115" s="26">
        <f t="shared" si="5"/>
        <v>19</v>
      </c>
      <c r="P115" s="42">
        <f>'Voc &amp; Isc Test Result'!L297</f>
        <v>1.0042840649096136</v>
      </c>
      <c r="Q115" s="42">
        <f>'Voc &amp; Isc Test Result'!L449</f>
        <v>0.74986465652266554</v>
      </c>
    </row>
    <row r="116" spans="1:17">
      <c r="B116">
        <v>8</v>
      </c>
      <c r="C116" s="143">
        <v>81</v>
      </c>
      <c r="D116" s="59">
        <f>Table3[[#This Row],[Tm]]+Table3[[#This Row],[ΔT]]*(Table3[[#This Row],[G]]/Table3[[#This Row],[Gstc]])</f>
        <v>32.136000000000003</v>
      </c>
      <c r="E116" s="84">
        <v>712</v>
      </c>
      <c r="F116" s="85">
        <v>30</v>
      </c>
      <c r="G116" s="85">
        <v>776</v>
      </c>
      <c r="H116" s="99">
        <v>6.28</v>
      </c>
      <c r="I116" s="56"/>
      <c r="J116" s="56"/>
      <c r="K116" s="65">
        <v>17</v>
      </c>
      <c r="L116" s="26">
        <f t="shared" si="3"/>
        <v>1000</v>
      </c>
      <c r="M116" s="26">
        <f t="shared" si="4"/>
        <v>3</v>
      </c>
      <c r="O116" s="26">
        <f t="shared" si="5"/>
        <v>17</v>
      </c>
      <c r="P116" s="42">
        <f>'Voc &amp; Isc Test Result'!L298</f>
        <v>1.0045185381294819</v>
      </c>
      <c r="Q116" s="42">
        <f>'Voc &amp; Isc Test Result'!L450</f>
        <v>0.62465288166683564</v>
      </c>
    </row>
    <row r="117" spans="1:17">
      <c r="D117" s="59" t="e">
        <f>Table3[[#This Row],[Tm]]+Table3[[#This Row],[ΔT]]*(Table3[[#This Row],[G]]/Table3[[#This Row],[Gstc]])</f>
        <v>#DIV/0!</v>
      </c>
      <c r="E117" s="84"/>
      <c r="F117" s="85"/>
      <c r="G117" s="85"/>
      <c r="H117" s="99"/>
      <c r="I117" s="56"/>
      <c r="J117" s="56"/>
      <c r="K117" s="65"/>
      <c r="L117" s="26">
        <f t="shared" si="3"/>
        <v>0</v>
      </c>
      <c r="M117" s="26">
        <f t="shared" si="4"/>
        <v>0</v>
      </c>
      <c r="O117" s="26">
        <f t="shared" si="5"/>
        <v>0</v>
      </c>
      <c r="P117" s="42" t="str">
        <f>'Voc &amp; Isc Test Result'!L299</f>
        <v/>
      </c>
      <c r="Q117" s="42" t="str">
        <f>'Voc &amp; Isc Test Result'!L451</f>
        <v/>
      </c>
    </row>
    <row r="118" spans="1:17">
      <c r="B118">
        <v>9</v>
      </c>
      <c r="C118">
        <v>82</v>
      </c>
      <c r="D118" s="59">
        <f>Table3[[#This Row],[Tm]]+Table3[[#This Row],[ΔT]]*(Table3[[#This Row],[G]]/Table3[[#This Row],[Gstc]])</f>
        <v>30.728000000000002</v>
      </c>
      <c r="E118" s="84">
        <v>576</v>
      </c>
      <c r="F118" s="85">
        <v>29</v>
      </c>
      <c r="G118" s="85">
        <v>813</v>
      </c>
      <c r="H118" s="99">
        <v>6.25</v>
      </c>
      <c r="I118" s="56"/>
      <c r="J118" s="56"/>
      <c r="K118" s="65">
        <v>18</v>
      </c>
      <c r="L118" s="26">
        <f t="shared" si="3"/>
        <v>1000</v>
      </c>
      <c r="M118" s="26">
        <f t="shared" si="4"/>
        <v>3</v>
      </c>
      <c r="O118" s="26">
        <f t="shared" si="5"/>
        <v>18</v>
      </c>
      <c r="P118" s="42">
        <f>'Voc &amp; Isc Test Result'!L300</f>
        <v>0.99068516020812358</v>
      </c>
      <c r="Q118" s="42">
        <f>'Voc &amp; Isc Test Result'!L452</f>
        <v>0.76899124407656982</v>
      </c>
    </row>
    <row r="119" spans="1:17">
      <c r="D119" s="59" t="e">
        <f>Table3[[#This Row],[Tm]]+Table3[[#This Row],[ΔT]]*(Table3[[#This Row],[G]]/Table3[[#This Row],[Gstc]])</f>
        <v>#DIV/0!</v>
      </c>
      <c r="E119" s="84"/>
      <c r="F119" s="85"/>
      <c r="G119" s="85"/>
      <c r="H119" s="99"/>
      <c r="I119" s="56"/>
      <c r="J119" s="56"/>
      <c r="K119" s="65"/>
      <c r="L119" s="26">
        <f t="shared" si="3"/>
        <v>0</v>
      </c>
      <c r="M119" s="26">
        <f t="shared" si="4"/>
        <v>0</v>
      </c>
      <c r="O119" s="26">
        <f t="shared" si="5"/>
        <v>0</v>
      </c>
      <c r="P119" s="42" t="str">
        <f>'Voc &amp; Isc Test Result'!L301</f>
        <v/>
      </c>
      <c r="Q119" s="42" t="str">
        <f>'Voc &amp; Isc Test Result'!L453</f>
        <v/>
      </c>
    </row>
    <row r="120" spans="1:17">
      <c r="B120">
        <v>10</v>
      </c>
      <c r="C120">
        <v>83</v>
      </c>
      <c r="D120" s="59">
        <f>Table3[[#This Row],[Tm]]+Table3[[#This Row],[ΔT]]*(Table3[[#This Row],[G]]/Table3[[#This Row],[Gstc]])</f>
        <v>30.728000000000002</v>
      </c>
      <c r="E120" s="84">
        <v>576</v>
      </c>
      <c r="F120" s="85">
        <v>29</v>
      </c>
      <c r="G120" s="85">
        <v>829</v>
      </c>
      <c r="H120" s="99">
        <v>6.31</v>
      </c>
      <c r="I120" s="56"/>
      <c r="J120" s="56"/>
      <c r="K120" s="65">
        <v>18</v>
      </c>
      <c r="L120" s="26">
        <f t="shared" si="3"/>
        <v>1000</v>
      </c>
      <c r="M120" s="26">
        <f t="shared" si="4"/>
        <v>3</v>
      </c>
      <c r="O120" s="26">
        <f t="shared" si="5"/>
        <v>18</v>
      </c>
      <c r="P120" s="42">
        <f>'Voc &amp; Isc Test Result'!L302</f>
        <v>1.0101820391298086</v>
      </c>
      <c r="Q120" s="42">
        <f>'Voc &amp; Isc Test Result'!L454</f>
        <v>0.77637356001970481</v>
      </c>
    </row>
    <row r="121" spans="1:17" ht="16" thickBot="1">
      <c r="A121" s="46"/>
      <c r="B121" s="46"/>
      <c r="C121" s="145">
        <v>84</v>
      </c>
      <c r="D121" s="60">
        <f>Table3[[#This Row],[Tm]]+Table3[[#This Row],[ΔT]]*(Table3[[#This Row],[G]]/Table3[[#This Row],[Gstc]])</f>
        <v>30.728000000000002</v>
      </c>
      <c r="E121" s="91">
        <v>576</v>
      </c>
      <c r="F121" s="92">
        <v>29</v>
      </c>
      <c r="G121" s="92"/>
      <c r="H121" s="101"/>
      <c r="I121" s="77"/>
      <c r="J121" s="77"/>
      <c r="K121" s="142">
        <v>18</v>
      </c>
      <c r="L121" s="47">
        <f t="shared" si="3"/>
        <v>1000</v>
      </c>
      <c r="M121" s="47">
        <f t="shared" si="4"/>
        <v>3</v>
      </c>
      <c r="N121" s="47"/>
      <c r="O121" s="47">
        <f t="shared" si="5"/>
        <v>18</v>
      </c>
      <c r="P121" s="42">
        <f>'Voc &amp; Isc Test Result'!L303</f>
        <v>0</v>
      </c>
      <c r="Q121" s="42">
        <f>'Voc &amp; Isc Test Result'!L455</f>
        <v>0</v>
      </c>
    </row>
    <row r="122" spans="1:17">
      <c r="I122" s="26" t="s">
        <v>78</v>
      </c>
    </row>
    <row r="137" spans="9:9">
      <c r="I137" s="26" t="s">
        <v>78</v>
      </c>
    </row>
    <row r="152" spans="9:9">
      <c r="I152" s="26" t="s">
        <v>78</v>
      </c>
    </row>
    <row r="167" spans="9:9">
      <c r="I167" s="26" t="s">
        <v>78</v>
      </c>
    </row>
  </sheetData>
  <mergeCells count="17">
    <mergeCell ref="AA12:AH12"/>
    <mergeCell ref="AA1:AH1"/>
    <mergeCell ref="AA2:AH2"/>
    <mergeCell ref="AA3:AH3"/>
    <mergeCell ref="AA4:AH4"/>
    <mergeCell ref="AA5:AH5"/>
    <mergeCell ref="AA6:AH6"/>
    <mergeCell ref="AA7:AH7"/>
    <mergeCell ref="AA8:AH8"/>
    <mergeCell ref="AA9:AH9"/>
    <mergeCell ref="AA10:AH10"/>
    <mergeCell ref="AA11:AH11"/>
    <mergeCell ref="AA13:AH13"/>
    <mergeCell ref="AA22:AH22"/>
    <mergeCell ref="AA23:AH23"/>
    <mergeCell ref="AA24:AH24"/>
    <mergeCell ref="AA25:AH25"/>
  </mergeCells>
  <conditionalFormatting sqref="P42:P61">
    <cfRule type="cellIs" dxfId="27" priority="1" operator="lessThan">
      <formula>0.9</formula>
    </cfRule>
    <cfRule type="cellIs" dxfId="26" priority="2" operator="lessThan">
      <formula>0</formula>
    </cfRule>
    <cfRule type="cellIs" dxfId="25" priority="3" operator="lessThan">
      <formula>0.9</formula>
    </cfRule>
    <cfRule type="cellIs" dxfId="24" priority="4" operator="lessThan">
      <formula>0</formula>
    </cfRule>
    <cfRule type="cellIs" dxfId="23" priority="5" operator="lessThan">
      <formula>0.9</formula>
    </cfRule>
    <cfRule type="cellIs" dxfId="22" priority="7" operator="equal">
      <formula>0</formula>
    </cfRule>
    <cfRule type="cellIs" dxfId="21" priority="8" operator="lessThan">
      <formula>0</formula>
    </cfRule>
  </conditionalFormatting>
  <conditionalFormatting sqref="P2:Q121">
    <cfRule type="cellIs" dxfId="20" priority="9" operator="lessThan">
      <formula>0.9</formula>
    </cfRule>
    <cfRule type="cellIs" dxfId="19" priority="10" operator="lessThan">
      <formula>0</formula>
    </cfRule>
    <cfRule type="cellIs" dxfId="18" priority="11" operator="lessThan">
      <formula>0.9</formula>
    </cfRule>
    <cfRule type="cellIs" dxfId="17" priority="12" operator="lessThan">
      <formula>0</formula>
    </cfRule>
    <cfRule type="cellIs" dxfId="16" priority="13" operator="lessThan">
      <formula>0.9</formula>
    </cfRule>
    <cfRule type="cellIs" dxfId="15" priority="15" operator="equal">
      <formula>0</formula>
    </cfRule>
    <cfRule type="cellIs" dxfId="14" priority="16" operator="lessThan">
      <formula>0</formula>
    </cfRule>
  </conditionalFormatting>
  <conditionalFormatting sqref="P22:Q41">
    <cfRule type="cellIs" dxfId="13" priority="56" operator="lessThan">
      <formula>0</formula>
    </cfRule>
    <cfRule type="cellIs" dxfId="12" priority="49" operator="lessThan">
      <formula>0.9</formula>
    </cfRule>
    <cfRule type="cellIs" dxfId="11" priority="50" operator="lessThan">
      <formula>0</formula>
    </cfRule>
    <cfRule type="cellIs" dxfId="10" priority="51" operator="lessThan">
      <formula>0.9</formula>
    </cfRule>
    <cfRule type="cellIs" dxfId="9" priority="52" operator="lessThan">
      <formula>0</formula>
    </cfRule>
    <cfRule type="cellIs" dxfId="8" priority="53" operator="lessThan">
      <formula>0.9</formula>
    </cfRule>
    <cfRule type="cellIs" dxfId="7" priority="55" operator="equal">
      <formula>0</formula>
    </cfRule>
  </conditionalFormatting>
  <conditionalFormatting sqref="Q42:Q61 P62:Q121">
    <cfRule type="cellIs" dxfId="6" priority="34" operator="lessThan">
      <formula>0</formula>
    </cfRule>
    <cfRule type="cellIs" dxfId="5" priority="35" operator="lessThan">
      <formula>0.9</formula>
    </cfRule>
    <cfRule type="cellIs" dxfId="4" priority="36" operator="lessThan">
      <formula>0</formula>
    </cfRule>
    <cfRule type="cellIs" dxfId="3" priority="37" operator="lessThan">
      <formula>0.9</formula>
    </cfRule>
    <cfRule type="cellIs" dxfId="2" priority="39" operator="equal">
      <formula>0</formula>
    </cfRule>
    <cfRule type="cellIs" dxfId="1" priority="40" operator="lessThan">
      <formula>0</formula>
    </cfRule>
    <cfRule type="cellIs" dxfId="0" priority="33" operator="lessThan">
      <formula>0.9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3E48-87E3-490A-88B9-E2788C6C1854}">
  <dimension ref="A1:F121"/>
  <sheetViews>
    <sheetView zoomScaleNormal="55" workbookViewId="0">
      <selection activeCell="K89" sqref="K89:K96"/>
    </sheetView>
  </sheetViews>
  <sheetFormatPr baseColWidth="10" defaultColWidth="8.83203125" defaultRowHeight="15"/>
  <cols>
    <col min="1" max="1" width="17" customWidth="1"/>
    <col min="2" max="2" width="11.5" customWidth="1"/>
    <col min="3" max="3" width="24" customWidth="1"/>
    <col min="4" max="6" width="16" style="26" customWidth="1"/>
  </cols>
  <sheetData>
    <row r="1" spans="1:6" ht="16" thickBot="1">
      <c r="A1" s="50" t="s">
        <v>67</v>
      </c>
      <c r="B1" s="50" t="s">
        <v>68</v>
      </c>
      <c r="C1" s="51" t="s">
        <v>1</v>
      </c>
      <c r="D1" s="52" t="s">
        <v>55</v>
      </c>
      <c r="E1" s="127" t="s">
        <v>15</v>
      </c>
      <c r="F1" s="127" t="s">
        <v>69</v>
      </c>
    </row>
    <row r="2" spans="1:6">
      <c r="A2">
        <v>1</v>
      </c>
      <c r="B2">
        <v>1</v>
      </c>
      <c r="C2">
        <v>1</v>
      </c>
      <c r="D2" s="59">
        <f>Table3[[#This Row],[Tm]]+Table3[[#This Row],[ΔT]]*(Table3[[#This Row],[G]]/Table3[[#This Row],[Gstc]])</f>
        <v>47.7</v>
      </c>
      <c r="E2" s="128">
        <v>703</v>
      </c>
      <c r="F2" s="128">
        <v>33</v>
      </c>
    </row>
    <row r="3" spans="1:6">
      <c r="C3">
        <v>2</v>
      </c>
      <c r="D3" s="59">
        <f>Table3[[#This Row],[Tm]]+Table3[[#This Row],[ΔT]]*(Table3[[#This Row],[G]]/Table3[[#This Row],[Gstc]])</f>
        <v>35.109000000000002</v>
      </c>
      <c r="E3" s="129">
        <v>703</v>
      </c>
      <c r="F3" s="129">
        <v>33</v>
      </c>
    </row>
    <row r="4" spans="1:6">
      <c r="B4">
        <v>2</v>
      </c>
      <c r="C4">
        <v>3</v>
      </c>
      <c r="D4" s="59">
        <f>Table3[[#This Row],[Tm]]+Table3[[#This Row],[ΔT]]*(Table3[[#This Row],[G]]/Table3[[#This Row],[Gstc]])</f>
        <v>35.109000000000002</v>
      </c>
      <c r="E4" s="129">
        <v>703</v>
      </c>
      <c r="F4" s="129">
        <v>33</v>
      </c>
    </row>
    <row r="5" spans="1:6">
      <c r="A5" s="38"/>
      <c r="B5" s="38"/>
      <c r="C5" s="38"/>
      <c r="D5" s="59"/>
      <c r="E5" s="130"/>
      <c r="F5" s="130"/>
    </row>
    <row r="6" spans="1:6">
      <c r="B6">
        <v>3</v>
      </c>
      <c r="C6">
        <v>4</v>
      </c>
      <c r="D6" s="59">
        <f>Table3[[#This Row],[Tm]]+Table3[[#This Row],[ΔT]]*(Table3[[#This Row],[G]]/Table3[[#This Row],[Gstc]])</f>
        <v>38.076000000000001</v>
      </c>
      <c r="E6" s="130">
        <v>692</v>
      </c>
      <c r="F6" s="130">
        <v>36</v>
      </c>
    </row>
    <row r="7" spans="1:6">
      <c r="C7">
        <v>5</v>
      </c>
      <c r="D7" s="59">
        <f>Table3[[#This Row],[Tm]]+Table3[[#This Row],[ΔT]]*(Table3[[#This Row],[G]]/Table3[[#This Row],[Gstc]])</f>
        <v>37.085000000000001</v>
      </c>
      <c r="E7" s="130">
        <v>695</v>
      </c>
      <c r="F7" s="130">
        <v>35</v>
      </c>
    </row>
    <row r="8" spans="1:6">
      <c r="B8">
        <v>4</v>
      </c>
      <c r="C8">
        <v>6</v>
      </c>
      <c r="D8" s="59">
        <f>Table3[[#This Row],[Tm]]+Table3[[#This Row],[ΔT]]*(Table3[[#This Row],[G]]/Table3[[#This Row],[Gstc]])</f>
        <v>37.094000000000001</v>
      </c>
      <c r="E8" s="131">
        <v>698</v>
      </c>
      <c r="F8" s="131">
        <v>35</v>
      </c>
    </row>
    <row r="9" spans="1:6">
      <c r="D9" s="59"/>
      <c r="E9" s="131"/>
      <c r="F9" s="131"/>
    </row>
    <row r="10" spans="1:6">
      <c r="B10">
        <v>5</v>
      </c>
      <c r="C10">
        <v>7</v>
      </c>
      <c r="D10" s="59">
        <f>Table3[[#This Row],[Tm]]+Table3[[#This Row],[ΔT]]*(Table3[[#This Row],[G]]/Table3[[#This Row],[Gstc]])</f>
        <v>35.65</v>
      </c>
      <c r="E10" s="131">
        <v>550</v>
      </c>
      <c r="F10" s="131">
        <v>34</v>
      </c>
    </row>
    <row r="11" spans="1:6">
      <c r="D11" s="59"/>
      <c r="E11" s="131"/>
      <c r="F11" s="131"/>
    </row>
    <row r="12" spans="1:6">
      <c r="B12">
        <v>6</v>
      </c>
      <c r="C12">
        <v>8</v>
      </c>
      <c r="D12" s="59">
        <f>Table3[[#This Row],[Tm]]+Table3[[#This Row],[ΔT]]*(Table3[[#This Row],[G]]/Table3[[#This Row],[Gstc]])</f>
        <v>35.65</v>
      </c>
      <c r="E12" s="132">
        <v>550</v>
      </c>
      <c r="F12" s="132">
        <v>34</v>
      </c>
    </row>
    <row r="13" spans="1:6">
      <c r="D13" s="59"/>
      <c r="E13" s="132"/>
      <c r="F13" s="132"/>
    </row>
    <row r="14" spans="1:6">
      <c r="B14">
        <v>7</v>
      </c>
      <c r="C14">
        <v>9</v>
      </c>
      <c r="D14" s="59">
        <f>Table3[[#This Row],[Tm]]+Table3[[#This Row],[ΔT]]*(Table3[[#This Row],[G]]/Table3[[#This Row],[Gstc]])</f>
        <v>35.65</v>
      </c>
      <c r="E14" s="132">
        <v>550</v>
      </c>
      <c r="F14" s="131">
        <v>34</v>
      </c>
    </row>
    <row r="15" spans="1:6">
      <c r="D15" s="59"/>
      <c r="E15" s="131"/>
      <c r="F15" s="131"/>
    </row>
    <row r="16" spans="1:6">
      <c r="B16">
        <v>8</v>
      </c>
      <c r="C16">
        <v>10</v>
      </c>
      <c r="D16" s="59">
        <f>Table3[[#This Row],[Tm]]+Table3[[#This Row],[ΔT]]*(Table3[[#This Row],[G]]/Table3[[#This Row],[Gstc]])</f>
        <v>34.655999999999999</v>
      </c>
      <c r="E16" s="132">
        <v>552</v>
      </c>
      <c r="F16" s="132">
        <v>33</v>
      </c>
    </row>
    <row r="17" spans="1:6">
      <c r="D17" s="59"/>
      <c r="E17" s="132"/>
      <c r="F17" s="132"/>
    </row>
    <row r="18" spans="1:6">
      <c r="B18">
        <v>9</v>
      </c>
      <c r="C18">
        <v>11</v>
      </c>
      <c r="D18" s="59">
        <f>Table3[[#This Row],[Tm]]+Table3[[#This Row],[ΔT]]*(Table3[[#This Row],[G]]/Table3[[#This Row],[Gstc]])</f>
        <v>37.655999999999999</v>
      </c>
      <c r="E18" s="131">
        <v>552</v>
      </c>
      <c r="F18" s="131">
        <v>36</v>
      </c>
    </row>
    <row r="19" spans="1:6">
      <c r="C19">
        <v>12</v>
      </c>
      <c r="D19" s="59">
        <f>Table3[[#This Row],[Tm]]+Table3[[#This Row],[ΔT]]*(Table3[[#This Row],[G]]/Table3[[#This Row],[Gstc]])</f>
        <v>37.655999999999999</v>
      </c>
      <c r="E19" s="131">
        <v>552</v>
      </c>
      <c r="F19" s="131">
        <v>36</v>
      </c>
    </row>
    <row r="20" spans="1:6">
      <c r="B20">
        <v>10</v>
      </c>
      <c r="C20">
        <v>13</v>
      </c>
      <c r="D20" s="59">
        <f>Table3[[#This Row],[Tm]]+Table3[[#This Row],[ΔT]]*(Table3[[#This Row],[G]]/Table3[[#This Row],[Gstc]])</f>
        <v>38.139000000000003</v>
      </c>
      <c r="E20" s="132">
        <v>713</v>
      </c>
      <c r="F20" s="132">
        <v>36</v>
      </c>
    </row>
    <row r="21" spans="1:6" ht="16" thickBot="1">
      <c r="A21" s="46"/>
      <c r="B21" s="46"/>
      <c r="C21" s="46"/>
      <c r="D21" s="60"/>
      <c r="E21" s="132"/>
      <c r="F21" s="132"/>
    </row>
    <row r="22" spans="1:6">
      <c r="A22" s="25">
        <v>2</v>
      </c>
      <c r="B22" s="25">
        <v>1</v>
      </c>
      <c r="C22">
        <v>14</v>
      </c>
      <c r="D22" s="59">
        <f>Table3[[#This Row],[Tm]]+Table3[[#This Row],[ΔT]]*(Table3[[#This Row],[G]]/Table3[[#This Row],[Gstc]])</f>
        <v>32.136000000000003</v>
      </c>
      <c r="E22" s="131">
        <v>712</v>
      </c>
      <c r="F22" s="131">
        <v>30</v>
      </c>
    </row>
    <row r="23" spans="1:6">
      <c r="C23">
        <v>15</v>
      </c>
      <c r="D23" s="59">
        <f>Table3[[#This Row],[Tm]]+Table3[[#This Row],[ΔT]]*(Table3[[#This Row],[G]]/Table3[[#This Row],[Gstc]])</f>
        <v>32.136000000000003</v>
      </c>
      <c r="E23" s="131">
        <v>712</v>
      </c>
      <c r="F23" s="131">
        <v>30</v>
      </c>
    </row>
    <row r="24" spans="1:6">
      <c r="B24">
        <v>2</v>
      </c>
      <c r="C24">
        <v>16</v>
      </c>
      <c r="D24" s="59">
        <f>Table3[[#This Row],[Tm]]+Table3[[#This Row],[ΔT]]*(Table3[[#This Row],[G]]/Table3[[#This Row],[Gstc]])</f>
        <v>32.136000000000003</v>
      </c>
      <c r="E24" s="131">
        <v>712</v>
      </c>
      <c r="F24" s="131">
        <v>30</v>
      </c>
    </row>
    <row r="25" spans="1:6">
      <c r="C25">
        <v>17</v>
      </c>
      <c r="D25" s="59">
        <f>Table3[[#This Row],[Tm]]+Table3[[#This Row],[ΔT]]*(Table3[[#This Row],[G]]/Table3[[#This Row],[Gstc]])</f>
        <v>34.115000000000002</v>
      </c>
      <c r="E25" s="133">
        <v>705</v>
      </c>
      <c r="F25" s="134">
        <v>32</v>
      </c>
    </row>
    <row r="26" spans="1:6">
      <c r="B26">
        <v>3</v>
      </c>
      <c r="C26">
        <v>18</v>
      </c>
      <c r="D26" s="59">
        <f>Table3[[#This Row],[Tm]]+Table3[[#This Row],[ΔT]]*(Table3[[#This Row],[G]]/Table3[[#This Row],[Gstc]])</f>
        <v>34.106000000000002</v>
      </c>
      <c r="E26" s="131">
        <v>702</v>
      </c>
      <c r="F26" s="134">
        <v>32</v>
      </c>
    </row>
    <row r="27" spans="1:6">
      <c r="C27">
        <v>19</v>
      </c>
      <c r="D27" s="59">
        <f>Table3[[#This Row],[Tm]]+Table3[[#This Row],[ΔT]]*(Table3[[#This Row],[G]]/Table3[[#This Row],[Gstc]])</f>
        <v>34.106000000000002</v>
      </c>
      <c r="E27" s="131">
        <v>702</v>
      </c>
      <c r="F27" s="134">
        <v>32</v>
      </c>
    </row>
    <row r="28" spans="1:6">
      <c r="B28">
        <v>4</v>
      </c>
      <c r="C28">
        <v>20</v>
      </c>
      <c r="D28" s="59">
        <f>Table3[[#This Row],[Tm]]+Table3[[#This Row],[ΔT]]*(Table3[[#This Row],[G]]/Table3[[#This Row],[Gstc]])</f>
        <v>34.106000000000002</v>
      </c>
      <c r="E28" s="131">
        <v>702</v>
      </c>
      <c r="F28" s="134">
        <v>32</v>
      </c>
    </row>
    <row r="29" spans="1:6">
      <c r="D29" s="59"/>
      <c r="E29" s="131"/>
      <c r="F29" s="131"/>
    </row>
    <row r="30" spans="1:6">
      <c r="B30">
        <v>5</v>
      </c>
      <c r="C30">
        <v>21</v>
      </c>
      <c r="D30" s="59">
        <f>Table3[[#This Row],[Tm]]+Table3[[#This Row],[ΔT]]*(Table3[[#This Row],[G]]/Table3[[#This Row],[Gstc]])</f>
        <v>2.1059999999999999</v>
      </c>
      <c r="E30" s="131">
        <v>702</v>
      </c>
      <c r="F30" s="131"/>
    </row>
    <row r="31" spans="1:6">
      <c r="C31">
        <v>22</v>
      </c>
      <c r="D31" s="59">
        <f>Table3[[#This Row],[Tm]]+Table3[[#This Row],[ΔT]]*(Table3[[#This Row],[G]]/Table3[[#This Row],[Gstc]])</f>
        <v>2.1059999999999999</v>
      </c>
      <c r="E31" s="131">
        <v>702</v>
      </c>
      <c r="F31" s="131"/>
    </row>
    <row r="32" spans="1:6">
      <c r="B32">
        <v>6</v>
      </c>
      <c r="C32">
        <v>23</v>
      </c>
      <c r="D32" s="59">
        <f>Table3[[#This Row],[Tm]]+Table3[[#This Row],[ΔT]]*(Table3[[#This Row],[G]]/Table3[[#This Row],[Gstc]])</f>
        <v>2.1059999999999999</v>
      </c>
      <c r="E32" s="131">
        <v>702</v>
      </c>
      <c r="F32" s="131"/>
    </row>
    <row r="33" spans="1:6">
      <c r="C33" s="137">
        <v>24</v>
      </c>
      <c r="D33" s="59">
        <f>Table3[[#This Row],[Tm]]+Table3[[#This Row],[ΔT]]*(Table3[[#This Row],[G]]/Table3[[#This Row],[Gstc]])</f>
        <v>31.736999999999998</v>
      </c>
      <c r="E33" s="136"/>
      <c r="F33" s="131"/>
    </row>
    <row r="34" spans="1:6">
      <c r="B34">
        <v>7</v>
      </c>
      <c r="C34" s="137">
        <v>25</v>
      </c>
      <c r="D34" s="59">
        <f>Table3[[#This Row],[Tm]]+Table3[[#This Row],[ΔT]]*(Table3[[#This Row],[G]]/Table3[[#This Row],[Gstc]])</f>
        <v>31.736999999999998</v>
      </c>
      <c r="E34" s="136"/>
      <c r="F34" s="131"/>
    </row>
    <row r="35" spans="1:6">
      <c r="D35" s="59"/>
      <c r="E35" s="131"/>
      <c r="F35" s="131"/>
    </row>
    <row r="36" spans="1:6">
      <c r="B36">
        <v>8</v>
      </c>
      <c r="C36">
        <v>26</v>
      </c>
      <c r="D36" s="59">
        <f>Table3[[#This Row],[Tm]]+Table3[[#This Row],[ΔT]]*(Table3[[#This Row],[G]]/Table3[[#This Row],[Gstc]])</f>
        <v>31.736999999999998</v>
      </c>
      <c r="E36" s="131">
        <v>579</v>
      </c>
      <c r="F36" s="131">
        <v>30</v>
      </c>
    </row>
    <row r="37" spans="1:6">
      <c r="D37" s="59"/>
      <c r="E37" s="131"/>
      <c r="F37" s="131"/>
    </row>
    <row r="38" spans="1:6">
      <c r="B38">
        <v>9</v>
      </c>
      <c r="C38">
        <v>27</v>
      </c>
      <c r="D38" s="59">
        <f>Table3[[#This Row],[Tm]]+Table3[[#This Row],[ΔT]]*(Table3[[#This Row],[G]]/Table3[[#This Row],[Gstc]])</f>
        <v>31.736999999999998</v>
      </c>
      <c r="E38" s="131">
        <v>579</v>
      </c>
      <c r="F38" s="131">
        <v>30</v>
      </c>
    </row>
    <row r="39" spans="1:6">
      <c r="D39" s="59"/>
      <c r="E39" s="131"/>
      <c r="F39" s="131"/>
    </row>
    <row r="40" spans="1:6">
      <c r="B40">
        <v>10</v>
      </c>
      <c r="C40">
        <v>28</v>
      </c>
      <c r="D40" s="59">
        <f>Table3[[#This Row],[Tm]]+Table3[[#This Row],[ΔT]]*(Table3[[#This Row],[G]]/Table3[[#This Row],[Gstc]])</f>
        <v>31.736999999999998</v>
      </c>
      <c r="E40" s="131">
        <v>579</v>
      </c>
      <c r="F40" s="131">
        <v>30</v>
      </c>
    </row>
    <row r="41" spans="1:6" ht="16" thickBot="1">
      <c r="A41" s="46"/>
      <c r="B41" s="46"/>
      <c r="C41" s="46"/>
      <c r="D41" s="60"/>
      <c r="E41" s="131"/>
      <c r="F41" s="131"/>
    </row>
    <row r="42" spans="1:6">
      <c r="A42" s="109">
        <v>3</v>
      </c>
      <c r="B42" s="25">
        <v>1</v>
      </c>
      <c r="C42" s="138">
        <v>29</v>
      </c>
      <c r="D42" s="119">
        <f>Table3[[#This Row],[Tm]]+Table3[[#This Row],[ΔT]]*(Table3[[#This Row],[G]]/Table3[[#This Row],[Gstc]])</f>
        <v>32.07</v>
      </c>
      <c r="E42" s="136"/>
      <c r="F42" s="131"/>
    </row>
    <row r="43" spans="1:6">
      <c r="A43" s="102"/>
      <c r="D43" s="59"/>
      <c r="E43" s="131"/>
      <c r="F43" s="131"/>
    </row>
    <row r="44" spans="1:6">
      <c r="A44" s="102"/>
      <c r="B44">
        <v>2</v>
      </c>
      <c r="C44" s="137">
        <v>30</v>
      </c>
      <c r="D44" s="59">
        <f>Table3[[#This Row],[Tm]]+Table3[[#This Row],[ΔT]]*(Table3[[#This Row],[G]]/Table3[[#This Row],[Gstc]])</f>
        <v>1.833</v>
      </c>
      <c r="E44" s="136"/>
      <c r="F44" s="131"/>
    </row>
    <row r="45" spans="1:6">
      <c r="A45" s="102"/>
      <c r="D45" s="59"/>
      <c r="E45" s="131"/>
      <c r="F45" s="131"/>
    </row>
    <row r="46" spans="1:6">
      <c r="A46" s="102"/>
      <c r="B46">
        <v>3</v>
      </c>
      <c r="C46" s="137">
        <v>31</v>
      </c>
      <c r="D46" s="59">
        <f>Table3[[#This Row],[Tm]]+Table3[[#This Row],[ΔT]]*(Table3[[#This Row],[G]]/Table3[[#This Row],[Gstc]])</f>
        <v>1.833</v>
      </c>
      <c r="E46" s="136"/>
      <c r="F46" s="131"/>
    </row>
    <row r="47" spans="1:6">
      <c r="A47" s="102"/>
      <c r="D47" s="59"/>
      <c r="E47" s="131"/>
      <c r="F47" s="131"/>
    </row>
    <row r="48" spans="1:6">
      <c r="A48" s="102"/>
      <c r="B48">
        <v>4</v>
      </c>
      <c r="C48" s="137">
        <v>32</v>
      </c>
      <c r="D48" s="59">
        <f>Table3[[#This Row],[Tm]]+Table3[[#This Row],[ΔT]]*(Table3[[#This Row],[G]]/Table3[[#This Row],[Gstc]])</f>
        <v>1.833</v>
      </c>
      <c r="E48" s="136"/>
      <c r="F48" s="131"/>
    </row>
    <row r="49" spans="1:6">
      <c r="A49" s="102"/>
      <c r="D49" s="59"/>
      <c r="E49" s="131"/>
      <c r="F49" s="131"/>
    </row>
    <row r="50" spans="1:6">
      <c r="A50" s="102"/>
      <c r="B50">
        <v>5</v>
      </c>
      <c r="C50">
        <v>33</v>
      </c>
      <c r="D50" s="59">
        <f>Table3[[#This Row],[Tm]]+Table3[[#This Row],[ΔT]]*(Table3[[#This Row],[G]]/Table3[[#This Row],[Gstc]])</f>
        <v>34.814999999999998</v>
      </c>
      <c r="E50" s="131">
        <v>605</v>
      </c>
      <c r="F50" s="131">
        <v>33</v>
      </c>
    </row>
    <row r="51" spans="1:6">
      <c r="A51" s="102"/>
      <c r="C51">
        <v>34</v>
      </c>
      <c r="D51" s="59">
        <f>Table3[[#This Row],[Tm]]+Table3[[#This Row],[ΔT]]*(Table3[[#This Row],[G]]/Table3[[#This Row],[Gstc]])</f>
        <v>34.814999999999998</v>
      </c>
      <c r="E51" s="131">
        <v>605</v>
      </c>
      <c r="F51" s="131">
        <v>33</v>
      </c>
    </row>
    <row r="52" spans="1:6">
      <c r="A52" s="102"/>
      <c r="B52">
        <v>6</v>
      </c>
      <c r="C52">
        <v>35</v>
      </c>
      <c r="D52" s="59">
        <f>Table3[[#This Row],[Tm]]+Table3[[#This Row],[ΔT]]*(Table3[[#This Row],[G]]/Table3[[#This Row],[Gstc]])</f>
        <v>34.814999999999998</v>
      </c>
      <c r="E52" s="131">
        <v>605</v>
      </c>
      <c r="F52" s="131">
        <v>33</v>
      </c>
    </row>
    <row r="53" spans="1:6">
      <c r="A53" s="102"/>
      <c r="C53">
        <v>36</v>
      </c>
      <c r="D53" s="59">
        <f>Table3[[#This Row],[Tm]]+Table3[[#This Row],[ΔT]]*(Table3[[#This Row],[G]]/Table3[[#This Row],[Gstc]])</f>
        <v>30.728000000000002</v>
      </c>
      <c r="E53" s="131">
        <v>576</v>
      </c>
      <c r="F53" s="131">
        <v>29</v>
      </c>
    </row>
    <row r="54" spans="1:6">
      <c r="A54" s="102"/>
      <c r="B54">
        <v>7</v>
      </c>
      <c r="C54">
        <v>37</v>
      </c>
      <c r="D54" s="59">
        <f>Table3[[#This Row],[Tm]]+Table3[[#This Row],[ΔT]]*(Table3[[#This Row],[G]]/Table3[[#This Row],[Gstc]])</f>
        <v>30.728000000000002</v>
      </c>
      <c r="E54" s="131">
        <v>576</v>
      </c>
      <c r="F54" s="131">
        <v>29</v>
      </c>
    </row>
    <row r="55" spans="1:6">
      <c r="A55" s="102"/>
      <c r="C55">
        <v>38</v>
      </c>
      <c r="D55" s="59">
        <f>Table3[[#This Row],[Tm]]+Table3[[#This Row],[ΔT]]*(Table3[[#This Row],[G]]/Table3[[#This Row],[Gstc]])</f>
        <v>30.728000000000002</v>
      </c>
      <c r="E55" s="131">
        <v>576</v>
      </c>
      <c r="F55" s="131">
        <v>29</v>
      </c>
    </row>
    <row r="56" spans="1:6">
      <c r="A56" s="102"/>
      <c r="B56">
        <v>8</v>
      </c>
      <c r="C56">
        <v>39</v>
      </c>
      <c r="D56" s="59">
        <f>Table3[[#This Row],[Tm]]+Table3[[#This Row],[ΔT]]*(Table3[[#This Row],[G]]/Table3[[#This Row],[Gstc]])</f>
        <v>30.728000000000002</v>
      </c>
      <c r="E56" s="131">
        <v>576</v>
      </c>
      <c r="F56" s="131">
        <v>29</v>
      </c>
    </row>
    <row r="57" spans="1:6">
      <c r="A57" s="102"/>
      <c r="D57" s="59"/>
      <c r="E57" s="131"/>
      <c r="F57" s="131"/>
    </row>
    <row r="58" spans="1:6">
      <c r="A58" s="102"/>
      <c r="B58">
        <v>9</v>
      </c>
      <c r="C58" s="137">
        <v>40</v>
      </c>
      <c r="D58" s="59">
        <f>Table3[[#This Row],[Tm]]+Table3[[#This Row],[ΔT]]*(Table3[[#This Row],[G]]/Table3[[#This Row],[Gstc]])</f>
        <v>36.941000000000003</v>
      </c>
      <c r="E58" s="136"/>
      <c r="F58" s="131"/>
    </row>
    <row r="59" spans="1:6">
      <c r="A59" s="102"/>
      <c r="D59" s="59"/>
      <c r="E59" s="131"/>
      <c r="F59" s="131"/>
    </row>
    <row r="60" spans="1:6">
      <c r="A60" s="102"/>
      <c r="B60">
        <v>10</v>
      </c>
      <c r="C60" s="137">
        <v>41</v>
      </c>
      <c r="D60" s="59">
        <f>Table3[[#This Row],[Tm]]+Table3[[#This Row],[ΔT]]*(Table3[[#This Row],[G]]/Table3[[#This Row],[Gstc]])</f>
        <v>36.941000000000003</v>
      </c>
      <c r="E60" s="136"/>
      <c r="F60" s="131"/>
    </row>
    <row r="61" spans="1:6" ht="16" thickBot="1">
      <c r="A61" s="108"/>
      <c r="B61" s="46"/>
      <c r="C61" s="46"/>
      <c r="D61" s="60"/>
      <c r="E61" s="131"/>
      <c r="F61" s="131"/>
    </row>
    <row r="62" spans="1:6">
      <c r="A62">
        <v>4</v>
      </c>
      <c r="B62">
        <v>1</v>
      </c>
      <c r="C62">
        <v>42</v>
      </c>
      <c r="D62" s="59">
        <f>Table3[[#This Row],[Tm]]+Table3[[#This Row],[ΔT]]*(Table3[[#This Row],[G]]/Table3[[#This Row],[Gstc]])</f>
        <v>33.956000000000003</v>
      </c>
      <c r="E62" s="131">
        <v>652</v>
      </c>
      <c r="F62" s="131">
        <v>32</v>
      </c>
    </row>
    <row r="63" spans="1:6">
      <c r="D63" s="59"/>
      <c r="E63" s="131"/>
      <c r="F63" s="131"/>
    </row>
    <row r="64" spans="1:6">
      <c r="B64">
        <v>2</v>
      </c>
      <c r="C64">
        <v>43</v>
      </c>
      <c r="D64" s="59">
        <f>Table3[[#This Row],[Tm]]+Table3[[#This Row],[ΔT]]*(Table3[[#This Row],[G]]/Table3[[#This Row],[Gstc]])</f>
        <v>33.956000000000003</v>
      </c>
      <c r="E64" s="131">
        <v>652</v>
      </c>
      <c r="F64" s="131">
        <v>32</v>
      </c>
    </row>
    <row r="65" spans="2:6">
      <c r="D65" s="59"/>
      <c r="E65" s="131"/>
      <c r="F65" s="131"/>
    </row>
    <row r="66" spans="2:6">
      <c r="B66">
        <v>3</v>
      </c>
      <c r="C66">
        <v>44</v>
      </c>
      <c r="D66" s="59">
        <f>Table3[[#This Row],[Tm]]+Table3[[#This Row],[ΔT]]*(Table3[[#This Row],[G]]/Table3[[#This Row],[Gstc]])</f>
        <v>36.941000000000003</v>
      </c>
      <c r="E66" s="131">
        <v>647</v>
      </c>
      <c r="F66" s="131">
        <v>35</v>
      </c>
    </row>
    <row r="67" spans="2:6">
      <c r="D67" s="59"/>
      <c r="E67" s="131"/>
      <c r="F67" s="131"/>
    </row>
    <row r="68" spans="2:6">
      <c r="B68">
        <v>4</v>
      </c>
      <c r="C68">
        <v>45</v>
      </c>
      <c r="D68" s="59">
        <f>Table3[[#This Row],[Tm]]+Table3[[#This Row],[ΔT]]*(Table3[[#This Row],[G]]/Table3[[#This Row],[Gstc]])</f>
        <v>36.941000000000003</v>
      </c>
      <c r="E68" s="131">
        <v>647</v>
      </c>
      <c r="F68" s="131">
        <v>35</v>
      </c>
    </row>
    <row r="69" spans="2:6">
      <c r="C69">
        <v>46</v>
      </c>
      <c r="D69" s="59">
        <f>Table3[[#This Row],[Tm]]+Table3[[#This Row],[ΔT]]*(Table3[[#This Row],[G]]/Table3[[#This Row],[Gstc]])</f>
        <v>36.941000000000003</v>
      </c>
      <c r="E69" s="131">
        <v>647</v>
      </c>
      <c r="F69" s="131">
        <v>35</v>
      </c>
    </row>
    <row r="70" spans="2:6">
      <c r="B70">
        <v>5</v>
      </c>
      <c r="C70">
        <v>47</v>
      </c>
      <c r="D70" s="59">
        <f>Table3[[#This Row],[Tm]]+Table3[[#This Row],[ΔT]]*(Table3[[#This Row],[G]]/Table3[[#This Row],[Gstc]])</f>
        <v>36.979999999999997</v>
      </c>
      <c r="E70" s="131">
        <v>660</v>
      </c>
      <c r="F70" s="131">
        <v>35</v>
      </c>
    </row>
    <row r="71" spans="2:6">
      <c r="C71">
        <v>48</v>
      </c>
      <c r="D71" s="59">
        <f>Table3[[#This Row],[Tm]]+Table3[[#This Row],[ΔT]]*(Table3[[#This Row],[G]]/Table3[[#This Row],[Gstc]])</f>
        <v>36.979999999999997</v>
      </c>
      <c r="E71" s="131">
        <v>660</v>
      </c>
      <c r="F71" s="131">
        <v>35</v>
      </c>
    </row>
    <row r="72" spans="2:6">
      <c r="B72">
        <v>6</v>
      </c>
      <c r="C72">
        <v>49</v>
      </c>
      <c r="D72" s="59">
        <f>Table3[[#This Row],[Tm]]+Table3[[#This Row],[ΔT]]*(Table3[[#This Row],[G]]/Table3[[#This Row],[Gstc]])</f>
        <v>33.985999999999997</v>
      </c>
      <c r="E72" s="131">
        <v>662</v>
      </c>
      <c r="F72" s="131">
        <v>32</v>
      </c>
    </row>
    <row r="73" spans="2:6">
      <c r="D73" s="59"/>
      <c r="E73" s="131"/>
      <c r="F73" s="131"/>
    </row>
    <row r="74" spans="2:6">
      <c r="B74">
        <v>7</v>
      </c>
      <c r="C74">
        <v>50</v>
      </c>
      <c r="D74" s="59">
        <f>Table3[[#This Row],[Tm]]+Table3[[#This Row],[ΔT]]*(Table3[[#This Row],[G]]/Table3[[#This Row],[Gstc]])</f>
        <v>33.225999999999999</v>
      </c>
      <c r="E74" s="131">
        <v>742</v>
      </c>
      <c r="F74" s="131">
        <v>31</v>
      </c>
    </row>
    <row r="75" spans="2:6">
      <c r="D75" s="59"/>
      <c r="E75" s="131"/>
      <c r="F75" s="131"/>
    </row>
    <row r="76" spans="2:6">
      <c r="B76">
        <v>8</v>
      </c>
      <c r="C76">
        <v>51</v>
      </c>
      <c r="D76" s="59">
        <f>Table3[[#This Row],[Tm]]+Table3[[#This Row],[ΔT]]*(Table3[[#This Row],[G]]/Table3[[#This Row],[Gstc]])</f>
        <v>34.064</v>
      </c>
      <c r="E76" s="131">
        <v>688</v>
      </c>
      <c r="F76" s="131">
        <v>32</v>
      </c>
    </row>
    <row r="77" spans="2:6">
      <c r="C77">
        <v>52</v>
      </c>
      <c r="D77" s="59">
        <f>Table3[[#This Row],[Tm]]+Table3[[#This Row],[ΔT]]*(Table3[[#This Row],[G]]/Table3[[#This Row],[Gstc]])</f>
        <v>34.064</v>
      </c>
      <c r="E77" s="131">
        <v>688</v>
      </c>
      <c r="F77" s="131">
        <v>32</v>
      </c>
    </row>
    <row r="78" spans="2:6">
      <c r="B78">
        <v>9</v>
      </c>
      <c r="C78">
        <v>53</v>
      </c>
      <c r="D78" s="59">
        <f>Table3[[#This Row],[Tm]]+Table3[[#This Row],[ΔT]]*(Table3[[#This Row],[G]]/Table3[[#This Row],[Gstc]])</f>
        <v>34.064</v>
      </c>
      <c r="E78" s="131">
        <v>688</v>
      </c>
      <c r="F78" s="131">
        <v>32</v>
      </c>
    </row>
    <row r="79" spans="2:6">
      <c r="C79">
        <v>54</v>
      </c>
      <c r="D79" s="59">
        <f>Table3[[#This Row],[Tm]]+Table3[[#This Row],[ΔT]]*(Table3[[#This Row],[G]]/Table3[[#This Row],[Gstc]])</f>
        <v>34.064</v>
      </c>
      <c r="E79" s="131">
        <v>688</v>
      </c>
      <c r="F79" s="131">
        <v>32</v>
      </c>
    </row>
    <row r="80" spans="2:6">
      <c r="B80">
        <v>10</v>
      </c>
      <c r="C80">
        <v>55</v>
      </c>
      <c r="D80" s="59">
        <f>Table3[[#This Row],[Tm]]+Table3[[#This Row],[ΔT]]*(Table3[[#This Row],[G]]/Table3[[#This Row],[Gstc]])</f>
        <v>34.064</v>
      </c>
      <c r="E80" s="131">
        <v>688</v>
      </c>
      <c r="F80" s="131">
        <v>32</v>
      </c>
    </row>
    <row r="81" spans="1:6" ht="16" thickBot="1">
      <c r="A81" s="46"/>
      <c r="B81" s="46"/>
      <c r="C81" s="46">
        <v>56</v>
      </c>
      <c r="D81" s="60">
        <f>Table3[[#This Row],[Tm]]+Table3[[#This Row],[ΔT]]*(Table3[[#This Row],[G]]/Table3[[#This Row],[Gstc]])</f>
        <v>34.064</v>
      </c>
      <c r="E81" s="131">
        <v>688</v>
      </c>
      <c r="F81" s="131">
        <v>32</v>
      </c>
    </row>
    <row r="82" spans="1:6">
      <c r="A82">
        <v>5</v>
      </c>
      <c r="B82">
        <v>1</v>
      </c>
      <c r="C82">
        <v>57</v>
      </c>
      <c r="D82" s="59">
        <f>Table3[[#This Row],[Tm]]+Table3[[#This Row],[ΔT]]*(Table3[[#This Row],[G]]/Table3[[#This Row],[Gstc]])</f>
        <v>34.109000000000002</v>
      </c>
      <c r="E82" s="131">
        <v>703</v>
      </c>
      <c r="F82" s="134">
        <v>32</v>
      </c>
    </row>
    <row r="83" spans="1:6">
      <c r="C83">
        <v>58</v>
      </c>
      <c r="D83" s="59">
        <f>Table3[[#This Row],[Tm]]+Table3[[#This Row],[ΔT]]*(Table3[[#This Row],[G]]/Table3[[#This Row],[Gstc]])</f>
        <v>34.109000000000002</v>
      </c>
      <c r="E83" s="131">
        <v>703</v>
      </c>
      <c r="F83" s="134">
        <v>32</v>
      </c>
    </row>
    <row r="84" spans="1:6">
      <c r="B84">
        <v>2</v>
      </c>
      <c r="C84">
        <v>59</v>
      </c>
      <c r="D84" s="59">
        <f>Table3[[#This Row],[Tm]]+Table3[[#This Row],[ΔT]]*(Table3[[#This Row],[G]]/Table3[[#This Row],[Gstc]])</f>
        <v>34.109000000000002</v>
      </c>
      <c r="E84" s="131">
        <v>703</v>
      </c>
      <c r="F84" s="134">
        <v>32</v>
      </c>
    </row>
    <row r="85" spans="1:6">
      <c r="D85" s="59"/>
      <c r="E85" s="131"/>
      <c r="F85" s="131"/>
    </row>
    <row r="86" spans="1:6">
      <c r="B86">
        <v>3</v>
      </c>
      <c r="C86" s="137">
        <v>60</v>
      </c>
      <c r="D86" s="59">
        <f>Table3[[#This Row],[Tm]]+Table3[[#This Row],[ΔT]]*(Table3[[#This Row],[G]]/Table3[[#This Row],[Gstc]])</f>
        <v>34.375999999999998</v>
      </c>
      <c r="E86" s="136"/>
      <c r="F86" s="131"/>
    </row>
    <row r="87" spans="1:6">
      <c r="C87" s="137">
        <v>61</v>
      </c>
      <c r="D87" s="59">
        <f>Table3[[#This Row],[Tm]]+Table3[[#This Row],[ΔT]]*(Table3[[#This Row],[G]]/Table3[[#This Row],[Gstc]])</f>
        <v>34.375999999999998</v>
      </c>
      <c r="E87" s="136"/>
      <c r="F87" s="131"/>
    </row>
    <row r="88" spans="1:6">
      <c r="B88">
        <v>4</v>
      </c>
      <c r="C88" s="137">
        <v>62</v>
      </c>
      <c r="D88" s="59">
        <f>Table3[[#This Row],[Tm]]+Table3[[#This Row],[ΔT]]*(Table3[[#This Row],[G]]/Table3[[#This Row],[Gstc]])</f>
        <v>34.375999999999998</v>
      </c>
      <c r="E88" s="136"/>
      <c r="F88" s="131"/>
    </row>
    <row r="89" spans="1:6">
      <c r="C89" s="137">
        <v>63</v>
      </c>
      <c r="D89" s="59">
        <f>Table3[[#This Row],[Tm]]+Table3[[#This Row],[ΔT]]*(Table3[[#This Row],[G]]/Table3[[#This Row],[Gstc]])</f>
        <v>0</v>
      </c>
      <c r="E89" s="136"/>
      <c r="F89" s="131"/>
    </row>
    <row r="90" spans="1:6">
      <c r="B90">
        <v>5</v>
      </c>
      <c r="C90" s="137">
        <v>64</v>
      </c>
      <c r="D90" s="59">
        <f>Table3[[#This Row],[Tm]]+Table3[[#This Row],[ΔT]]*(Table3[[#This Row],[G]]/Table3[[#This Row],[Gstc]])</f>
        <v>0</v>
      </c>
      <c r="E90" s="136"/>
      <c r="F90" s="131"/>
    </row>
    <row r="91" spans="1:6">
      <c r="C91">
        <v>65</v>
      </c>
      <c r="D91" s="59">
        <f>Table3[[#This Row],[Tm]]+Table3[[#This Row],[ΔT]]*(Table3[[#This Row],[G]]/Table3[[#This Row],[Gstc]])</f>
        <v>32.259</v>
      </c>
      <c r="E91" s="131">
        <v>753</v>
      </c>
      <c r="F91" s="131">
        <v>30</v>
      </c>
    </row>
    <row r="92" spans="1:6">
      <c r="B92">
        <v>6</v>
      </c>
      <c r="C92">
        <v>66</v>
      </c>
      <c r="D92" s="59">
        <f>Table3[[#This Row],[Tm]]+Table3[[#This Row],[ΔT]]*(Table3[[#This Row],[G]]/Table3[[#This Row],[Gstc]])</f>
        <v>32.259</v>
      </c>
      <c r="E92" s="131">
        <v>753</v>
      </c>
      <c r="F92" s="131">
        <v>30</v>
      </c>
    </row>
    <row r="93" spans="1:6">
      <c r="D93" s="59"/>
      <c r="E93" s="131"/>
      <c r="F93" s="131"/>
    </row>
    <row r="94" spans="1:6">
      <c r="B94">
        <v>7</v>
      </c>
      <c r="C94">
        <v>67</v>
      </c>
      <c r="D94" s="59">
        <f>Table3[[#This Row],[Tm]]+Table3[[#This Row],[ΔT]]*(Table3[[#This Row],[G]]/Table3[[#This Row],[Gstc]])</f>
        <v>32.259</v>
      </c>
      <c r="E94" s="131">
        <v>753</v>
      </c>
      <c r="F94" s="131">
        <v>30</v>
      </c>
    </row>
    <row r="95" spans="1:6">
      <c r="D95" s="59"/>
      <c r="E95" s="131"/>
      <c r="F95" s="131"/>
    </row>
    <row r="96" spans="1:6">
      <c r="B96">
        <v>8</v>
      </c>
      <c r="C96" s="137">
        <v>68</v>
      </c>
      <c r="D96" s="59">
        <f>Table3[[#This Row],[Tm]]+Table3[[#This Row],[ΔT]]*(Table3[[#This Row],[G]]/Table3[[#This Row],[Gstc]])</f>
        <v>0</v>
      </c>
      <c r="E96" s="136"/>
      <c r="F96" s="131"/>
    </row>
    <row r="97" spans="1:6">
      <c r="C97" s="137">
        <v>69</v>
      </c>
      <c r="D97" s="59">
        <f>Table3[[#This Row],[Tm]]+Table3[[#This Row],[ΔT]]*(Table3[[#This Row],[G]]/Table3[[#This Row],[Gstc]])</f>
        <v>30.292000000000002</v>
      </c>
      <c r="E97" s="136"/>
      <c r="F97" s="131"/>
    </row>
    <row r="98" spans="1:6">
      <c r="B98">
        <v>9</v>
      </c>
      <c r="C98" s="137">
        <v>70</v>
      </c>
      <c r="D98" s="59">
        <f>Table3[[#This Row],[Tm]]+Table3[[#This Row],[ΔT]]*(Table3[[#This Row],[G]]/Table3[[#This Row],[Gstc]])</f>
        <v>30.292000000000002</v>
      </c>
      <c r="E98" s="136"/>
      <c r="F98" s="131"/>
    </row>
    <row r="99" spans="1:6">
      <c r="D99" s="59"/>
      <c r="E99" s="131"/>
      <c r="F99" s="131"/>
    </row>
    <row r="100" spans="1:6">
      <c r="B100">
        <v>10</v>
      </c>
      <c r="C100">
        <v>71</v>
      </c>
      <c r="D100" s="59">
        <f>Table3[[#This Row],[Tm]]+Table3[[#This Row],[ΔT]]*(Table3[[#This Row],[G]]/Table3[[#This Row],[Gstc]])</f>
        <v>30.728000000000002</v>
      </c>
      <c r="E100" s="131">
        <v>576</v>
      </c>
      <c r="F100" s="131">
        <v>29</v>
      </c>
    </row>
    <row r="101" spans="1:6" ht="16" thickBot="1">
      <c r="A101" s="46"/>
      <c r="B101" s="46"/>
      <c r="C101" s="46"/>
      <c r="D101" s="60"/>
      <c r="E101" s="131"/>
      <c r="F101" s="131"/>
    </row>
    <row r="102" spans="1:6">
      <c r="A102">
        <v>6</v>
      </c>
      <c r="B102">
        <v>1</v>
      </c>
      <c r="C102">
        <v>72</v>
      </c>
      <c r="D102" s="59">
        <f>Table3[[#This Row],[Tm]]+Table3[[#This Row],[ΔT]]*(Table3[[#This Row],[G]]/Table3[[#This Row],[Gstc]])</f>
        <v>30.728000000000002</v>
      </c>
      <c r="E102" s="131">
        <v>576</v>
      </c>
      <c r="F102" s="131">
        <v>29</v>
      </c>
    </row>
    <row r="103" spans="1:6">
      <c r="D103" s="59"/>
      <c r="E103" s="131"/>
      <c r="F103" s="131"/>
    </row>
    <row r="104" spans="1:6">
      <c r="B104">
        <v>2</v>
      </c>
      <c r="C104">
        <v>73</v>
      </c>
      <c r="D104" s="59">
        <f>Table3[[#This Row],[Tm]]+Table3[[#This Row],[ΔT]]*(Table3[[#This Row],[G]]/Table3[[#This Row],[Gstc]])</f>
        <v>30.728000000000002</v>
      </c>
      <c r="E104" s="131">
        <v>576</v>
      </c>
      <c r="F104" s="131">
        <v>29</v>
      </c>
    </row>
    <row r="105" spans="1:6">
      <c r="D105" s="59"/>
      <c r="E105" s="131"/>
      <c r="F105" s="131"/>
    </row>
    <row r="106" spans="1:6">
      <c r="B106">
        <v>3</v>
      </c>
      <c r="C106">
        <v>74</v>
      </c>
      <c r="D106" s="59">
        <f>Table3[[#This Row],[Tm]]+Table3[[#This Row],[ΔT]]*(Table3[[#This Row],[G]]/Table3[[#This Row],[Gstc]])</f>
        <v>34.153999999999996</v>
      </c>
      <c r="E106" s="131">
        <v>718</v>
      </c>
      <c r="F106" s="135">
        <v>32</v>
      </c>
    </row>
    <row r="107" spans="1:6">
      <c r="D107" s="59"/>
      <c r="E107" s="131"/>
      <c r="F107" s="131"/>
    </row>
    <row r="108" spans="1:6">
      <c r="B108">
        <v>4</v>
      </c>
      <c r="C108">
        <v>75</v>
      </c>
      <c r="D108" s="59">
        <f>Table3[[#This Row],[Tm]]+Table3[[#This Row],[ΔT]]*(Table3[[#This Row],[G]]/Table3[[#This Row],[Gstc]])</f>
        <v>34.153999999999996</v>
      </c>
      <c r="E108" s="131">
        <v>718</v>
      </c>
      <c r="F108" s="135">
        <v>32</v>
      </c>
    </row>
    <row r="109" spans="1:6">
      <c r="D109" s="59"/>
      <c r="E109" s="131"/>
      <c r="F109" s="131"/>
    </row>
    <row r="110" spans="1:6">
      <c r="B110">
        <v>5</v>
      </c>
      <c r="C110">
        <v>76</v>
      </c>
      <c r="D110" s="59">
        <f>Table3[[#This Row],[Tm]]+Table3[[#This Row],[ΔT]]*(Table3[[#This Row],[G]]/Table3[[#This Row],[Gstc]])</f>
        <v>34.153999999999996</v>
      </c>
      <c r="E110" s="131">
        <v>718</v>
      </c>
      <c r="F110" s="135">
        <v>32</v>
      </c>
    </row>
    <row r="111" spans="1:6">
      <c r="D111" s="59"/>
      <c r="E111" s="131"/>
      <c r="F111" s="131"/>
    </row>
    <row r="112" spans="1:6">
      <c r="B112">
        <v>6</v>
      </c>
      <c r="C112">
        <v>77</v>
      </c>
      <c r="D112" s="59">
        <f>Table3[[#This Row],[Tm]]+Table3[[#This Row],[ΔT]]*(Table3[[#This Row],[G]]/Table3[[#This Row],[Gstc]])</f>
        <v>43.121000000000002</v>
      </c>
      <c r="E112" s="131">
        <v>707</v>
      </c>
      <c r="F112" s="131">
        <v>41</v>
      </c>
    </row>
    <row r="113" spans="1:6">
      <c r="C113">
        <v>78</v>
      </c>
      <c r="D113" s="59">
        <f>Table3[[#This Row],[Tm]]+Table3[[#This Row],[ΔT]]*(Table3[[#This Row],[G]]/Table3[[#This Row],[Gstc]])</f>
        <v>43.121000000000002</v>
      </c>
      <c r="E113" s="131">
        <v>707</v>
      </c>
      <c r="F113" s="131">
        <v>41</v>
      </c>
    </row>
    <row r="114" spans="1:6">
      <c r="B114">
        <v>7</v>
      </c>
      <c r="C114">
        <v>79</v>
      </c>
      <c r="D114" s="59">
        <f>Table3[[#This Row],[Tm]]+Table3[[#This Row],[ΔT]]*(Table3[[#This Row],[G]]/Table3[[#This Row],[Gstc]])</f>
        <v>34.153999999999996</v>
      </c>
      <c r="E114" s="131">
        <v>718</v>
      </c>
      <c r="F114" s="135">
        <v>32</v>
      </c>
    </row>
    <row r="115" spans="1:6">
      <c r="C115">
        <v>80</v>
      </c>
      <c r="D115" s="59">
        <f>Table3[[#This Row],[Tm]]+Table3[[#This Row],[ΔT]]*(Table3[[#This Row],[G]]/Table3[[#This Row],[Gstc]])</f>
        <v>34.153999999999996</v>
      </c>
      <c r="E115" s="131">
        <v>718</v>
      </c>
      <c r="F115" s="135">
        <v>32</v>
      </c>
    </row>
    <row r="116" spans="1:6">
      <c r="B116">
        <v>8</v>
      </c>
      <c r="C116" s="137">
        <v>81</v>
      </c>
      <c r="D116" s="59">
        <f>Table3[[#This Row],[Tm]]+Table3[[#This Row],[ΔT]]*(Table3[[#This Row],[G]]/Table3[[#This Row],[Gstc]])</f>
        <v>32.136000000000003</v>
      </c>
      <c r="E116" s="136"/>
      <c r="F116" s="131"/>
    </row>
    <row r="117" spans="1:6">
      <c r="D117" s="59"/>
      <c r="E117" s="131"/>
      <c r="F117" s="131"/>
    </row>
    <row r="118" spans="1:6">
      <c r="B118">
        <v>9</v>
      </c>
      <c r="C118" s="137">
        <v>82</v>
      </c>
      <c r="D118" s="59">
        <f>Table3[[#This Row],[Tm]]+Table3[[#This Row],[ΔT]]*(Table3[[#This Row],[G]]/Table3[[#This Row],[Gstc]])</f>
        <v>30.728000000000002</v>
      </c>
      <c r="E118" s="136"/>
      <c r="F118" s="131"/>
    </row>
    <row r="119" spans="1:6">
      <c r="D119" s="59"/>
      <c r="E119" s="131"/>
      <c r="F119" s="131"/>
    </row>
    <row r="120" spans="1:6">
      <c r="B120">
        <v>10</v>
      </c>
      <c r="C120" s="137">
        <v>83</v>
      </c>
      <c r="D120" s="59">
        <f>Table3[[#This Row],[Tm]]+Table3[[#This Row],[ΔT]]*(Table3[[#This Row],[G]]/Table3[[#This Row],[Gstc]])</f>
        <v>30.728000000000002</v>
      </c>
      <c r="E120" s="136"/>
      <c r="F120" s="131"/>
    </row>
    <row r="121" spans="1:6" ht="16" thickBot="1">
      <c r="A121" s="46"/>
      <c r="B121" s="46"/>
      <c r="C121" s="139">
        <v>84</v>
      </c>
      <c r="D121" s="60">
        <f>Table3[[#This Row],[Tm]]+Table3[[#This Row],[ΔT]]*(Table3[[#This Row],[G]]/Table3[[#This Row],[Gstc]])</f>
        <v>30.728000000000002</v>
      </c>
      <c r="E121" s="136"/>
      <c r="F121" s="1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FE07-1555-4C08-B479-C4040DBB9AC8}">
  <dimension ref="C7:I16"/>
  <sheetViews>
    <sheetView workbookViewId="0">
      <selection activeCell="R18" sqref="R18"/>
    </sheetView>
  </sheetViews>
  <sheetFormatPr baseColWidth="10" defaultColWidth="8.83203125" defaultRowHeight="15"/>
  <sheetData>
    <row r="7" spans="3:9">
      <c r="C7" t="s">
        <v>123</v>
      </c>
      <c r="D7" t="s">
        <v>124</v>
      </c>
    </row>
    <row r="8" spans="3:9">
      <c r="C8">
        <v>702</v>
      </c>
      <c r="D8">
        <v>7.49</v>
      </c>
    </row>
    <row r="9" spans="3:9">
      <c r="C9">
        <v>605</v>
      </c>
      <c r="D9">
        <v>7.17</v>
      </c>
    </row>
    <row r="10" spans="3:9">
      <c r="C10">
        <v>753</v>
      </c>
      <c r="D10">
        <v>8.77</v>
      </c>
    </row>
    <row r="11" spans="3:9">
      <c r="C11">
        <v>605</v>
      </c>
      <c r="D11">
        <v>7.14</v>
      </c>
    </row>
    <row r="12" spans="3:9">
      <c r="C12">
        <v>576</v>
      </c>
      <c r="D12">
        <v>7.04</v>
      </c>
    </row>
    <row r="14" spans="3:9">
      <c r="I14">
        <v>580</v>
      </c>
    </row>
    <row r="15" spans="3:9">
      <c r="I15">
        <v>0.19</v>
      </c>
    </row>
    <row r="16" spans="3:9">
      <c r="I16">
        <f>I14*I15</f>
        <v>110.2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E6C5-04BD-4498-BF79-196590ED792C}">
  <dimension ref="B5:C12"/>
  <sheetViews>
    <sheetView workbookViewId="0">
      <selection activeCell="F9" sqref="F9"/>
    </sheetView>
  </sheetViews>
  <sheetFormatPr baseColWidth="10" defaultColWidth="8.83203125" defaultRowHeight="15"/>
  <sheetData>
    <row r="5" spans="2:3">
      <c r="C5" t="s">
        <v>115</v>
      </c>
    </row>
    <row r="6" spans="2:3">
      <c r="B6" t="s">
        <v>108</v>
      </c>
      <c r="C6">
        <v>13</v>
      </c>
    </row>
    <row r="7" spans="2:3">
      <c r="B7" t="s">
        <v>109</v>
      </c>
      <c r="C7">
        <v>15</v>
      </c>
    </row>
    <row r="8" spans="2:3">
      <c r="B8" t="s">
        <v>110</v>
      </c>
      <c r="C8">
        <v>13</v>
      </c>
    </row>
    <row r="9" spans="2:3">
      <c r="B9" t="s">
        <v>111</v>
      </c>
      <c r="C9">
        <v>15</v>
      </c>
    </row>
    <row r="10" spans="2:3">
      <c r="B10" t="s">
        <v>112</v>
      </c>
      <c r="C10">
        <v>15</v>
      </c>
    </row>
    <row r="11" spans="2:3" ht="16" thickBot="1">
      <c r="B11" s="46" t="s">
        <v>113</v>
      </c>
      <c r="C11" s="46">
        <v>13</v>
      </c>
    </row>
    <row r="12" spans="2:3">
      <c r="B12" t="s">
        <v>114</v>
      </c>
      <c r="C12">
        <f>SUM(C6:C11)</f>
        <v>84</v>
      </c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EA36-B2ED-458D-8574-855B485A2228}">
  <dimension ref="B1:G121"/>
  <sheetViews>
    <sheetView workbookViewId="0">
      <selection activeCell="J15" sqref="J15"/>
    </sheetView>
  </sheetViews>
  <sheetFormatPr baseColWidth="10" defaultColWidth="8.83203125" defaultRowHeight="15"/>
  <cols>
    <col min="2" max="2" width="7.5" style="111" bestFit="1" customWidth="1"/>
    <col min="3" max="3" width="5.6640625" style="111" bestFit="1" customWidth="1"/>
    <col min="4" max="4" width="5.5" style="111" bestFit="1" customWidth="1"/>
    <col min="5" max="5" width="14.1640625" style="117" bestFit="1" customWidth="1"/>
    <col min="7" max="7" width="8.83203125" style="111"/>
  </cols>
  <sheetData>
    <row r="1" spans="2:7" ht="16" thickBot="1">
      <c r="B1" s="110" t="s">
        <v>67</v>
      </c>
      <c r="C1" s="110" t="s">
        <v>68</v>
      </c>
      <c r="D1" s="110" t="s">
        <v>1</v>
      </c>
      <c r="E1" s="110" t="s">
        <v>116</v>
      </c>
      <c r="F1" s="107" t="s">
        <v>117</v>
      </c>
      <c r="G1" s="110" t="s">
        <v>118</v>
      </c>
    </row>
    <row r="2" spans="2:7">
      <c r="B2" s="111">
        <v>1</v>
      </c>
      <c r="C2" s="111">
        <v>1</v>
      </c>
      <c r="D2" s="111">
        <v>1</v>
      </c>
      <c r="E2" s="115">
        <v>16</v>
      </c>
      <c r="F2" s="102">
        <v>270</v>
      </c>
      <c r="G2" s="111">
        <v>5</v>
      </c>
    </row>
    <row r="3" spans="2:7">
      <c r="D3" s="111">
        <v>2</v>
      </c>
      <c r="E3" s="115">
        <v>16</v>
      </c>
      <c r="F3" s="102">
        <v>270</v>
      </c>
      <c r="G3" s="111">
        <v>5</v>
      </c>
    </row>
    <row r="4" spans="2:7">
      <c r="C4" s="111">
        <v>2</v>
      </c>
      <c r="D4" s="111">
        <v>3</v>
      </c>
      <c r="E4" s="115">
        <v>18</v>
      </c>
      <c r="F4" s="102">
        <v>270</v>
      </c>
      <c r="G4" s="111">
        <v>5</v>
      </c>
    </row>
    <row r="5" spans="2:7">
      <c r="B5" s="112"/>
      <c r="C5" s="112"/>
      <c r="D5" s="112"/>
      <c r="E5" s="115"/>
      <c r="F5" s="102"/>
    </row>
    <row r="6" spans="2:7">
      <c r="C6" s="111">
        <v>3</v>
      </c>
      <c r="D6" s="111">
        <v>4</v>
      </c>
      <c r="E6" s="115">
        <v>17</v>
      </c>
      <c r="F6" s="102">
        <v>310</v>
      </c>
      <c r="G6" s="111">
        <v>5</v>
      </c>
    </row>
    <row r="7" spans="2:7">
      <c r="D7" s="111">
        <v>5</v>
      </c>
      <c r="E7" s="115">
        <v>17</v>
      </c>
      <c r="F7" s="102">
        <v>310</v>
      </c>
      <c r="G7" s="111">
        <v>5</v>
      </c>
    </row>
    <row r="8" spans="2:7">
      <c r="C8" s="111">
        <v>4</v>
      </c>
      <c r="D8" s="111">
        <v>6</v>
      </c>
      <c r="E8" s="115">
        <v>17</v>
      </c>
      <c r="F8" s="102">
        <v>310</v>
      </c>
      <c r="G8" s="111">
        <v>5</v>
      </c>
    </row>
    <row r="9" spans="2:7">
      <c r="E9" s="115"/>
      <c r="F9" s="102"/>
    </row>
    <row r="10" spans="2:7">
      <c r="C10" s="111">
        <v>5</v>
      </c>
      <c r="D10" s="111">
        <v>7</v>
      </c>
      <c r="E10" s="115">
        <v>17</v>
      </c>
      <c r="F10" s="102">
        <v>310</v>
      </c>
      <c r="G10" s="111">
        <v>5</v>
      </c>
    </row>
    <row r="11" spans="2:7">
      <c r="E11" s="115"/>
      <c r="F11" s="102"/>
    </row>
    <row r="12" spans="2:7">
      <c r="C12" s="111">
        <v>6</v>
      </c>
      <c r="D12" s="111">
        <v>8</v>
      </c>
      <c r="E12" s="115">
        <v>17</v>
      </c>
      <c r="F12" s="102">
        <v>310</v>
      </c>
      <c r="G12" s="111">
        <v>5</v>
      </c>
    </row>
    <row r="13" spans="2:7">
      <c r="E13" s="115"/>
      <c r="F13" s="102"/>
    </row>
    <row r="14" spans="2:7">
      <c r="C14" s="111">
        <v>7</v>
      </c>
      <c r="D14" s="111">
        <v>9</v>
      </c>
      <c r="E14" s="115">
        <v>19</v>
      </c>
      <c r="F14" s="102">
        <v>310</v>
      </c>
      <c r="G14" s="111">
        <v>5</v>
      </c>
    </row>
    <row r="15" spans="2:7">
      <c r="E15" s="115"/>
      <c r="F15" s="102"/>
    </row>
    <row r="16" spans="2:7">
      <c r="C16" s="111">
        <v>8</v>
      </c>
      <c r="D16" s="111">
        <v>10</v>
      </c>
      <c r="E16" s="115">
        <v>19</v>
      </c>
      <c r="F16" s="102">
        <v>310</v>
      </c>
      <c r="G16" s="111">
        <v>5</v>
      </c>
    </row>
    <row r="17" spans="2:7">
      <c r="E17" s="115"/>
      <c r="F17" s="102"/>
    </row>
    <row r="18" spans="2:7">
      <c r="C18" s="111">
        <v>9</v>
      </c>
      <c r="D18" s="111">
        <v>11</v>
      </c>
      <c r="E18" s="115">
        <v>16</v>
      </c>
      <c r="F18" s="102">
        <v>310</v>
      </c>
      <c r="G18" s="111">
        <v>5</v>
      </c>
    </row>
    <row r="19" spans="2:7">
      <c r="D19" s="111">
        <v>12</v>
      </c>
      <c r="E19" s="115">
        <v>16</v>
      </c>
      <c r="F19" s="102">
        <v>310</v>
      </c>
      <c r="G19" s="111">
        <v>5</v>
      </c>
    </row>
    <row r="20" spans="2:7">
      <c r="C20" s="111">
        <v>10</v>
      </c>
      <c r="D20" s="111">
        <v>13</v>
      </c>
      <c r="E20" s="115">
        <v>16</v>
      </c>
      <c r="F20" s="102">
        <v>310</v>
      </c>
      <c r="G20" s="111">
        <v>5</v>
      </c>
    </row>
    <row r="21" spans="2:7" ht="16" thickBot="1">
      <c r="E21" s="115"/>
      <c r="F21" s="102"/>
    </row>
    <row r="22" spans="2:7">
      <c r="B22" s="114">
        <v>2</v>
      </c>
      <c r="C22" s="114">
        <v>1</v>
      </c>
      <c r="D22" s="114">
        <v>14</v>
      </c>
      <c r="E22" s="118">
        <v>18</v>
      </c>
      <c r="F22" s="109">
        <v>130</v>
      </c>
      <c r="G22" s="114">
        <v>5</v>
      </c>
    </row>
    <row r="23" spans="2:7">
      <c r="D23" s="111">
        <v>15</v>
      </c>
      <c r="E23" s="115">
        <v>18</v>
      </c>
      <c r="F23" s="102">
        <v>130</v>
      </c>
      <c r="G23" s="111">
        <v>5</v>
      </c>
    </row>
    <row r="24" spans="2:7">
      <c r="C24" s="111">
        <v>2</v>
      </c>
      <c r="D24" s="111">
        <v>16</v>
      </c>
      <c r="E24" s="115">
        <v>18</v>
      </c>
      <c r="F24" s="102">
        <v>130</v>
      </c>
      <c r="G24" s="111">
        <v>5</v>
      </c>
    </row>
    <row r="25" spans="2:7">
      <c r="D25" s="111">
        <v>17</v>
      </c>
      <c r="E25" s="115">
        <v>18</v>
      </c>
      <c r="F25" s="102">
        <v>130</v>
      </c>
      <c r="G25" s="111">
        <v>5</v>
      </c>
    </row>
    <row r="26" spans="2:7">
      <c r="C26" s="111">
        <v>3</v>
      </c>
      <c r="D26" s="111">
        <v>18</v>
      </c>
      <c r="E26" s="115">
        <v>18</v>
      </c>
      <c r="F26" s="102">
        <v>130</v>
      </c>
      <c r="G26" s="111">
        <v>5</v>
      </c>
    </row>
    <row r="27" spans="2:7">
      <c r="D27" s="111">
        <v>19</v>
      </c>
      <c r="E27" s="115">
        <v>18</v>
      </c>
      <c r="F27" s="102">
        <v>130</v>
      </c>
      <c r="G27" s="111">
        <v>5</v>
      </c>
    </row>
    <row r="28" spans="2:7">
      <c r="C28" s="111">
        <v>4</v>
      </c>
      <c r="D28" s="111">
        <v>20</v>
      </c>
      <c r="E28" s="115">
        <v>18</v>
      </c>
      <c r="F28" s="102">
        <v>130</v>
      </c>
      <c r="G28" s="111">
        <v>5</v>
      </c>
    </row>
    <row r="29" spans="2:7">
      <c r="E29" s="115"/>
      <c r="F29" s="102"/>
    </row>
    <row r="30" spans="2:7">
      <c r="C30" s="111">
        <v>5</v>
      </c>
      <c r="D30" s="111">
        <v>21</v>
      </c>
      <c r="E30" s="115">
        <v>17</v>
      </c>
      <c r="F30" s="102">
        <v>310</v>
      </c>
      <c r="G30" s="111">
        <v>5</v>
      </c>
    </row>
    <row r="31" spans="2:7">
      <c r="D31" s="111">
        <v>22</v>
      </c>
      <c r="E31" s="115">
        <v>17</v>
      </c>
      <c r="F31" s="102">
        <v>310</v>
      </c>
      <c r="G31" s="111">
        <v>5</v>
      </c>
    </row>
    <row r="32" spans="2:7">
      <c r="C32" s="111">
        <v>6</v>
      </c>
      <c r="D32" s="111">
        <v>23</v>
      </c>
      <c r="E32" s="115">
        <v>17</v>
      </c>
      <c r="F32" s="102">
        <v>310</v>
      </c>
      <c r="G32" s="111">
        <v>5</v>
      </c>
    </row>
    <row r="33" spans="2:7">
      <c r="D33" s="111">
        <v>24</v>
      </c>
      <c r="E33" s="115">
        <v>17</v>
      </c>
      <c r="F33" s="102">
        <v>310</v>
      </c>
      <c r="G33" s="111">
        <v>5</v>
      </c>
    </row>
    <row r="34" spans="2:7">
      <c r="C34" s="111">
        <v>7</v>
      </c>
      <c r="D34" s="111">
        <v>25</v>
      </c>
      <c r="E34" s="115">
        <v>17</v>
      </c>
      <c r="F34" s="102">
        <v>310</v>
      </c>
      <c r="G34" s="111">
        <v>5</v>
      </c>
    </row>
    <row r="35" spans="2:7">
      <c r="E35" s="115"/>
      <c r="F35" s="102"/>
    </row>
    <row r="36" spans="2:7">
      <c r="C36" s="111">
        <v>8</v>
      </c>
      <c r="D36" s="111">
        <v>26</v>
      </c>
      <c r="E36" s="115">
        <v>17</v>
      </c>
      <c r="F36" s="102">
        <v>310</v>
      </c>
      <c r="G36" s="111">
        <v>5</v>
      </c>
    </row>
    <row r="37" spans="2:7">
      <c r="E37" s="115"/>
      <c r="F37" s="102"/>
    </row>
    <row r="38" spans="2:7">
      <c r="C38" s="111">
        <v>9</v>
      </c>
      <c r="D38" s="111">
        <v>27</v>
      </c>
      <c r="E38" s="115">
        <v>17</v>
      </c>
      <c r="F38" s="102">
        <v>310</v>
      </c>
      <c r="G38" s="111">
        <v>5</v>
      </c>
    </row>
    <row r="39" spans="2:7">
      <c r="E39" s="115"/>
      <c r="F39" s="102"/>
    </row>
    <row r="40" spans="2:7">
      <c r="C40" s="111">
        <v>10</v>
      </c>
      <c r="D40" s="111">
        <v>28</v>
      </c>
      <c r="E40" s="115">
        <v>19</v>
      </c>
      <c r="F40" s="102">
        <v>310</v>
      </c>
      <c r="G40" s="111">
        <v>5</v>
      </c>
    </row>
    <row r="41" spans="2:7" ht="16" thickBot="1">
      <c r="B41" s="113"/>
      <c r="C41" s="113"/>
      <c r="D41" s="113"/>
      <c r="E41" s="116"/>
      <c r="F41" s="108"/>
      <c r="G41" s="113"/>
    </row>
    <row r="42" spans="2:7">
      <c r="B42" s="111">
        <v>3</v>
      </c>
      <c r="C42" s="111">
        <v>1</v>
      </c>
      <c r="D42" s="111">
        <v>29</v>
      </c>
      <c r="E42" s="115">
        <v>20</v>
      </c>
      <c r="F42" s="102">
        <v>130</v>
      </c>
      <c r="G42" s="111">
        <v>5</v>
      </c>
    </row>
    <row r="43" spans="2:7">
      <c r="E43" s="115"/>
      <c r="F43" s="102"/>
    </row>
    <row r="44" spans="2:7">
      <c r="C44" s="111">
        <v>2</v>
      </c>
      <c r="D44" s="111">
        <v>30</v>
      </c>
      <c r="E44" s="115">
        <v>20</v>
      </c>
      <c r="F44" s="102">
        <v>130</v>
      </c>
      <c r="G44" s="111">
        <v>5</v>
      </c>
    </row>
    <row r="45" spans="2:7">
      <c r="E45" s="115"/>
      <c r="F45" s="102"/>
    </row>
    <row r="46" spans="2:7">
      <c r="C46" s="111">
        <v>3</v>
      </c>
      <c r="D46" s="111">
        <v>31</v>
      </c>
      <c r="E46" s="115">
        <v>20</v>
      </c>
      <c r="F46" s="102">
        <v>130</v>
      </c>
      <c r="G46" s="111">
        <v>5</v>
      </c>
    </row>
    <row r="47" spans="2:7">
      <c r="E47" s="115"/>
      <c r="F47" s="102"/>
    </row>
    <row r="48" spans="2:7">
      <c r="C48" s="111">
        <v>4</v>
      </c>
      <c r="D48" s="111">
        <v>32</v>
      </c>
      <c r="E48" s="115">
        <v>20</v>
      </c>
      <c r="F48" s="102">
        <v>130</v>
      </c>
      <c r="G48" s="111">
        <v>5</v>
      </c>
    </row>
    <row r="49" spans="2:7">
      <c r="E49" s="115"/>
      <c r="F49" s="102"/>
    </row>
    <row r="50" spans="2:7">
      <c r="C50" s="111">
        <v>5</v>
      </c>
      <c r="D50" s="111">
        <v>33</v>
      </c>
      <c r="E50" s="115">
        <v>18</v>
      </c>
      <c r="F50" s="102">
        <v>310</v>
      </c>
      <c r="G50" s="111">
        <v>5</v>
      </c>
    </row>
    <row r="51" spans="2:7">
      <c r="D51" s="111">
        <v>34</v>
      </c>
      <c r="E51" s="115">
        <v>18</v>
      </c>
      <c r="F51" s="102">
        <v>310</v>
      </c>
      <c r="G51" s="111">
        <v>5</v>
      </c>
    </row>
    <row r="52" spans="2:7">
      <c r="C52" s="111">
        <v>6</v>
      </c>
      <c r="D52" s="111">
        <v>35</v>
      </c>
      <c r="E52" s="115">
        <v>18</v>
      </c>
      <c r="F52" s="102">
        <v>310</v>
      </c>
      <c r="G52" s="111">
        <v>5</v>
      </c>
    </row>
    <row r="53" spans="2:7">
      <c r="D53" s="111">
        <v>36</v>
      </c>
      <c r="E53" s="115">
        <v>18</v>
      </c>
      <c r="F53" s="102">
        <v>310</v>
      </c>
      <c r="G53" s="111">
        <v>5</v>
      </c>
    </row>
    <row r="54" spans="2:7">
      <c r="C54" s="111">
        <v>7</v>
      </c>
      <c r="D54" s="111">
        <v>37</v>
      </c>
      <c r="E54" s="115">
        <v>18</v>
      </c>
      <c r="F54" s="102">
        <v>310</v>
      </c>
      <c r="G54" s="111">
        <v>5</v>
      </c>
    </row>
    <row r="55" spans="2:7">
      <c r="D55" s="111">
        <v>38</v>
      </c>
      <c r="E55" s="115">
        <v>18</v>
      </c>
      <c r="F55" s="102">
        <v>310</v>
      </c>
      <c r="G55" s="111">
        <v>5</v>
      </c>
    </row>
    <row r="56" spans="2:7">
      <c r="C56" s="111">
        <v>8</v>
      </c>
      <c r="D56" s="111">
        <v>39</v>
      </c>
      <c r="E56" s="115">
        <v>18</v>
      </c>
      <c r="F56" s="102">
        <v>310</v>
      </c>
      <c r="G56" s="111">
        <v>5</v>
      </c>
    </row>
    <row r="57" spans="2:7">
      <c r="E57" s="115"/>
      <c r="F57" s="102"/>
    </row>
    <row r="58" spans="2:7">
      <c r="C58" s="111">
        <v>9</v>
      </c>
      <c r="D58" s="111">
        <v>40</v>
      </c>
      <c r="E58" s="115">
        <v>18</v>
      </c>
      <c r="F58" s="102">
        <v>310</v>
      </c>
      <c r="G58" s="111">
        <v>5</v>
      </c>
    </row>
    <row r="59" spans="2:7">
      <c r="E59" s="115"/>
      <c r="F59" s="102"/>
    </row>
    <row r="60" spans="2:7">
      <c r="C60" s="111">
        <v>10</v>
      </c>
      <c r="D60" s="111">
        <v>41</v>
      </c>
      <c r="E60" s="115">
        <v>18</v>
      </c>
      <c r="F60" s="102">
        <v>310</v>
      </c>
      <c r="G60" s="111">
        <v>5</v>
      </c>
    </row>
    <row r="61" spans="2:7" ht="16" thickBot="1">
      <c r="E61" s="115"/>
      <c r="F61" s="102"/>
    </row>
    <row r="62" spans="2:7">
      <c r="B62" s="114">
        <v>4</v>
      </c>
      <c r="C62" s="114">
        <v>1</v>
      </c>
      <c r="D62" s="114">
        <v>42</v>
      </c>
      <c r="E62" s="118">
        <v>17</v>
      </c>
      <c r="F62" s="109">
        <v>130</v>
      </c>
      <c r="G62" s="114">
        <v>5</v>
      </c>
    </row>
    <row r="63" spans="2:7">
      <c r="E63" s="115"/>
      <c r="F63" s="102"/>
    </row>
    <row r="64" spans="2:7">
      <c r="C64" s="111">
        <v>2</v>
      </c>
      <c r="D64" s="111">
        <v>43</v>
      </c>
      <c r="E64" s="115">
        <v>17</v>
      </c>
      <c r="F64" s="102">
        <v>130</v>
      </c>
      <c r="G64" s="111">
        <v>5</v>
      </c>
    </row>
    <row r="65" spans="3:7">
      <c r="E65" s="115"/>
      <c r="F65" s="102"/>
    </row>
    <row r="66" spans="3:7">
      <c r="C66" s="111">
        <v>3</v>
      </c>
      <c r="D66" s="111">
        <v>44</v>
      </c>
      <c r="E66" s="115">
        <v>16</v>
      </c>
      <c r="F66" s="102">
        <v>130</v>
      </c>
      <c r="G66" s="111">
        <v>5</v>
      </c>
    </row>
    <row r="67" spans="3:7">
      <c r="E67" s="115"/>
      <c r="F67" s="102"/>
    </row>
    <row r="68" spans="3:7">
      <c r="C68" s="111">
        <v>4</v>
      </c>
      <c r="D68" s="111">
        <v>45</v>
      </c>
      <c r="E68" s="115">
        <v>16</v>
      </c>
      <c r="F68" s="102">
        <v>130</v>
      </c>
      <c r="G68" s="111">
        <v>5</v>
      </c>
    </row>
    <row r="69" spans="3:7">
      <c r="D69" s="111">
        <v>46</v>
      </c>
      <c r="E69" s="115">
        <v>16</v>
      </c>
      <c r="F69" s="102">
        <v>130</v>
      </c>
      <c r="G69" s="111">
        <v>5</v>
      </c>
    </row>
    <row r="70" spans="3:7">
      <c r="C70" s="111">
        <v>5</v>
      </c>
      <c r="D70" s="111">
        <v>47</v>
      </c>
      <c r="E70" s="115">
        <v>16</v>
      </c>
      <c r="F70" s="102">
        <v>130</v>
      </c>
      <c r="G70" s="111">
        <v>5</v>
      </c>
    </row>
    <row r="71" spans="3:7">
      <c r="D71" s="111">
        <v>48</v>
      </c>
      <c r="E71" s="115">
        <v>16</v>
      </c>
      <c r="F71" s="102">
        <v>130</v>
      </c>
      <c r="G71" s="111">
        <v>5</v>
      </c>
    </row>
    <row r="72" spans="3:7">
      <c r="C72" s="111">
        <v>6</v>
      </c>
      <c r="D72" s="111">
        <v>49</v>
      </c>
      <c r="E72" s="115">
        <v>16</v>
      </c>
      <c r="F72" s="102">
        <v>0</v>
      </c>
      <c r="G72" s="111">
        <v>5</v>
      </c>
    </row>
    <row r="73" spans="3:7">
      <c r="E73" s="115"/>
      <c r="F73" s="102"/>
    </row>
    <row r="74" spans="3:7">
      <c r="C74" s="111">
        <v>7</v>
      </c>
      <c r="D74" s="111">
        <v>50</v>
      </c>
      <c r="E74" s="115">
        <v>17</v>
      </c>
      <c r="F74" s="102">
        <v>0</v>
      </c>
      <c r="G74" s="111">
        <v>40</v>
      </c>
    </row>
    <row r="75" spans="3:7">
      <c r="E75" s="115"/>
      <c r="F75" s="102"/>
    </row>
    <row r="76" spans="3:7">
      <c r="C76" s="111">
        <v>8</v>
      </c>
      <c r="D76" s="111">
        <v>51</v>
      </c>
      <c r="E76" s="115">
        <v>17</v>
      </c>
      <c r="F76" s="102">
        <v>0</v>
      </c>
      <c r="G76" s="111">
        <v>40</v>
      </c>
    </row>
    <row r="77" spans="3:7">
      <c r="D77" s="111">
        <v>52</v>
      </c>
      <c r="E77" s="115">
        <v>17</v>
      </c>
      <c r="F77" s="102">
        <v>0</v>
      </c>
      <c r="G77" s="111">
        <v>40</v>
      </c>
    </row>
    <row r="78" spans="3:7">
      <c r="C78" s="111">
        <v>9</v>
      </c>
      <c r="D78" s="111">
        <v>53</v>
      </c>
      <c r="E78" s="115">
        <v>17</v>
      </c>
      <c r="F78" s="102">
        <v>0</v>
      </c>
      <c r="G78" s="111">
        <v>40</v>
      </c>
    </row>
    <row r="79" spans="3:7">
      <c r="D79" s="111">
        <v>54</v>
      </c>
      <c r="E79" s="115">
        <v>17</v>
      </c>
      <c r="F79" s="102">
        <v>0</v>
      </c>
      <c r="G79" s="111">
        <v>40</v>
      </c>
    </row>
    <row r="80" spans="3:7">
      <c r="C80" s="111">
        <v>10</v>
      </c>
      <c r="D80" s="111">
        <v>55</v>
      </c>
      <c r="E80" s="115">
        <v>17</v>
      </c>
      <c r="F80" s="102">
        <v>0</v>
      </c>
      <c r="G80" s="111">
        <v>40</v>
      </c>
    </row>
    <row r="81" spans="2:7" ht="16" thickBot="1">
      <c r="D81" s="111">
        <v>56</v>
      </c>
      <c r="E81" s="115">
        <v>17</v>
      </c>
      <c r="F81" s="102">
        <v>0</v>
      </c>
      <c r="G81" s="111">
        <v>40</v>
      </c>
    </row>
    <row r="82" spans="2:7">
      <c r="B82" s="114">
        <v>5</v>
      </c>
      <c r="C82" s="114">
        <v>1</v>
      </c>
      <c r="D82" s="114">
        <v>57</v>
      </c>
      <c r="E82" s="118">
        <v>18</v>
      </c>
      <c r="F82" s="109">
        <v>130</v>
      </c>
      <c r="G82" s="114">
        <v>5</v>
      </c>
    </row>
    <row r="83" spans="2:7">
      <c r="D83" s="111">
        <v>58</v>
      </c>
      <c r="E83" s="115">
        <v>18</v>
      </c>
      <c r="F83" s="102">
        <v>130</v>
      </c>
      <c r="G83" s="111">
        <v>5</v>
      </c>
    </row>
    <row r="84" spans="2:7">
      <c r="C84" s="111">
        <v>2</v>
      </c>
      <c r="D84" s="111">
        <v>59</v>
      </c>
      <c r="E84" s="115">
        <v>18</v>
      </c>
      <c r="F84" s="102">
        <v>130</v>
      </c>
      <c r="G84" s="111">
        <v>5</v>
      </c>
    </row>
    <row r="85" spans="2:7">
      <c r="E85" s="115"/>
      <c r="F85" s="102"/>
    </row>
    <row r="86" spans="2:7">
      <c r="C86" s="111">
        <v>3</v>
      </c>
      <c r="D86" s="111">
        <v>60</v>
      </c>
      <c r="E86" s="115">
        <v>16</v>
      </c>
      <c r="F86" s="102">
        <v>40</v>
      </c>
      <c r="G86" s="111">
        <v>40</v>
      </c>
    </row>
    <row r="87" spans="2:7">
      <c r="D87" s="111">
        <v>61</v>
      </c>
      <c r="E87" s="115">
        <v>16</v>
      </c>
      <c r="F87" s="102">
        <v>40</v>
      </c>
      <c r="G87" s="111">
        <v>40</v>
      </c>
    </row>
    <row r="88" spans="2:7">
      <c r="C88" s="111">
        <v>4</v>
      </c>
      <c r="D88" s="111">
        <v>62</v>
      </c>
      <c r="E88" s="115">
        <v>16</v>
      </c>
      <c r="F88" s="102">
        <v>40</v>
      </c>
      <c r="G88" s="111">
        <v>40</v>
      </c>
    </row>
    <row r="89" spans="2:7">
      <c r="D89" s="111">
        <v>63</v>
      </c>
      <c r="E89" s="115">
        <v>16</v>
      </c>
      <c r="F89" s="102">
        <v>40</v>
      </c>
      <c r="G89" s="111">
        <v>40</v>
      </c>
    </row>
    <row r="90" spans="2:7">
      <c r="C90" s="111">
        <v>5</v>
      </c>
      <c r="D90" s="111">
        <v>64</v>
      </c>
      <c r="E90" s="115">
        <v>17</v>
      </c>
      <c r="F90" s="102">
        <v>40</v>
      </c>
      <c r="G90" s="111">
        <v>40</v>
      </c>
    </row>
    <row r="91" spans="2:7">
      <c r="D91" s="111">
        <v>65</v>
      </c>
      <c r="E91" s="115">
        <v>17</v>
      </c>
      <c r="F91" s="102">
        <v>40</v>
      </c>
      <c r="G91" s="111">
        <v>40</v>
      </c>
    </row>
    <row r="92" spans="2:7">
      <c r="C92" s="111">
        <v>6</v>
      </c>
      <c r="D92" s="111">
        <v>66</v>
      </c>
      <c r="E92" s="115">
        <v>17</v>
      </c>
      <c r="F92" s="102">
        <v>40</v>
      </c>
      <c r="G92" s="111">
        <v>40</v>
      </c>
    </row>
    <row r="93" spans="2:7">
      <c r="E93" s="115"/>
      <c r="F93" s="102"/>
    </row>
    <row r="94" spans="2:7">
      <c r="C94" s="111">
        <v>7</v>
      </c>
      <c r="D94" s="111">
        <v>67</v>
      </c>
      <c r="E94" s="115">
        <v>16</v>
      </c>
      <c r="F94" s="102">
        <v>40</v>
      </c>
      <c r="G94" s="111">
        <v>40</v>
      </c>
    </row>
    <row r="95" spans="2:7">
      <c r="E95" s="115"/>
      <c r="F95" s="102"/>
    </row>
    <row r="96" spans="2:7">
      <c r="C96" s="111">
        <v>8</v>
      </c>
      <c r="D96" s="111">
        <v>68</v>
      </c>
      <c r="E96" s="115">
        <v>18</v>
      </c>
      <c r="F96" s="102">
        <v>0</v>
      </c>
      <c r="G96" s="111">
        <v>5</v>
      </c>
    </row>
    <row r="97" spans="2:7">
      <c r="D97" s="111">
        <v>69</v>
      </c>
      <c r="E97" s="115">
        <v>18</v>
      </c>
      <c r="F97" s="102">
        <v>0</v>
      </c>
      <c r="G97" s="111">
        <v>5</v>
      </c>
    </row>
    <row r="98" spans="2:7">
      <c r="C98" s="111">
        <v>9</v>
      </c>
      <c r="D98" s="111">
        <v>70</v>
      </c>
      <c r="E98" s="115">
        <v>17</v>
      </c>
      <c r="F98" s="102">
        <v>0</v>
      </c>
      <c r="G98" s="111">
        <v>5</v>
      </c>
    </row>
    <row r="99" spans="2:7">
      <c r="E99" s="115"/>
      <c r="F99" s="102"/>
    </row>
    <row r="100" spans="2:7">
      <c r="C100" s="111">
        <v>10</v>
      </c>
      <c r="D100" s="111">
        <v>71</v>
      </c>
      <c r="E100" s="115">
        <v>18</v>
      </c>
      <c r="F100" s="102">
        <v>0</v>
      </c>
      <c r="G100" s="111">
        <v>5</v>
      </c>
    </row>
    <row r="101" spans="2:7" ht="16" thickBot="1">
      <c r="B101" s="113"/>
      <c r="C101" s="113"/>
      <c r="D101" s="113"/>
      <c r="E101" s="116"/>
      <c r="F101" s="108"/>
      <c r="G101" s="113"/>
    </row>
    <row r="102" spans="2:7">
      <c r="B102" s="114">
        <v>6</v>
      </c>
      <c r="C102" s="114">
        <v>1</v>
      </c>
      <c r="D102" s="114">
        <v>72</v>
      </c>
      <c r="E102" s="118">
        <v>18</v>
      </c>
      <c r="F102" s="109">
        <v>130</v>
      </c>
      <c r="G102" s="114">
        <v>5</v>
      </c>
    </row>
    <row r="103" spans="2:7">
      <c r="E103" s="115"/>
      <c r="F103" s="102"/>
    </row>
    <row r="104" spans="2:7">
      <c r="C104" s="111">
        <v>2</v>
      </c>
      <c r="D104" s="111">
        <v>73</v>
      </c>
      <c r="E104" s="115">
        <v>18</v>
      </c>
      <c r="F104" s="102">
        <v>130</v>
      </c>
      <c r="G104" s="111">
        <v>5</v>
      </c>
    </row>
    <row r="105" spans="2:7">
      <c r="E105" s="115"/>
      <c r="F105" s="102"/>
    </row>
    <row r="106" spans="2:7">
      <c r="C106" s="111">
        <v>3</v>
      </c>
      <c r="D106" s="111">
        <v>74</v>
      </c>
      <c r="E106" s="115">
        <v>19</v>
      </c>
      <c r="F106" s="102">
        <v>0</v>
      </c>
      <c r="G106" s="111">
        <v>5</v>
      </c>
    </row>
    <row r="107" spans="2:7">
      <c r="E107" s="115"/>
      <c r="F107" s="102"/>
    </row>
    <row r="108" spans="2:7">
      <c r="C108" s="111">
        <v>4</v>
      </c>
      <c r="D108" s="111">
        <v>75</v>
      </c>
      <c r="E108" s="115">
        <v>19</v>
      </c>
      <c r="F108" s="102">
        <v>0</v>
      </c>
      <c r="G108" s="111">
        <v>5</v>
      </c>
    </row>
    <row r="109" spans="2:7">
      <c r="E109" s="115"/>
      <c r="F109" s="102"/>
    </row>
    <row r="110" spans="2:7">
      <c r="C110" s="111">
        <v>5</v>
      </c>
      <c r="D110" s="111">
        <v>76</v>
      </c>
      <c r="E110" s="115">
        <v>18</v>
      </c>
      <c r="F110" s="102">
        <v>0</v>
      </c>
      <c r="G110" s="111">
        <v>5</v>
      </c>
    </row>
    <row r="111" spans="2:7">
      <c r="E111" s="115"/>
      <c r="F111" s="102"/>
    </row>
    <row r="112" spans="2:7">
      <c r="C112" s="111">
        <v>6</v>
      </c>
      <c r="D112" s="111">
        <v>77</v>
      </c>
      <c r="E112" s="115">
        <v>19</v>
      </c>
      <c r="F112" s="102">
        <v>0</v>
      </c>
      <c r="G112" s="111">
        <v>5</v>
      </c>
    </row>
    <row r="113" spans="2:7">
      <c r="D113" s="111">
        <v>78</v>
      </c>
      <c r="E113" s="115">
        <v>19</v>
      </c>
      <c r="F113" s="102">
        <v>0</v>
      </c>
      <c r="G113" s="111">
        <v>5</v>
      </c>
    </row>
    <row r="114" spans="2:7">
      <c r="C114" s="111">
        <v>7</v>
      </c>
      <c r="D114" s="111">
        <v>79</v>
      </c>
      <c r="E114" s="115">
        <v>19</v>
      </c>
      <c r="F114" s="102">
        <v>0</v>
      </c>
      <c r="G114" s="111">
        <v>5</v>
      </c>
    </row>
    <row r="115" spans="2:7">
      <c r="D115" s="111">
        <v>80</v>
      </c>
      <c r="E115" s="115">
        <v>19</v>
      </c>
      <c r="F115" s="102">
        <v>0</v>
      </c>
      <c r="G115" s="111">
        <v>5</v>
      </c>
    </row>
    <row r="116" spans="2:7">
      <c r="C116" s="111">
        <v>8</v>
      </c>
      <c r="D116" s="111">
        <v>81</v>
      </c>
      <c r="E116" s="115">
        <v>17</v>
      </c>
      <c r="F116" s="102"/>
    </row>
    <row r="117" spans="2:7">
      <c r="E117" s="115"/>
      <c r="F117" s="102"/>
    </row>
    <row r="118" spans="2:7">
      <c r="C118" s="111">
        <v>9</v>
      </c>
      <c r="D118" s="111">
        <v>82</v>
      </c>
      <c r="E118" s="115">
        <v>18</v>
      </c>
      <c r="F118" s="102">
        <v>130</v>
      </c>
      <c r="G118" s="111">
        <v>5</v>
      </c>
    </row>
    <row r="119" spans="2:7">
      <c r="E119" s="115"/>
      <c r="F119" s="102"/>
    </row>
    <row r="120" spans="2:7">
      <c r="C120" s="111">
        <v>10</v>
      </c>
      <c r="D120" s="111">
        <v>83</v>
      </c>
      <c r="E120" s="115">
        <v>18</v>
      </c>
      <c r="F120" s="102">
        <v>130</v>
      </c>
      <c r="G120" s="111">
        <v>5</v>
      </c>
    </row>
    <row r="121" spans="2:7" ht="16" thickBot="1">
      <c r="B121" s="113"/>
      <c r="C121" s="113"/>
      <c r="D121" s="113">
        <v>84</v>
      </c>
      <c r="E121" s="116">
        <v>18</v>
      </c>
      <c r="F121" s="108">
        <v>130</v>
      </c>
      <c r="G121" s="113">
        <v>5</v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32DC53-1B45-4633-A718-18ABF0D7171F}">
  <ds:schemaRefs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ab964f2b-203c-4425-a556-91316bb05fea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641C0501-3B17-4FFC-A47A-ABFA289EAB6D}"/>
</file>

<file path=customXml/itemProps3.xml><?xml version="1.0" encoding="utf-8"?>
<ds:datastoreItem xmlns:ds="http://schemas.openxmlformats.org/officeDocument/2006/customXml" ds:itemID="{31D52A60-DEB1-4201-A4DD-731F2A39BC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Voc &amp; Isc Test Result</vt:lpstr>
      <vt:lpstr>Raw Data_Mod Tests</vt:lpstr>
      <vt:lpstr>Sheet4</vt:lpstr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IV Testing calculator</dc:title>
  <dc:creator>Natheera;Cornelius</dc:creator>
  <cp:lastModifiedBy>Dayne Sage</cp:lastModifiedBy>
  <cp:lastPrinted>2020-08-13T11:31:09Z</cp:lastPrinted>
  <dcterms:created xsi:type="dcterms:W3CDTF">2018-02-07T08:25:45Z</dcterms:created>
  <dcterms:modified xsi:type="dcterms:W3CDTF">2025-09-12T10:01:23Z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Order">
    <vt:r8>3400</vt:r8>
  </property>
  <property fmtid="{D5CDD505-2E9C-101B-9397-08002B2CF9AE}" pid="4" name="MediaServiceImageTags">
    <vt:lpwstr/>
  </property>
</Properties>
</file>